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D1F7CE00-A7A6-4B98-A066-07C25EB088E1}" xr6:coauthVersionLast="47" xr6:coauthVersionMax="47" xr10:uidLastSave="{00000000-0000-0000-0000-000000000000}"/>
  <bookViews>
    <workbookView xWindow="-108" yWindow="-108" windowWidth="23256" windowHeight="12456" activeTab="2" xr2:uid="{87DBBEE6-D2A2-4BD8-9C21-42E756EBC746}"/>
  </bookViews>
  <sheets>
    <sheet name="Problem Statement" sheetId="2" r:id="rId1"/>
    <sheet name="Raw Data" sheetId="1" r:id="rId2"/>
    <sheet name="Data Cleaning" sheetId="3" r:id="rId3"/>
    <sheet name="Answers" sheetId="6" r:id="rId4"/>
    <sheet name="steps in data cleaning " sheetId="4" r:id="rId5"/>
  </sheets>
  <calcPr calcId="0"/>
</workbook>
</file>

<file path=xl/calcChain.xml><?xml version="1.0" encoding="utf-8"?>
<calcChain xmlns="http://schemas.openxmlformats.org/spreadsheetml/2006/main">
  <c r="K10" i="3" l="1"/>
  <c r="J10" i="3"/>
  <c r="N4" i="3"/>
  <c r="N5" i="3"/>
  <c r="N6" i="3"/>
  <c r="N7" i="3"/>
  <c r="N8" i="3"/>
  <c r="N3" i="3"/>
  <c r="M4" i="3"/>
  <c r="M5" i="3"/>
  <c r="M6" i="3"/>
  <c r="M7" i="3"/>
  <c r="M8" i="3"/>
  <c r="M3" i="3"/>
  <c r="L3" i="3"/>
  <c r="L4" i="3"/>
  <c r="L5" i="3"/>
  <c r="L6" i="3"/>
  <c r="L7" i="3"/>
  <c r="L8" i="3"/>
  <c r="S7" i="3"/>
  <c r="S6" i="3"/>
  <c r="W3" i="3"/>
  <c r="W4" i="3"/>
  <c r="W5" i="3"/>
  <c r="W17" i="3"/>
  <c r="W13" i="3"/>
  <c r="W6" i="3"/>
  <c r="W10" i="3"/>
  <c r="W12" i="3"/>
  <c r="W11" i="3"/>
  <c r="W9" i="3"/>
  <c r="W8" i="3"/>
  <c r="W14" i="3"/>
  <c r="W22" i="3"/>
  <c r="W15" i="3"/>
  <c r="W7" i="3"/>
  <c r="W18" i="3"/>
  <c r="W23" i="3"/>
  <c r="W24" i="3"/>
  <c r="W25" i="3"/>
  <c r="W26" i="3"/>
  <c r="W27" i="3"/>
  <c r="W28" i="3"/>
  <c r="W19" i="3"/>
  <c r="W29" i="3"/>
  <c r="W30" i="3"/>
  <c r="W20" i="3"/>
  <c r="W31" i="3"/>
  <c r="W16" i="3"/>
  <c r="W32" i="3"/>
  <c r="W21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2" i="3"/>
  <c r="S10" i="3" l="1"/>
  <c r="S17" i="3" s="1"/>
  <c r="X2" i="3"/>
  <c r="Y2" i="3" s="1"/>
  <c r="X32" i="3"/>
  <c r="Z32" i="3" s="1"/>
  <c r="D375" i="3" s="1"/>
  <c r="X28" i="3"/>
  <c r="Z28" i="3" s="1"/>
  <c r="D265" i="3" s="1"/>
  <c r="X21" i="3"/>
  <c r="Z21" i="3" s="1"/>
  <c r="X39" i="3"/>
  <c r="Z39" i="3" s="1"/>
  <c r="D763" i="3" s="1"/>
  <c r="X37" i="3"/>
  <c r="Z37" i="3" s="1"/>
  <c r="D733" i="3" s="1"/>
  <c r="X38" i="3"/>
  <c r="Z38" i="3" s="1"/>
  <c r="D739" i="3" s="1"/>
  <c r="X16" i="3"/>
  <c r="Z16" i="3" s="1"/>
  <c r="X46" i="3"/>
  <c r="Z46" i="3" s="1"/>
  <c r="D990" i="3" s="1"/>
  <c r="X34" i="3"/>
  <c r="Z34" i="3" s="1"/>
  <c r="D600" i="3" s="1"/>
  <c r="X40" i="3"/>
  <c r="Z40" i="3" s="1"/>
  <c r="D886" i="3" s="1"/>
  <c r="X47" i="3"/>
  <c r="Z47" i="3" s="1"/>
  <c r="X27" i="3"/>
  <c r="Z27" i="3" s="1"/>
  <c r="D264" i="3" s="1"/>
  <c r="X31" i="3"/>
  <c r="Z31" i="3" s="1"/>
  <c r="D352" i="3" s="1"/>
  <c r="X26" i="3"/>
  <c r="Z26" i="3" s="1"/>
  <c r="D253" i="3" s="1"/>
  <c r="X13" i="3"/>
  <c r="Z13" i="3" s="1"/>
  <c r="X45" i="3"/>
  <c r="Z45" i="3" s="1"/>
  <c r="D981" i="3" s="1"/>
  <c r="X44" i="3"/>
  <c r="Z44" i="3" s="1"/>
  <c r="D948" i="3" s="1"/>
  <c r="X20" i="3"/>
  <c r="Z20" i="3" s="1"/>
  <c r="X14" i="3"/>
  <c r="Z14" i="3" s="1"/>
  <c r="X43" i="3"/>
  <c r="Z43" i="3" s="1"/>
  <c r="D939" i="3" s="1"/>
  <c r="X30" i="3"/>
  <c r="Z30" i="3" s="1"/>
  <c r="D286" i="3" s="1"/>
  <c r="X24" i="3"/>
  <c r="Z24" i="3" s="1"/>
  <c r="D247" i="3" s="1"/>
  <c r="X8" i="3"/>
  <c r="Z8" i="3" s="1"/>
  <c r="X5" i="3"/>
  <c r="Z5" i="3" s="1"/>
  <c r="X23" i="3"/>
  <c r="Z23" i="3" s="1"/>
  <c r="D246" i="3" s="1"/>
  <c r="X9" i="3"/>
  <c r="Z9" i="3" s="1"/>
  <c r="X4" i="3"/>
  <c r="X36" i="3"/>
  <c r="Z36" i="3" s="1"/>
  <c r="D642" i="3" s="1"/>
  <c r="X25" i="3"/>
  <c r="Z25" i="3" s="1"/>
  <c r="D248" i="3" s="1"/>
  <c r="X17" i="3"/>
  <c r="Z17" i="3" s="1"/>
  <c r="X35" i="3"/>
  <c r="Z35" i="3" s="1"/>
  <c r="D636" i="3" s="1"/>
  <c r="X42" i="3"/>
  <c r="Z42" i="3" s="1"/>
  <c r="D932" i="3" s="1"/>
  <c r="X41" i="3"/>
  <c r="Z41" i="3" s="1"/>
  <c r="D912" i="3" s="1"/>
  <c r="X33" i="3"/>
  <c r="Z33" i="3" s="1"/>
  <c r="D503" i="3" s="1"/>
  <c r="X29" i="3"/>
  <c r="Z29" i="3" s="1"/>
  <c r="D285" i="3" s="1"/>
  <c r="X18" i="3"/>
  <c r="Z18" i="3" s="1"/>
  <c r="X11" i="3"/>
  <c r="Z11" i="3" s="1"/>
  <c r="X3" i="3"/>
  <c r="Z3" i="3" s="1"/>
  <c r="X19" i="3"/>
  <c r="Z19" i="3" s="1"/>
  <c r="X7" i="3"/>
  <c r="Z7" i="3" s="1"/>
  <c r="X15" i="3"/>
  <c r="Z15" i="3" s="1"/>
  <c r="X10" i="3"/>
  <c r="Z10" i="3" s="1"/>
  <c r="X22" i="3"/>
  <c r="Z22" i="3" s="1"/>
  <c r="D104" i="3" s="1"/>
  <c r="X6" i="3"/>
  <c r="Z6" i="3" s="1"/>
  <c r="X12" i="3"/>
  <c r="Z12" i="3" s="1"/>
  <c r="Z2" i="3" l="1"/>
  <c r="D73" i="3" s="1"/>
  <c r="Z4" i="3"/>
  <c r="D81" i="3" s="1"/>
  <c r="S14" i="3"/>
  <c r="D3" i="3"/>
  <c r="D11" i="3"/>
  <c r="D41" i="3"/>
  <c r="D97" i="3"/>
  <c r="D112" i="3"/>
  <c r="D128" i="3"/>
  <c r="D228" i="3"/>
  <c r="D258" i="3"/>
  <c r="D274" i="3"/>
  <c r="D282" i="3"/>
  <c r="D336" i="3"/>
  <c r="D344" i="3"/>
  <c r="D360" i="3"/>
  <c r="D368" i="3"/>
  <c r="D407" i="3"/>
  <c r="D447" i="3"/>
  <c r="D471" i="3"/>
  <c r="D479" i="3"/>
  <c r="D604" i="3"/>
  <c r="D612" i="3"/>
  <c r="D620" i="3"/>
  <c r="D644" i="3"/>
  <c r="D660" i="3"/>
  <c r="D4" i="3"/>
  <c r="D12" i="3"/>
  <c r="D27" i="3"/>
  <c r="D66" i="3"/>
  <c r="D90" i="3"/>
  <c r="D106" i="3"/>
  <c r="D129" i="3"/>
  <c r="D152" i="3"/>
  <c r="D167" i="3"/>
  <c r="D173" i="3"/>
  <c r="D221" i="3"/>
  <c r="D275" i="3"/>
  <c r="D283" i="3"/>
  <c r="D314" i="3"/>
  <c r="D322" i="3"/>
  <c r="D353" i="3"/>
  <c r="D361" i="3"/>
  <c r="D400" i="3"/>
  <c r="D424" i="3"/>
  <c r="D432" i="3"/>
  <c r="D464" i="3"/>
  <c r="D5" i="3"/>
  <c r="D13" i="3"/>
  <c r="D21" i="3"/>
  <c r="D43" i="3"/>
  <c r="D51" i="3"/>
  <c r="D67" i="3"/>
  <c r="D75" i="3"/>
  <c r="D99" i="3"/>
  <c r="D146" i="3"/>
  <c r="D153" i="3"/>
  <c r="D168" i="3"/>
  <c r="D260" i="3"/>
  <c r="D276" i="3"/>
  <c r="D307" i="3"/>
  <c r="D315" i="3"/>
  <c r="D346" i="3"/>
  <c r="D362" i="3"/>
  <c r="D393" i="3"/>
  <c r="D409" i="3"/>
  <c r="D489" i="3"/>
  <c r="D504" i="3"/>
  <c r="D519" i="3"/>
  <c r="D526" i="3"/>
  <c r="D542" i="3"/>
  <c r="D574" i="3"/>
  <c r="D590" i="3"/>
  <c r="D15" i="3"/>
  <c r="D45" i="3"/>
  <c r="D53" i="3"/>
  <c r="D69" i="3"/>
  <c r="D93" i="3"/>
  <c r="D101" i="3"/>
  <c r="D116" i="3"/>
  <c r="D132" i="3"/>
  <c r="D184" i="3"/>
  <c r="D192" i="3"/>
  <c r="D200" i="3"/>
  <c r="D232" i="3"/>
  <c r="D356" i="3"/>
  <c r="D379" i="3"/>
  <c r="D483" i="3"/>
  <c r="D86" i="3"/>
  <c r="D102" i="3"/>
  <c r="D109" i="3"/>
  <c r="D117" i="3"/>
  <c r="D125" i="3"/>
  <c r="D163" i="3"/>
  <c r="D177" i="3"/>
  <c r="D201" i="3"/>
  <c r="D225" i="3"/>
  <c r="D263" i="3"/>
  <c r="D310" i="3"/>
  <c r="D357" i="3"/>
  <c r="D388" i="3"/>
  <c r="D404" i="3"/>
  <c r="D420" i="3"/>
  <c r="D444" i="3"/>
  <c r="D492" i="3"/>
  <c r="D561" i="3"/>
  <c r="D593" i="3"/>
  <c r="D68" i="3"/>
  <c r="D131" i="3"/>
  <c r="D191" i="3"/>
  <c r="D211" i="3"/>
  <c r="D234" i="3"/>
  <c r="D9" i="3"/>
  <c r="D48" i="3"/>
  <c r="D171" i="3"/>
  <c r="D215" i="3"/>
  <c r="D296" i="3"/>
  <c r="D359" i="3"/>
  <c r="D381" i="3"/>
  <c r="D445" i="3"/>
  <c r="D486" i="3"/>
  <c r="D501" i="3"/>
  <c r="D538" i="3"/>
  <c r="D563" i="3"/>
  <c r="D589" i="3"/>
  <c r="D634" i="3"/>
  <c r="D679" i="3"/>
  <c r="D742" i="3"/>
  <c r="D750" i="3"/>
  <c r="D766" i="3"/>
  <c r="D780" i="3"/>
  <c r="D72" i="3"/>
  <c r="D157" i="3"/>
  <c r="D218" i="3"/>
  <c r="D257" i="3"/>
  <c r="D342" i="3"/>
  <c r="D552" i="3"/>
  <c r="D565" i="3"/>
  <c r="D578" i="3"/>
  <c r="D615" i="3"/>
  <c r="D625" i="3"/>
  <c r="D647" i="3"/>
  <c r="D664" i="3"/>
  <c r="D672" i="3"/>
  <c r="D680" i="3"/>
  <c r="D688" i="3"/>
  <c r="D727" i="3"/>
  <c r="D751" i="3"/>
  <c r="D813" i="3"/>
  <c r="D837" i="3"/>
  <c r="D853" i="3"/>
  <c r="D877" i="3"/>
  <c r="D885" i="3"/>
  <c r="D893" i="3"/>
  <c r="D901" i="3"/>
  <c r="D941" i="3"/>
  <c r="D956" i="3"/>
  <c r="D32" i="3"/>
  <c r="D118" i="3"/>
  <c r="D139" i="3"/>
  <c r="D158" i="3"/>
  <c r="D219" i="3"/>
  <c r="D261" i="3"/>
  <c r="D406" i="3"/>
  <c r="D491" i="3"/>
  <c r="D579" i="3"/>
  <c r="D592" i="3"/>
  <c r="D616" i="3"/>
  <c r="D637" i="3"/>
  <c r="D648" i="3"/>
  <c r="D689" i="3"/>
  <c r="D712" i="3"/>
  <c r="D728" i="3"/>
  <c r="D790" i="3"/>
  <c r="D798" i="3"/>
  <c r="D846" i="3"/>
  <c r="D854" i="3"/>
  <c r="D894" i="3"/>
  <c r="D902" i="3"/>
  <c r="D918" i="3"/>
  <c r="D942" i="3"/>
  <c r="D17" i="3"/>
  <c r="D202" i="3"/>
  <c r="D242" i="3"/>
  <c r="D493" i="3"/>
  <c r="D506" i="3"/>
  <c r="D518" i="3"/>
  <c r="D555" i="3"/>
  <c r="D682" i="3"/>
  <c r="D713" i="3"/>
  <c r="D729" i="3"/>
  <c r="D775" i="3"/>
  <c r="D783" i="3"/>
  <c r="D791" i="3"/>
  <c r="D839" i="3"/>
  <c r="D927" i="3"/>
  <c r="D935" i="3"/>
  <c r="D943" i="3"/>
  <c r="D18" i="3"/>
  <c r="D126" i="3"/>
  <c r="D231" i="3"/>
  <c r="D316" i="3"/>
  <c r="D398" i="3"/>
  <c r="D442" i="3"/>
  <c r="D562" i="3"/>
  <c r="D654" i="3"/>
  <c r="D779" i="3"/>
  <c r="D843" i="3"/>
  <c r="D1032" i="3"/>
  <c r="D80" i="3"/>
  <c r="D287" i="3"/>
  <c r="D371" i="3"/>
  <c r="D454" i="3"/>
  <c r="D494" i="3"/>
  <c r="D595" i="3"/>
  <c r="D691" i="3"/>
  <c r="D738" i="3"/>
  <c r="D889" i="3"/>
  <c r="D914" i="3"/>
  <c r="D999" i="3"/>
  <c r="D1016" i="3"/>
  <c r="D24" i="3"/>
  <c r="D84" i="3"/>
  <c r="D143" i="3"/>
  <c r="D374" i="3"/>
  <c r="D414" i="3"/>
  <c r="D458" i="3"/>
  <c r="D641" i="3"/>
  <c r="D692" i="3"/>
  <c r="D755" i="3"/>
  <c r="D801" i="3"/>
  <c r="D865" i="3"/>
  <c r="D876" i="3"/>
  <c r="D890" i="3"/>
  <c r="D915" i="3"/>
  <c r="D967" i="3"/>
  <c r="D210" i="3"/>
  <c r="D583" i="3"/>
  <c r="D683" i="3"/>
  <c r="D714" i="3"/>
  <c r="D762" i="3"/>
  <c r="D776" i="3"/>
  <c r="D792" i="3"/>
  <c r="D808" i="3"/>
  <c r="D824" i="3"/>
  <c r="D856" i="3"/>
  <c r="D882" i="3"/>
  <c r="D1012" i="3"/>
  <c r="D39" i="3"/>
  <c r="D203" i="3"/>
  <c r="D292" i="3"/>
  <c r="D334" i="3"/>
  <c r="D522" i="3"/>
  <c r="D573" i="3"/>
  <c r="D661" i="3"/>
  <c r="D677" i="3"/>
  <c r="D708" i="3"/>
  <c r="D724" i="3"/>
  <c r="D756" i="3"/>
  <c r="D818" i="3"/>
  <c r="D891" i="3"/>
  <c r="D916" i="3"/>
  <c r="D930" i="3"/>
  <c r="D944" i="3"/>
  <c r="D954" i="3"/>
  <c r="D1019" i="3"/>
  <c r="D1035" i="3"/>
  <c r="D149" i="3"/>
  <c r="D335" i="3"/>
  <c r="D378" i="3"/>
  <c r="D643" i="3"/>
  <c r="D662" i="3"/>
  <c r="D757" i="3"/>
  <c r="D787" i="3"/>
  <c r="D803" i="3"/>
  <c r="D819" i="3"/>
  <c r="D867" i="3"/>
  <c r="D881" i="3"/>
  <c r="D906" i="3"/>
  <c r="D920" i="3"/>
  <c r="D931" i="3"/>
  <c r="D946" i="3"/>
  <c r="D63" i="3"/>
  <c r="D169" i="3"/>
  <c r="D610" i="3"/>
  <c r="D653" i="3"/>
  <c r="D226" i="3"/>
  <c r="D311" i="3"/>
  <c r="D394" i="3"/>
  <c r="D437" i="3"/>
  <c r="D533" i="3"/>
  <c r="D559" i="3"/>
  <c r="D609" i="3"/>
  <c r="D668" i="3"/>
  <c r="D700" i="3"/>
  <c r="D715" i="3"/>
  <c r="D731" i="3"/>
  <c r="D793" i="3"/>
  <c r="D809" i="3"/>
  <c r="D883" i="3"/>
  <c r="D1004" i="3"/>
  <c r="D1022" i="3"/>
  <c r="D1038" i="3"/>
  <c r="D873" i="3"/>
  <c r="D764" i="3"/>
  <c r="D986" i="3"/>
  <c r="D898" i="3"/>
  <c r="D996" i="3"/>
  <c r="D114" i="3"/>
  <c r="D29" i="3"/>
  <c r="D115" i="3"/>
  <c r="D320" i="3"/>
  <c r="D308" i="3"/>
  <c r="D42" i="3"/>
  <c r="D58" i="3"/>
  <c r="D449" i="3"/>
  <c r="D465" i="3"/>
  <c r="D512" i="3"/>
  <c r="D161" i="3"/>
  <c r="D669" i="3"/>
  <c r="Y3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D19" i="3"/>
  <c r="D487" i="3"/>
  <c r="D540" i="3"/>
  <c r="D290" i="3"/>
  <c r="D214" i="3"/>
  <c r="D222" i="3"/>
  <c r="D176" i="3"/>
  <c r="D372" i="3"/>
  <c r="D387" i="3"/>
  <c r="D271" i="3"/>
  <c r="D468" i="3"/>
  <c r="D521" i="3"/>
  <c r="D466" i="3"/>
  <c r="D820" i="3"/>
  <c r="D539" i="3"/>
  <c r="D55" i="3"/>
  <c r="D505" i="3"/>
  <c r="D760" i="3"/>
  <c r="D327" i="3"/>
  <c r="D745" i="3"/>
  <c r="D831" i="3"/>
  <c r="D536" i="3"/>
  <c r="D127" i="3"/>
  <c r="D186" i="3"/>
  <c r="D187" i="3"/>
  <c r="D929" i="3"/>
  <c r="D390" i="3"/>
  <c r="D547" i="3"/>
  <c r="D992" i="3"/>
  <c r="D678" i="3"/>
  <c r="D227" i="3"/>
  <c r="D747" i="3"/>
  <c r="D857" i="3"/>
  <c r="D363" i="3"/>
  <c r="D1007" i="3"/>
  <c r="D651" i="3"/>
  <c r="D57" i="3"/>
  <c r="D89" i="3"/>
  <c r="D136" i="3"/>
  <c r="D151" i="3"/>
  <c r="D188" i="3"/>
  <c r="D289" i="3"/>
  <c r="D313" i="3"/>
  <c r="D329" i="3"/>
  <c r="D399" i="3"/>
  <c r="D455" i="3"/>
  <c r="D556" i="3"/>
  <c r="D564" i="3"/>
  <c r="D588" i="3"/>
  <c r="D652" i="3"/>
  <c r="D74" i="3"/>
  <c r="D229" i="3"/>
  <c r="D244" i="3"/>
  <c r="D251" i="3"/>
  <c r="D298" i="3"/>
  <c r="D345" i="3"/>
  <c r="D392" i="3"/>
  <c r="D440" i="3"/>
  <c r="D480" i="3"/>
  <c r="D91" i="3"/>
  <c r="D182" i="3"/>
  <c r="D252" i="3"/>
  <c r="D268" i="3"/>
  <c r="D284" i="3"/>
  <c r="D323" i="3"/>
  <c r="D354" i="3"/>
  <c r="D473" i="3"/>
  <c r="D534" i="3"/>
  <c r="D550" i="3"/>
  <c r="D558" i="3"/>
  <c r="D7" i="3"/>
  <c r="D124" i="3"/>
  <c r="D208" i="3"/>
  <c r="D278" i="3"/>
  <c r="D293" i="3"/>
  <c r="D348" i="3"/>
  <c r="D459" i="3"/>
  <c r="D467" i="3"/>
  <c r="D8" i="3"/>
  <c r="D16" i="3"/>
  <c r="D62" i="3"/>
  <c r="D78" i="3"/>
  <c r="D156" i="3"/>
  <c r="D209" i="3"/>
  <c r="D233" i="3"/>
  <c r="D279" i="3"/>
  <c r="D365" i="3"/>
  <c r="D380" i="3"/>
  <c r="D452" i="3"/>
  <c r="D476" i="3"/>
  <c r="D499" i="3"/>
  <c r="D537" i="3"/>
  <c r="D6" i="3"/>
  <c r="D25" i="3"/>
  <c r="D88" i="3"/>
  <c r="D110" i="3"/>
  <c r="D150" i="3"/>
  <c r="D71" i="3"/>
  <c r="D194" i="3"/>
  <c r="D256" i="3"/>
  <c r="D339" i="3"/>
  <c r="D402" i="3"/>
  <c r="D525" i="3"/>
  <c r="D551" i="3"/>
  <c r="D645" i="3"/>
  <c r="D663" i="3"/>
  <c r="D695" i="3"/>
  <c r="D726" i="3"/>
  <c r="D734" i="3"/>
  <c r="D758" i="3"/>
  <c r="D788" i="3"/>
  <c r="D812" i="3"/>
  <c r="D836" i="3"/>
  <c r="D852" i="3"/>
  <c r="D95" i="3"/>
  <c r="D135" i="3"/>
  <c r="D280" i="3"/>
  <c r="D382" i="3"/>
  <c r="D469" i="3"/>
  <c r="D527" i="3"/>
  <c r="D591" i="3"/>
  <c r="D603" i="3"/>
  <c r="D656" i="3"/>
  <c r="D696" i="3"/>
  <c r="D719" i="3"/>
  <c r="D743" i="3"/>
  <c r="D759" i="3"/>
  <c r="D773" i="3"/>
  <c r="D797" i="3"/>
  <c r="D805" i="3"/>
  <c r="D925" i="3"/>
  <c r="D933" i="3"/>
  <c r="D980" i="3"/>
  <c r="D988" i="3"/>
  <c r="D1010" i="3"/>
  <c r="D1018" i="3"/>
  <c r="D178" i="3"/>
  <c r="D281" i="3"/>
  <c r="D324" i="3"/>
  <c r="D343" i="3"/>
  <c r="D516" i="3"/>
  <c r="D528" i="3"/>
  <c r="D567" i="3"/>
  <c r="D665" i="3"/>
  <c r="D673" i="3"/>
  <c r="D681" i="3"/>
  <c r="D736" i="3"/>
  <c r="D768" i="3"/>
  <c r="D926" i="3"/>
  <c r="D957" i="3"/>
  <c r="D973" i="3"/>
  <c r="D56" i="3"/>
  <c r="D119" i="3"/>
  <c r="D142" i="3"/>
  <c r="D304" i="3"/>
  <c r="D347" i="3"/>
  <c r="D367" i="3"/>
  <c r="D389" i="3"/>
  <c r="D410" i="3"/>
  <c r="D430" i="3"/>
  <c r="D474" i="3"/>
  <c r="D530" i="3"/>
  <c r="D581" i="3"/>
  <c r="D639" i="3"/>
  <c r="D658" i="3"/>
  <c r="D666" i="3"/>
  <c r="D698" i="3"/>
  <c r="D737" i="3"/>
  <c r="D769" i="3"/>
  <c r="D799" i="3"/>
  <c r="D807" i="3"/>
  <c r="D823" i="3"/>
  <c r="D855" i="3"/>
  <c r="D887" i="3"/>
  <c r="D919" i="3"/>
  <c r="D951" i="3"/>
  <c r="D958" i="3"/>
  <c r="D966" i="3"/>
  <c r="D974" i="3"/>
  <c r="D997" i="3"/>
  <c r="D64" i="3"/>
  <c r="D273" i="3"/>
  <c r="D485" i="3"/>
  <c r="D513" i="3"/>
  <c r="D587" i="3"/>
  <c r="D611" i="3"/>
  <c r="D670" i="3"/>
  <c r="D686" i="3"/>
  <c r="D717" i="3"/>
  <c r="D749" i="3"/>
  <c r="D765" i="3"/>
  <c r="D899" i="3"/>
  <c r="D913" i="3"/>
  <c r="D938" i="3"/>
  <c r="D987" i="3"/>
  <c r="D998" i="3"/>
  <c r="D1006" i="3"/>
  <c r="D1015" i="3"/>
  <c r="D22" i="3"/>
  <c r="D328" i="3"/>
  <c r="D659" i="3"/>
  <c r="D784" i="3"/>
  <c r="D816" i="3"/>
  <c r="D864" i="3"/>
  <c r="D953" i="3"/>
  <c r="D977" i="3"/>
  <c r="D989" i="3"/>
  <c r="D1025" i="3"/>
  <c r="D1033" i="3"/>
  <c r="D2" i="3"/>
  <c r="D497" i="3"/>
  <c r="D571" i="3"/>
  <c r="D723" i="3"/>
  <c r="D771" i="3"/>
  <c r="D785" i="3"/>
  <c r="D817" i="3"/>
  <c r="D849" i="3"/>
  <c r="D940" i="3"/>
  <c r="D991" i="3"/>
  <c r="D1008" i="3"/>
  <c r="D44" i="3"/>
  <c r="D164" i="3"/>
  <c r="D350" i="3"/>
  <c r="D508" i="3"/>
  <c r="D531" i="3"/>
  <c r="D608" i="3"/>
  <c r="D650" i="3"/>
  <c r="D667" i="3"/>
  <c r="D699" i="3"/>
  <c r="D730" i="3"/>
  <c r="D959" i="3"/>
  <c r="D984" i="3"/>
  <c r="D418" i="3"/>
  <c r="D599" i="3"/>
  <c r="D621" i="3"/>
  <c r="D693" i="3"/>
  <c r="D786" i="3"/>
  <c r="D834" i="3"/>
  <c r="D850" i="3"/>
  <c r="D880" i="3"/>
  <c r="D979" i="3"/>
  <c r="D1009" i="3"/>
  <c r="D40" i="3"/>
  <c r="D207" i="3"/>
  <c r="D421" i="3"/>
  <c r="D462" i="3"/>
  <c r="D500" i="3"/>
  <c r="D523" i="3"/>
  <c r="D549" i="3"/>
  <c r="D623" i="3"/>
  <c r="D694" i="3"/>
  <c r="D709" i="3"/>
  <c r="D725" i="3"/>
  <c r="D851" i="3"/>
  <c r="D969" i="3"/>
  <c r="D993" i="3"/>
  <c r="D1036" i="3"/>
  <c r="D746" i="3"/>
  <c r="D907" i="3"/>
  <c r="D1021" i="3"/>
  <c r="D1037" i="3"/>
  <c r="D272" i="3"/>
  <c r="D312" i="3"/>
  <c r="D355" i="3"/>
  <c r="D438" i="3"/>
  <c r="D482" i="3"/>
  <c r="D535" i="3"/>
  <c r="D560" i="3"/>
  <c r="D632" i="3"/>
  <c r="D701" i="3"/>
  <c r="D716" i="3"/>
  <c r="D732" i="3"/>
  <c r="D107" i="3"/>
  <c r="D165" i="3"/>
  <c r="D269" i="3"/>
  <c r="D351" i="3"/>
  <c r="D631" i="3"/>
  <c r="D684" i="3"/>
  <c r="D825" i="3"/>
  <c r="D872" i="3"/>
  <c r="D908" i="3"/>
  <c r="D947" i="3"/>
  <c r="D960" i="3"/>
  <c r="D971" i="3"/>
  <c r="D985" i="3"/>
  <c r="D994" i="3"/>
  <c r="D748" i="3"/>
  <c r="D975" i="3"/>
  <c r="D937" i="3"/>
  <c r="D884" i="3"/>
  <c r="D1014" i="3"/>
  <c r="D961" i="3"/>
  <c r="D778" i="3"/>
  <c r="D923" i="3"/>
  <c r="D858" i="3"/>
  <c r="D794" i="3"/>
  <c r="D1005" i="3"/>
  <c r="D810" i="3"/>
  <c r="D826" i="3"/>
  <c r="D842" i="3"/>
  <c r="D1039" i="3"/>
  <c r="D205" i="3"/>
  <c r="D605" i="3"/>
  <c r="D37" i="3"/>
  <c r="D419" i="3"/>
  <c r="D601" i="3"/>
  <c r="D514" i="3"/>
  <c r="D702" i="3"/>
  <c r="D904" i="3"/>
  <c r="D448" i="3"/>
  <c r="D488" i="3"/>
  <c r="D155" i="3"/>
  <c r="D175" i="3"/>
  <c r="D950" i="3"/>
  <c r="D36" i="3"/>
  <c r="D841" i="3"/>
  <c r="D425" i="3"/>
  <c r="D844" i="3"/>
  <c r="D52" i="3"/>
  <c r="D861" i="3"/>
  <c r="D782" i="3"/>
  <c r="D859" i="3"/>
  <c r="D675" i="3"/>
  <c r="D147" i="3"/>
  <c r="D1029" i="3"/>
  <c r="D94" i="3"/>
  <c r="D995" i="3"/>
  <c r="D868" i="3"/>
  <c r="D82" i="3"/>
  <c r="D245" i="3"/>
  <c r="D318" i="3"/>
  <c r="D545" i="3"/>
  <c r="D829" i="3"/>
  <c r="D753" i="3"/>
  <c r="D761" i="3"/>
  <c r="D815" i="3"/>
  <c r="D722" i="3"/>
  <c r="D900" i="3"/>
  <c r="D243" i="3"/>
  <c r="D383" i="3"/>
  <c r="D391" i="3"/>
  <c r="D431" i="3"/>
  <c r="D439" i="3"/>
  <c r="D502" i="3"/>
  <c r="D517" i="3"/>
  <c r="D596" i="3"/>
  <c r="D34" i="3"/>
  <c r="D306" i="3"/>
  <c r="D416" i="3"/>
  <c r="D495" i="3"/>
  <c r="D28" i="3"/>
  <c r="D35" i="3"/>
  <c r="D291" i="3"/>
  <c r="D496" i="3"/>
  <c r="D606" i="3"/>
  <c r="D622" i="3"/>
  <c r="D630" i="3"/>
  <c r="D61" i="3"/>
  <c r="D162" i="3"/>
  <c r="D309" i="3"/>
  <c r="D427" i="3"/>
  <c r="D435" i="3"/>
  <c r="D451" i="3"/>
  <c r="D193" i="3"/>
  <c r="D396" i="3"/>
  <c r="D529" i="3"/>
  <c r="D134" i="3"/>
  <c r="D154" i="3"/>
  <c r="D613" i="3"/>
  <c r="D624" i="3"/>
  <c r="D655" i="3"/>
  <c r="D671" i="3"/>
  <c r="D796" i="3"/>
  <c r="D767" i="3"/>
  <c r="D845" i="3"/>
  <c r="D869" i="3"/>
  <c r="D917" i="3"/>
  <c r="D14" i="3"/>
  <c r="D554" i="3"/>
  <c r="D657" i="3"/>
  <c r="D697" i="3"/>
  <c r="D704" i="3"/>
  <c r="D752" i="3"/>
  <c r="D774" i="3"/>
  <c r="D806" i="3"/>
  <c r="D822" i="3"/>
  <c r="D862" i="3"/>
  <c r="D453" i="3"/>
  <c r="D543" i="3"/>
  <c r="D594" i="3"/>
  <c r="D649" i="3"/>
  <c r="D690" i="3"/>
  <c r="D705" i="3"/>
  <c r="D871" i="3"/>
  <c r="D879" i="3"/>
  <c r="D895" i="3"/>
  <c r="D827" i="3"/>
  <c r="D924" i="3"/>
  <c r="D570" i="3"/>
  <c r="D618" i="3"/>
  <c r="D754" i="3"/>
  <c r="D832" i="3"/>
  <c r="D875" i="3"/>
  <c r="D928" i="3"/>
  <c r="D963" i="3"/>
  <c r="D288" i="3"/>
  <c r="D546" i="3"/>
  <c r="D597" i="3"/>
  <c r="D707" i="3"/>
  <c r="D978" i="3"/>
  <c r="D1017" i="3"/>
  <c r="D1027" i="3"/>
  <c r="D1034" i="3"/>
  <c r="D557" i="3"/>
  <c r="D629" i="3"/>
  <c r="D896" i="3"/>
  <c r="D87" i="3"/>
  <c r="D498" i="3"/>
  <c r="D740" i="3"/>
  <c r="D866" i="3"/>
  <c r="D1028" i="3"/>
  <c r="D741" i="3"/>
  <c r="D892" i="3"/>
  <c r="D945" i="3"/>
  <c r="D955" i="3"/>
  <c r="D1001" i="3"/>
  <c r="D123" i="3"/>
  <c r="D777" i="3"/>
  <c r="D897" i="3"/>
  <c r="D936" i="3"/>
  <c r="D1031" i="3"/>
  <c r="D49" i="3"/>
  <c r="D105" i="3"/>
  <c r="D204" i="3"/>
  <c r="D212" i="3"/>
  <c r="D305" i="3"/>
  <c r="D262" i="3"/>
  <c r="D70" i="3"/>
  <c r="D217" i="3"/>
  <c r="D302" i="3"/>
  <c r="D92" i="3"/>
  <c r="D31" i="3"/>
  <c r="D300" i="3"/>
  <c r="D405" i="3"/>
  <c r="D703" i="3"/>
  <c r="D949" i="3"/>
  <c r="D76" i="3"/>
  <c r="D450" i="3"/>
  <c r="D100" i="3"/>
  <c r="D982" i="3"/>
  <c r="D811" i="3"/>
  <c r="D874" i="3"/>
  <c r="D888" i="3"/>
  <c r="D1024" i="3"/>
  <c r="D770" i="3"/>
  <c r="D835" i="3"/>
  <c r="D1011" i="3"/>
  <c r="D478" i="3"/>
  <c r="D190" i="3"/>
  <c r="D475" i="3"/>
  <c r="D490" i="3"/>
  <c r="D294" i="3"/>
  <c r="D295" i="3"/>
  <c r="D436" i="3"/>
  <c r="D586" i="3"/>
  <c r="D60" i="3"/>
  <c r="D250" i="3"/>
  <c r="D230" i="3"/>
  <c r="D417" i="3"/>
  <c r="D270" i="3"/>
  <c r="D364" i="3"/>
  <c r="D412" i="3"/>
  <c r="D195" i="3"/>
  <c r="D626" i="3"/>
  <c r="D633" i="3"/>
  <c r="D976" i="3"/>
  <c r="D544" i="3"/>
  <c r="D921" i="3"/>
  <c r="D922" i="3"/>
  <c r="D267" i="3"/>
  <c r="D910" i="3"/>
  <c r="D1023" i="3" l="1"/>
  <c r="D970" i="3"/>
  <c r="D477" i="3"/>
  <c r="D706" i="3"/>
  <c r="D903" i="3"/>
  <c r="D934" i="3"/>
  <c r="D909" i="3"/>
  <c r="D577" i="3"/>
  <c r="D133" i="3"/>
  <c r="D582" i="3"/>
  <c r="D145" i="3"/>
  <c r="D1013" i="3"/>
  <c r="D983" i="3"/>
  <c r="D434" i="3"/>
  <c r="D640" i="3"/>
  <c r="D863" i="3"/>
  <c r="D830" i="3"/>
  <c r="D735" i="3"/>
  <c r="D569" i="3"/>
  <c r="D54" i="3"/>
  <c r="D433" i="3"/>
  <c r="D580" i="3"/>
  <c r="D509" i="3"/>
  <c r="D968" i="3"/>
  <c r="D833" i="3"/>
  <c r="D962" i="3"/>
  <c r="D607" i="3"/>
  <c r="D366" i="3"/>
  <c r="D804" i="3"/>
  <c r="D460" i="3"/>
  <c r="D340" i="3"/>
  <c r="D472" i="3"/>
  <c r="D266" i="3"/>
  <c r="D685" i="3"/>
  <c r="D905" i="3"/>
  <c r="D332" i="3"/>
  <c r="D795" i="3"/>
  <c r="D568" i="3"/>
  <c r="D303" i="3"/>
  <c r="D718" i="3"/>
  <c r="D326" i="3"/>
  <c r="D224" i="3"/>
  <c r="D408" i="3"/>
  <c r="D180" i="3"/>
  <c r="D1003" i="3"/>
  <c r="D461" i="3"/>
  <c r="D848" i="3"/>
  <c r="D911" i="3"/>
  <c r="D965" i="3"/>
  <c r="D972" i="3"/>
  <c r="D422" i="3"/>
  <c r="D240" i="3"/>
  <c r="D598" i="3"/>
  <c r="D197" i="3"/>
  <c r="D814" i="3"/>
  <c r="D541" i="3"/>
  <c r="D1026" i="3"/>
  <c r="D821" i="3"/>
  <c r="D711" i="3"/>
  <c r="D446" i="3"/>
  <c r="D828" i="3"/>
  <c r="D687" i="3"/>
  <c r="D319" i="3"/>
  <c r="D47" i="3"/>
  <c r="D428" i="3"/>
  <c r="D148" i="3"/>
  <c r="D411" i="3"/>
  <c r="D108" i="3"/>
  <c r="D441" i="3"/>
  <c r="D206" i="3"/>
  <c r="D384" i="3"/>
  <c r="D137" i="3"/>
  <c r="D532" i="3"/>
  <c r="D236" i="3"/>
  <c r="D33" i="3"/>
  <c r="D395" i="3"/>
  <c r="D77" i="3"/>
  <c r="D385" i="3"/>
  <c r="D198" i="3"/>
  <c r="D369" i="3"/>
  <c r="D121" i="3"/>
  <c r="D463" i="3"/>
  <c r="D196" i="3"/>
  <c r="D26" i="3"/>
  <c r="D79" i="3"/>
  <c r="D720" i="3"/>
  <c r="D386" i="3"/>
  <c r="D1002" i="3"/>
  <c r="D781" i="3"/>
  <c r="D635" i="3"/>
  <c r="D239" i="3"/>
  <c r="D772" i="3"/>
  <c r="D576" i="3"/>
  <c r="D111" i="3"/>
  <c r="D585" i="3"/>
  <c r="D341" i="3"/>
  <c r="D46" i="3"/>
  <c r="D301" i="3"/>
  <c r="D614" i="3"/>
  <c r="D331" i="3"/>
  <c r="D160" i="3"/>
  <c r="D337" i="3"/>
  <c r="D50" i="3"/>
  <c r="D415" i="3"/>
  <c r="D172" i="3"/>
  <c r="F2" i="3"/>
  <c r="F10" i="3"/>
  <c r="F18" i="3"/>
  <c r="F26" i="3"/>
  <c r="F34" i="3"/>
  <c r="F42" i="3"/>
  <c r="F50" i="3"/>
  <c r="F58" i="3"/>
  <c r="F66" i="3"/>
  <c r="F74" i="3"/>
  <c r="F82" i="3"/>
  <c r="F90" i="3"/>
  <c r="F98" i="3"/>
  <c r="F106" i="3"/>
  <c r="F114" i="3"/>
  <c r="F122" i="3"/>
  <c r="F130" i="3"/>
  <c r="F138" i="3"/>
  <c r="F146" i="3"/>
  <c r="F154" i="3"/>
  <c r="F162" i="3"/>
  <c r="F170" i="3"/>
  <c r="F178" i="3"/>
  <c r="F186" i="3"/>
  <c r="F194" i="3"/>
  <c r="F202" i="3"/>
  <c r="F210" i="3"/>
  <c r="F218" i="3"/>
  <c r="F226" i="3"/>
  <c r="F234" i="3"/>
  <c r="F242" i="3"/>
  <c r="F250" i="3"/>
  <c r="F258" i="3"/>
  <c r="F266" i="3"/>
  <c r="F274" i="3"/>
  <c r="F282" i="3"/>
  <c r="F290" i="3"/>
  <c r="F298" i="3"/>
  <c r="F306" i="3"/>
  <c r="F314" i="3"/>
  <c r="F322" i="3"/>
  <c r="F330" i="3"/>
  <c r="F338" i="3"/>
  <c r="F346" i="3"/>
  <c r="F354" i="3"/>
  <c r="F362" i="3"/>
  <c r="F370" i="3"/>
  <c r="F378" i="3"/>
  <c r="F386" i="3"/>
  <c r="F394" i="3"/>
  <c r="F402" i="3"/>
  <c r="F410" i="3"/>
  <c r="F418" i="3"/>
  <c r="F426" i="3"/>
  <c r="F434" i="3"/>
  <c r="F442" i="3"/>
  <c r="F450" i="3"/>
  <c r="F458" i="3"/>
  <c r="F466" i="3"/>
  <c r="F474" i="3"/>
  <c r="F482" i="3"/>
  <c r="F490" i="3"/>
  <c r="F498" i="3"/>
  <c r="F506" i="3"/>
  <c r="F514" i="3"/>
  <c r="F522" i="3"/>
  <c r="F530" i="3"/>
  <c r="F538" i="3"/>
  <c r="F546" i="3"/>
  <c r="F554" i="3"/>
  <c r="F562" i="3"/>
  <c r="F570" i="3"/>
  <c r="F578" i="3"/>
  <c r="F586" i="3"/>
  <c r="F594" i="3"/>
  <c r="F602" i="3"/>
  <c r="F610" i="3"/>
  <c r="F618" i="3"/>
  <c r="F626" i="3"/>
  <c r="F634" i="3"/>
  <c r="F642" i="3"/>
  <c r="F650" i="3"/>
  <c r="F658" i="3"/>
  <c r="F666" i="3"/>
  <c r="F674" i="3"/>
  <c r="F3" i="3"/>
  <c r="F11" i="3"/>
  <c r="F19" i="3"/>
  <c r="F27" i="3"/>
  <c r="F35" i="3"/>
  <c r="F43" i="3"/>
  <c r="F51" i="3"/>
  <c r="F59" i="3"/>
  <c r="F67" i="3"/>
  <c r="F75" i="3"/>
  <c r="F83" i="3"/>
  <c r="F91" i="3"/>
  <c r="F99" i="3"/>
  <c r="F107" i="3"/>
  <c r="F115" i="3"/>
  <c r="F123" i="3"/>
  <c r="F131" i="3"/>
  <c r="F139" i="3"/>
  <c r="F147" i="3"/>
  <c r="F155" i="3"/>
  <c r="F163" i="3"/>
  <c r="F171" i="3"/>
  <c r="F179" i="3"/>
  <c r="F187" i="3"/>
  <c r="F195" i="3"/>
  <c r="F203" i="3"/>
  <c r="F211" i="3"/>
  <c r="F219" i="3"/>
  <c r="F227" i="3"/>
  <c r="F235" i="3"/>
  <c r="F243" i="3"/>
  <c r="F251" i="3"/>
  <c r="F259" i="3"/>
  <c r="F267" i="3"/>
  <c r="F275" i="3"/>
  <c r="F283" i="3"/>
  <c r="F291" i="3"/>
  <c r="F299" i="3"/>
  <c r="F307" i="3"/>
  <c r="F315" i="3"/>
  <c r="F323" i="3"/>
  <c r="F331" i="3"/>
  <c r="F339" i="3"/>
  <c r="F347" i="3"/>
  <c r="F355" i="3"/>
  <c r="F363" i="3"/>
  <c r="F371" i="3"/>
  <c r="F379" i="3"/>
  <c r="F387" i="3"/>
  <c r="F395" i="3"/>
  <c r="F403" i="3"/>
  <c r="F411" i="3"/>
  <c r="F419" i="3"/>
  <c r="F427" i="3"/>
  <c r="F435" i="3"/>
  <c r="F443" i="3"/>
  <c r="F451" i="3"/>
  <c r="F459" i="3"/>
  <c r="F467" i="3"/>
  <c r="F475" i="3"/>
  <c r="F483" i="3"/>
  <c r="F491" i="3"/>
  <c r="F499" i="3"/>
  <c r="F507" i="3"/>
  <c r="F515" i="3"/>
  <c r="F523" i="3"/>
  <c r="F531" i="3"/>
  <c r="F539" i="3"/>
  <c r="F547" i="3"/>
  <c r="F555" i="3"/>
  <c r="F563" i="3"/>
  <c r="F571" i="3"/>
  <c r="F579" i="3"/>
  <c r="F587" i="3"/>
  <c r="F595" i="3"/>
  <c r="F603" i="3"/>
  <c r="F611" i="3"/>
  <c r="F619" i="3"/>
  <c r="F627" i="3"/>
  <c r="F635" i="3"/>
  <c r="F643" i="3"/>
  <c r="F651" i="3"/>
  <c r="F659" i="3"/>
  <c r="F667" i="3"/>
  <c r="F675" i="3"/>
  <c r="F4" i="3"/>
  <c r="F12" i="3"/>
  <c r="F20" i="3"/>
  <c r="F28" i="3"/>
  <c r="F36" i="3"/>
  <c r="F44" i="3"/>
  <c r="F52" i="3"/>
  <c r="F60" i="3"/>
  <c r="F68" i="3"/>
  <c r="F76" i="3"/>
  <c r="F84" i="3"/>
  <c r="F92" i="3"/>
  <c r="F100" i="3"/>
  <c r="F108" i="3"/>
  <c r="F116" i="3"/>
  <c r="F124" i="3"/>
  <c r="F132" i="3"/>
  <c r="F140" i="3"/>
  <c r="F148" i="3"/>
  <c r="F156" i="3"/>
  <c r="F164" i="3"/>
  <c r="F172" i="3"/>
  <c r="F180" i="3"/>
  <c r="F188" i="3"/>
  <c r="F196" i="3"/>
  <c r="F204" i="3"/>
  <c r="F212" i="3"/>
  <c r="F220" i="3"/>
  <c r="F228" i="3"/>
  <c r="F236" i="3"/>
  <c r="F244" i="3"/>
  <c r="F252" i="3"/>
  <c r="F260" i="3"/>
  <c r="F268" i="3"/>
  <c r="F276" i="3"/>
  <c r="F284" i="3"/>
  <c r="F292" i="3"/>
  <c r="F300" i="3"/>
  <c r="F308" i="3"/>
  <c r="F316" i="3"/>
  <c r="F324" i="3"/>
  <c r="F332" i="3"/>
  <c r="F340" i="3"/>
  <c r="F348" i="3"/>
  <c r="F356" i="3"/>
  <c r="F364" i="3"/>
  <c r="F372" i="3"/>
  <c r="F380" i="3"/>
  <c r="F388" i="3"/>
  <c r="F396" i="3"/>
  <c r="F404" i="3"/>
  <c r="F412" i="3"/>
  <c r="F420" i="3"/>
  <c r="F428" i="3"/>
  <c r="F436" i="3"/>
  <c r="F444" i="3"/>
  <c r="F452" i="3"/>
  <c r="F460" i="3"/>
  <c r="F468" i="3"/>
  <c r="F476" i="3"/>
  <c r="F484" i="3"/>
  <c r="F492" i="3"/>
  <c r="F500" i="3"/>
  <c r="F508" i="3"/>
  <c r="F516" i="3"/>
  <c r="F524" i="3"/>
  <c r="F532" i="3"/>
  <c r="F540" i="3"/>
  <c r="F548" i="3"/>
  <c r="F556" i="3"/>
  <c r="F564" i="3"/>
  <c r="F572" i="3"/>
  <c r="F580" i="3"/>
  <c r="F588" i="3"/>
  <c r="F596" i="3"/>
  <c r="F604" i="3"/>
  <c r="F612" i="3"/>
  <c r="F620" i="3"/>
  <c r="F628" i="3"/>
  <c r="F636" i="3"/>
  <c r="F644" i="3"/>
  <c r="F652" i="3"/>
  <c r="F660" i="3"/>
  <c r="F668" i="3"/>
  <c r="F676" i="3"/>
  <c r="F5" i="3"/>
  <c r="F13" i="3"/>
  <c r="F21" i="3"/>
  <c r="F29" i="3"/>
  <c r="F37" i="3"/>
  <c r="F45" i="3"/>
  <c r="F53" i="3"/>
  <c r="F61" i="3"/>
  <c r="F69" i="3"/>
  <c r="F77" i="3"/>
  <c r="F85" i="3"/>
  <c r="F93" i="3"/>
  <c r="F101" i="3"/>
  <c r="F109" i="3"/>
  <c r="F117" i="3"/>
  <c r="F125" i="3"/>
  <c r="F133" i="3"/>
  <c r="F141" i="3"/>
  <c r="F149" i="3"/>
  <c r="F157" i="3"/>
  <c r="F165" i="3"/>
  <c r="F173" i="3"/>
  <c r="F181" i="3"/>
  <c r="F189" i="3"/>
  <c r="F197" i="3"/>
  <c r="F205" i="3"/>
  <c r="F213" i="3"/>
  <c r="F221" i="3"/>
  <c r="F229" i="3"/>
  <c r="F237" i="3"/>
  <c r="F245" i="3"/>
  <c r="F253" i="3"/>
  <c r="F261" i="3"/>
  <c r="F269" i="3"/>
  <c r="F277" i="3"/>
  <c r="F285" i="3"/>
  <c r="F293" i="3"/>
  <c r="F301" i="3"/>
  <c r="F309" i="3"/>
  <c r="F317" i="3"/>
  <c r="F325" i="3"/>
  <c r="F333" i="3"/>
  <c r="F341" i="3"/>
  <c r="F349" i="3"/>
  <c r="F357" i="3"/>
  <c r="F365" i="3"/>
  <c r="F373" i="3"/>
  <c r="F381" i="3"/>
  <c r="F389" i="3"/>
  <c r="F397" i="3"/>
  <c r="F405" i="3"/>
  <c r="F413" i="3"/>
  <c r="F421" i="3"/>
  <c r="F429" i="3"/>
  <c r="F437" i="3"/>
  <c r="F445" i="3"/>
  <c r="F453" i="3"/>
  <c r="F461" i="3"/>
  <c r="F469" i="3"/>
  <c r="F477" i="3"/>
  <c r="F485" i="3"/>
  <c r="F493" i="3"/>
  <c r="F501" i="3"/>
  <c r="F509" i="3"/>
  <c r="F517" i="3"/>
  <c r="F525" i="3"/>
  <c r="F533" i="3"/>
  <c r="F541" i="3"/>
  <c r="F549" i="3"/>
  <c r="F557" i="3"/>
  <c r="F565" i="3"/>
  <c r="F573" i="3"/>
  <c r="F581" i="3"/>
  <c r="F589" i="3"/>
  <c r="F597" i="3"/>
  <c r="F605" i="3"/>
  <c r="F613" i="3"/>
  <c r="F621" i="3"/>
  <c r="F629" i="3"/>
  <c r="F637" i="3"/>
  <c r="F645" i="3"/>
  <c r="F653" i="3"/>
  <c r="F661" i="3"/>
  <c r="F669" i="3"/>
  <c r="F677" i="3"/>
  <c r="F6" i="3"/>
  <c r="F14" i="3"/>
  <c r="F22" i="3"/>
  <c r="F30" i="3"/>
  <c r="F38" i="3"/>
  <c r="F46" i="3"/>
  <c r="F54" i="3"/>
  <c r="F62" i="3"/>
  <c r="F70" i="3"/>
  <c r="F78" i="3"/>
  <c r="F86" i="3"/>
  <c r="F94" i="3"/>
  <c r="F102" i="3"/>
  <c r="F110" i="3"/>
  <c r="F118" i="3"/>
  <c r="F126" i="3"/>
  <c r="F134" i="3"/>
  <c r="F142" i="3"/>
  <c r="F150" i="3"/>
  <c r="F158" i="3"/>
  <c r="F166" i="3"/>
  <c r="F174" i="3"/>
  <c r="F182" i="3"/>
  <c r="F190" i="3"/>
  <c r="F198" i="3"/>
  <c r="F206" i="3"/>
  <c r="F214" i="3"/>
  <c r="F222" i="3"/>
  <c r="F230" i="3"/>
  <c r="F238" i="3"/>
  <c r="F246" i="3"/>
  <c r="F254" i="3"/>
  <c r="F262" i="3"/>
  <c r="F270" i="3"/>
  <c r="F278" i="3"/>
  <c r="F286" i="3"/>
  <c r="F294" i="3"/>
  <c r="F302" i="3"/>
  <c r="F310" i="3"/>
  <c r="F318" i="3"/>
  <c r="F326" i="3"/>
  <c r="F334" i="3"/>
  <c r="F342" i="3"/>
  <c r="F350" i="3"/>
  <c r="F358" i="3"/>
  <c r="F366" i="3"/>
  <c r="F374" i="3"/>
  <c r="F382" i="3"/>
  <c r="F390" i="3"/>
  <c r="F398" i="3"/>
  <c r="F406" i="3"/>
  <c r="F414" i="3"/>
  <c r="F422" i="3"/>
  <c r="F430" i="3"/>
  <c r="F438" i="3"/>
  <c r="F446" i="3"/>
  <c r="F454" i="3"/>
  <c r="F462" i="3"/>
  <c r="F470" i="3"/>
  <c r="F478" i="3"/>
  <c r="F486" i="3"/>
  <c r="F494" i="3"/>
  <c r="F502" i="3"/>
  <c r="F510" i="3"/>
  <c r="F518" i="3"/>
  <c r="F526" i="3"/>
  <c r="F534" i="3"/>
  <c r="F542" i="3"/>
  <c r="F550" i="3"/>
  <c r="F558" i="3"/>
  <c r="F566" i="3"/>
  <c r="F574" i="3"/>
  <c r="F582" i="3"/>
  <c r="F590" i="3"/>
  <c r="F598" i="3"/>
  <c r="F606" i="3"/>
  <c r="F614" i="3"/>
  <c r="F622" i="3"/>
  <c r="F630" i="3"/>
  <c r="F638" i="3"/>
  <c r="F646" i="3"/>
  <c r="F654" i="3"/>
  <c r="F662" i="3"/>
  <c r="F670" i="3"/>
  <c r="F678" i="3"/>
  <c r="F8" i="3"/>
  <c r="F16" i="3"/>
  <c r="F24" i="3"/>
  <c r="F32" i="3"/>
  <c r="F40" i="3"/>
  <c r="F48" i="3"/>
  <c r="F56" i="3"/>
  <c r="F64" i="3"/>
  <c r="F72" i="3"/>
  <c r="F80" i="3"/>
  <c r="F88" i="3"/>
  <c r="F96" i="3"/>
  <c r="F104" i="3"/>
  <c r="F112" i="3"/>
  <c r="F120" i="3"/>
  <c r="F128" i="3"/>
  <c r="F136" i="3"/>
  <c r="F144" i="3"/>
  <c r="F152" i="3"/>
  <c r="F160" i="3"/>
  <c r="F168" i="3"/>
  <c r="F176" i="3"/>
  <c r="F184" i="3"/>
  <c r="F192" i="3"/>
  <c r="F200" i="3"/>
  <c r="F208" i="3"/>
  <c r="F216" i="3"/>
  <c r="F224" i="3"/>
  <c r="F232" i="3"/>
  <c r="F240" i="3"/>
  <c r="F248" i="3"/>
  <c r="F256" i="3"/>
  <c r="F264" i="3"/>
  <c r="F272" i="3"/>
  <c r="F280" i="3"/>
  <c r="F288" i="3"/>
  <c r="F296" i="3"/>
  <c r="F304" i="3"/>
  <c r="F312" i="3"/>
  <c r="F320" i="3"/>
  <c r="F328" i="3"/>
  <c r="F336" i="3"/>
  <c r="F344" i="3"/>
  <c r="F352" i="3"/>
  <c r="F360" i="3"/>
  <c r="F368" i="3"/>
  <c r="F376" i="3"/>
  <c r="F384" i="3"/>
  <c r="F392" i="3"/>
  <c r="F400" i="3"/>
  <c r="F408" i="3"/>
  <c r="F416" i="3"/>
  <c r="F424" i="3"/>
  <c r="F432" i="3"/>
  <c r="F440" i="3"/>
  <c r="F448" i="3"/>
  <c r="F456" i="3"/>
  <c r="F464" i="3"/>
  <c r="F472" i="3"/>
  <c r="F480" i="3"/>
  <c r="F488" i="3"/>
  <c r="F496" i="3"/>
  <c r="F504" i="3"/>
  <c r="F512" i="3"/>
  <c r="F520" i="3"/>
  <c r="F528" i="3"/>
  <c r="F536" i="3"/>
  <c r="F544" i="3"/>
  <c r="F7" i="3"/>
  <c r="F39" i="3"/>
  <c r="F71" i="3"/>
  <c r="F103" i="3"/>
  <c r="F135" i="3"/>
  <c r="F167" i="3"/>
  <c r="F199" i="3"/>
  <c r="F231" i="3"/>
  <c r="F263" i="3"/>
  <c r="F295" i="3"/>
  <c r="F327" i="3"/>
  <c r="F359" i="3"/>
  <c r="F391" i="3"/>
  <c r="F423" i="3"/>
  <c r="F455" i="3"/>
  <c r="F487" i="3"/>
  <c r="F519" i="3"/>
  <c r="F551" i="3"/>
  <c r="F569" i="3"/>
  <c r="F592" i="3"/>
  <c r="F615" i="3"/>
  <c r="F633" i="3"/>
  <c r="F656" i="3"/>
  <c r="F679" i="3"/>
  <c r="F687" i="3"/>
  <c r="F695" i="3"/>
  <c r="F703" i="3"/>
  <c r="F711" i="3"/>
  <c r="F719" i="3"/>
  <c r="F727" i="3"/>
  <c r="F735" i="3"/>
  <c r="F743" i="3"/>
  <c r="F751" i="3"/>
  <c r="F759" i="3"/>
  <c r="F767" i="3"/>
  <c r="F775" i="3"/>
  <c r="F783" i="3"/>
  <c r="F791" i="3"/>
  <c r="F799" i="3"/>
  <c r="F807" i="3"/>
  <c r="F815" i="3"/>
  <c r="F823" i="3"/>
  <c r="F831" i="3"/>
  <c r="F839" i="3"/>
  <c r="F847" i="3"/>
  <c r="F855" i="3"/>
  <c r="F863" i="3"/>
  <c r="F871" i="3"/>
  <c r="F879" i="3"/>
  <c r="F887" i="3"/>
  <c r="F895" i="3"/>
  <c r="F903" i="3"/>
  <c r="F911" i="3"/>
  <c r="F919" i="3"/>
  <c r="F927" i="3"/>
  <c r="F935" i="3"/>
  <c r="F943" i="3"/>
  <c r="F951" i="3"/>
  <c r="F959" i="3"/>
  <c r="F967" i="3"/>
  <c r="F975" i="3"/>
  <c r="F983" i="3"/>
  <c r="F991" i="3"/>
  <c r="F999" i="3"/>
  <c r="F1007" i="3"/>
  <c r="F1015" i="3"/>
  <c r="F1023" i="3"/>
  <c r="F1031" i="3"/>
  <c r="F1039" i="3"/>
  <c r="F9" i="3"/>
  <c r="F41" i="3"/>
  <c r="F73" i="3"/>
  <c r="F105" i="3"/>
  <c r="F137" i="3"/>
  <c r="F169" i="3"/>
  <c r="F201" i="3"/>
  <c r="F233" i="3"/>
  <c r="F265" i="3"/>
  <c r="F297" i="3"/>
  <c r="F329" i="3"/>
  <c r="F361" i="3"/>
  <c r="F393" i="3"/>
  <c r="F425" i="3"/>
  <c r="F457" i="3"/>
  <c r="F489" i="3"/>
  <c r="F521" i="3"/>
  <c r="F552" i="3"/>
  <c r="F575" i="3"/>
  <c r="F593" i="3"/>
  <c r="F616" i="3"/>
  <c r="F639" i="3"/>
  <c r="F657" i="3"/>
  <c r="F680" i="3"/>
  <c r="F688" i="3"/>
  <c r="F696" i="3"/>
  <c r="F704" i="3"/>
  <c r="F712" i="3"/>
  <c r="F720" i="3"/>
  <c r="F728" i="3"/>
  <c r="F736" i="3"/>
  <c r="F744" i="3"/>
  <c r="F752" i="3"/>
  <c r="F760" i="3"/>
  <c r="F768" i="3"/>
  <c r="F776" i="3"/>
  <c r="F784" i="3"/>
  <c r="F792" i="3"/>
  <c r="F800" i="3"/>
  <c r="F808" i="3"/>
  <c r="F816" i="3"/>
  <c r="F824" i="3"/>
  <c r="F832" i="3"/>
  <c r="F840" i="3"/>
  <c r="F848" i="3"/>
  <c r="F856" i="3"/>
  <c r="F864" i="3"/>
  <c r="F872" i="3"/>
  <c r="F880" i="3"/>
  <c r="F888" i="3"/>
  <c r="F896" i="3"/>
  <c r="F904" i="3"/>
  <c r="F912" i="3"/>
  <c r="F920" i="3"/>
  <c r="F928" i="3"/>
  <c r="F936" i="3"/>
  <c r="F944" i="3"/>
  <c r="F952" i="3"/>
  <c r="F960" i="3"/>
  <c r="F968" i="3"/>
  <c r="F976" i="3"/>
  <c r="F984" i="3"/>
  <c r="F992" i="3"/>
  <c r="F1000" i="3"/>
  <c r="F1008" i="3"/>
  <c r="F1016" i="3"/>
  <c r="F1024" i="3"/>
  <c r="F1032" i="3"/>
  <c r="F25" i="3"/>
  <c r="F153" i="3"/>
  <c r="F249" i="3"/>
  <c r="F345" i="3"/>
  <c r="F409" i="3"/>
  <c r="F473" i="3"/>
  <c r="F505" i="3"/>
  <c r="F561" i="3"/>
  <c r="F625" i="3"/>
  <c r="F671" i="3"/>
  <c r="F700" i="3"/>
  <c r="F716" i="3"/>
  <c r="F724" i="3"/>
  <c r="F740" i="3"/>
  <c r="F756" i="3"/>
  <c r="F772" i="3"/>
  <c r="F788" i="3"/>
  <c r="F812" i="3"/>
  <c r="F836" i="3"/>
  <c r="F852" i="3"/>
  <c r="F860" i="3"/>
  <c r="F876" i="3"/>
  <c r="F892" i="3"/>
  <c r="F908" i="3"/>
  <c r="F924" i="3"/>
  <c r="F948" i="3"/>
  <c r="F964" i="3"/>
  <c r="F980" i="3"/>
  <c r="F988" i="3"/>
  <c r="F1004" i="3"/>
  <c r="F1020" i="3"/>
  <c r="F1036" i="3"/>
  <c r="F15" i="3"/>
  <c r="F47" i="3"/>
  <c r="F79" i="3"/>
  <c r="F111" i="3"/>
  <c r="F143" i="3"/>
  <c r="F175" i="3"/>
  <c r="F207" i="3"/>
  <c r="F239" i="3"/>
  <c r="F271" i="3"/>
  <c r="F303" i="3"/>
  <c r="F335" i="3"/>
  <c r="F367" i="3"/>
  <c r="F399" i="3"/>
  <c r="F431" i="3"/>
  <c r="F463" i="3"/>
  <c r="F495" i="3"/>
  <c r="F527" i="3"/>
  <c r="F553" i="3"/>
  <c r="F576" i="3"/>
  <c r="F599" i="3"/>
  <c r="F617" i="3"/>
  <c r="F640" i="3"/>
  <c r="F663" i="3"/>
  <c r="F681" i="3"/>
  <c r="F689" i="3"/>
  <c r="F697" i="3"/>
  <c r="F705" i="3"/>
  <c r="F713" i="3"/>
  <c r="F721" i="3"/>
  <c r="F729" i="3"/>
  <c r="F737" i="3"/>
  <c r="F745" i="3"/>
  <c r="F753" i="3"/>
  <c r="F761" i="3"/>
  <c r="F769" i="3"/>
  <c r="F777" i="3"/>
  <c r="F785" i="3"/>
  <c r="F793" i="3"/>
  <c r="F801" i="3"/>
  <c r="F809" i="3"/>
  <c r="F817" i="3"/>
  <c r="F825" i="3"/>
  <c r="F833" i="3"/>
  <c r="F841" i="3"/>
  <c r="F849" i="3"/>
  <c r="F857" i="3"/>
  <c r="F865" i="3"/>
  <c r="F873" i="3"/>
  <c r="F881" i="3"/>
  <c r="F889" i="3"/>
  <c r="F897" i="3"/>
  <c r="F905" i="3"/>
  <c r="F913" i="3"/>
  <c r="F921" i="3"/>
  <c r="F929" i="3"/>
  <c r="F937" i="3"/>
  <c r="F945" i="3"/>
  <c r="F953" i="3"/>
  <c r="F961" i="3"/>
  <c r="F969" i="3"/>
  <c r="F977" i="3"/>
  <c r="F985" i="3"/>
  <c r="F993" i="3"/>
  <c r="F1001" i="3"/>
  <c r="F1009" i="3"/>
  <c r="F1017" i="3"/>
  <c r="F1025" i="3"/>
  <c r="F1033" i="3"/>
  <c r="F17" i="3"/>
  <c r="F49" i="3"/>
  <c r="F81" i="3"/>
  <c r="F113" i="3"/>
  <c r="F145" i="3"/>
  <c r="F177" i="3"/>
  <c r="F209" i="3"/>
  <c r="F241" i="3"/>
  <c r="F273" i="3"/>
  <c r="F305" i="3"/>
  <c r="F337" i="3"/>
  <c r="F369" i="3"/>
  <c r="F401" i="3"/>
  <c r="F433" i="3"/>
  <c r="F465" i="3"/>
  <c r="F497" i="3"/>
  <c r="F529" i="3"/>
  <c r="F559" i="3"/>
  <c r="F577" i="3"/>
  <c r="F600" i="3"/>
  <c r="F623" i="3"/>
  <c r="F641" i="3"/>
  <c r="F664" i="3"/>
  <c r="F682" i="3"/>
  <c r="F690" i="3"/>
  <c r="F698" i="3"/>
  <c r="F706" i="3"/>
  <c r="F714" i="3"/>
  <c r="F722" i="3"/>
  <c r="F730" i="3"/>
  <c r="F738" i="3"/>
  <c r="F746" i="3"/>
  <c r="F754" i="3"/>
  <c r="F762" i="3"/>
  <c r="F770" i="3"/>
  <c r="F778" i="3"/>
  <c r="F786" i="3"/>
  <c r="F794" i="3"/>
  <c r="F802" i="3"/>
  <c r="F810" i="3"/>
  <c r="F818" i="3"/>
  <c r="F826" i="3"/>
  <c r="F834" i="3"/>
  <c r="F842" i="3"/>
  <c r="F850" i="3"/>
  <c r="F858" i="3"/>
  <c r="F866" i="3"/>
  <c r="F874" i="3"/>
  <c r="F882" i="3"/>
  <c r="F890" i="3"/>
  <c r="F898" i="3"/>
  <c r="F906" i="3"/>
  <c r="F914" i="3"/>
  <c r="F922" i="3"/>
  <c r="F930" i="3"/>
  <c r="F938" i="3"/>
  <c r="F946" i="3"/>
  <c r="F954" i="3"/>
  <c r="F962" i="3"/>
  <c r="F970" i="3"/>
  <c r="F978" i="3"/>
  <c r="F986" i="3"/>
  <c r="F994" i="3"/>
  <c r="F1002" i="3"/>
  <c r="F1010" i="3"/>
  <c r="F1018" i="3"/>
  <c r="F1026" i="3"/>
  <c r="F1034" i="3"/>
  <c r="F57" i="3"/>
  <c r="F89" i="3"/>
  <c r="F121" i="3"/>
  <c r="F185" i="3"/>
  <c r="F217" i="3"/>
  <c r="F281" i="3"/>
  <c r="F313" i="3"/>
  <c r="F377" i="3"/>
  <c r="F441" i="3"/>
  <c r="F537" i="3"/>
  <c r="F584" i="3"/>
  <c r="F607" i="3"/>
  <c r="F648" i="3"/>
  <c r="F684" i="3"/>
  <c r="F692" i="3"/>
  <c r="F708" i="3"/>
  <c r="F732" i="3"/>
  <c r="F748" i="3"/>
  <c r="F764" i="3"/>
  <c r="F780" i="3"/>
  <c r="F796" i="3"/>
  <c r="F804" i="3"/>
  <c r="F820" i="3"/>
  <c r="F828" i="3"/>
  <c r="F844" i="3"/>
  <c r="F868" i="3"/>
  <c r="F884" i="3"/>
  <c r="F900" i="3"/>
  <c r="F916" i="3"/>
  <c r="F932" i="3"/>
  <c r="F940" i="3"/>
  <c r="F956" i="3"/>
  <c r="F972" i="3"/>
  <c r="F996" i="3"/>
  <c r="F1012" i="3"/>
  <c r="F1028" i="3"/>
  <c r="F33" i="3"/>
  <c r="F97" i="3"/>
  <c r="F129" i="3"/>
  <c r="F161" i="3"/>
  <c r="F193" i="3"/>
  <c r="F257" i="3"/>
  <c r="F289" i="3"/>
  <c r="F353" i="3"/>
  <c r="F417" i="3"/>
  <c r="F513" i="3"/>
  <c r="F568" i="3"/>
  <c r="F609" i="3"/>
  <c r="F655" i="3"/>
  <c r="F686" i="3"/>
  <c r="F710" i="3"/>
  <c r="F726" i="3"/>
  <c r="F742" i="3"/>
  <c r="F766" i="3"/>
  <c r="F790" i="3"/>
  <c r="F23" i="3"/>
  <c r="F55" i="3"/>
  <c r="F87" i="3"/>
  <c r="F119" i="3"/>
  <c r="F151" i="3"/>
  <c r="F183" i="3"/>
  <c r="F215" i="3"/>
  <c r="F247" i="3"/>
  <c r="F279" i="3"/>
  <c r="F311" i="3"/>
  <c r="F343" i="3"/>
  <c r="F375" i="3"/>
  <c r="F407" i="3"/>
  <c r="F439" i="3"/>
  <c r="F471" i="3"/>
  <c r="F503" i="3"/>
  <c r="F535" i="3"/>
  <c r="F560" i="3"/>
  <c r="F583" i="3"/>
  <c r="F601" i="3"/>
  <c r="F624" i="3"/>
  <c r="F647" i="3"/>
  <c r="F665" i="3"/>
  <c r="F683" i="3"/>
  <c r="F691" i="3"/>
  <c r="F699" i="3"/>
  <c r="F707" i="3"/>
  <c r="F715" i="3"/>
  <c r="F723" i="3"/>
  <c r="F731" i="3"/>
  <c r="F739" i="3"/>
  <c r="F747" i="3"/>
  <c r="F755" i="3"/>
  <c r="F763" i="3"/>
  <c r="F771" i="3"/>
  <c r="F779" i="3"/>
  <c r="F787" i="3"/>
  <c r="F795" i="3"/>
  <c r="F803" i="3"/>
  <c r="F811" i="3"/>
  <c r="F819" i="3"/>
  <c r="F827" i="3"/>
  <c r="F835" i="3"/>
  <c r="F843" i="3"/>
  <c r="F851" i="3"/>
  <c r="F859" i="3"/>
  <c r="F867" i="3"/>
  <c r="F875" i="3"/>
  <c r="F883" i="3"/>
  <c r="F891" i="3"/>
  <c r="F899" i="3"/>
  <c r="F907" i="3"/>
  <c r="F915" i="3"/>
  <c r="F923" i="3"/>
  <c r="F931" i="3"/>
  <c r="F939" i="3"/>
  <c r="F947" i="3"/>
  <c r="F955" i="3"/>
  <c r="F963" i="3"/>
  <c r="F971" i="3"/>
  <c r="F979" i="3"/>
  <c r="F987" i="3"/>
  <c r="F995" i="3"/>
  <c r="F1003" i="3"/>
  <c r="F1011" i="3"/>
  <c r="F1019" i="3"/>
  <c r="F1027" i="3"/>
  <c r="F1035" i="3"/>
  <c r="F31" i="3"/>
  <c r="F63" i="3"/>
  <c r="F95" i="3"/>
  <c r="F127" i="3"/>
  <c r="F159" i="3"/>
  <c r="F191" i="3"/>
  <c r="F223" i="3"/>
  <c r="F255" i="3"/>
  <c r="F287" i="3"/>
  <c r="F319" i="3"/>
  <c r="F351" i="3"/>
  <c r="F383" i="3"/>
  <c r="F415" i="3"/>
  <c r="F447" i="3"/>
  <c r="F479" i="3"/>
  <c r="F511" i="3"/>
  <c r="F543" i="3"/>
  <c r="F567" i="3"/>
  <c r="F585" i="3"/>
  <c r="F608" i="3"/>
  <c r="F631" i="3"/>
  <c r="F649" i="3"/>
  <c r="F672" i="3"/>
  <c r="F685" i="3"/>
  <c r="F693" i="3"/>
  <c r="F701" i="3"/>
  <c r="F709" i="3"/>
  <c r="F717" i="3"/>
  <c r="F725" i="3"/>
  <c r="F733" i="3"/>
  <c r="F741" i="3"/>
  <c r="F749" i="3"/>
  <c r="F757" i="3"/>
  <c r="F765" i="3"/>
  <c r="F773" i="3"/>
  <c r="F781" i="3"/>
  <c r="F789" i="3"/>
  <c r="F797" i="3"/>
  <c r="F805" i="3"/>
  <c r="F813" i="3"/>
  <c r="F821" i="3"/>
  <c r="F829" i="3"/>
  <c r="F837" i="3"/>
  <c r="F845" i="3"/>
  <c r="F853" i="3"/>
  <c r="F861" i="3"/>
  <c r="F869" i="3"/>
  <c r="F877" i="3"/>
  <c r="F885" i="3"/>
  <c r="F893" i="3"/>
  <c r="F901" i="3"/>
  <c r="F909" i="3"/>
  <c r="F917" i="3"/>
  <c r="F925" i="3"/>
  <c r="F933" i="3"/>
  <c r="F941" i="3"/>
  <c r="F949" i="3"/>
  <c r="F957" i="3"/>
  <c r="F965" i="3"/>
  <c r="F973" i="3"/>
  <c r="F981" i="3"/>
  <c r="F989" i="3"/>
  <c r="F997" i="3"/>
  <c r="F1005" i="3"/>
  <c r="F1013" i="3"/>
  <c r="F1021" i="3"/>
  <c r="F1029" i="3"/>
  <c r="F1037" i="3"/>
  <c r="F65" i="3"/>
  <c r="F225" i="3"/>
  <c r="F321" i="3"/>
  <c r="F385" i="3"/>
  <c r="F449" i="3"/>
  <c r="F481" i="3"/>
  <c r="F545" i="3"/>
  <c r="F591" i="3"/>
  <c r="F632" i="3"/>
  <c r="F673" i="3"/>
  <c r="F694" i="3"/>
  <c r="F702" i="3"/>
  <c r="F718" i="3"/>
  <c r="F734" i="3"/>
  <c r="F750" i="3"/>
  <c r="F758" i="3"/>
  <c r="F774" i="3"/>
  <c r="F782" i="3"/>
  <c r="F854" i="3"/>
  <c r="F918" i="3"/>
  <c r="F982" i="3"/>
  <c r="F1014" i="3"/>
  <c r="F958" i="3"/>
  <c r="F846" i="3"/>
  <c r="F798" i="3"/>
  <c r="F862" i="3"/>
  <c r="F926" i="3"/>
  <c r="F990" i="3"/>
  <c r="F950" i="3"/>
  <c r="F1022" i="3"/>
  <c r="F806" i="3"/>
  <c r="F870" i="3"/>
  <c r="F934" i="3"/>
  <c r="F998" i="3"/>
  <c r="F886" i="3"/>
  <c r="F894" i="3"/>
  <c r="F814" i="3"/>
  <c r="F878" i="3"/>
  <c r="F942" i="3"/>
  <c r="F1006" i="3"/>
  <c r="F822" i="3"/>
  <c r="F830" i="3"/>
  <c r="F910" i="3"/>
  <c r="F1038" i="3"/>
  <c r="F838" i="3"/>
  <c r="F902" i="3"/>
  <c r="F966" i="3"/>
  <c r="F1030" i="3"/>
  <c r="F974" i="3"/>
  <c r="D141" i="3"/>
  <c r="D443" i="3"/>
  <c r="D216" i="3"/>
  <c r="D566" i="3"/>
  <c r="D370" i="3"/>
  <c r="D238" i="3"/>
  <c r="D456" i="3"/>
  <c r="D330" i="3"/>
  <c r="D113" i="3"/>
  <c r="D548" i="3"/>
  <c r="D321" i="3"/>
  <c r="D159" i="3"/>
  <c r="D584" i="3"/>
  <c r="D1020" i="3"/>
  <c r="D802" i="3"/>
  <c r="D1000" i="3"/>
  <c r="D800" i="3"/>
  <c r="D952" i="3"/>
  <c r="D847" i="3"/>
  <c r="D223" i="3"/>
  <c r="D470" i="3"/>
  <c r="D789" i="3"/>
  <c r="D710" i="3"/>
  <c r="D507" i="3"/>
  <c r="D185" i="3"/>
  <c r="D317" i="3"/>
  <c r="D338" i="3"/>
  <c r="D259" i="3"/>
  <c r="D297" i="3"/>
  <c r="D511" i="3"/>
  <c r="D575" i="3"/>
  <c r="D249" i="3"/>
  <c r="D676" i="3"/>
  <c r="D520" i="3"/>
  <c r="D358" i="3"/>
  <c r="D674" i="3"/>
  <c r="D870" i="3"/>
  <c r="D241" i="3"/>
  <c r="D426" i="3"/>
  <c r="D235" i="3"/>
  <c r="D373" i="3"/>
  <c r="D30" i="3"/>
  <c r="D646" i="3"/>
  <c r="D138" i="3"/>
  <c r="D98" i="3"/>
  <c r="D144" i="3"/>
  <c r="D325" i="3"/>
  <c r="D85" i="3"/>
  <c r="D481" i="3"/>
  <c r="D299" i="3"/>
  <c r="D174" i="3"/>
  <c r="D376" i="3"/>
  <c r="D237" i="3"/>
  <c r="D628" i="3"/>
  <c r="D423" i="3"/>
  <c r="D220" i="3"/>
  <c r="D1030" i="3"/>
  <c r="D397" i="3"/>
  <c r="D103" i="3"/>
  <c r="D840" i="3"/>
  <c r="D619" i="3"/>
  <c r="D413" i="3"/>
  <c r="D183" i="3"/>
  <c r="D627" i="3"/>
  <c r="D838" i="3"/>
  <c r="D199" i="3"/>
  <c r="D10" i="3"/>
  <c r="D170" i="3"/>
  <c r="D349" i="3"/>
  <c r="D23" i="3"/>
  <c r="D638" i="3"/>
  <c r="D122" i="3"/>
  <c r="D20" i="3"/>
  <c r="D65" i="3"/>
  <c r="D721" i="3"/>
  <c r="D179" i="3"/>
  <c r="D744" i="3"/>
  <c r="D96" i="3"/>
  <c r="D515" i="3"/>
  <c r="D602" i="3"/>
  <c r="D553" i="3"/>
  <c r="D333" i="3"/>
  <c r="D38" i="3"/>
  <c r="D254" i="3"/>
  <c r="D457" i="3"/>
  <c r="D130" i="3"/>
  <c r="D213" i="3"/>
  <c r="D572" i="3"/>
  <c r="D166" i="3"/>
  <c r="D401" i="3"/>
  <c r="D83" i="3"/>
  <c r="D189" i="3"/>
  <c r="D524" i="3"/>
  <c r="D120" i="3"/>
  <c r="D617" i="3"/>
  <c r="D878" i="3"/>
  <c r="D429" i="3"/>
  <c r="D964" i="3"/>
  <c r="D860" i="3"/>
  <c r="D277" i="3"/>
  <c r="D484" i="3"/>
  <c r="D255" i="3"/>
  <c r="D403" i="3"/>
  <c r="D140" i="3"/>
  <c r="D377" i="3"/>
  <c r="D59" i="3"/>
  <c r="D181" i="3"/>
  <c r="D510" i="3"/>
  <c r="I4" i="3" l="1"/>
  <c r="K4" i="3"/>
  <c r="J3" i="3"/>
  <c r="K5" i="3"/>
  <c r="K3" i="3"/>
  <c r="K6" i="3"/>
  <c r="I3" i="3"/>
  <c r="J5" i="3"/>
  <c r="K8" i="3"/>
  <c r="I8" i="3"/>
  <c r="J7" i="3"/>
  <c r="K7" i="3"/>
  <c r="I6" i="3"/>
  <c r="I7" i="3"/>
  <c r="I5" i="3"/>
  <c r="J4" i="3"/>
  <c r="J6" i="3"/>
  <c r="J8" i="3"/>
</calcChain>
</file>

<file path=xl/sharedStrings.xml><?xml version="1.0" encoding="utf-8"?>
<sst xmlns="http://schemas.openxmlformats.org/spreadsheetml/2006/main" count="4352" uniqueCount="100">
  <si>
    <t>Id</t>
  </si>
  <si>
    <t>Gender</t>
  </si>
  <si>
    <t>Level</t>
  </si>
  <si>
    <t>Base salary</t>
  </si>
  <si>
    <t>Male</t>
  </si>
  <si>
    <t>IC4</t>
  </si>
  <si>
    <t>IC5</t>
  </si>
  <si>
    <t>Female</t>
  </si>
  <si>
    <t>IC3</t>
  </si>
  <si>
    <t>IC6</t>
  </si>
  <si>
    <t>NA</t>
  </si>
  <si>
    <t>Ic5</t>
  </si>
  <si>
    <t>Contractor</t>
  </si>
  <si>
    <t>intern</t>
  </si>
  <si>
    <t>M1</t>
  </si>
  <si>
    <t>E4</t>
  </si>
  <si>
    <t>N/A</t>
  </si>
  <si>
    <t>E5</t>
  </si>
  <si>
    <t>M2</t>
  </si>
  <si>
    <t>IC7</t>
  </si>
  <si>
    <t>D1</t>
  </si>
  <si>
    <t>E6</t>
  </si>
  <si>
    <t>Intern</t>
  </si>
  <si>
    <t>IC 5</t>
  </si>
  <si>
    <t>ic5</t>
  </si>
  <si>
    <t>E3</t>
  </si>
  <si>
    <t>IC2</t>
  </si>
  <si>
    <t>IC3?</t>
  </si>
  <si>
    <t>Level 12</t>
  </si>
  <si>
    <t>unknown</t>
  </si>
  <si>
    <t>CW 13</t>
  </si>
  <si>
    <t>N/A.</t>
  </si>
  <si>
    <t>Ic4</t>
  </si>
  <si>
    <t>IC%</t>
  </si>
  <si>
    <t>1C6</t>
  </si>
  <si>
    <t>L2</t>
  </si>
  <si>
    <t>CE6</t>
  </si>
  <si>
    <t>CW</t>
  </si>
  <si>
    <t>IC 4</t>
  </si>
  <si>
    <t>IC8</t>
  </si>
  <si>
    <t>ic4</t>
  </si>
  <si>
    <t>None (CW) but likely IC4 equivalent</t>
  </si>
  <si>
    <t>not sure</t>
  </si>
  <si>
    <t>IC 2</t>
  </si>
  <si>
    <t>Ic3</t>
  </si>
  <si>
    <t>ic2</t>
  </si>
  <si>
    <t>L1</t>
  </si>
  <si>
    <t>M0</t>
  </si>
  <si>
    <t>Ic6</t>
  </si>
  <si>
    <t>IC1</t>
  </si>
  <si>
    <t>don't know</t>
  </si>
  <si>
    <t>Not sure</t>
  </si>
  <si>
    <t>IC$</t>
  </si>
  <si>
    <t>IC4, PROMOTION</t>
  </si>
  <si>
    <t>ic7</t>
  </si>
  <si>
    <t>m1</t>
  </si>
  <si>
    <t>I5</t>
  </si>
  <si>
    <t>IC3-&gt;IC4</t>
  </si>
  <si>
    <t>IC4 promoted to IC5</t>
  </si>
  <si>
    <t>IC6 M1</t>
  </si>
  <si>
    <t>IC5 / L2</t>
  </si>
  <si>
    <t>Rotational SWE</t>
  </si>
  <si>
    <t>IC5 (Promoted)</t>
  </si>
  <si>
    <t>VP1</t>
  </si>
  <si>
    <t>iC5</t>
  </si>
  <si>
    <t>1.What is the average salary for males and females overall?</t>
  </si>
  <si>
    <t>2.Within each level (e.g., IC3, IC4, IC5, IC6, M1, Others), who earns more, males or females?</t>
  </si>
  <si>
    <t>3.Which level has the highest gender pay disparity?</t>
  </si>
  <si>
    <t>4.Are females underrepresented in higher-paying levels (e.g., IC6 or M1)?</t>
  </si>
  <si>
    <t>5.Does any level show near-equal pay between males and females?</t>
  </si>
  <si>
    <t>1.Handling missing values</t>
  </si>
  <si>
    <t>2.I have various level categories, which I have organized into 6 main sections for easier understanding.</t>
  </si>
  <si>
    <t>Count</t>
  </si>
  <si>
    <t>percentage</t>
  </si>
  <si>
    <t>Cumulative</t>
  </si>
  <si>
    <t>3.Cumulative sum</t>
  </si>
  <si>
    <t>Revise Level</t>
  </si>
  <si>
    <t>4.create revise level (6)</t>
  </si>
  <si>
    <t>5.use Quartile  for Salary</t>
  </si>
  <si>
    <t>Quartile</t>
  </si>
  <si>
    <t>Q1</t>
  </si>
  <si>
    <t>Q3</t>
  </si>
  <si>
    <t>Interquartile Range(IQR)</t>
  </si>
  <si>
    <t>(Q3-Q1)</t>
  </si>
  <si>
    <t>Upper Threshold</t>
  </si>
  <si>
    <t>(Q3+1.5*IQR)</t>
  </si>
  <si>
    <t>Lower Threshold</t>
  </si>
  <si>
    <t>(Q1-1.5*IQR)</t>
  </si>
  <si>
    <t>Revise Salary</t>
  </si>
  <si>
    <t>Winsorizing ,Replace the outluiers from Upper Threshold</t>
  </si>
  <si>
    <t>6.Winsorizing Delete Outliers</t>
  </si>
  <si>
    <t>Others</t>
  </si>
  <si>
    <t>Total</t>
  </si>
  <si>
    <t>7.Use functions -averageifs,countifs</t>
  </si>
  <si>
    <t>Ans- male- 162,110,  Female-147,961</t>
  </si>
  <si>
    <t>Ans-IC3-Female,IC4-Male,IC5-Male,IC6-Male,M1-Female,Others-Male</t>
  </si>
  <si>
    <t xml:space="preserve">Ans-Others, Male-163,431 </t>
  </si>
  <si>
    <t>Female-119,601</t>
  </si>
  <si>
    <t>Ans-At the M1 level, females receive higher pay compared to their male counterparts.</t>
  </si>
  <si>
    <t>Ans-Yes, at the IC3 level, females receive slightly higher pay compared to males.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</si>
</sst>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₹&quot;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2" xfId="0" applyFont="1" applyFill="1" applyBorder="1"/>
    <xf numFmtId="0" fontId="0" fillId="0" borderId="12" xfId="0" applyFont="1" applyBorder="1"/>
    <xf numFmtId="0" fontId="13" fillId="33" borderId="0" xfId="0" applyFont="1" applyFill="1" applyBorder="1"/>
    <xf numFmtId="0" fontId="0" fillId="0" borderId="12" xfId="0" applyBorder="1"/>
    <xf numFmtId="0" fontId="0" fillId="34" borderId="0" xfId="0" applyFont="1" applyFill="1" applyBorder="1"/>
    <xf numFmtId="9" fontId="0" fillId="0" borderId="0" xfId="1" applyFont="1"/>
    <xf numFmtId="9" fontId="0" fillId="0" borderId="0" xfId="0" applyNumberFormat="1"/>
    <xf numFmtId="0" fontId="16" fillId="35" borderId="0" xfId="0" applyFont="1" applyFill="1"/>
    <xf numFmtId="167" fontId="0" fillId="0" borderId="0" xfId="0" applyNumberFormat="1"/>
    <xf numFmtId="0" fontId="16" fillId="3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" fillId="33" borderId="0" xfId="0" applyFont="1" applyFill="1"/>
    <xf numFmtId="0" fontId="16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1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3" fontId="0" fillId="0" borderId="0" xfId="0" applyNumberFormat="1" applyBorder="1" applyAlignment="1"/>
    <xf numFmtId="0" fontId="16" fillId="35" borderId="0" xfId="0" applyFont="1" applyFill="1" applyBorder="1" applyAlignment="1"/>
    <xf numFmtId="0" fontId="16" fillId="35" borderId="0" xfId="0" applyFont="1" applyFill="1" applyAlignment="1">
      <alignment horizontal="left"/>
    </xf>
    <xf numFmtId="0" fontId="16" fillId="35" borderId="0" xfId="0" applyFont="1" applyFill="1" applyBorder="1" applyAlignment="1">
      <alignment vertical="center"/>
    </xf>
    <xf numFmtId="0" fontId="16" fillId="35" borderId="0" xfId="0" applyFont="1" applyFill="1" applyBorder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AD760B-DED1-4ECA-87C3-0762D98256AA}" name="Table3" displayName="Table3" ref="A1:F1039" totalsRowShown="0" headerRowDxfId="2" dataDxfId="3" tableBorderDxfId="8">
  <autoFilter ref="A1:F1039" xr:uid="{3FAD760B-DED1-4ECA-87C3-0762D98256AA}"/>
  <tableColumns count="6">
    <tableColumn id="1" xr3:uid="{CC0EA471-444A-4FB8-B776-34A340E28BFA}" name="Id" dataDxfId="7"/>
    <tableColumn id="2" xr3:uid="{40BD6812-1B84-4876-A05F-DC950B17B45B}" name="Gender" dataDxfId="6"/>
    <tableColumn id="3" xr3:uid="{AB7A6D05-E412-45D9-90A4-88B16592A417}" name="Level" dataDxfId="5"/>
    <tableColumn id="4" xr3:uid="{3418D985-E452-423D-A3ED-B6295B77FF5E}" name="Revise Level" dataDxfId="4"/>
    <tableColumn id="5" xr3:uid="{7B8AEA6A-C03A-49CA-94F3-1031EB38AA61}" name="Base salary" dataDxfId="0"/>
    <tableColumn id="6" xr3:uid="{B6336BB6-647D-443F-9319-DF1A94136A07}" name="Revise Salar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2435-A04A-468A-B419-FED89746E084}">
  <dimension ref="B2:B6"/>
  <sheetViews>
    <sheetView workbookViewId="0">
      <selection activeCell="B6" sqref="B6:H6"/>
    </sheetView>
  </sheetViews>
  <sheetFormatPr defaultRowHeight="14.4" x14ac:dyDescent="0.3"/>
  <sheetData>
    <row r="2" spans="2:2" x14ac:dyDescent="0.3">
      <c r="B2" t="s">
        <v>65</v>
      </c>
    </row>
    <row r="3" spans="2:2" x14ac:dyDescent="0.3">
      <c r="B3" t="s">
        <v>66</v>
      </c>
    </row>
    <row r="4" spans="2:2" x14ac:dyDescent="0.3">
      <c r="B4" t="s">
        <v>67</v>
      </c>
    </row>
    <row r="5" spans="2:2" x14ac:dyDescent="0.3">
      <c r="B5" t="s">
        <v>68</v>
      </c>
    </row>
    <row r="6" spans="2:2" x14ac:dyDescent="0.3">
      <c r="B6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2434-AA24-4BB5-9100-BEBD9FF2224F}">
  <dimension ref="A1:D1112"/>
  <sheetViews>
    <sheetView workbookViewId="0">
      <selection activeCell="C160" sqref="C16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 t="s">
        <v>5</v>
      </c>
      <c r="D2">
        <v>124929</v>
      </c>
    </row>
    <row r="3" spans="1:4" x14ac:dyDescent="0.3">
      <c r="A3">
        <v>2</v>
      </c>
      <c r="B3" t="s">
        <v>4</v>
      </c>
      <c r="C3" t="s">
        <v>6</v>
      </c>
      <c r="D3">
        <v>152000</v>
      </c>
    </row>
    <row r="4" spans="1:4" x14ac:dyDescent="0.3">
      <c r="A4">
        <v>3</v>
      </c>
      <c r="B4" t="s">
        <v>4</v>
      </c>
      <c r="C4" t="s">
        <v>6</v>
      </c>
      <c r="D4">
        <v>179000</v>
      </c>
    </row>
    <row r="5" spans="1:4" x14ac:dyDescent="0.3">
      <c r="A5">
        <v>4</v>
      </c>
      <c r="B5" t="s">
        <v>4</v>
      </c>
      <c r="C5" t="s">
        <v>6</v>
      </c>
      <c r="D5">
        <v>196000</v>
      </c>
    </row>
    <row r="6" spans="1:4" x14ac:dyDescent="0.3">
      <c r="A6">
        <v>5</v>
      </c>
      <c r="B6" t="s">
        <v>4</v>
      </c>
      <c r="C6" t="s">
        <v>5</v>
      </c>
      <c r="D6">
        <v>147000</v>
      </c>
    </row>
    <row r="7" spans="1:4" x14ac:dyDescent="0.3">
      <c r="A7">
        <v>6</v>
      </c>
      <c r="B7" t="s">
        <v>7</v>
      </c>
      <c r="C7" t="s">
        <v>5</v>
      </c>
      <c r="D7">
        <v>156800</v>
      </c>
    </row>
    <row r="8" spans="1:4" x14ac:dyDescent="0.3">
      <c r="A8">
        <v>7</v>
      </c>
      <c r="B8" t="s">
        <v>4</v>
      </c>
      <c r="C8" t="s">
        <v>5</v>
      </c>
      <c r="D8">
        <v>153450</v>
      </c>
    </row>
    <row r="9" spans="1:4" x14ac:dyDescent="0.3">
      <c r="A9">
        <v>8</v>
      </c>
      <c r="B9" t="s">
        <v>4</v>
      </c>
      <c r="C9" t="s">
        <v>6</v>
      </c>
      <c r="D9">
        <v>105000</v>
      </c>
    </row>
    <row r="10" spans="1:4" x14ac:dyDescent="0.3">
      <c r="A10">
        <v>9</v>
      </c>
      <c r="B10" t="s">
        <v>4</v>
      </c>
      <c r="C10" t="s">
        <v>8</v>
      </c>
      <c r="D10">
        <v>120000</v>
      </c>
    </row>
    <row r="11" spans="1:4" x14ac:dyDescent="0.3">
      <c r="A11">
        <v>10</v>
      </c>
      <c r="B11" t="s">
        <v>4</v>
      </c>
      <c r="C11" t="s">
        <v>6</v>
      </c>
      <c r="D11">
        <v>185000</v>
      </c>
    </row>
    <row r="12" spans="1:4" x14ac:dyDescent="0.3">
      <c r="A12">
        <v>11</v>
      </c>
      <c r="B12" t="s">
        <v>4</v>
      </c>
      <c r="C12" t="s">
        <v>6</v>
      </c>
      <c r="D12">
        <v>195000</v>
      </c>
    </row>
    <row r="13" spans="1:4" x14ac:dyDescent="0.3">
      <c r="A13">
        <v>12</v>
      </c>
      <c r="B13" t="s">
        <v>4</v>
      </c>
      <c r="C13" t="s">
        <v>6</v>
      </c>
      <c r="D13">
        <v>152000</v>
      </c>
    </row>
    <row r="14" spans="1:4" x14ac:dyDescent="0.3">
      <c r="A14">
        <v>13</v>
      </c>
      <c r="B14" t="s">
        <v>4</v>
      </c>
      <c r="C14" t="s">
        <v>9</v>
      </c>
      <c r="D14">
        <v>230000</v>
      </c>
    </row>
    <row r="15" spans="1:4" x14ac:dyDescent="0.3">
      <c r="A15">
        <v>14</v>
      </c>
      <c r="B15" t="s">
        <v>4</v>
      </c>
      <c r="C15" t="s">
        <v>6</v>
      </c>
      <c r="D15">
        <v>160000</v>
      </c>
    </row>
    <row r="16" spans="1:4" x14ac:dyDescent="0.3">
      <c r="A16">
        <v>15</v>
      </c>
      <c r="B16" t="s">
        <v>4</v>
      </c>
      <c r="C16" t="s">
        <v>5</v>
      </c>
      <c r="D16">
        <v>146000</v>
      </c>
    </row>
    <row r="17" spans="1:4" x14ac:dyDescent="0.3">
      <c r="A17">
        <v>16</v>
      </c>
      <c r="B17" t="s">
        <v>4</v>
      </c>
      <c r="C17" t="s">
        <v>6</v>
      </c>
      <c r="D17">
        <v>104000</v>
      </c>
    </row>
    <row r="18" spans="1:4" x14ac:dyDescent="0.3">
      <c r="A18">
        <v>17</v>
      </c>
      <c r="B18" t="s">
        <v>4</v>
      </c>
      <c r="C18" t="s">
        <v>6</v>
      </c>
      <c r="D18">
        <v>190000</v>
      </c>
    </row>
    <row r="19" spans="1:4" x14ac:dyDescent="0.3">
      <c r="A19">
        <v>18</v>
      </c>
      <c r="B19" t="s">
        <v>4</v>
      </c>
      <c r="C19" t="s">
        <v>8</v>
      </c>
      <c r="D19">
        <v>97000</v>
      </c>
    </row>
    <row r="20" spans="1:4" x14ac:dyDescent="0.3">
      <c r="A20">
        <v>19</v>
      </c>
      <c r="B20" t="s">
        <v>4</v>
      </c>
      <c r="C20" t="s">
        <v>8</v>
      </c>
      <c r="D20">
        <v>126200</v>
      </c>
    </row>
    <row r="21" spans="1:4" x14ac:dyDescent="0.3">
      <c r="A21">
        <v>20</v>
      </c>
      <c r="B21" t="s">
        <v>4</v>
      </c>
      <c r="C21" t="s">
        <v>6</v>
      </c>
      <c r="D21">
        <v>180000</v>
      </c>
    </row>
    <row r="22" spans="1:4" x14ac:dyDescent="0.3">
      <c r="A22">
        <v>21</v>
      </c>
      <c r="B22" t="s">
        <v>4</v>
      </c>
      <c r="C22" t="s">
        <v>5</v>
      </c>
      <c r="D22">
        <v>115000</v>
      </c>
    </row>
    <row r="23" spans="1:4" x14ac:dyDescent="0.3">
      <c r="A23">
        <v>22</v>
      </c>
      <c r="B23" t="s">
        <v>4</v>
      </c>
      <c r="C23" t="s">
        <v>10</v>
      </c>
      <c r="D23">
        <v>3000000</v>
      </c>
    </row>
    <row r="24" spans="1:4" x14ac:dyDescent="0.3">
      <c r="A24">
        <v>23</v>
      </c>
      <c r="B24" t="s">
        <v>4</v>
      </c>
      <c r="C24" t="s">
        <v>8</v>
      </c>
      <c r="D24">
        <v>120000</v>
      </c>
    </row>
    <row r="25" spans="1:4" x14ac:dyDescent="0.3">
      <c r="A25">
        <v>24</v>
      </c>
      <c r="B25" t="s">
        <v>4</v>
      </c>
      <c r="C25" t="s">
        <v>11</v>
      </c>
      <c r="D25">
        <v>160000</v>
      </c>
    </row>
    <row r="26" spans="1:4" x14ac:dyDescent="0.3">
      <c r="A26">
        <v>25</v>
      </c>
      <c r="B26" t="s">
        <v>4</v>
      </c>
      <c r="C26" t="s">
        <v>5</v>
      </c>
      <c r="D26">
        <v>80900</v>
      </c>
    </row>
    <row r="27" spans="1:4" x14ac:dyDescent="0.3">
      <c r="A27">
        <v>26</v>
      </c>
      <c r="B27" t="s">
        <v>4</v>
      </c>
      <c r="C27" t="s">
        <v>5</v>
      </c>
      <c r="D27">
        <v>77500</v>
      </c>
    </row>
    <row r="28" spans="1:4" x14ac:dyDescent="0.3">
      <c r="A28">
        <v>27</v>
      </c>
      <c r="C28" t="s">
        <v>12</v>
      </c>
      <c r="D28">
        <v>120000</v>
      </c>
    </row>
    <row r="29" spans="1:4" x14ac:dyDescent="0.3">
      <c r="A29">
        <v>28</v>
      </c>
      <c r="B29" t="s">
        <v>7</v>
      </c>
      <c r="C29" t="s">
        <v>6</v>
      </c>
      <c r="D29">
        <v>95000</v>
      </c>
    </row>
    <row r="30" spans="1:4" x14ac:dyDescent="0.3">
      <c r="A30">
        <v>29</v>
      </c>
      <c r="B30" t="s">
        <v>7</v>
      </c>
      <c r="C30" t="s">
        <v>9</v>
      </c>
      <c r="D30">
        <v>217000</v>
      </c>
    </row>
    <row r="31" spans="1:4" x14ac:dyDescent="0.3">
      <c r="A31">
        <v>30</v>
      </c>
      <c r="B31" t="s">
        <v>7</v>
      </c>
      <c r="C31" t="s">
        <v>13</v>
      </c>
      <c r="D31">
        <v>81600</v>
      </c>
    </row>
    <row r="32" spans="1:4" x14ac:dyDescent="0.3">
      <c r="A32">
        <v>31</v>
      </c>
      <c r="B32" t="s">
        <v>4</v>
      </c>
      <c r="C32" t="s">
        <v>6</v>
      </c>
      <c r="D32">
        <v>421000</v>
      </c>
    </row>
    <row r="33" spans="1:4" x14ac:dyDescent="0.3">
      <c r="A33">
        <v>32</v>
      </c>
      <c r="B33" t="s">
        <v>7</v>
      </c>
      <c r="C33" t="s">
        <v>8</v>
      </c>
      <c r="D33">
        <v>105000</v>
      </c>
    </row>
    <row r="34" spans="1:4" x14ac:dyDescent="0.3">
      <c r="A34">
        <v>33</v>
      </c>
      <c r="B34" t="s">
        <v>4</v>
      </c>
      <c r="C34" t="s">
        <v>14</v>
      </c>
      <c r="D34">
        <v>120000</v>
      </c>
    </row>
    <row r="35" spans="1:4" x14ac:dyDescent="0.3">
      <c r="A35">
        <v>34</v>
      </c>
      <c r="B35" t="s">
        <v>4</v>
      </c>
      <c r="C35" t="s">
        <v>6</v>
      </c>
      <c r="D35">
        <v>186287</v>
      </c>
    </row>
    <row r="36" spans="1:4" x14ac:dyDescent="0.3">
      <c r="A36">
        <v>35</v>
      </c>
      <c r="B36" t="s">
        <v>4</v>
      </c>
      <c r="C36" t="s">
        <v>5</v>
      </c>
      <c r="D36">
        <v>158400</v>
      </c>
    </row>
    <row r="37" spans="1:4" x14ac:dyDescent="0.3">
      <c r="A37">
        <v>36</v>
      </c>
      <c r="B37" t="s">
        <v>7</v>
      </c>
      <c r="C37" t="s">
        <v>9</v>
      </c>
      <c r="D37">
        <v>231000</v>
      </c>
    </row>
    <row r="38" spans="1:4" x14ac:dyDescent="0.3">
      <c r="A38">
        <v>37</v>
      </c>
      <c r="B38" t="s">
        <v>4</v>
      </c>
      <c r="C38" t="s">
        <v>9</v>
      </c>
      <c r="D38">
        <v>212000</v>
      </c>
    </row>
    <row r="39" spans="1:4" x14ac:dyDescent="0.3">
      <c r="A39">
        <v>38</v>
      </c>
      <c r="B39" t="s">
        <v>4</v>
      </c>
      <c r="C39" t="s">
        <v>15</v>
      </c>
      <c r="D39">
        <v>160000</v>
      </c>
    </row>
    <row r="40" spans="1:4" x14ac:dyDescent="0.3">
      <c r="A40">
        <v>39</v>
      </c>
      <c r="B40" t="s">
        <v>4</v>
      </c>
      <c r="C40" t="s">
        <v>16</v>
      </c>
      <c r="D40">
        <v>96000</v>
      </c>
    </row>
    <row r="41" spans="1:4" x14ac:dyDescent="0.3">
      <c r="A41">
        <v>40</v>
      </c>
      <c r="B41" t="s">
        <v>4</v>
      </c>
      <c r="C41" t="s">
        <v>8</v>
      </c>
      <c r="D41">
        <v>95000</v>
      </c>
    </row>
    <row r="42" spans="1:4" x14ac:dyDescent="0.3">
      <c r="A42">
        <v>41</v>
      </c>
      <c r="B42" t="s">
        <v>4</v>
      </c>
      <c r="C42" t="s">
        <v>6</v>
      </c>
      <c r="D42">
        <v>199000</v>
      </c>
    </row>
    <row r="43" spans="1:4" x14ac:dyDescent="0.3">
      <c r="A43">
        <v>42</v>
      </c>
      <c r="B43" t="s">
        <v>7</v>
      </c>
      <c r="C43" t="s">
        <v>5</v>
      </c>
      <c r="D43">
        <v>123000</v>
      </c>
    </row>
    <row r="44" spans="1:4" x14ac:dyDescent="0.3">
      <c r="A44">
        <v>43</v>
      </c>
      <c r="B44" t="s">
        <v>7</v>
      </c>
      <c r="C44" t="s">
        <v>6</v>
      </c>
      <c r="D44">
        <v>198900</v>
      </c>
    </row>
    <row r="45" spans="1:4" x14ac:dyDescent="0.3">
      <c r="A45">
        <v>44</v>
      </c>
      <c r="B45" t="s">
        <v>4</v>
      </c>
      <c r="C45" t="s">
        <v>17</v>
      </c>
      <c r="D45">
        <v>205000</v>
      </c>
    </row>
    <row r="46" spans="1:4" x14ac:dyDescent="0.3">
      <c r="A46">
        <v>45</v>
      </c>
      <c r="B46" t="s">
        <v>4</v>
      </c>
      <c r="C46" t="s">
        <v>6</v>
      </c>
      <c r="D46">
        <v>203123</v>
      </c>
    </row>
    <row r="47" spans="1:4" x14ac:dyDescent="0.3">
      <c r="A47">
        <v>46</v>
      </c>
      <c r="B47" t="s">
        <v>4</v>
      </c>
      <c r="C47" t="s">
        <v>5</v>
      </c>
      <c r="D47">
        <v>125000</v>
      </c>
    </row>
    <row r="48" spans="1:4" x14ac:dyDescent="0.3">
      <c r="A48">
        <v>47</v>
      </c>
      <c r="B48" t="s">
        <v>4</v>
      </c>
      <c r="C48" t="s">
        <v>6</v>
      </c>
      <c r="D48">
        <v>203000</v>
      </c>
    </row>
    <row r="49" spans="1:4" x14ac:dyDescent="0.3">
      <c r="A49">
        <v>48</v>
      </c>
      <c r="B49" t="s">
        <v>7</v>
      </c>
      <c r="C49" t="s">
        <v>5</v>
      </c>
      <c r="D49">
        <v>129000</v>
      </c>
    </row>
    <row r="50" spans="1:4" x14ac:dyDescent="0.3">
      <c r="A50">
        <v>49</v>
      </c>
      <c r="B50" t="s">
        <v>4</v>
      </c>
      <c r="C50" t="s">
        <v>5</v>
      </c>
      <c r="D50">
        <v>165000</v>
      </c>
    </row>
    <row r="51" spans="1:4" x14ac:dyDescent="0.3">
      <c r="A51">
        <v>50</v>
      </c>
      <c r="B51" t="s">
        <v>4</v>
      </c>
      <c r="C51" t="s">
        <v>6</v>
      </c>
      <c r="D51">
        <v>107000</v>
      </c>
    </row>
    <row r="52" spans="1:4" x14ac:dyDescent="0.3">
      <c r="A52">
        <v>51</v>
      </c>
      <c r="B52" t="s">
        <v>4</v>
      </c>
      <c r="C52" t="s">
        <v>14</v>
      </c>
      <c r="D52">
        <v>101</v>
      </c>
    </row>
    <row r="53" spans="1:4" x14ac:dyDescent="0.3">
      <c r="A53">
        <v>52</v>
      </c>
      <c r="C53" t="s">
        <v>5</v>
      </c>
      <c r="D53">
        <v>74000</v>
      </c>
    </row>
    <row r="54" spans="1:4" x14ac:dyDescent="0.3">
      <c r="A54">
        <v>53</v>
      </c>
      <c r="B54" t="s">
        <v>4</v>
      </c>
      <c r="C54" t="s">
        <v>5</v>
      </c>
      <c r="D54">
        <v>66000</v>
      </c>
    </row>
    <row r="55" spans="1:4" x14ac:dyDescent="0.3">
      <c r="A55">
        <v>54</v>
      </c>
      <c r="B55" t="s">
        <v>7</v>
      </c>
      <c r="C55" t="s">
        <v>6</v>
      </c>
      <c r="D55">
        <v>67500</v>
      </c>
    </row>
    <row r="56" spans="1:4" x14ac:dyDescent="0.3">
      <c r="A56">
        <v>55</v>
      </c>
      <c r="B56" t="s">
        <v>4</v>
      </c>
      <c r="C56" t="s">
        <v>18</v>
      </c>
      <c r="D56">
        <v>260000</v>
      </c>
    </row>
    <row r="57" spans="1:4" x14ac:dyDescent="0.3">
      <c r="A57">
        <v>56</v>
      </c>
      <c r="B57" t="s">
        <v>7</v>
      </c>
      <c r="C57" t="s">
        <v>6</v>
      </c>
      <c r="D57">
        <v>191000</v>
      </c>
    </row>
    <row r="58" spans="1:4" x14ac:dyDescent="0.3">
      <c r="A58">
        <v>57</v>
      </c>
      <c r="B58" t="s">
        <v>4</v>
      </c>
      <c r="C58" t="s">
        <v>8</v>
      </c>
      <c r="D58">
        <v>86400</v>
      </c>
    </row>
    <row r="59" spans="1:4" x14ac:dyDescent="0.3">
      <c r="A59">
        <v>58</v>
      </c>
      <c r="B59" t="s">
        <v>7</v>
      </c>
      <c r="C59" t="s">
        <v>8</v>
      </c>
      <c r="D59">
        <v>113388</v>
      </c>
    </row>
    <row r="60" spans="1:4" x14ac:dyDescent="0.3">
      <c r="A60">
        <v>59</v>
      </c>
      <c r="B60" t="s">
        <v>4</v>
      </c>
      <c r="C60" t="s">
        <v>5</v>
      </c>
      <c r="D60">
        <v>161000</v>
      </c>
    </row>
    <row r="61" spans="1:4" x14ac:dyDescent="0.3">
      <c r="A61">
        <v>60</v>
      </c>
      <c r="B61" t="s">
        <v>7</v>
      </c>
      <c r="C61" t="s">
        <v>5</v>
      </c>
      <c r="D61">
        <v>140000</v>
      </c>
    </row>
    <row r="62" spans="1:4" x14ac:dyDescent="0.3">
      <c r="A62">
        <v>61</v>
      </c>
      <c r="B62" t="s">
        <v>4</v>
      </c>
      <c r="C62" t="s">
        <v>17</v>
      </c>
      <c r="D62">
        <v>193000</v>
      </c>
    </row>
    <row r="63" spans="1:4" x14ac:dyDescent="0.3">
      <c r="A63">
        <v>62</v>
      </c>
      <c r="B63" t="s">
        <v>4</v>
      </c>
      <c r="C63" t="s">
        <v>8</v>
      </c>
      <c r="D63">
        <v>133000</v>
      </c>
    </row>
    <row r="64" spans="1:4" x14ac:dyDescent="0.3">
      <c r="A64">
        <v>63</v>
      </c>
      <c r="B64" t="s">
        <v>7</v>
      </c>
      <c r="C64" t="s">
        <v>10</v>
      </c>
      <c r="D64">
        <v>9000</v>
      </c>
    </row>
    <row r="65" spans="1:4" x14ac:dyDescent="0.3">
      <c r="A65">
        <v>64</v>
      </c>
      <c r="B65" t="s">
        <v>4</v>
      </c>
      <c r="C65" t="s">
        <v>9</v>
      </c>
      <c r="D65">
        <v>225400</v>
      </c>
    </row>
    <row r="66" spans="1:4" x14ac:dyDescent="0.3">
      <c r="A66">
        <v>65</v>
      </c>
      <c r="C66" t="s">
        <v>6</v>
      </c>
      <c r="D66">
        <v>187000</v>
      </c>
    </row>
    <row r="67" spans="1:4" x14ac:dyDescent="0.3">
      <c r="A67">
        <v>66</v>
      </c>
      <c r="B67" t="s">
        <v>4</v>
      </c>
      <c r="C67" t="s">
        <v>5</v>
      </c>
      <c r="D67">
        <v>161000</v>
      </c>
    </row>
    <row r="68" spans="1:4" x14ac:dyDescent="0.3">
      <c r="A68">
        <v>67</v>
      </c>
      <c r="B68" t="s">
        <v>4</v>
      </c>
      <c r="C68" t="s">
        <v>6</v>
      </c>
      <c r="D68">
        <v>91000</v>
      </c>
    </row>
    <row r="69" spans="1:4" x14ac:dyDescent="0.3">
      <c r="A69">
        <v>68</v>
      </c>
      <c r="B69" t="s">
        <v>7</v>
      </c>
      <c r="C69" t="s">
        <v>5</v>
      </c>
      <c r="D69">
        <v>155223</v>
      </c>
    </row>
    <row r="70" spans="1:4" x14ac:dyDescent="0.3">
      <c r="A70">
        <v>69</v>
      </c>
      <c r="C70" t="s">
        <v>5</v>
      </c>
      <c r="D70">
        <v>160000</v>
      </c>
    </row>
    <row r="71" spans="1:4" x14ac:dyDescent="0.3">
      <c r="A71">
        <v>70</v>
      </c>
      <c r="B71" t="s">
        <v>4</v>
      </c>
      <c r="C71" t="s">
        <v>8</v>
      </c>
      <c r="D71">
        <v>118000</v>
      </c>
    </row>
    <row r="72" spans="1:4" x14ac:dyDescent="0.3">
      <c r="A72">
        <v>71</v>
      </c>
      <c r="B72" t="s">
        <v>4</v>
      </c>
      <c r="C72" t="s">
        <v>6</v>
      </c>
      <c r="D72">
        <v>180000</v>
      </c>
    </row>
    <row r="73" spans="1:4" x14ac:dyDescent="0.3">
      <c r="A73">
        <v>72</v>
      </c>
      <c r="B73" t="s">
        <v>4</v>
      </c>
      <c r="C73" t="s">
        <v>6</v>
      </c>
      <c r="D73">
        <v>205</v>
      </c>
    </row>
    <row r="74" spans="1:4" x14ac:dyDescent="0.3">
      <c r="A74">
        <v>73</v>
      </c>
      <c r="B74" t="s">
        <v>4</v>
      </c>
      <c r="C74" t="s">
        <v>6</v>
      </c>
      <c r="D74">
        <v>180000</v>
      </c>
    </row>
    <row r="75" spans="1:4" x14ac:dyDescent="0.3">
      <c r="A75">
        <v>74</v>
      </c>
      <c r="B75" t="s">
        <v>4</v>
      </c>
      <c r="C75" t="s">
        <v>6</v>
      </c>
      <c r="D75">
        <v>201570</v>
      </c>
    </row>
    <row r="76" spans="1:4" x14ac:dyDescent="0.3">
      <c r="A76">
        <v>75</v>
      </c>
      <c r="B76" t="s">
        <v>4</v>
      </c>
      <c r="C76" t="s">
        <v>14</v>
      </c>
      <c r="D76">
        <v>225000</v>
      </c>
    </row>
    <row r="77" spans="1:4" x14ac:dyDescent="0.3">
      <c r="A77">
        <v>76</v>
      </c>
      <c r="B77" t="s">
        <v>4</v>
      </c>
      <c r="C77" t="s">
        <v>5</v>
      </c>
      <c r="D77">
        <v>156000</v>
      </c>
    </row>
    <row r="78" spans="1:4" x14ac:dyDescent="0.3">
      <c r="A78">
        <v>77</v>
      </c>
      <c r="C78" t="s">
        <v>8</v>
      </c>
      <c r="D78">
        <v>118000</v>
      </c>
    </row>
    <row r="79" spans="1:4" x14ac:dyDescent="0.3">
      <c r="A79">
        <v>78</v>
      </c>
      <c r="B79" t="s">
        <v>4</v>
      </c>
      <c r="C79" t="s">
        <v>6</v>
      </c>
      <c r="D79">
        <v>195000</v>
      </c>
    </row>
    <row r="80" spans="1:4" x14ac:dyDescent="0.3">
      <c r="A80">
        <v>79</v>
      </c>
      <c r="B80" t="s">
        <v>7</v>
      </c>
      <c r="C80" t="s">
        <v>5</v>
      </c>
      <c r="D80">
        <v>122500</v>
      </c>
    </row>
    <row r="81" spans="1:4" x14ac:dyDescent="0.3">
      <c r="A81">
        <v>80</v>
      </c>
      <c r="B81" t="s">
        <v>7</v>
      </c>
      <c r="C81" t="s">
        <v>5</v>
      </c>
      <c r="D81">
        <v>170000</v>
      </c>
    </row>
    <row r="82" spans="1:4" x14ac:dyDescent="0.3">
      <c r="A82">
        <v>81</v>
      </c>
      <c r="B82" t="s">
        <v>4</v>
      </c>
      <c r="C82" t="s">
        <v>6</v>
      </c>
      <c r="D82">
        <v>187000</v>
      </c>
    </row>
    <row r="83" spans="1:4" x14ac:dyDescent="0.3">
      <c r="A83">
        <v>82</v>
      </c>
      <c r="B83" t="s">
        <v>7</v>
      </c>
      <c r="C83" t="s">
        <v>14</v>
      </c>
      <c r="D83">
        <v>207000</v>
      </c>
    </row>
    <row r="84" spans="1:4" x14ac:dyDescent="0.3">
      <c r="A84">
        <v>83</v>
      </c>
      <c r="B84" t="s">
        <v>4</v>
      </c>
      <c r="C84" t="s">
        <v>5</v>
      </c>
      <c r="D84">
        <v>151900</v>
      </c>
    </row>
    <row r="85" spans="1:4" x14ac:dyDescent="0.3">
      <c r="A85">
        <v>84</v>
      </c>
      <c r="B85" t="s">
        <v>4</v>
      </c>
      <c r="C85" t="s">
        <v>5</v>
      </c>
      <c r="D85">
        <v>151900</v>
      </c>
    </row>
    <row r="86" spans="1:4" x14ac:dyDescent="0.3">
      <c r="A86">
        <v>85</v>
      </c>
      <c r="B86" t="s">
        <v>4</v>
      </c>
      <c r="C86" t="s">
        <v>5</v>
      </c>
      <c r="D86">
        <v>121000</v>
      </c>
    </row>
    <row r="87" spans="1:4" x14ac:dyDescent="0.3">
      <c r="A87">
        <v>86</v>
      </c>
      <c r="B87" t="s">
        <v>4</v>
      </c>
      <c r="C87" t="s">
        <v>6</v>
      </c>
      <c r="D87">
        <v>200000</v>
      </c>
    </row>
    <row r="88" spans="1:4" x14ac:dyDescent="0.3">
      <c r="A88">
        <v>87</v>
      </c>
      <c r="B88" t="s">
        <v>4</v>
      </c>
      <c r="C88" t="s">
        <v>8</v>
      </c>
      <c r="D88">
        <v>132000</v>
      </c>
    </row>
    <row r="89" spans="1:4" x14ac:dyDescent="0.3">
      <c r="A89">
        <v>88</v>
      </c>
      <c r="B89" t="s">
        <v>4</v>
      </c>
      <c r="C89" t="s">
        <v>19</v>
      </c>
      <c r="D89">
        <v>270000</v>
      </c>
    </row>
    <row r="90" spans="1:4" x14ac:dyDescent="0.3">
      <c r="A90">
        <v>89</v>
      </c>
      <c r="B90" t="s">
        <v>4</v>
      </c>
      <c r="C90" t="s">
        <v>8</v>
      </c>
      <c r="D90">
        <v>96000</v>
      </c>
    </row>
    <row r="91" spans="1:4" x14ac:dyDescent="0.3">
      <c r="A91">
        <v>90</v>
      </c>
      <c r="B91" t="s">
        <v>4</v>
      </c>
      <c r="C91" t="s">
        <v>6</v>
      </c>
      <c r="D91">
        <v>190000</v>
      </c>
    </row>
    <row r="92" spans="1:4" x14ac:dyDescent="0.3">
      <c r="A92">
        <v>91</v>
      </c>
      <c r="B92" t="s">
        <v>4</v>
      </c>
      <c r="C92" t="s">
        <v>5</v>
      </c>
      <c r="D92">
        <v>155000</v>
      </c>
    </row>
    <row r="93" spans="1:4" x14ac:dyDescent="0.3">
      <c r="A93">
        <v>92</v>
      </c>
      <c r="B93" t="s">
        <v>7</v>
      </c>
      <c r="C93" t="s">
        <v>6</v>
      </c>
      <c r="D93">
        <v>185000</v>
      </c>
    </row>
    <row r="94" spans="1:4" x14ac:dyDescent="0.3">
      <c r="A94">
        <v>93</v>
      </c>
      <c r="B94" t="s">
        <v>4</v>
      </c>
      <c r="C94" t="s">
        <v>9</v>
      </c>
      <c r="D94">
        <v>222323</v>
      </c>
    </row>
    <row r="95" spans="1:4" x14ac:dyDescent="0.3">
      <c r="A95">
        <v>94</v>
      </c>
      <c r="B95" t="s">
        <v>4</v>
      </c>
      <c r="C95" t="s">
        <v>5</v>
      </c>
      <c r="D95">
        <v>160000</v>
      </c>
    </row>
    <row r="96" spans="1:4" x14ac:dyDescent="0.3">
      <c r="A96">
        <v>95</v>
      </c>
      <c r="C96" t="s">
        <v>9</v>
      </c>
      <c r="D96">
        <v>180000</v>
      </c>
    </row>
    <row r="97" spans="1:4" x14ac:dyDescent="0.3">
      <c r="A97">
        <v>96</v>
      </c>
      <c r="B97" t="s">
        <v>7</v>
      </c>
      <c r="C97" t="s">
        <v>5</v>
      </c>
      <c r="D97">
        <v>155000</v>
      </c>
    </row>
    <row r="98" spans="1:4" x14ac:dyDescent="0.3">
      <c r="A98">
        <v>97</v>
      </c>
      <c r="B98" t="s">
        <v>4</v>
      </c>
      <c r="C98" t="s">
        <v>6</v>
      </c>
      <c r="D98">
        <v>194000</v>
      </c>
    </row>
    <row r="99" spans="1:4" x14ac:dyDescent="0.3">
      <c r="A99">
        <v>98</v>
      </c>
      <c r="B99" t="s">
        <v>7</v>
      </c>
      <c r="C99" t="s">
        <v>5</v>
      </c>
      <c r="D99">
        <v>160000</v>
      </c>
    </row>
    <row r="100" spans="1:4" x14ac:dyDescent="0.3">
      <c r="A100">
        <v>99</v>
      </c>
      <c r="B100" t="s">
        <v>7</v>
      </c>
      <c r="C100" t="s">
        <v>14</v>
      </c>
      <c r="D100">
        <v>234566</v>
      </c>
    </row>
    <row r="101" spans="1:4" x14ac:dyDescent="0.3">
      <c r="A101">
        <v>100</v>
      </c>
      <c r="B101" t="s">
        <v>4</v>
      </c>
      <c r="C101" t="s">
        <v>6</v>
      </c>
      <c r="D101">
        <v>200000</v>
      </c>
    </row>
    <row r="102" spans="1:4" x14ac:dyDescent="0.3">
      <c r="A102">
        <v>101</v>
      </c>
      <c r="B102" t="s">
        <v>4</v>
      </c>
      <c r="C102" t="s">
        <v>20</v>
      </c>
      <c r="D102">
        <v>200000</v>
      </c>
    </row>
    <row r="103" spans="1:4" x14ac:dyDescent="0.3">
      <c r="A103">
        <v>102</v>
      </c>
      <c r="B103" t="s">
        <v>4</v>
      </c>
      <c r="C103" t="s">
        <v>5</v>
      </c>
      <c r="D103">
        <v>130000</v>
      </c>
    </row>
    <row r="104" spans="1:4" x14ac:dyDescent="0.3">
      <c r="A104">
        <v>103</v>
      </c>
      <c r="B104" t="s">
        <v>7</v>
      </c>
      <c r="C104" t="s">
        <v>8</v>
      </c>
      <c r="D104">
        <v>115000</v>
      </c>
    </row>
    <row r="105" spans="1:4" x14ac:dyDescent="0.3">
      <c r="A105">
        <v>104</v>
      </c>
      <c r="B105" t="s">
        <v>7</v>
      </c>
      <c r="C105" t="s">
        <v>6</v>
      </c>
      <c r="D105">
        <v>189000</v>
      </c>
    </row>
    <row r="106" spans="1:4" x14ac:dyDescent="0.3">
      <c r="A106">
        <v>105</v>
      </c>
      <c r="B106" t="s">
        <v>4</v>
      </c>
      <c r="C106" t="s">
        <v>8</v>
      </c>
      <c r="D106">
        <v>115000</v>
      </c>
    </row>
    <row r="107" spans="1:4" x14ac:dyDescent="0.3">
      <c r="A107">
        <v>106</v>
      </c>
      <c r="C107" t="s">
        <v>6</v>
      </c>
      <c r="D107">
        <v>195000</v>
      </c>
    </row>
    <row r="108" spans="1:4" x14ac:dyDescent="0.3">
      <c r="A108">
        <v>107</v>
      </c>
      <c r="B108" t="s">
        <v>4</v>
      </c>
      <c r="C108" t="s">
        <v>6</v>
      </c>
      <c r="D108">
        <v>193000</v>
      </c>
    </row>
    <row r="109" spans="1:4" x14ac:dyDescent="0.3">
      <c r="A109">
        <v>108</v>
      </c>
      <c r="B109" t="s">
        <v>4</v>
      </c>
      <c r="C109" t="s">
        <v>14</v>
      </c>
      <c r="D109">
        <v>214000</v>
      </c>
    </row>
    <row r="110" spans="1:4" x14ac:dyDescent="0.3">
      <c r="A110">
        <v>109</v>
      </c>
      <c r="B110" t="s">
        <v>4</v>
      </c>
      <c r="C110" t="s">
        <v>6</v>
      </c>
      <c r="D110">
        <v>174000</v>
      </c>
    </row>
    <row r="111" spans="1:4" x14ac:dyDescent="0.3">
      <c r="A111">
        <v>110</v>
      </c>
      <c r="B111" t="s">
        <v>4</v>
      </c>
      <c r="C111" t="s">
        <v>6</v>
      </c>
      <c r="D111">
        <v>100000</v>
      </c>
    </row>
    <row r="112" spans="1:4" x14ac:dyDescent="0.3">
      <c r="A112">
        <v>111</v>
      </c>
      <c r="B112" t="s">
        <v>4</v>
      </c>
      <c r="C112" t="s">
        <v>8</v>
      </c>
      <c r="D112">
        <v>60000</v>
      </c>
    </row>
    <row r="113" spans="1:4" x14ac:dyDescent="0.3">
      <c r="A113">
        <v>112</v>
      </c>
      <c r="B113" t="s">
        <v>4</v>
      </c>
      <c r="C113" t="s">
        <v>21</v>
      </c>
      <c r="D113">
        <v>240000</v>
      </c>
    </row>
    <row r="114" spans="1:4" x14ac:dyDescent="0.3">
      <c r="A114">
        <v>113</v>
      </c>
      <c r="B114" t="s">
        <v>4</v>
      </c>
      <c r="C114" t="s">
        <v>14</v>
      </c>
      <c r="D114">
        <v>235000</v>
      </c>
    </row>
    <row r="115" spans="1:4" x14ac:dyDescent="0.3">
      <c r="A115">
        <v>114</v>
      </c>
      <c r="B115" t="s">
        <v>4</v>
      </c>
      <c r="C115" t="s">
        <v>6</v>
      </c>
      <c r="D115">
        <v>190064</v>
      </c>
    </row>
    <row r="116" spans="1:4" x14ac:dyDescent="0.3">
      <c r="A116">
        <v>115</v>
      </c>
      <c r="B116" t="s">
        <v>4</v>
      </c>
      <c r="C116" t="s">
        <v>6</v>
      </c>
      <c r="D116">
        <v>500000</v>
      </c>
    </row>
    <row r="117" spans="1:4" x14ac:dyDescent="0.3">
      <c r="A117">
        <v>116</v>
      </c>
      <c r="B117" t="s">
        <v>4</v>
      </c>
      <c r="C117" t="s">
        <v>5</v>
      </c>
      <c r="D117">
        <v>155000</v>
      </c>
    </row>
    <row r="118" spans="1:4" x14ac:dyDescent="0.3">
      <c r="A118">
        <v>117</v>
      </c>
      <c r="C118" t="s">
        <v>6</v>
      </c>
      <c r="D118">
        <v>175000</v>
      </c>
    </row>
    <row r="119" spans="1:4" x14ac:dyDescent="0.3">
      <c r="A119">
        <v>118</v>
      </c>
      <c r="B119" t="s">
        <v>4</v>
      </c>
      <c r="C119" t="s">
        <v>5</v>
      </c>
      <c r="D119">
        <v>167000</v>
      </c>
    </row>
    <row r="120" spans="1:4" x14ac:dyDescent="0.3">
      <c r="A120">
        <v>119</v>
      </c>
      <c r="B120" t="s">
        <v>4</v>
      </c>
      <c r="C120" t="s">
        <v>6</v>
      </c>
      <c r="D120">
        <v>195000</v>
      </c>
    </row>
    <row r="121" spans="1:4" x14ac:dyDescent="0.3">
      <c r="A121">
        <v>120</v>
      </c>
      <c r="B121" t="s">
        <v>4</v>
      </c>
      <c r="C121" t="s">
        <v>5</v>
      </c>
      <c r="D121">
        <v>84000</v>
      </c>
    </row>
    <row r="122" spans="1:4" x14ac:dyDescent="0.3">
      <c r="A122">
        <v>121</v>
      </c>
      <c r="B122" t="s">
        <v>4</v>
      </c>
      <c r="C122" t="s">
        <v>5</v>
      </c>
      <c r="D122">
        <v>162000</v>
      </c>
    </row>
    <row r="123" spans="1:4" x14ac:dyDescent="0.3">
      <c r="A123">
        <v>122</v>
      </c>
      <c r="C123" t="s">
        <v>6</v>
      </c>
      <c r="D123">
        <v>188375</v>
      </c>
    </row>
    <row r="124" spans="1:4" x14ac:dyDescent="0.3">
      <c r="A124">
        <v>123</v>
      </c>
      <c r="B124" t="s">
        <v>4</v>
      </c>
      <c r="C124" t="s">
        <v>6</v>
      </c>
      <c r="D124">
        <v>180000</v>
      </c>
    </row>
    <row r="125" spans="1:4" x14ac:dyDescent="0.3">
      <c r="A125">
        <v>124</v>
      </c>
      <c r="B125" t="s">
        <v>4</v>
      </c>
      <c r="C125" t="s">
        <v>5</v>
      </c>
      <c r="D125">
        <v>157000</v>
      </c>
    </row>
    <row r="126" spans="1:4" x14ac:dyDescent="0.3">
      <c r="A126">
        <v>125</v>
      </c>
      <c r="C126" t="s">
        <v>22</v>
      </c>
      <c r="D126">
        <v>96</v>
      </c>
    </row>
    <row r="127" spans="1:4" x14ac:dyDescent="0.3">
      <c r="A127">
        <v>126</v>
      </c>
      <c r="B127" t="s">
        <v>7</v>
      </c>
      <c r="C127" t="s">
        <v>22</v>
      </c>
      <c r="D127">
        <v>117600</v>
      </c>
    </row>
    <row r="128" spans="1:4" x14ac:dyDescent="0.3">
      <c r="A128">
        <v>127</v>
      </c>
      <c r="C128" t="s">
        <v>5</v>
      </c>
      <c r="D128">
        <v>36000</v>
      </c>
    </row>
    <row r="129" spans="1:4" x14ac:dyDescent="0.3">
      <c r="A129">
        <v>128</v>
      </c>
      <c r="C129" t="s">
        <v>5</v>
      </c>
      <c r="D129">
        <v>150000</v>
      </c>
    </row>
    <row r="130" spans="1:4" x14ac:dyDescent="0.3">
      <c r="A130">
        <v>129</v>
      </c>
      <c r="C130" t="s">
        <v>5</v>
      </c>
      <c r="D130">
        <v>153860</v>
      </c>
    </row>
    <row r="131" spans="1:4" x14ac:dyDescent="0.3">
      <c r="A131">
        <v>130</v>
      </c>
      <c r="C131" t="s">
        <v>22</v>
      </c>
      <c r="D131">
        <v>7200</v>
      </c>
    </row>
    <row r="132" spans="1:4" x14ac:dyDescent="0.3">
      <c r="A132">
        <v>131</v>
      </c>
      <c r="B132" t="s">
        <v>4</v>
      </c>
      <c r="C132" t="s">
        <v>22</v>
      </c>
      <c r="D132">
        <v>86400</v>
      </c>
    </row>
    <row r="133" spans="1:4" x14ac:dyDescent="0.3">
      <c r="A133">
        <v>132</v>
      </c>
      <c r="B133" t="s">
        <v>4</v>
      </c>
      <c r="C133" t="s">
        <v>6</v>
      </c>
      <c r="D133">
        <v>175000</v>
      </c>
    </row>
    <row r="134" spans="1:4" x14ac:dyDescent="0.3">
      <c r="A134">
        <v>133</v>
      </c>
      <c r="B134" t="s">
        <v>4</v>
      </c>
      <c r="C134" t="s">
        <v>6</v>
      </c>
      <c r="D134">
        <v>205000</v>
      </c>
    </row>
    <row r="135" spans="1:4" x14ac:dyDescent="0.3">
      <c r="A135">
        <v>134</v>
      </c>
      <c r="B135" t="s">
        <v>4</v>
      </c>
      <c r="C135" t="s">
        <v>6</v>
      </c>
      <c r="D135">
        <v>108000</v>
      </c>
    </row>
    <row r="136" spans="1:4" x14ac:dyDescent="0.3">
      <c r="A136">
        <v>135</v>
      </c>
      <c r="B136" t="s">
        <v>7</v>
      </c>
      <c r="C136" t="s">
        <v>5</v>
      </c>
      <c r="D136">
        <v>75050</v>
      </c>
    </row>
    <row r="137" spans="1:4" x14ac:dyDescent="0.3">
      <c r="A137">
        <v>136</v>
      </c>
      <c r="B137" t="s">
        <v>7</v>
      </c>
      <c r="C137" t="s">
        <v>8</v>
      </c>
      <c r="D137">
        <v>95000</v>
      </c>
    </row>
    <row r="138" spans="1:4" x14ac:dyDescent="0.3">
      <c r="A138">
        <v>137</v>
      </c>
      <c r="B138" t="s">
        <v>4</v>
      </c>
      <c r="C138" t="s">
        <v>5</v>
      </c>
      <c r="D138">
        <v>155000</v>
      </c>
    </row>
    <row r="139" spans="1:4" x14ac:dyDescent="0.3">
      <c r="A139">
        <v>138</v>
      </c>
      <c r="B139" t="s">
        <v>7</v>
      </c>
      <c r="C139" t="s">
        <v>8</v>
      </c>
      <c r="D139">
        <v>104000</v>
      </c>
    </row>
    <row r="140" spans="1:4" x14ac:dyDescent="0.3">
      <c r="A140">
        <v>139</v>
      </c>
      <c r="B140" t="s">
        <v>4</v>
      </c>
      <c r="C140" t="s">
        <v>9</v>
      </c>
      <c r="D140">
        <v>216000</v>
      </c>
    </row>
    <row r="141" spans="1:4" x14ac:dyDescent="0.3">
      <c r="A141">
        <v>140</v>
      </c>
      <c r="B141" t="s">
        <v>4</v>
      </c>
      <c r="C141" t="s">
        <v>5</v>
      </c>
      <c r="D141">
        <v>144000</v>
      </c>
    </row>
    <row r="142" spans="1:4" x14ac:dyDescent="0.3">
      <c r="A142">
        <v>141</v>
      </c>
      <c r="B142" t="s">
        <v>4</v>
      </c>
      <c r="C142" t="s">
        <v>6</v>
      </c>
      <c r="D142">
        <v>205000</v>
      </c>
    </row>
    <row r="143" spans="1:4" x14ac:dyDescent="0.3">
      <c r="A143">
        <v>142</v>
      </c>
      <c r="B143" t="s">
        <v>7</v>
      </c>
      <c r="C143" t="s">
        <v>6</v>
      </c>
      <c r="D143">
        <v>90514</v>
      </c>
    </row>
    <row r="144" spans="1:4" x14ac:dyDescent="0.3">
      <c r="A144">
        <v>143</v>
      </c>
      <c r="B144" t="s">
        <v>7</v>
      </c>
      <c r="C144" t="s">
        <v>8</v>
      </c>
      <c r="D144">
        <v>120000</v>
      </c>
    </row>
    <row r="145" spans="1:4" x14ac:dyDescent="0.3">
      <c r="A145">
        <v>144</v>
      </c>
      <c r="B145" t="s">
        <v>4</v>
      </c>
      <c r="C145" t="s">
        <v>6</v>
      </c>
      <c r="D145">
        <v>107000</v>
      </c>
    </row>
    <row r="146" spans="1:4" x14ac:dyDescent="0.3">
      <c r="A146">
        <v>145</v>
      </c>
      <c r="B146" t="s">
        <v>7</v>
      </c>
      <c r="C146" t="s">
        <v>6</v>
      </c>
      <c r="D146">
        <v>149000</v>
      </c>
    </row>
    <row r="147" spans="1:4" x14ac:dyDescent="0.3">
      <c r="A147">
        <v>146</v>
      </c>
      <c r="B147" t="s">
        <v>4</v>
      </c>
      <c r="C147" t="s">
        <v>8</v>
      </c>
      <c r="D147">
        <v>145000</v>
      </c>
    </row>
    <row r="148" spans="1:4" x14ac:dyDescent="0.3">
      <c r="A148">
        <v>147</v>
      </c>
      <c r="B148" t="s">
        <v>7</v>
      </c>
      <c r="C148" t="s">
        <v>6</v>
      </c>
      <c r="D148">
        <v>161984</v>
      </c>
    </row>
    <row r="149" spans="1:4" x14ac:dyDescent="0.3">
      <c r="A149">
        <v>148</v>
      </c>
      <c r="C149" t="s">
        <v>8</v>
      </c>
      <c r="D149">
        <v>123000</v>
      </c>
    </row>
    <row r="150" spans="1:4" x14ac:dyDescent="0.3">
      <c r="A150">
        <v>149</v>
      </c>
      <c r="B150" t="s">
        <v>7</v>
      </c>
      <c r="C150" t="s">
        <v>6</v>
      </c>
      <c r="D150">
        <v>195000</v>
      </c>
    </row>
    <row r="151" spans="1:4" x14ac:dyDescent="0.3">
      <c r="A151">
        <v>150</v>
      </c>
      <c r="C151" t="s">
        <v>8</v>
      </c>
      <c r="D151">
        <v>110000</v>
      </c>
    </row>
    <row r="152" spans="1:4" x14ac:dyDescent="0.3">
      <c r="A152">
        <v>151</v>
      </c>
      <c r="C152" t="s">
        <v>9</v>
      </c>
      <c r="D152">
        <v>210000</v>
      </c>
    </row>
    <row r="153" spans="1:4" x14ac:dyDescent="0.3">
      <c r="A153">
        <v>152</v>
      </c>
      <c r="C153" t="s">
        <v>5</v>
      </c>
      <c r="D153">
        <v>74000</v>
      </c>
    </row>
    <row r="154" spans="1:4" x14ac:dyDescent="0.3">
      <c r="A154">
        <v>153</v>
      </c>
      <c r="B154" t="s">
        <v>7</v>
      </c>
      <c r="C154" t="s">
        <v>8</v>
      </c>
      <c r="D154">
        <v>117000</v>
      </c>
    </row>
    <row r="155" spans="1:4" x14ac:dyDescent="0.3">
      <c r="A155">
        <v>154</v>
      </c>
      <c r="B155" t="s">
        <v>4</v>
      </c>
      <c r="C155" t="s">
        <v>9</v>
      </c>
      <c r="D155">
        <v>172000</v>
      </c>
    </row>
    <row r="156" spans="1:4" x14ac:dyDescent="0.3">
      <c r="A156">
        <v>155</v>
      </c>
      <c r="B156" t="s">
        <v>7</v>
      </c>
      <c r="C156" t="s">
        <v>5</v>
      </c>
      <c r="D156">
        <v>145000</v>
      </c>
    </row>
    <row r="157" spans="1:4" x14ac:dyDescent="0.3">
      <c r="A157">
        <v>156</v>
      </c>
      <c r="B157" t="s">
        <v>7</v>
      </c>
      <c r="C157" t="s">
        <v>5</v>
      </c>
      <c r="D157">
        <v>139000</v>
      </c>
    </row>
    <row r="158" spans="1:4" x14ac:dyDescent="0.3">
      <c r="A158">
        <v>157</v>
      </c>
      <c r="B158" t="s">
        <v>4</v>
      </c>
      <c r="C158" t="s">
        <v>5</v>
      </c>
      <c r="D158">
        <v>135000</v>
      </c>
    </row>
    <row r="159" spans="1:4" x14ac:dyDescent="0.3">
      <c r="A159">
        <v>158</v>
      </c>
      <c r="B159" t="s">
        <v>7</v>
      </c>
      <c r="C159" t="s">
        <v>8</v>
      </c>
      <c r="D159">
        <v>62000</v>
      </c>
    </row>
    <row r="160" spans="1:4" x14ac:dyDescent="0.3">
      <c r="A160">
        <v>159</v>
      </c>
      <c r="B160" t="s">
        <v>4</v>
      </c>
      <c r="C160" t="s">
        <v>6</v>
      </c>
      <c r="D160">
        <v>198423</v>
      </c>
    </row>
    <row r="161" spans="1:4" x14ac:dyDescent="0.3">
      <c r="A161">
        <v>160</v>
      </c>
      <c r="B161" t="s">
        <v>7</v>
      </c>
      <c r="C161" t="s">
        <v>8</v>
      </c>
      <c r="D161">
        <v>110000</v>
      </c>
    </row>
    <row r="162" spans="1:4" x14ac:dyDescent="0.3">
      <c r="A162">
        <v>161</v>
      </c>
      <c r="B162" t="s">
        <v>7</v>
      </c>
      <c r="C162" t="s">
        <v>5</v>
      </c>
      <c r="D162">
        <v>140000</v>
      </c>
    </row>
    <row r="163" spans="1:4" x14ac:dyDescent="0.3">
      <c r="A163">
        <v>162</v>
      </c>
      <c r="B163" t="s">
        <v>7</v>
      </c>
      <c r="C163" t="s">
        <v>5</v>
      </c>
      <c r="D163">
        <v>150000</v>
      </c>
    </row>
    <row r="164" spans="1:4" x14ac:dyDescent="0.3">
      <c r="A164">
        <v>163</v>
      </c>
      <c r="B164" t="s">
        <v>4</v>
      </c>
      <c r="C164" t="s">
        <v>6</v>
      </c>
      <c r="D164">
        <v>194169</v>
      </c>
    </row>
    <row r="165" spans="1:4" x14ac:dyDescent="0.3">
      <c r="A165">
        <v>164</v>
      </c>
      <c r="B165" t="s">
        <v>7</v>
      </c>
      <c r="C165" t="s">
        <v>8</v>
      </c>
      <c r="D165">
        <v>102088</v>
      </c>
    </row>
    <row r="166" spans="1:4" x14ac:dyDescent="0.3">
      <c r="A166">
        <v>165</v>
      </c>
      <c r="C166" t="s">
        <v>8</v>
      </c>
      <c r="D166">
        <v>120000</v>
      </c>
    </row>
    <row r="167" spans="1:4" x14ac:dyDescent="0.3">
      <c r="A167">
        <v>166</v>
      </c>
      <c r="C167" t="s">
        <v>8</v>
      </c>
      <c r="D167">
        <v>54000</v>
      </c>
    </row>
    <row r="168" spans="1:4" x14ac:dyDescent="0.3">
      <c r="A168">
        <v>167</v>
      </c>
      <c r="B168" t="s">
        <v>7</v>
      </c>
      <c r="C168" t="s">
        <v>8</v>
      </c>
      <c r="D168">
        <v>3100</v>
      </c>
    </row>
    <row r="169" spans="1:4" x14ac:dyDescent="0.3">
      <c r="A169">
        <v>168</v>
      </c>
      <c r="B169" t="s">
        <v>4</v>
      </c>
      <c r="C169" t="s">
        <v>6</v>
      </c>
      <c r="D169">
        <v>195000</v>
      </c>
    </row>
    <row r="170" spans="1:4" x14ac:dyDescent="0.3">
      <c r="A170">
        <v>169</v>
      </c>
      <c r="B170" t="s">
        <v>7</v>
      </c>
      <c r="C170" t="s">
        <v>18</v>
      </c>
      <c r="D170">
        <v>230000</v>
      </c>
    </row>
    <row r="171" spans="1:4" x14ac:dyDescent="0.3">
      <c r="A171">
        <v>170</v>
      </c>
      <c r="B171" t="s">
        <v>4</v>
      </c>
      <c r="C171" t="s">
        <v>6</v>
      </c>
      <c r="D171">
        <v>515000</v>
      </c>
    </row>
    <row r="172" spans="1:4" x14ac:dyDescent="0.3">
      <c r="A172">
        <v>171</v>
      </c>
      <c r="B172" t="s">
        <v>4</v>
      </c>
      <c r="C172" t="s">
        <v>5</v>
      </c>
      <c r="D172">
        <v>150000</v>
      </c>
    </row>
    <row r="173" spans="1:4" x14ac:dyDescent="0.3">
      <c r="A173">
        <v>172</v>
      </c>
      <c r="B173" t="s">
        <v>4</v>
      </c>
      <c r="C173" t="s">
        <v>6</v>
      </c>
      <c r="D173">
        <v>184000</v>
      </c>
    </row>
    <row r="174" spans="1:4" x14ac:dyDescent="0.3">
      <c r="A174">
        <v>173</v>
      </c>
      <c r="B174" t="s">
        <v>4</v>
      </c>
      <c r="C174" t="s">
        <v>5</v>
      </c>
      <c r="D174">
        <v>166464.35999999999</v>
      </c>
    </row>
    <row r="175" spans="1:4" x14ac:dyDescent="0.3">
      <c r="A175">
        <v>174</v>
      </c>
      <c r="B175" t="s">
        <v>4</v>
      </c>
      <c r="C175" t="s">
        <v>5</v>
      </c>
      <c r="D175">
        <v>140853</v>
      </c>
    </row>
    <row r="176" spans="1:4" x14ac:dyDescent="0.3">
      <c r="A176">
        <v>175</v>
      </c>
      <c r="B176" t="s">
        <v>4</v>
      </c>
      <c r="C176" t="s">
        <v>6</v>
      </c>
      <c r="D176">
        <v>198000</v>
      </c>
    </row>
    <row r="177" spans="1:4" x14ac:dyDescent="0.3">
      <c r="A177">
        <v>176</v>
      </c>
      <c r="B177" t="s">
        <v>4</v>
      </c>
      <c r="C177" t="s">
        <v>6</v>
      </c>
      <c r="D177">
        <v>179856</v>
      </c>
    </row>
    <row r="178" spans="1:4" x14ac:dyDescent="0.3">
      <c r="A178">
        <v>177</v>
      </c>
      <c r="B178" t="s">
        <v>4</v>
      </c>
      <c r="C178" t="s">
        <v>9</v>
      </c>
      <c r="D178">
        <v>220000</v>
      </c>
    </row>
    <row r="179" spans="1:4" x14ac:dyDescent="0.3">
      <c r="A179">
        <v>178</v>
      </c>
      <c r="B179" t="s">
        <v>4</v>
      </c>
      <c r="C179" t="s">
        <v>15</v>
      </c>
      <c r="D179">
        <v>167000</v>
      </c>
    </row>
    <row r="180" spans="1:4" x14ac:dyDescent="0.3">
      <c r="A180">
        <v>179</v>
      </c>
      <c r="C180" t="s">
        <v>22</v>
      </c>
      <c r="D180">
        <v>24000</v>
      </c>
    </row>
    <row r="181" spans="1:4" x14ac:dyDescent="0.3">
      <c r="A181">
        <v>180</v>
      </c>
      <c r="B181" t="s">
        <v>4</v>
      </c>
      <c r="C181" t="s">
        <v>5</v>
      </c>
      <c r="D181">
        <v>150000</v>
      </c>
    </row>
    <row r="182" spans="1:4" x14ac:dyDescent="0.3">
      <c r="A182">
        <v>181</v>
      </c>
      <c r="B182" t="s">
        <v>4</v>
      </c>
      <c r="C182" t="s">
        <v>6</v>
      </c>
      <c r="D182">
        <v>196000</v>
      </c>
    </row>
    <row r="183" spans="1:4" x14ac:dyDescent="0.3">
      <c r="A183">
        <v>182</v>
      </c>
      <c r="B183" t="s">
        <v>4</v>
      </c>
      <c r="C183" t="s">
        <v>6</v>
      </c>
      <c r="D183">
        <v>168000</v>
      </c>
    </row>
    <row r="184" spans="1:4" x14ac:dyDescent="0.3">
      <c r="A184">
        <v>183</v>
      </c>
      <c r="B184" t="s">
        <v>7</v>
      </c>
      <c r="C184" t="s">
        <v>5</v>
      </c>
      <c r="D184">
        <v>160000</v>
      </c>
    </row>
    <row r="185" spans="1:4" x14ac:dyDescent="0.3">
      <c r="A185">
        <v>184</v>
      </c>
      <c r="B185" t="s">
        <v>4</v>
      </c>
      <c r="C185" t="s">
        <v>23</v>
      </c>
      <c r="D185">
        <v>186000</v>
      </c>
    </row>
    <row r="186" spans="1:4" x14ac:dyDescent="0.3">
      <c r="A186">
        <v>185</v>
      </c>
      <c r="B186" t="s">
        <v>7</v>
      </c>
      <c r="C186" t="s">
        <v>5</v>
      </c>
      <c r="D186">
        <v>156446.73000000001</v>
      </c>
    </row>
    <row r="187" spans="1:4" x14ac:dyDescent="0.3">
      <c r="A187">
        <v>186</v>
      </c>
      <c r="B187" t="s">
        <v>4</v>
      </c>
      <c r="C187" t="s">
        <v>17</v>
      </c>
      <c r="D187">
        <v>197000</v>
      </c>
    </row>
    <row r="188" spans="1:4" x14ac:dyDescent="0.3">
      <c r="A188">
        <v>187</v>
      </c>
      <c r="C188" t="s">
        <v>6</v>
      </c>
      <c r="D188">
        <v>205000</v>
      </c>
    </row>
    <row r="189" spans="1:4" x14ac:dyDescent="0.3">
      <c r="A189">
        <v>188</v>
      </c>
      <c r="B189" t="s">
        <v>4</v>
      </c>
      <c r="C189" t="s">
        <v>9</v>
      </c>
      <c r="D189">
        <v>240000</v>
      </c>
    </row>
    <row r="190" spans="1:4" x14ac:dyDescent="0.3">
      <c r="A190">
        <v>189</v>
      </c>
      <c r="B190" t="s">
        <v>7</v>
      </c>
      <c r="C190" t="s">
        <v>6</v>
      </c>
      <c r="D190">
        <v>210000</v>
      </c>
    </row>
    <row r="191" spans="1:4" x14ac:dyDescent="0.3">
      <c r="A191">
        <v>190</v>
      </c>
      <c r="B191" t="s">
        <v>4</v>
      </c>
      <c r="C191" t="s">
        <v>5</v>
      </c>
      <c r="D191">
        <v>117296</v>
      </c>
    </row>
    <row r="192" spans="1:4" x14ac:dyDescent="0.3">
      <c r="A192">
        <v>191</v>
      </c>
      <c r="B192" t="s">
        <v>4</v>
      </c>
      <c r="C192" t="s">
        <v>5</v>
      </c>
      <c r="D192">
        <v>117296</v>
      </c>
    </row>
    <row r="193" spans="1:4" x14ac:dyDescent="0.3">
      <c r="A193">
        <v>192</v>
      </c>
      <c r="C193" t="s">
        <v>6</v>
      </c>
      <c r="D193">
        <v>205000</v>
      </c>
    </row>
    <row r="194" spans="1:4" x14ac:dyDescent="0.3">
      <c r="A194">
        <v>193</v>
      </c>
      <c r="B194" t="s">
        <v>4</v>
      </c>
      <c r="C194" t="s">
        <v>8</v>
      </c>
      <c r="D194">
        <v>130000</v>
      </c>
    </row>
    <row r="195" spans="1:4" x14ac:dyDescent="0.3">
      <c r="A195">
        <v>194</v>
      </c>
      <c r="B195" t="s">
        <v>4</v>
      </c>
      <c r="C195" t="s">
        <v>24</v>
      </c>
      <c r="D195">
        <v>170000</v>
      </c>
    </row>
    <row r="196" spans="1:4" x14ac:dyDescent="0.3">
      <c r="A196">
        <v>195</v>
      </c>
      <c r="B196" t="s">
        <v>7</v>
      </c>
      <c r="C196" t="s">
        <v>6</v>
      </c>
      <c r="D196">
        <v>152</v>
      </c>
    </row>
    <row r="197" spans="1:4" x14ac:dyDescent="0.3">
      <c r="A197">
        <v>196</v>
      </c>
      <c r="B197" t="s">
        <v>4</v>
      </c>
      <c r="C197" t="s">
        <v>6</v>
      </c>
      <c r="D197">
        <v>121000</v>
      </c>
    </row>
    <row r="198" spans="1:4" x14ac:dyDescent="0.3">
      <c r="A198">
        <v>197</v>
      </c>
      <c r="B198" t="s">
        <v>4</v>
      </c>
      <c r="C198" t="s">
        <v>8</v>
      </c>
      <c r="D198">
        <v>600000</v>
      </c>
    </row>
    <row r="199" spans="1:4" x14ac:dyDescent="0.3">
      <c r="A199">
        <v>198</v>
      </c>
      <c r="B199" t="s">
        <v>4</v>
      </c>
      <c r="C199" t="s">
        <v>5</v>
      </c>
      <c r="D199">
        <v>740000</v>
      </c>
    </row>
    <row r="200" spans="1:4" x14ac:dyDescent="0.3">
      <c r="A200">
        <v>199</v>
      </c>
      <c r="B200" t="s">
        <v>7</v>
      </c>
      <c r="C200" t="s">
        <v>8</v>
      </c>
      <c r="D200">
        <v>101000</v>
      </c>
    </row>
    <row r="201" spans="1:4" x14ac:dyDescent="0.3">
      <c r="A201">
        <v>200</v>
      </c>
      <c r="B201" t="s">
        <v>4</v>
      </c>
      <c r="C201" t="s">
        <v>6</v>
      </c>
      <c r="D201">
        <v>191000</v>
      </c>
    </row>
    <row r="202" spans="1:4" x14ac:dyDescent="0.3">
      <c r="A202">
        <v>201</v>
      </c>
      <c r="C202" t="s">
        <v>8</v>
      </c>
      <c r="D202">
        <v>120000</v>
      </c>
    </row>
    <row r="203" spans="1:4" x14ac:dyDescent="0.3">
      <c r="A203">
        <v>202</v>
      </c>
      <c r="B203" t="s">
        <v>7</v>
      </c>
      <c r="C203" t="s">
        <v>5</v>
      </c>
      <c r="D203">
        <v>162000</v>
      </c>
    </row>
    <row r="204" spans="1:4" x14ac:dyDescent="0.3">
      <c r="A204">
        <v>203</v>
      </c>
      <c r="B204" t="s">
        <v>4</v>
      </c>
      <c r="C204" t="s">
        <v>6</v>
      </c>
      <c r="D204">
        <v>91000</v>
      </c>
    </row>
    <row r="205" spans="1:4" x14ac:dyDescent="0.3">
      <c r="A205">
        <v>204</v>
      </c>
      <c r="B205" t="s">
        <v>4</v>
      </c>
      <c r="C205" t="s">
        <v>5</v>
      </c>
      <c r="D205">
        <v>150000</v>
      </c>
    </row>
    <row r="206" spans="1:4" x14ac:dyDescent="0.3">
      <c r="A206">
        <v>205</v>
      </c>
      <c r="B206" t="s">
        <v>4</v>
      </c>
      <c r="C206" t="s">
        <v>15</v>
      </c>
      <c r="D206">
        <v>160000</v>
      </c>
    </row>
    <row r="207" spans="1:4" x14ac:dyDescent="0.3">
      <c r="A207">
        <v>206</v>
      </c>
      <c r="B207" t="s">
        <v>4</v>
      </c>
      <c r="C207" t="s">
        <v>8</v>
      </c>
      <c r="D207">
        <v>118000</v>
      </c>
    </row>
    <row r="208" spans="1:4" x14ac:dyDescent="0.3">
      <c r="A208">
        <v>207</v>
      </c>
      <c r="B208" t="s">
        <v>4</v>
      </c>
      <c r="C208" t="s">
        <v>6</v>
      </c>
      <c r="D208">
        <v>140000</v>
      </c>
    </row>
    <row r="209" spans="1:4" x14ac:dyDescent="0.3">
      <c r="A209">
        <v>208</v>
      </c>
      <c r="B209" t="s">
        <v>4</v>
      </c>
      <c r="C209" t="s">
        <v>5</v>
      </c>
      <c r="D209">
        <v>145000</v>
      </c>
    </row>
    <row r="210" spans="1:4" x14ac:dyDescent="0.3">
      <c r="A210">
        <v>209</v>
      </c>
      <c r="B210" t="s">
        <v>4</v>
      </c>
      <c r="C210" t="s">
        <v>8</v>
      </c>
      <c r="D210">
        <v>124000</v>
      </c>
    </row>
    <row r="211" spans="1:4" x14ac:dyDescent="0.3">
      <c r="A211">
        <v>210</v>
      </c>
      <c r="B211" t="s">
        <v>4</v>
      </c>
      <c r="C211" t="s">
        <v>8</v>
      </c>
      <c r="D211">
        <v>118000</v>
      </c>
    </row>
    <row r="212" spans="1:4" x14ac:dyDescent="0.3">
      <c r="A212">
        <v>211</v>
      </c>
      <c r="B212" t="s">
        <v>4</v>
      </c>
      <c r="C212" t="s">
        <v>8</v>
      </c>
      <c r="D212">
        <v>110000</v>
      </c>
    </row>
    <row r="213" spans="1:4" x14ac:dyDescent="0.3">
      <c r="A213">
        <v>212</v>
      </c>
      <c r="B213" t="s">
        <v>4</v>
      </c>
      <c r="C213" t="s">
        <v>5</v>
      </c>
      <c r="D213">
        <v>149526</v>
      </c>
    </row>
    <row r="214" spans="1:4" x14ac:dyDescent="0.3">
      <c r="A214">
        <v>213</v>
      </c>
      <c r="B214" t="s">
        <v>7</v>
      </c>
      <c r="C214" t="s">
        <v>8</v>
      </c>
      <c r="D214">
        <v>115000</v>
      </c>
    </row>
    <row r="215" spans="1:4" x14ac:dyDescent="0.3">
      <c r="A215">
        <v>214</v>
      </c>
      <c r="B215" t="s">
        <v>7</v>
      </c>
      <c r="C215" t="s">
        <v>6</v>
      </c>
      <c r="D215">
        <v>157750</v>
      </c>
    </row>
    <row r="216" spans="1:4" x14ac:dyDescent="0.3">
      <c r="A216">
        <v>215</v>
      </c>
      <c r="B216" t="s">
        <v>7</v>
      </c>
      <c r="C216" t="s">
        <v>8</v>
      </c>
      <c r="D216">
        <v>118000</v>
      </c>
    </row>
    <row r="217" spans="1:4" x14ac:dyDescent="0.3">
      <c r="A217">
        <v>216</v>
      </c>
      <c r="B217" t="s">
        <v>4</v>
      </c>
      <c r="C217" t="s">
        <v>8</v>
      </c>
      <c r="D217">
        <v>124000</v>
      </c>
    </row>
    <row r="218" spans="1:4" x14ac:dyDescent="0.3">
      <c r="A218">
        <v>217</v>
      </c>
      <c r="B218" t="s">
        <v>7</v>
      </c>
      <c r="C218" t="s">
        <v>8</v>
      </c>
      <c r="D218">
        <v>110000</v>
      </c>
    </row>
    <row r="219" spans="1:4" x14ac:dyDescent="0.3">
      <c r="A219">
        <v>218</v>
      </c>
      <c r="B219" t="s">
        <v>4</v>
      </c>
      <c r="C219" t="s">
        <v>5</v>
      </c>
      <c r="D219">
        <v>156800</v>
      </c>
    </row>
    <row r="220" spans="1:4" x14ac:dyDescent="0.3">
      <c r="A220">
        <v>219</v>
      </c>
      <c r="B220" t="s">
        <v>4</v>
      </c>
      <c r="C220" t="s">
        <v>8</v>
      </c>
      <c r="D220">
        <v>118000</v>
      </c>
    </row>
    <row r="221" spans="1:4" x14ac:dyDescent="0.3">
      <c r="A221">
        <v>220</v>
      </c>
      <c r="B221" t="s">
        <v>4</v>
      </c>
      <c r="C221" t="s">
        <v>25</v>
      </c>
      <c r="D221">
        <v>118000</v>
      </c>
    </row>
    <row r="222" spans="1:4" x14ac:dyDescent="0.3">
      <c r="A222">
        <v>221</v>
      </c>
      <c r="B222" t="s">
        <v>4</v>
      </c>
      <c r="C222" t="s">
        <v>6</v>
      </c>
      <c r="D222">
        <v>207000</v>
      </c>
    </row>
    <row r="223" spans="1:4" x14ac:dyDescent="0.3">
      <c r="A223">
        <v>222</v>
      </c>
      <c r="B223" t="s">
        <v>4</v>
      </c>
      <c r="C223" t="s">
        <v>6</v>
      </c>
      <c r="D223">
        <v>185220</v>
      </c>
    </row>
    <row r="224" spans="1:4" x14ac:dyDescent="0.3">
      <c r="A224">
        <v>223</v>
      </c>
      <c r="B224" t="s">
        <v>7</v>
      </c>
      <c r="C224" t="s">
        <v>9</v>
      </c>
      <c r="D224">
        <v>230000</v>
      </c>
    </row>
    <row r="225" spans="1:4" x14ac:dyDescent="0.3">
      <c r="A225">
        <v>224</v>
      </c>
      <c r="B225" t="s">
        <v>4</v>
      </c>
      <c r="C225" t="s">
        <v>5</v>
      </c>
      <c r="D225">
        <v>150000</v>
      </c>
    </row>
    <row r="226" spans="1:4" x14ac:dyDescent="0.3">
      <c r="A226">
        <v>225</v>
      </c>
      <c r="B226" t="s">
        <v>7</v>
      </c>
      <c r="C226" t="s">
        <v>26</v>
      </c>
      <c r="D226">
        <v>48500</v>
      </c>
    </row>
    <row r="227" spans="1:4" x14ac:dyDescent="0.3">
      <c r="A227">
        <v>226</v>
      </c>
      <c r="B227" t="s">
        <v>7</v>
      </c>
      <c r="C227" t="s">
        <v>5</v>
      </c>
      <c r="D227">
        <v>140000</v>
      </c>
    </row>
    <row r="228" spans="1:4" x14ac:dyDescent="0.3">
      <c r="A228">
        <v>227</v>
      </c>
      <c r="B228" t="s">
        <v>4</v>
      </c>
      <c r="C228" t="s">
        <v>8</v>
      </c>
      <c r="D228">
        <v>95000</v>
      </c>
    </row>
    <row r="229" spans="1:4" x14ac:dyDescent="0.3">
      <c r="A229">
        <v>228</v>
      </c>
      <c r="B229" t="s">
        <v>4</v>
      </c>
      <c r="C229" t="s">
        <v>5</v>
      </c>
      <c r="D229">
        <v>168000</v>
      </c>
    </row>
    <row r="230" spans="1:4" x14ac:dyDescent="0.3">
      <c r="A230">
        <v>229</v>
      </c>
      <c r="B230" t="s">
        <v>4</v>
      </c>
      <c r="C230" t="s">
        <v>8</v>
      </c>
      <c r="D230">
        <v>120000</v>
      </c>
    </row>
    <row r="231" spans="1:4" x14ac:dyDescent="0.3">
      <c r="A231">
        <v>230</v>
      </c>
      <c r="B231" t="s">
        <v>7</v>
      </c>
      <c r="C231" t="s">
        <v>6</v>
      </c>
      <c r="D231">
        <v>187000</v>
      </c>
    </row>
    <row r="232" spans="1:4" x14ac:dyDescent="0.3">
      <c r="A232">
        <v>231</v>
      </c>
      <c r="B232" t="s">
        <v>4</v>
      </c>
      <c r="C232" t="s">
        <v>6</v>
      </c>
      <c r="D232">
        <v>198000</v>
      </c>
    </row>
    <row r="233" spans="1:4" x14ac:dyDescent="0.3">
      <c r="A233">
        <v>232</v>
      </c>
      <c r="B233" t="s">
        <v>7</v>
      </c>
      <c r="C233" t="s">
        <v>6</v>
      </c>
      <c r="D233">
        <v>95000</v>
      </c>
    </row>
    <row r="234" spans="1:4" x14ac:dyDescent="0.3">
      <c r="A234">
        <v>233</v>
      </c>
      <c r="B234" t="s">
        <v>4</v>
      </c>
      <c r="C234" t="s">
        <v>6</v>
      </c>
      <c r="D234">
        <v>190000</v>
      </c>
    </row>
    <row r="235" spans="1:4" x14ac:dyDescent="0.3">
      <c r="A235">
        <v>234</v>
      </c>
      <c r="B235" t="s">
        <v>4</v>
      </c>
      <c r="C235" t="s">
        <v>14</v>
      </c>
      <c r="D235">
        <v>136000</v>
      </c>
    </row>
    <row r="236" spans="1:4" x14ac:dyDescent="0.3">
      <c r="A236">
        <v>235</v>
      </c>
      <c r="B236" t="s">
        <v>4</v>
      </c>
      <c r="C236" t="s">
        <v>27</v>
      </c>
      <c r="D236">
        <v>96000</v>
      </c>
    </row>
    <row r="237" spans="1:4" x14ac:dyDescent="0.3">
      <c r="A237">
        <v>236</v>
      </c>
      <c r="B237" t="s">
        <v>4</v>
      </c>
      <c r="C237" t="s">
        <v>5</v>
      </c>
      <c r="D237">
        <v>155000</v>
      </c>
    </row>
    <row r="238" spans="1:4" x14ac:dyDescent="0.3">
      <c r="A238">
        <v>237</v>
      </c>
      <c r="B238" t="s">
        <v>4</v>
      </c>
      <c r="C238" t="s">
        <v>5</v>
      </c>
      <c r="D238">
        <v>84000</v>
      </c>
    </row>
    <row r="239" spans="1:4" x14ac:dyDescent="0.3">
      <c r="A239">
        <v>238</v>
      </c>
      <c r="B239" t="s">
        <v>4</v>
      </c>
      <c r="C239" t="s">
        <v>5</v>
      </c>
      <c r="D239">
        <v>147000</v>
      </c>
    </row>
    <row r="240" spans="1:4" x14ac:dyDescent="0.3">
      <c r="A240">
        <v>239</v>
      </c>
      <c r="B240" t="s">
        <v>7</v>
      </c>
      <c r="C240" t="s">
        <v>5</v>
      </c>
      <c r="D240">
        <v>132955</v>
      </c>
    </row>
    <row r="241" spans="1:4" x14ac:dyDescent="0.3">
      <c r="A241">
        <v>240</v>
      </c>
      <c r="B241" t="s">
        <v>7</v>
      </c>
      <c r="C241" t="s">
        <v>6</v>
      </c>
      <c r="D241">
        <v>157534</v>
      </c>
    </row>
    <row r="242" spans="1:4" x14ac:dyDescent="0.3">
      <c r="A242">
        <v>241</v>
      </c>
      <c r="B242" t="s">
        <v>4</v>
      </c>
      <c r="C242" t="s">
        <v>6</v>
      </c>
      <c r="D242">
        <v>115000</v>
      </c>
    </row>
    <row r="243" spans="1:4" x14ac:dyDescent="0.3">
      <c r="A243">
        <v>242</v>
      </c>
      <c r="C243" t="s">
        <v>8</v>
      </c>
      <c r="D243">
        <v>123000</v>
      </c>
    </row>
    <row r="244" spans="1:4" x14ac:dyDescent="0.3">
      <c r="A244">
        <v>243</v>
      </c>
      <c r="B244" t="s">
        <v>4</v>
      </c>
      <c r="C244" t="s">
        <v>14</v>
      </c>
      <c r="D244">
        <v>190500</v>
      </c>
    </row>
    <row r="245" spans="1:4" x14ac:dyDescent="0.3">
      <c r="A245">
        <v>244</v>
      </c>
      <c r="B245" t="s">
        <v>7</v>
      </c>
      <c r="C245" t="s">
        <v>8</v>
      </c>
      <c r="D245">
        <v>50000</v>
      </c>
    </row>
    <row r="246" spans="1:4" x14ac:dyDescent="0.3">
      <c r="A246">
        <v>245</v>
      </c>
      <c r="B246" t="s">
        <v>4</v>
      </c>
      <c r="C246" t="s">
        <v>8</v>
      </c>
      <c r="D246">
        <v>56000</v>
      </c>
    </row>
    <row r="247" spans="1:4" x14ac:dyDescent="0.3">
      <c r="A247">
        <v>246</v>
      </c>
      <c r="B247" t="s">
        <v>7</v>
      </c>
      <c r="C247" t="s">
        <v>24</v>
      </c>
      <c r="D247">
        <v>180000</v>
      </c>
    </row>
    <row r="248" spans="1:4" x14ac:dyDescent="0.3">
      <c r="A248">
        <v>247</v>
      </c>
      <c r="B248" t="s">
        <v>7</v>
      </c>
      <c r="C248" t="s">
        <v>5</v>
      </c>
      <c r="D248">
        <v>125000</v>
      </c>
    </row>
    <row r="249" spans="1:4" x14ac:dyDescent="0.3">
      <c r="A249">
        <v>248</v>
      </c>
      <c r="B249" t="s">
        <v>7</v>
      </c>
      <c r="C249" t="s">
        <v>14</v>
      </c>
      <c r="D249">
        <v>201000</v>
      </c>
    </row>
    <row r="250" spans="1:4" x14ac:dyDescent="0.3">
      <c r="A250">
        <v>249</v>
      </c>
      <c r="B250" t="s">
        <v>4</v>
      </c>
      <c r="C250" t="s">
        <v>6</v>
      </c>
      <c r="D250">
        <v>180000</v>
      </c>
    </row>
    <row r="251" spans="1:4" x14ac:dyDescent="0.3">
      <c r="A251">
        <v>250</v>
      </c>
      <c r="B251" t="s">
        <v>4</v>
      </c>
      <c r="C251" t="s">
        <v>6</v>
      </c>
      <c r="D251">
        <v>185000</v>
      </c>
    </row>
    <row r="252" spans="1:4" x14ac:dyDescent="0.3">
      <c r="A252">
        <v>251</v>
      </c>
      <c r="B252" t="s">
        <v>7</v>
      </c>
      <c r="C252" t="s">
        <v>5</v>
      </c>
      <c r="D252">
        <v>164000</v>
      </c>
    </row>
    <row r="253" spans="1:4" x14ac:dyDescent="0.3">
      <c r="A253">
        <v>252</v>
      </c>
      <c r="B253" t="s">
        <v>4</v>
      </c>
      <c r="C253" t="s">
        <v>6</v>
      </c>
      <c r="D253">
        <v>175000</v>
      </c>
    </row>
    <row r="254" spans="1:4" x14ac:dyDescent="0.3">
      <c r="A254">
        <v>253</v>
      </c>
      <c r="B254" t="s">
        <v>4</v>
      </c>
      <c r="C254" t="s">
        <v>8</v>
      </c>
      <c r="D254">
        <v>121000</v>
      </c>
    </row>
    <row r="255" spans="1:4" x14ac:dyDescent="0.3">
      <c r="A255">
        <v>254</v>
      </c>
      <c r="B255" t="s">
        <v>7</v>
      </c>
      <c r="C255" t="s">
        <v>8</v>
      </c>
      <c r="D255">
        <v>108000</v>
      </c>
    </row>
    <row r="256" spans="1:4" x14ac:dyDescent="0.3">
      <c r="A256">
        <v>255</v>
      </c>
      <c r="B256" t="s">
        <v>7</v>
      </c>
      <c r="C256" t="s">
        <v>8</v>
      </c>
      <c r="D256">
        <v>118000</v>
      </c>
    </row>
    <row r="257" spans="1:4" x14ac:dyDescent="0.3">
      <c r="A257">
        <v>256</v>
      </c>
      <c r="B257" t="s">
        <v>7</v>
      </c>
      <c r="C257" t="s">
        <v>6</v>
      </c>
      <c r="D257">
        <v>81000</v>
      </c>
    </row>
    <row r="258" spans="1:4" x14ac:dyDescent="0.3">
      <c r="A258">
        <v>257</v>
      </c>
      <c r="B258" t="s">
        <v>7</v>
      </c>
      <c r="C258" t="s">
        <v>6</v>
      </c>
      <c r="D258">
        <v>171932</v>
      </c>
    </row>
    <row r="259" spans="1:4" x14ac:dyDescent="0.3">
      <c r="A259">
        <v>258</v>
      </c>
      <c r="B259" t="s">
        <v>4</v>
      </c>
      <c r="C259" t="s">
        <v>8</v>
      </c>
      <c r="D259">
        <v>104000</v>
      </c>
    </row>
    <row r="260" spans="1:4" x14ac:dyDescent="0.3">
      <c r="A260">
        <v>259</v>
      </c>
      <c r="B260" t="s">
        <v>4</v>
      </c>
      <c r="C260" t="s">
        <v>6</v>
      </c>
      <c r="D260">
        <v>200000</v>
      </c>
    </row>
    <row r="261" spans="1:4" x14ac:dyDescent="0.3">
      <c r="A261">
        <v>260</v>
      </c>
      <c r="B261" t="s">
        <v>4</v>
      </c>
      <c r="C261" t="s">
        <v>5</v>
      </c>
      <c r="D261">
        <v>155000</v>
      </c>
    </row>
    <row r="262" spans="1:4" x14ac:dyDescent="0.3">
      <c r="A262">
        <v>261</v>
      </c>
      <c r="B262" t="s">
        <v>4</v>
      </c>
      <c r="C262" t="s">
        <v>26</v>
      </c>
      <c r="D262">
        <v>69680</v>
      </c>
    </row>
    <row r="263" spans="1:4" x14ac:dyDescent="0.3">
      <c r="A263">
        <v>262</v>
      </c>
      <c r="B263" t="s">
        <v>4</v>
      </c>
      <c r="C263" t="s">
        <v>6</v>
      </c>
      <c r="D263">
        <v>160000</v>
      </c>
    </row>
    <row r="264" spans="1:4" x14ac:dyDescent="0.3">
      <c r="A264">
        <v>263</v>
      </c>
      <c r="B264" t="s">
        <v>4</v>
      </c>
      <c r="C264" t="s">
        <v>6</v>
      </c>
      <c r="D264">
        <v>102916</v>
      </c>
    </row>
    <row r="265" spans="1:4" x14ac:dyDescent="0.3">
      <c r="A265">
        <v>264</v>
      </c>
      <c r="B265" t="s">
        <v>4</v>
      </c>
      <c r="C265" t="s">
        <v>5</v>
      </c>
      <c r="D265">
        <v>120000</v>
      </c>
    </row>
    <row r="266" spans="1:4" x14ac:dyDescent="0.3">
      <c r="A266">
        <v>265</v>
      </c>
      <c r="B266" t="s">
        <v>4</v>
      </c>
      <c r="C266" t="s">
        <v>6</v>
      </c>
      <c r="D266">
        <v>190000</v>
      </c>
    </row>
    <row r="267" spans="1:4" x14ac:dyDescent="0.3">
      <c r="A267">
        <v>266</v>
      </c>
      <c r="B267" t="s">
        <v>4</v>
      </c>
      <c r="C267" t="s">
        <v>8</v>
      </c>
      <c r="D267">
        <v>123000</v>
      </c>
    </row>
    <row r="268" spans="1:4" x14ac:dyDescent="0.3">
      <c r="A268">
        <v>267</v>
      </c>
      <c r="B268" t="s">
        <v>4</v>
      </c>
      <c r="C268" t="s">
        <v>5</v>
      </c>
      <c r="D268">
        <v>160000</v>
      </c>
    </row>
    <row r="269" spans="1:4" x14ac:dyDescent="0.3">
      <c r="A269">
        <v>268</v>
      </c>
      <c r="B269" t="s">
        <v>7</v>
      </c>
      <c r="C269" t="s">
        <v>5</v>
      </c>
      <c r="D269">
        <v>150000</v>
      </c>
    </row>
    <row r="270" spans="1:4" x14ac:dyDescent="0.3">
      <c r="A270">
        <v>269</v>
      </c>
      <c r="B270" t="s">
        <v>4</v>
      </c>
      <c r="C270" t="s">
        <v>5</v>
      </c>
      <c r="D270">
        <v>165000</v>
      </c>
    </row>
    <row r="271" spans="1:4" x14ac:dyDescent="0.3">
      <c r="A271">
        <v>270</v>
      </c>
      <c r="B271" t="s">
        <v>4</v>
      </c>
      <c r="C271" t="s">
        <v>5</v>
      </c>
      <c r="D271">
        <v>154000</v>
      </c>
    </row>
    <row r="272" spans="1:4" x14ac:dyDescent="0.3">
      <c r="A272">
        <v>271</v>
      </c>
      <c r="B272" t="s">
        <v>4</v>
      </c>
      <c r="C272" t="s">
        <v>8</v>
      </c>
      <c r="D272">
        <v>505818.16</v>
      </c>
    </row>
    <row r="273" spans="1:4" x14ac:dyDescent="0.3">
      <c r="A273">
        <v>272</v>
      </c>
      <c r="B273" t="s">
        <v>7</v>
      </c>
      <c r="C273" t="s">
        <v>8</v>
      </c>
      <c r="D273">
        <v>103950</v>
      </c>
    </row>
    <row r="274" spans="1:4" x14ac:dyDescent="0.3">
      <c r="A274">
        <v>273</v>
      </c>
      <c r="B274" t="s">
        <v>7</v>
      </c>
      <c r="C274" t="s">
        <v>8</v>
      </c>
      <c r="D274">
        <v>118000</v>
      </c>
    </row>
    <row r="275" spans="1:4" x14ac:dyDescent="0.3">
      <c r="A275">
        <v>274</v>
      </c>
      <c r="B275" t="s">
        <v>4</v>
      </c>
      <c r="C275" t="s">
        <v>6</v>
      </c>
      <c r="D275">
        <v>205000</v>
      </c>
    </row>
    <row r="276" spans="1:4" x14ac:dyDescent="0.3">
      <c r="A276">
        <v>275</v>
      </c>
      <c r="B276" t="s">
        <v>4</v>
      </c>
      <c r="C276" t="s">
        <v>9</v>
      </c>
      <c r="D276">
        <v>195000</v>
      </c>
    </row>
    <row r="277" spans="1:4" x14ac:dyDescent="0.3">
      <c r="A277">
        <v>276</v>
      </c>
      <c r="B277" t="s">
        <v>4</v>
      </c>
      <c r="C277" t="s">
        <v>5</v>
      </c>
      <c r="D277">
        <v>127000</v>
      </c>
    </row>
    <row r="278" spans="1:4" x14ac:dyDescent="0.3">
      <c r="A278">
        <v>277</v>
      </c>
      <c r="B278" t="s">
        <v>4</v>
      </c>
      <c r="C278" t="s">
        <v>19</v>
      </c>
      <c r="D278">
        <v>260000</v>
      </c>
    </row>
    <row r="279" spans="1:4" x14ac:dyDescent="0.3">
      <c r="A279">
        <v>278</v>
      </c>
      <c r="B279" t="s">
        <v>4</v>
      </c>
      <c r="C279" t="s">
        <v>5</v>
      </c>
      <c r="D279">
        <v>305000</v>
      </c>
    </row>
    <row r="280" spans="1:4" x14ac:dyDescent="0.3">
      <c r="A280">
        <v>279</v>
      </c>
      <c r="B280" t="s">
        <v>4</v>
      </c>
      <c r="C280" t="s">
        <v>28</v>
      </c>
      <c r="D280">
        <v>40310.400000000001</v>
      </c>
    </row>
    <row r="281" spans="1:4" x14ac:dyDescent="0.3">
      <c r="A281">
        <v>280</v>
      </c>
      <c r="B281" t="s">
        <v>7</v>
      </c>
      <c r="C281" t="s">
        <v>29</v>
      </c>
      <c r="D281">
        <v>55000</v>
      </c>
    </row>
    <row r="282" spans="1:4" x14ac:dyDescent="0.3">
      <c r="A282">
        <v>281</v>
      </c>
      <c r="B282" t="s">
        <v>7</v>
      </c>
      <c r="C282" t="s">
        <v>30</v>
      </c>
      <c r="D282">
        <v>33289</v>
      </c>
    </row>
    <row r="283" spans="1:4" x14ac:dyDescent="0.3">
      <c r="A283">
        <v>282</v>
      </c>
      <c r="B283" t="s">
        <v>4</v>
      </c>
      <c r="C283" t="s">
        <v>8</v>
      </c>
      <c r="D283">
        <v>95000</v>
      </c>
    </row>
    <row r="284" spans="1:4" x14ac:dyDescent="0.3">
      <c r="A284">
        <v>283</v>
      </c>
      <c r="B284" t="s">
        <v>4</v>
      </c>
      <c r="C284" t="s">
        <v>26</v>
      </c>
      <c r="D284">
        <v>73000</v>
      </c>
    </row>
    <row r="285" spans="1:4" x14ac:dyDescent="0.3">
      <c r="A285">
        <v>284</v>
      </c>
      <c r="B285" t="s">
        <v>7</v>
      </c>
      <c r="C285" t="s">
        <v>5</v>
      </c>
      <c r="D285">
        <v>159000</v>
      </c>
    </row>
    <row r="286" spans="1:4" x14ac:dyDescent="0.3">
      <c r="A286">
        <v>285</v>
      </c>
      <c r="B286" t="s">
        <v>7</v>
      </c>
      <c r="C286" t="s">
        <v>5</v>
      </c>
      <c r="D286">
        <v>130680</v>
      </c>
    </row>
    <row r="287" spans="1:4" x14ac:dyDescent="0.3">
      <c r="A287">
        <v>286</v>
      </c>
      <c r="B287" t="s">
        <v>7</v>
      </c>
      <c r="C287" t="s">
        <v>31</v>
      </c>
      <c r="D287">
        <v>112000</v>
      </c>
    </row>
    <row r="288" spans="1:4" x14ac:dyDescent="0.3">
      <c r="A288">
        <v>287</v>
      </c>
      <c r="B288" t="s">
        <v>7</v>
      </c>
      <c r="C288" t="s">
        <v>8</v>
      </c>
      <c r="D288">
        <v>125000</v>
      </c>
    </row>
    <row r="289" spans="1:4" x14ac:dyDescent="0.3">
      <c r="A289">
        <v>288</v>
      </c>
      <c r="B289" t="s">
        <v>4</v>
      </c>
      <c r="C289" t="s">
        <v>8</v>
      </c>
      <c r="D289">
        <v>123000</v>
      </c>
    </row>
    <row r="290" spans="1:4" x14ac:dyDescent="0.3">
      <c r="A290">
        <v>289</v>
      </c>
      <c r="B290" t="s">
        <v>4</v>
      </c>
      <c r="C290" t="s">
        <v>32</v>
      </c>
      <c r="D290">
        <v>165000</v>
      </c>
    </row>
    <row r="291" spans="1:4" x14ac:dyDescent="0.3">
      <c r="A291">
        <v>290</v>
      </c>
      <c r="B291" t="s">
        <v>4</v>
      </c>
      <c r="C291" t="s">
        <v>6</v>
      </c>
      <c r="D291">
        <v>198000</v>
      </c>
    </row>
    <row r="292" spans="1:4" x14ac:dyDescent="0.3">
      <c r="A292">
        <v>291</v>
      </c>
      <c r="B292" t="s">
        <v>4</v>
      </c>
      <c r="C292" t="s">
        <v>6</v>
      </c>
      <c r="D292">
        <v>190000</v>
      </c>
    </row>
    <row r="293" spans="1:4" x14ac:dyDescent="0.3">
      <c r="A293">
        <v>292</v>
      </c>
      <c r="B293" t="s">
        <v>4</v>
      </c>
      <c r="C293" t="s">
        <v>8</v>
      </c>
      <c r="D293">
        <v>119000</v>
      </c>
    </row>
    <row r="294" spans="1:4" x14ac:dyDescent="0.3">
      <c r="A294">
        <v>293</v>
      </c>
      <c r="B294" t="s">
        <v>4</v>
      </c>
      <c r="C294" t="s">
        <v>6</v>
      </c>
      <c r="D294">
        <v>195</v>
      </c>
    </row>
    <row r="295" spans="1:4" x14ac:dyDescent="0.3">
      <c r="A295">
        <v>294</v>
      </c>
      <c r="B295" t="s">
        <v>4</v>
      </c>
      <c r="C295" t="s">
        <v>6</v>
      </c>
      <c r="D295">
        <v>198000</v>
      </c>
    </row>
    <row r="296" spans="1:4" x14ac:dyDescent="0.3">
      <c r="A296">
        <v>295</v>
      </c>
      <c r="B296" t="s">
        <v>4</v>
      </c>
      <c r="C296" t="s">
        <v>14</v>
      </c>
      <c r="D296">
        <v>220000</v>
      </c>
    </row>
    <row r="297" spans="1:4" x14ac:dyDescent="0.3">
      <c r="A297">
        <v>296</v>
      </c>
      <c r="B297" t="s">
        <v>4</v>
      </c>
      <c r="C297" t="s">
        <v>6</v>
      </c>
      <c r="D297">
        <v>105000</v>
      </c>
    </row>
    <row r="298" spans="1:4" x14ac:dyDescent="0.3">
      <c r="A298">
        <v>297</v>
      </c>
      <c r="B298" t="s">
        <v>4</v>
      </c>
      <c r="C298" t="s">
        <v>33</v>
      </c>
      <c r="D298">
        <v>151000</v>
      </c>
    </row>
    <row r="299" spans="1:4" x14ac:dyDescent="0.3">
      <c r="A299">
        <v>298</v>
      </c>
      <c r="B299" t="s">
        <v>7</v>
      </c>
      <c r="C299" t="s">
        <v>34</v>
      </c>
      <c r="D299">
        <v>210000</v>
      </c>
    </row>
    <row r="300" spans="1:4" x14ac:dyDescent="0.3">
      <c r="A300">
        <v>299</v>
      </c>
      <c r="B300" t="s">
        <v>4</v>
      </c>
      <c r="C300" t="s">
        <v>8</v>
      </c>
      <c r="D300">
        <v>86439</v>
      </c>
    </row>
    <row r="301" spans="1:4" x14ac:dyDescent="0.3">
      <c r="A301">
        <v>300</v>
      </c>
      <c r="B301" t="s">
        <v>4</v>
      </c>
      <c r="C301" t="s">
        <v>35</v>
      </c>
      <c r="D301">
        <v>149000</v>
      </c>
    </row>
    <row r="302" spans="1:4" x14ac:dyDescent="0.3">
      <c r="A302">
        <v>301</v>
      </c>
      <c r="B302" t="s">
        <v>4</v>
      </c>
      <c r="C302" t="s">
        <v>5</v>
      </c>
      <c r="D302">
        <v>115000</v>
      </c>
    </row>
    <row r="303" spans="1:4" x14ac:dyDescent="0.3">
      <c r="A303">
        <v>302</v>
      </c>
      <c r="B303" t="s">
        <v>4</v>
      </c>
      <c r="C303" t="s">
        <v>5</v>
      </c>
      <c r="D303">
        <v>160000</v>
      </c>
    </row>
    <row r="304" spans="1:4" x14ac:dyDescent="0.3">
      <c r="A304">
        <v>303</v>
      </c>
      <c r="B304" t="s">
        <v>7</v>
      </c>
      <c r="C304" t="s">
        <v>26</v>
      </c>
      <c r="D304">
        <v>75000</v>
      </c>
    </row>
    <row r="305" spans="1:4" x14ac:dyDescent="0.3">
      <c r="A305">
        <v>304</v>
      </c>
      <c r="B305" t="s">
        <v>7</v>
      </c>
      <c r="C305" t="s">
        <v>8</v>
      </c>
      <c r="D305">
        <v>113000</v>
      </c>
    </row>
    <row r="306" spans="1:4" x14ac:dyDescent="0.3">
      <c r="A306">
        <v>305</v>
      </c>
      <c r="B306" t="s">
        <v>7</v>
      </c>
      <c r="C306" t="s">
        <v>5</v>
      </c>
      <c r="D306">
        <v>117600</v>
      </c>
    </row>
    <row r="307" spans="1:4" x14ac:dyDescent="0.3">
      <c r="A307">
        <v>306</v>
      </c>
      <c r="B307" t="s">
        <v>7</v>
      </c>
      <c r="C307" t="s">
        <v>5</v>
      </c>
      <c r="D307">
        <v>160000</v>
      </c>
    </row>
    <row r="308" spans="1:4" x14ac:dyDescent="0.3">
      <c r="A308">
        <v>307</v>
      </c>
      <c r="B308" t="s">
        <v>4</v>
      </c>
      <c r="C308" t="s">
        <v>6</v>
      </c>
      <c r="D308">
        <v>202000</v>
      </c>
    </row>
    <row r="309" spans="1:4" x14ac:dyDescent="0.3">
      <c r="A309">
        <v>308</v>
      </c>
      <c r="B309" t="s">
        <v>4</v>
      </c>
      <c r="C309" t="s">
        <v>6</v>
      </c>
      <c r="D309">
        <v>195000</v>
      </c>
    </row>
    <row r="310" spans="1:4" x14ac:dyDescent="0.3">
      <c r="A310">
        <v>309</v>
      </c>
      <c r="B310" t="s">
        <v>4</v>
      </c>
      <c r="C310" t="s">
        <v>6</v>
      </c>
      <c r="D310">
        <v>195000</v>
      </c>
    </row>
    <row r="311" spans="1:4" x14ac:dyDescent="0.3">
      <c r="A311">
        <v>310</v>
      </c>
      <c r="B311" t="s">
        <v>4</v>
      </c>
      <c r="C311" t="s">
        <v>8</v>
      </c>
      <c r="D311">
        <v>123000</v>
      </c>
    </row>
    <row r="312" spans="1:4" x14ac:dyDescent="0.3">
      <c r="A312">
        <v>311</v>
      </c>
      <c r="B312" t="s">
        <v>4</v>
      </c>
      <c r="C312" t="s">
        <v>5</v>
      </c>
      <c r="D312">
        <v>160000</v>
      </c>
    </row>
    <row r="313" spans="1:4" x14ac:dyDescent="0.3">
      <c r="A313">
        <v>312</v>
      </c>
      <c r="B313" t="s">
        <v>7</v>
      </c>
      <c r="C313" t="s">
        <v>5</v>
      </c>
      <c r="D313">
        <v>160000</v>
      </c>
    </row>
    <row r="314" spans="1:4" x14ac:dyDescent="0.3">
      <c r="A314">
        <v>313</v>
      </c>
      <c r="B314" t="s">
        <v>4</v>
      </c>
      <c r="C314" t="s">
        <v>5</v>
      </c>
      <c r="D314">
        <v>165000</v>
      </c>
    </row>
    <row r="315" spans="1:4" x14ac:dyDescent="0.3">
      <c r="A315">
        <v>314</v>
      </c>
      <c r="B315" t="s">
        <v>4</v>
      </c>
      <c r="C315" t="s">
        <v>5</v>
      </c>
      <c r="D315">
        <v>158000</v>
      </c>
    </row>
    <row r="316" spans="1:4" x14ac:dyDescent="0.3">
      <c r="A316">
        <v>315</v>
      </c>
      <c r="B316" t="s">
        <v>7</v>
      </c>
      <c r="C316" t="s">
        <v>6</v>
      </c>
      <c r="D316">
        <v>182000</v>
      </c>
    </row>
    <row r="317" spans="1:4" x14ac:dyDescent="0.3">
      <c r="A317">
        <v>316</v>
      </c>
      <c r="B317" t="s">
        <v>4</v>
      </c>
      <c r="C317" t="s">
        <v>6</v>
      </c>
      <c r="D317">
        <v>195000</v>
      </c>
    </row>
    <row r="318" spans="1:4" x14ac:dyDescent="0.3">
      <c r="A318">
        <v>317</v>
      </c>
      <c r="B318" t="s">
        <v>4</v>
      </c>
      <c r="C318" t="s">
        <v>5</v>
      </c>
      <c r="D318">
        <v>160000</v>
      </c>
    </row>
    <row r="319" spans="1:4" x14ac:dyDescent="0.3">
      <c r="A319">
        <v>318</v>
      </c>
      <c r="B319" t="s">
        <v>4</v>
      </c>
      <c r="C319" t="s">
        <v>36</v>
      </c>
      <c r="D319">
        <v>235000</v>
      </c>
    </row>
    <row r="320" spans="1:4" x14ac:dyDescent="0.3">
      <c r="A320">
        <v>319</v>
      </c>
      <c r="B320" t="s">
        <v>7</v>
      </c>
      <c r="C320" t="s">
        <v>37</v>
      </c>
      <c r="D320">
        <v>95000</v>
      </c>
    </row>
    <row r="321" spans="1:4" x14ac:dyDescent="0.3">
      <c r="A321">
        <v>320</v>
      </c>
      <c r="B321" t="s">
        <v>4</v>
      </c>
      <c r="C321" t="s">
        <v>38</v>
      </c>
      <c r="D321">
        <v>120000</v>
      </c>
    </row>
    <row r="322" spans="1:4" x14ac:dyDescent="0.3">
      <c r="A322">
        <v>321</v>
      </c>
      <c r="B322" t="s">
        <v>7</v>
      </c>
      <c r="C322" t="s">
        <v>6</v>
      </c>
      <c r="D322">
        <v>130000</v>
      </c>
    </row>
    <row r="323" spans="1:4" x14ac:dyDescent="0.3">
      <c r="A323">
        <v>322</v>
      </c>
      <c r="B323" t="s">
        <v>7</v>
      </c>
      <c r="C323" t="s">
        <v>9</v>
      </c>
      <c r="D323">
        <v>179340</v>
      </c>
    </row>
    <row r="324" spans="1:4" x14ac:dyDescent="0.3">
      <c r="A324">
        <v>323</v>
      </c>
      <c r="C324" t="s">
        <v>9</v>
      </c>
      <c r="D324">
        <v>167910</v>
      </c>
    </row>
    <row r="325" spans="1:4" x14ac:dyDescent="0.3">
      <c r="A325">
        <v>324</v>
      </c>
      <c r="B325" t="s">
        <v>4</v>
      </c>
      <c r="C325" t="s">
        <v>5</v>
      </c>
      <c r="D325">
        <v>150000</v>
      </c>
    </row>
    <row r="326" spans="1:4" x14ac:dyDescent="0.3">
      <c r="A326">
        <v>325</v>
      </c>
      <c r="B326" t="s">
        <v>7</v>
      </c>
      <c r="C326" t="s">
        <v>8</v>
      </c>
      <c r="D326">
        <v>115000</v>
      </c>
    </row>
    <row r="327" spans="1:4" x14ac:dyDescent="0.3">
      <c r="A327">
        <v>326</v>
      </c>
      <c r="B327" t="s">
        <v>4</v>
      </c>
      <c r="C327" t="s">
        <v>9</v>
      </c>
      <c r="D327">
        <v>200000</v>
      </c>
    </row>
    <row r="328" spans="1:4" x14ac:dyDescent="0.3">
      <c r="A328">
        <v>327</v>
      </c>
      <c r="B328" t="s">
        <v>7</v>
      </c>
      <c r="C328" t="s">
        <v>6</v>
      </c>
      <c r="D328">
        <v>170000</v>
      </c>
    </row>
    <row r="329" spans="1:4" x14ac:dyDescent="0.3">
      <c r="A329">
        <v>328</v>
      </c>
      <c r="B329" t="s">
        <v>7</v>
      </c>
      <c r="C329" t="s">
        <v>5</v>
      </c>
      <c r="D329">
        <v>180000</v>
      </c>
    </row>
    <row r="330" spans="1:4" x14ac:dyDescent="0.3">
      <c r="A330">
        <v>329</v>
      </c>
      <c r="B330" t="s">
        <v>4</v>
      </c>
      <c r="C330" t="s">
        <v>39</v>
      </c>
      <c r="D330">
        <v>295629</v>
      </c>
    </row>
    <row r="331" spans="1:4" x14ac:dyDescent="0.3">
      <c r="A331">
        <v>330</v>
      </c>
      <c r="B331" t="s">
        <v>4</v>
      </c>
      <c r="C331" t="s">
        <v>39</v>
      </c>
      <c r="D331">
        <v>295629</v>
      </c>
    </row>
    <row r="332" spans="1:4" x14ac:dyDescent="0.3">
      <c r="A332">
        <v>331</v>
      </c>
      <c r="B332" t="s">
        <v>4</v>
      </c>
      <c r="C332" t="s">
        <v>6</v>
      </c>
      <c r="D332">
        <v>180000</v>
      </c>
    </row>
    <row r="333" spans="1:4" x14ac:dyDescent="0.3">
      <c r="A333">
        <v>332</v>
      </c>
      <c r="B333" t="s">
        <v>7</v>
      </c>
      <c r="C333" t="s">
        <v>8</v>
      </c>
      <c r="D333">
        <v>62000</v>
      </c>
    </row>
    <row r="334" spans="1:4" x14ac:dyDescent="0.3">
      <c r="A334">
        <v>333</v>
      </c>
      <c r="B334" t="s">
        <v>7</v>
      </c>
      <c r="C334" t="s">
        <v>5</v>
      </c>
      <c r="D334">
        <v>80000</v>
      </c>
    </row>
    <row r="335" spans="1:4" x14ac:dyDescent="0.3">
      <c r="A335">
        <v>334</v>
      </c>
      <c r="B335" t="s">
        <v>4</v>
      </c>
      <c r="C335" t="s">
        <v>5</v>
      </c>
      <c r="D335">
        <v>150000</v>
      </c>
    </row>
    <row r="336" spans="1:4" x14ac:dyDescent="0.3">
      <c r="A336">
        <v>335</v>
      </c>
      <c r="B336" t="s">
        <v>7</v>
      </c>
      <c r="C336" t="s">
        <v>14</v>
      </c>
      <c r="D336">
        <v>227303</v>
      </c>
    </row>
    <row r="337" spans="1:4" x14ac:dyDescent="0.3">
      <c r="A337">
        <v>336</v>
      </c>
      <c r="B337" t="s">
        <v>4</v>
      </c>
      <c r="C337" t="s">
        <v>5</v>
      </c>
      <c r="D337">
        <v>155000</v>
      </c>
    </row>
    <row r="338" spans="1:4" x14ac:dyDescent="0.3">
      <c r="A338">
        <v>337</v>
      </c>
      <c r="B338" t="s">
        <v>4</v>
      </c>
      <c r="C338" t="s">
        <v>14</v>
      </c>
      <c r="D338">
        <v>156000</v>
      </c>
    </row>
    <row r="339" spans="1:4" x14ac:dyDescent="0.3">
      <c r="A339">
        <v>338</v>
      </c>
      <c r="B339" t="s">
        <v>7</v>
      </c>
      <c r="C339" t="s">
        <v>8</v>
      </c>
      <c r="D339">
        <v>118000</v>
      </c>
    </row>
    <row r="340" spans="1:4" x14ac:dyDescent="0.3">
      <c r="A340">
        <v>339</v>
      </c>
      <c r="B340" t="s">
        <v>4</v>
      </c>
      <c r="C340" t="s">
        <v>5</v>
      </c>
      <c r="D340">
        <v>160000</v>
      </c>
    </row>
    <row r="341" spans="1:4" x14ac:dyDescent="0.3">
      <c r="A341">
        <v>340</v>
      </c>
      <c r="B341" t="s">
        <v>4</v>
      </c>
      <c r="C341" t="s">
        <v>14</v>
      </c>
      <c r="D341">
        <v>225000</v>
      </c>
    </row>
    <row r="342" spans="1:4" x14ac:dyDescent="0.3">
      <c r="A342">
        <v>341</v>
      </c>
      <c r="B342" t="s">
        <v>7</v>
      </c>
      <c r="C342" t="s">
        <v>9</v>
      </c>
      <c r="D342">
        <v>215000</v>
      </c>
    </row>
    <row r="343" spans="1:4" x14ac:dyDescent="0.3">
      <c r="A343">
        <v>342</v>
      </c>
      <c r="B343" t="s">
        <v>4</v>
      </c>
      <c r="C343" t="s">
        <v>6</v>
      </c>
      <c r="D343">
        <v>198000</v>
      </c>
    </row>
    <row r="344" spans="1:4" x14ac:dyDescent="0.3">
      <c r="A344">
        <v>343</v>
      </c>
      <c r="B344" t="s">
        <v>4</v>
      </c>
      <c r="C344" t="s">
        <v>22</v>
      </c>
      <c r="D344">
        <v>123000</v>
      </c>
    </row>
    <row r="345" spans="1:4" x14ac:dyDescent="0.3">
      <c r="A345">
        <v>344</v>
      </c>
      <c r="B345" t="s">
        <v>4</v>
      </c>
      <c r="C345" t="s">
        <v>9</v>
      </c>
      <c r="D345">
        <v>220000</v>
      </c>
    </row>
    <row r="346" spans="1:4" x14ac:dyDescent="0.3">
      <c r="A346">
        <v>345</v>
      </c>
      <c r="B346" t="s">
        <v>4</v>
      </c>
      <c r="C346" t="s">
        <v>6</v>
      </c>
      <c r="D346">
        <v>200000</v>
      </c>
    </row>
    <row r="347" spans="1:4" x14ac:dyDescent="0.3">
      <c r="A347">
        <v>346</v>
      </c>
      <c r="B347" t="s">
        <v>4</v>
      </c>
      <c r="C347" t="s">
        <v>6</v>
      </c>
      <c r="D347">
        <v>195000</v>
      </c>
    </row>
    <row r="348" spans="1:4" x14ac:dyDescent="0.3">
      <c r="A348">
        <v>347</v>
      </c>
      <c r="B348" t="s">
        <v>7</v>
      </c>
      <c r="C348" t="s">
        <v>5</v>
      </c>
      <c r="D348">
        <v>154000</v>
      </c>
    </row>
    <row r="349" spans="1:4" x14ac:dyDescent="0.3">
      <c r="A349">
        <v>348</v>
      </c>
      <c r="B349" t="s">
        <v>4</v>
      </c>
      <c r="C349" t="s">
        <v>5</v>
      </c>
      <c r="D349">
        <v>140000</v>
      </c>
    </row>
    <row r="350" spans="1:4" x14ac:dyDescent="0.3">
      <c r="A350">
        <v>349</v>
      </c>
      <c r="B350" t="s">
        <v>4</v>
      </c>
      <c r="C350" t="s">
        <v>6</v>
      </c>
      <c r="D350">
        <v>184000</v>
      </c>
    </row>
    <row r="351" spans="1:4" x14ac:dyDescent="0.3">
      <c r="A351">
        <v>350</v>
      </c>
      <c r="B351" t="s">
        <v>7</v>
      </c>
      <c r="C351" t="s">
        <v>6</v>
      </c>
      <c r="D351">
        <v>194000</v>
      </c>
    </row>
    <row r="352" spans="1:4" x14ac:dyDescent="0.3">
      <c r="A352">
        <v>351</v>
      </c>
      <c r="B352" t="s">
        <v>7</v>
      </c>
      <c r="C352" t="s">
        <v>6</v>
      </c>
      <c r="D352">
        <v>145000</v>
      </c>
    </row>
    <row r="353" spans="1:4" x14ac:dyDescent="0.3">
      <c r="A353">
        <v>352</v>
      </c>
      <c r="B353" t="s">
        <v>7</v>
      </c>
      <c r="C353" t="s">
        <v>8</v>
      </c>
      <c r="D353">
        <v>100000</v>
      </c>
    </row>
    <row r="354" spans="1:4" x14ac:dyDescent="0.3">
      <c r="A354">
        <v>353</v>
      </c>
      <c r="B354" t="s">
        <v>4</v>
      </c>
      <c r="C354" t="s">
        <v>19</v>
      </c>
      <c r="D354">
        <v>265000</v>
      </c>
    </row>
    <row r="355" spans="1:4" x14ac:dyDescent="0.3">
      <c r="A355">
        <v>354</v>
      </c>
      <c r="B355" t="s">
        <v>4</v>
      </c>
      <c r="C355" t="s">
        <v>5</v>
      </c>
      <c r="D355">
        <v>114000</v>
      </c>
    </row>
    <row r="356" spans="1:4" x14ac:dyDescent="0.3">
      <c r="A356">
        <v>355</v>
      </c>
      <c r="B356" t="s">
        <v>4</v>
      </c>
      <c r="C356" t="s">
        <v>22</v>
      </c>
      <c r="D356">
        <v>52800</v>
      </c>
    </row>
    <row r="357" spans="1:4" x14ac:dyDescent="0.3">
      <c r="A357">
        <v>356</v>
      </c>
      <c r="B357" t="s">
        <v>7</v>
      </c>
      <c r="C357" t="s">
        <v>5</v>
      </c>
      <c r="D357">
        <v>165000</v>
      </c>
    </row>
    <row r="358" spans="1:4" x14ac:dyDescent="0.3">
      <c r="A358">
        <v>357</v>
      </c>
      <c r="B358" t="s">
        <v>4</v>
      </c>
      <c r="C358" t="s">
        <v>6</v>
      </c>
      <c r="D358">
        <v>190000</v>
      </c>
    </row>
    <row r="359" spans="1:4" x14ac:dyDescent="0.3">
      <c r="A359">
        <v>358</v>
      </c>
      <c r="B359" t="s">
        <v>4</v>
      </c>
      <c r="C359" t="s">
        <v>5</v>
      </c>
      <c r="D359">
        <v>154000</v>
      </c>
    </row>
    <row r="360" spans="1:4" x14ac:dyDescent="0.3">
      <c r="A360">
        <v>359</v>
      </c>
      <c r="B360" t="s">
        <v>7</v>
      </c>
      <c r="C360" t="s">
        <v>5</v>
      </c>
      <c r="D360">
        <v>66000</v>
      </c>
    </row>
    <row r="361" spans="1:4" x14ac:dyDescent="0.3">
      <c r="A361">
        <v>360</v>
      </c>
      <c r="B361" t="s">
        <v>7</v>
      </c>
      <c r="C361" t="s">
        <v>5</v>
      </c>
      <c r="D361">
        <v>146000</v>
      </c>
    </row>
    <row r="362" spans="1:4" x14ac:dyDescent="0.3">
      <c r="A362">
        <v>361</v>
      </c>
      <c r="B362" t="s">
        <v>4</v>
      </c>
      <c r="C362" t="s">
        <v>8</v>
      </c>
      <c r="D362">
        <v>118000</v>
      </c>
    </row>
    <row r="363" spans="1:4" x14ac:dyDescent="0.3">
      <c r="A363">
        <v>362</v>
      </c>
      <c r="B363" t="s">
        <v>4</v>
      </c>
      <c r="C363" t="s">
        <v>8</v>
      </c>
      <c r="D363">
        <v>118000</v>
      </c>
    </row>
    <row r="364" spans="1:4" x14ac:dyDescent="0.3">
      <c r="A364">
        <v>363</v>
      </c>
      <c r="B364" t="s">
        <v>4</v>
      </c>
      <c r="C364" t="s">
        <v>5</v>
      </c>
      <c r="D364">
        <v>162000</v>
      </c>
    </row>
    <row r="365" spans="1:4" x14ac:dyDescent="0.3">
      <c r="A365">
        <v>364</v>
      </c>
      <c r="B365" t="s">
        <v>4</v>
      </c>
      <c r="C365" t="s">
        <v>5</v>
      </c>
      <c r="D365">
        <v>150000</v>
      </c>
    </row>
    <row r="366" spans="1:4" x14ac:dyDescent="0.3">
      <c r="A366">
        <v>365</v>
      </c>
      <c r="B366" t="s">
        <v>7</v>
      </c>
      <c r="C366" t="s">
        <v>5</v>
      </c>
      <c r="D366">
        <v>67000</v>
      </c>
    </row>
    <row r="367" spans="1:4" x14ac:dyDescent="0.3">
      <c r="A367">
        <v>366</v>
      </c>
      <c r="B367" t="s">
        <v>4</v>
      </c>
      <c r="C367" t="s">
        <v>5</v>
      </c>
      <c r="D367">
        <v>163000</v>
      </c>
    </row>
    <row r="368" spans="1:4" x14ac:dyDescent="0.3">
      <c r="A368">
        <v>367</v>
      </c>
      <c r="B368" t="s">
        <v>4</v>
      </c>
      <c r="C368" t="s">
        <v>8</v>
      </c>
      <c r="D368">
        <v>58000</v>
      </c>
    </row>
    <row r="369" spans="1:4" x14ac:dyDescent="0.3">
      <c r="A369">
        <v>368</v>
      </c>
      <c r="B369" t="s">
        <v>4</v>
      </c>
      <c r="C369" t="s">
        <v>5</v>
      </c>
      <c r="D369">
        <v>440000</v>
      </c>
    </row>
    <row r="370" spans="1:4" x14ac:dyDescent="0.3">
      <c r="A370">
        <v>369</v>
      </c>
      <c r="B370" t="s">
        <v>7</v>
      </c>
      <c r="C370" t="s">
        <v>8</v>
      </c>
      <c r="D370">
        <v>115000</v>
      </c>
    </row>
    <row r="371" spans="1:4" x14ac:dyDescent="0.3">
      <c r="A371">
        <v>370</v>
      </c>
      <c r="B371" t="s">
        <v>4</v>
      </c>
      <c r="C371" t="s">
        <v>6</v>
      </c>
      <c r="D371">
        <v>186242.6</v>
      </c>
    </row>
    <row r="372" spans="1:4" x14ac:dyDescent="0.3">
      <c r="A372">
        <v>371</v>
      </c>
      <c r="B372" t="s">
        <v>4</v>
      </c>
      <c r="C372" t="s">
        <v>6</v>
      </c>
      <c r="D372">
        <v>185000</v>
      </c>
    </row>
    <row r="373" spans="1:4" x14ac:dyDescent="0.3">
      <c r="A373">
        <v>372</v>
      </c>
      <c r="B373" t="s">
        <v>4</v>
      </c>
      <c r="C373" t="s">
        <v>6</v>
      </c>
      <c r="D373">
        <v>182000</v>
      </c>
    </row>
    <row r="374" spans="1:4" x14ac:dyDescent="0.3">
      <c r="A374">
        <v>373</v>
      </c>
      <c r="B374" t="s">
        <v>7</v>
      </c>
      <c r="C374" t="s">
        <v>5</v>
      </c>
      <c r="D374">
        <v>140000</v>
      </c>
    </row>
    <row r="375" spans="1:4" x14ac:dyDescent="0.3">
      <c r="A375">
        <v>374</v>
      </c>
      <c r="B375" t="s">
        <v>4</v>
      </c>
      <c r="C375" t="s">
        <v>8</v>
      </c>
      <c r="D375">
        <v>115000</v>
      </c>
    </row>
    <row r="376" spans="1:4" x14ac:dyDescent="0.3">
      <c r="A376">
        <v>375</v>
      </c>
      <c r="B376" t="s">
        <v>4</v>
      </c>
      <c r="C376" t="s">
        <v>40</v>
      </c>
      <c r="D376">
        <v>168000</v>
      </c>
    </row>
    <row r="377" spans="1:4" x14ac:dyDescent="0.3">
      <c r="A377">
        <v>376</v>
      </c>
      <c r="B377" t="s">
        <v>4</v>
      </c>
      <c r="C377" t="s">
        <v>8</v>
      </c>
      <c r="D377">
        <v>115000</v>
      </c>
    </row>
    <row r="378" spans="1:4" x14ac:dyDescent="0.3">
      <c r="A378">
        <v>377</v>
      </c>
      <c r="B378" t="s">
        <v>4</v>
      </c>
      <c r="C378" t="s">
        <v>5</v>
      </c>
      <c r="D378">
        <v>150000</v>
      </c>
    </row>
    <row r="379" spans="1:4" x14ac:dyDescent="0.3">
      <c r="A379">
        <v>378</v>
      </c>
      <c r="B379" t="s">
        <v>4</v>
      </c>
      <c r="C379" t="s">
        <v>6</v>
      </c>
      <c r="D379">
        <v>182160</v>
      </c>
    </row>
    <row r="380" spans="1:4" x14ac:dyDescent="0.3">
      <c r="A380">
        <v>379</v>
      </c>
      <c r="B380" t="s">
        <v>7</v>
      </c>
      <c r="C380" t="s">
        <v>5</v>
      </c>
      <c r="D380">
        <v>160000</v>
      </c>
    </row>
    <row r="381" spans="1:4" x14ac:dyDescent="0.3">
      <c r="A381">
        <v>380</v>
      </c>
      <c r="B381" t="s">
        <v>7</v>
      </c>
      <c r="C381" t="s">
        <v>6</v>
      </c>
      <c r="D381">
        <v>93000</v>
      </c>
    </row>
    <row r="382" spans="1:4" x14ac:dyDescent="0.3">
      <c r="A382">
        <v>381</v>
      </c>
      <c r="B382" t="s">
        <v>7</v>
      </c>
      <c r="C382" t="s">
        <v>5</v>
      </c>
      <c r="D382">
        <v>79000</v>
      </c>
    </row>
    <row r="383" spans="1:4" x14ac:dyDescent="0.3">
      <c r="A383">
        <v>382</v>
      </c>
      <c r="B383" t="s">
        <v>4</v>
      </c>
      <c r="C383" t="s">
        <v>6</v>
      </c>
      <c r="D383">
        <v>150000</v>
      </c>
    </row>
    <row r="384" spans="1:4" x14ac:dyDescent="0.3">
      <c r="A384">
        <v>383</v>
      </c>
      <c r="B384" t="s">
        <v>7</v>
      </c>
      <c r="C384" t="s">
        <v>5</v>
      </c>
      <c r="D384">
        <v>160000</v>
      </c>
    </row>
    <row r="385" spans="1:4" x14ac:dyDescent="0.3">
      <c r="A385">
        <v>384</v>
      </c>
      <c r="B385" t="s">
        <v>7</v>
      </c>
      <c r="C385" t="s">
        <v>5</v>
      </c>
      <c r="D385">
        <v>172000</v>
      </c>
    </row>
    <row r="386" spans="1:4" x14ac:dyDescent="0.3">
      <c r="A386">
        <v>385</v>
      </c>
      <c r="B386" t="s">
        <v>4</v>
      </c>
      <c r="C386" t="s">
        <v>8</v>
      </c>
      <c r="D386">
        <v>90000</v>
      </c>
    </row>
    <row r="387" spans="1:4" x14ac:dyDescent="0.3">
      <c r="A387">
        <v>386</v>
      </c>
      <c r="B387" t="s">
        <v>4</v>
      </c>
      <c r="C387" t="s">
        <v>5</v>
      </c>
      <c r="D387">
        <v>130000</v>
      </c>
    </row>
    <row r="388" spans="1:4" x14ac:dyDescent="0.3">
      <c r="A388">
        <v>387</v>
      </c>
      <c r="B388" t="s">
        <v>7</v>
      </c>
      <c r="C388" t="s">
        <v>5</v>
      </c>
      <c r="D388">
        <v>165000</v>
      </c>
    </row>
    <row r="389" spans="1:4" x14ac:dyDescent="0.3">
      <c r="A389">
        <v>388</v>
      </c>
      <c r="B389" t="s">
        <v>7</v>
      </c>
      <c r="C389" t="s">
        <v>41</v>
      </c>
      <c r="D389">
        <v>52000</v>
      </c>
    </row>
    <row r="390" spans="1:4" x14ac:dyDescent="0.3">
      <c r="A390">
        <v>389</v>
      </c>
      <c r="B390" t="s">
        <v>4</v>
      </c>
      <c r="C390" t="s">
        <v>6</v>
      </c>
      <c r="D390">
        <v>83000</v>
      </c>
    </row>
    <row r="391" spans="1:4" x14ac:dyDescent="0.3">
      <c r="A391">
        <v>390</v>
      </c>
      <c r="B391" t="s">
        <v>4</v>
      </c>
      <c r="C391" t="s">
        <v>5</v>
      </c>
      <c r="D391">
        <v>77500</v>
      </c>
    </row>
    <row r="392" spans="1:4" x14ac:dyDescent="0.3">
      <c r="A392">
        <v>391</v>
      </c>
      <c r="B392" t="s">
        <v>4</v>
      </c>
      <c r="C392" t="s">
        <v>5</v>
      </c>
      <c r="D392">
        <v>165000</v>
      </c>
    </row>
    <row r="393" spans="1:4" x14ac:dyDescent="0.3">
      <c r="A393">
        <v>392</v>
      </c>
      <c r="B393" t="s">
        <v>4</v>
      </c>
      <c r="C393" t="s">
        <v>6</v>
      </c>
      <c r="D393">
        <v>200000</v>
      </c>
    </row>
    <row r="394" spans="1:4" x14ac:dyDescent="0.3">
      <c r="A394">
        <v>393</v>
      </c>
      <c r="B394" t="s">
        <v>7</v>
      </c>
      <c r="C394" t="s">
        <v>6</v>
      </c>
      <c r="D394">
        <v>180000</v>
      </c>
    </row>
    <row r="395" spans="1:4" x14ac:dyDescent="0.3">
      <c r="A395">
        <v>394</v>
      </c>
      <c r="B395" t="s">
        <v>4</v>
      </c>
      <c r="C395" t="s">
        <v>8</v>
      </c>
      <c r="D395">
        <v>61000</v>
      </c>
    </row>
    <row r="396" spans="1:4" x14ac:dyDescent="0.3">
      <c r="A396">
        <v>395</v>
      </c>
      <c r="B396" t="s">
        <v>4</v>
      </c>
      <c r="C396" t="s">
        <v>6</v>
      </c>
      <c r="D396">
        <v>175000</v>
      </c>
    </row>
    <row r="397" spans="1:4" x14ac:dyDescent="0.3">
      <c r="A397">
        <v>396</v>
      </c>
      <c r="B397" t="s">
        <v>4</v>
      </c>
      <c r="C397" t="s">
        <v>6</v>
      </c>
      <c r="D397">
        <v>191000</v>
      </c>
    </row>
    <row r="398" spans="1:4" x14ac:dyDescent="0.3">
      <c r="A398">
        <v>397</v>
      </c>
      <c r="B398" t="s">
        <v>4</v>
      </c>
      <c r="C398" t="s">
        <v>6</v>
      </c>
      <c r="D398">
        <v>205000</v>
      </c>
    </row>
    <row r="399" spans="1:4" x14ac:dyDescent="0.3">
      <c r="A399">
        <v>398</v>
      </c>
      <c r="B399" t="s">
        <v>4</v>
      </c>
      <c r="C399" t="s">
        <v>6</v>
      </c>
      <c r="D399">
        <v>115500</v>
      </c>
    </row>
    <row r="400" spans="1:4" x14ac:dyDescent="0.3">
      <c r="A400">
        <v>399</v>
      </c>
      <c r="B400" t="s">
        <v>4</v>
      </c>
      <c r="C400" t="s">
        <v>42</v>
      </c>
      <c r="D400">
        <v>76000</v>
      </c>
    </row>
    <row r="401" spans="1:4" x14ac:dyDescent="0.3">
      <c r="A401">
        <v>400</v>
      </c>
      <c r="B401" t="s">
        <v>7</v>
      </c>
      <c r="C401" t="s">
        <v>26</v>
      </c>
      <c r="D401">
        <v>80080</v>
      </c>
    </row>
    <row r="402" spans="1:4" x14ac:dyDescent="0.3">
      <c r="A402">
        <v>401</v>
      </c>
      <c r="B402" t="s">
        <v>4</v>
      </c>
      <c r="C402" t="s">
        <v>5</v>
      </c>
      <c r="D402">
        <v>165000</v>
      </c>
    </row>
    <row r="403" spans="1:4" x14ac:dyDescent="0.3">
      <c r="A403">
        <v>402</v>
      </c>
      <c r="B403" t="s">
        <v>7</v>
      </c>
      <c r="C403" t="s">
        <v>8</v>
      </c>
      <c r="D403">
        <v>110000</v>
      </c>
    </row>
    <row r="404" spans="1:4" x14ac:dyDescent="0.3">
      <c r="A404">
        <v>403</v>
      </c>
      <c r="B404" t="s">
        <v>7</v>
      </c>
      <c r="C404" t="s">
        <v>5</v>
      </c>
      <c r="D404">
        <v>150000</v>
      </c>
    </row>
    <row r="405" spans="1:4" x14ac:dyDescent="0.3">
      <c r="A405">
        <v>404</v>
      </c>
      <c r="B405" t="s">
        <v>4</v>
      </c>
      <c r="C405" t="s">
        <v>6</v>
      </c>
      <c r="D405">
        <v>180000</v>
      </c>
    </row>
    <row r="406" spans="1:4" x14ac:dyDescent="0.3">
      <c r="A406">
        <v>405</v>
      </c>
      <c r="B406" t="s">
        <v>4</v>
      </c>
      <c r="C406" t="s">
        <v>5</v>
      </c>
      <c r="D406">
        <v>159000</v>
      </c>
    </row>
    <row r="407" spans="1:4" x14ac:dyDescent="0.3">
      <c r="A407">
        <v>406</v>
      </c>
      <c r="B407" t="s">
        <v>4</v>
      </c>
      <c r="C407" t="s">
        <v>5</v>
      </c>
      <c r="D407">
        <v>129084</v>
      </c>
    </row>
    <row r="408" spans="1:4" x14ac:dyDescent="0.3">
      <c r="A408">
        <v>407</v>
      </c>
      <c r="B408" t="s">
        <v>7</v>
      </c>
      <c r="C408" t="s">
        <v>6</v>
      </c>
      <c r="D408">
        <v>185000</v>
      </c>
    </row>
    <row r="409" spans="1:4" x14ac:dyDescent="0.3">
      <c r="A409">
        <v>408</v>
      </c>
      <c r="B409" t="s">
        <v>4</v>
      </c>
      <c r="C409" t="s">
        <v>8</v>
      </c>
      <c r="D409">
        <v>80000</v>
      </c>
    </row>
    <row r="410" spans="1:4" x14ac:dyDescent="0.3">
      <c r="A410">
        <v>409</v>
      </c>
      <c r="B410" t="s">
        <v>7</v>
      </c>
      <c r="C410" t="s">
        <v>8</v>
      </c>
      <c r="D410">
        <v>84000</v>
      </c>
    </row>
    <row r="411" spans="1:4" x14ac:dyDescent="0.3">
      <c r="A411">
        <v>410</v>
      </c>
      <c r="B411" t="s">
        <v>7</v>
      </c>
      <c r="C411" t="s">
        <v>6</v>
      </c>
      <c r="D411">
        <v>165000</v>
      </c>
    </row>
    <row r="412" spans="1:4" x14ac:dyDescent="0.3">
      <c r="A412">
        <v>411</v>
      </c>
      <c r="B412" t="s">
        <v>7</v>
      </c>
      <c r="C412" t="s">
        <v>43</v>
      </c>
      <c r="D412">
        <v>72300</v>
      </c>
    </row>
    <row r="413" spans="1:4" x14ac:dyDescent="0.3">
      <c r="A413">
        <v>412</v>
      </c>
      <c r="B413" t="s">
        <v>4</v>
      </c>
      <c r="C413" t="s">
        <v>20</v>
      </c>
      <c r="D413">
        <v>310000</v>
      </c>
    </row>
    <row r="414" spans="1:4" x14ac:dyDescent="0.3">
      <c r="A414">
        <v>413</v>
      </c>
      <c r="B414" t="s">
        <v>4</v>
      </c>
      <c r="C414" t="s">
        <v>5</v>
      </c>
      <c r="D414">
        <v>165000</v>
      </c>
    </row>
    <row r="415" spans="1:4" x14ac:dyDescent="0.3">
      <c r="A415">
        <v>414</v>
      </c>
      <c r="B415" t="s">
        <v>4</v>
      </c>
      <c r="C415" t="s">
        <v>8</v>
      </c>
      <c r="D415">
        <v>123000</v>
      </c>
    </row>
    <row r="416" spans="1:4" x14ac:dyDescent="0.3">
      <c r="A416">
        <v>415</v>
      </c>
      <c r="B416" t="s">
        <v>7</v>
      </c>
      <c r="C416" t="s">
        <v>6</v>
      </c>
      <c r="D416">
        <v>160000</v>
      </c>
    </row>
    <row r="417" spans="1:4" x14ac:dyDescent="0.3">
      <c r="A417">
        <v>416</v>
      </c>
      <c r="B417" t="s">
        <v>4</v>
      </c>
      <c r="C417" t="s">
        <v>6</v>
      </c>
      <c r="D417">
        <v>195000</v>
      </c>
    </row>
    <row r="418" spans="1:4" x14ac:dyDescent="0.3">
      <c r="A418">
        <v>417</v>
      </c>
      <c r="B418" t="s">
        <v>7</v>
      </c>
      <c r="C418" t="s">
        <v>5</v>
      </c>
      <c r="D418">
        <v>149000</v>
      </c>
    </row>
    <row r="419" spans="1:4" x14ac:dyDescent="0.3">
      <c r="A419">
        <v>418</v>
      </c>
      <c r="B419" t="s">
        <v>4</v>
      </c>
      <c r="C419" t="s">
        <v>6</v>
      </c>
      <c r="D419">
        <v>89000</v>
      </c>
    </row>
    <row r="420" spans="1:4" x14ac:dyDescent="0.3">
      <c r="A420">
        <v>419</v>
      </c>
      <c r="B420" t="s">
        <v>7</v>
      </c>
      <c r="C420" t="s">
        <v>5</v>
      </c>
      <c r="D420">
        <v>125000</v>
      </c>
    </row>
    <row r="421" spans="1:4" x14ac:dyDescent="0.3">
      <c r="A421">
        <v>420</v>
      </c>
      <c r="B421" t="s">
        <v>7</v>
      </c>
      <c r="C421" t="s">
        <v>9</v>
      </c>
      <c r="D421">
        <v>205000</v>
      </c>
    </row>
    <row r="422" spans="1:4" x14ac:dyDescent="0.3">
      <c r="A422">
        <v>421</v>
      </c>
      <c r="C422" t="s">
        <v>5</v>
      </c>
      <c r="D422">
        <v>145000</v>
      </c>
    </row>
    <row r="423" spans="1:4" x14ac:dyDescent="0.3">
      <c r="A423">
        <v>422</v>
      </c>
      <c r="C423" t="s">
        <v>40</v>
      </c>
      <c r="D423">
        <v>22</v>
      </c>
    </row>
    <row r="424" spans="1:4" x14ac:dyDescent="0.3">
      <c r="A424">
        <v>423</v>
      </c>
      <c r="B424" t="s">
        <v>4</v>
      </c>
      <c r="C424" t="s">
        <v>5</v>
      </c>
      <c r="D424">
        <v>172000</v>
      </c>
    </row>
    <row r="425" spans="1:4" x14ac:dyDescent="0.3">
      <c r="A425">
        <v>424</v>
      </c>
      <c r="B425" t="s">
        <v>7</v>
      </c>
      <c r="C425" t="s">
        <v>5</v>
      </c>
      <c r="D425">
        <v>100000</v>
      </c>
    </row>
    <row r="426" spans="1:4" x14ac:dyDescent="0.3">
      <c r="A426">
        <v>425</v>
      </c>
      <c r="B426" t="s">
        <v>7</v>
      </c>
      <c r="C426" t="s">
        <v>5</v>
      </c>
      <c r="D426">
        <v>120000</v>
      </c>
    </row>
    <row r="427" spans="1:4" x14ac:dyDescent="0.3">
      <c r="A427">
        <v>426</v>
      </c>
      <c r="B427" t="s">
        <v>7</v>
      </c>
      <c r="C427" t="s">
        <v>8</v>
      </c>
      <c r="D427">
        <v>57000</v>
      </c>
    </row>
    <row r="428" spans="1:4" x14ac:dyDescent="0.3">
      <c r="A428">
        <v>427</v>
      </c>
      <c r="B428" t="s">
        <v>4</v>
      </c>
      <c r="C428" t="s">
        <v>6</v>
      </c>
      <c r="D428">
        <v>102000</v>
      </c>
    </row>
    <row r="429" spans="1:4" x14ac:dyDescent="0.3">
      <c r="A429">
        <v>428</v>
      </c>
      <c r="B429" t="s">
        <v>7</v>
      </c>
      <c r="C429" t="s">
        <v>5</v>
      </c>
      <c r="D429">
        <v>123000</v>
      </c>
    </row>
    <row r="430" spans="1:4" x14ac:dyDescent="0.3">
      <c r="A430">
        <v>429</v>
      </c>
      <c r="B430" t="s">
        <v>4</v>
      </c>
      <c r="C430" t="s">
        <v>8</v>
      </c>
      <c r="D430">
        <v>137000</v>
      </c>
    </row>
    <row r="431" spans="1:4" x14ac:dyDescent="0.3">
      <c r="A431">
        <v>430</v>
      </c>
      <c r="B431" t="s">
        <v>7</v>
      </c>
      <c r="C431" t="s">
        <v>9</v>
      </c>
      <c r="D431">
        <v>125000</v>
      </c>
    </row>
    <row r="432" spans="1:4" x14ac:dyDescent="0.3">
      <c r="A432">
        <v>431</v>
      </c>
      <c r="B432" t="s">
        <v>4</v>
      </c>
      <c r="C432" t="s">
        <v>5</v>
      </c>
      <c r="D432">
        <v>81000</v>
      </c>
    </row>
    <row r="433" spans="1:4" x14ac:dyDescent="0.3">
      <c r="A433">
        <v>432</v>
      </c>
      <c r="B433" t="s">
        <v>4</v>
      </c>
      <c r="C433" t="s">
        <v>11</v>
      </c>
      <c r="D433">
        <v>146000</v>
      </c>
    </row>
    <row r="434" spans="1:4" x14ac:dyDescent="0.3">
      <c r="A434">
        <v>433</v>
      </c>
      <c r="B434" t="s">
        <v>7</v>
      </c>
      <c r="C434" t="s">
        <v>6</v>
      </c>
      <c r="D434">
        <v>149570</v>
      </c>
    </row>
    <row r="435" spans="1:4" x14ac:dyDescent="0.3">
      <c r="A435">
        <v>434</v>
      </c>
      <c r="B435" t="s">
        <v>4</v>
      </c>
      <c r="C435" t="s">
        <v>5</v>
      </c>
      <c r="D435">
        <v>155000</v>
      </c>
    </row>
    <row r="436" spans="1:4" x14ac:dyDescent="0.3">
      <c r="A436">
        <v>435</v>
      </c>
      <c r="B436" t="s">
        <v>4</v>
      </c>
      <c r="C436" t="s">
        <v>9</v>
      </c>
      <c r="D436">
        <v>200000</v>
      </c>
    </row>
    <row r="437" spans="1:4" x14ac:dyDescent="0.3">
      <c r="A437">
        <v>436</v>
      </c>
      <c r="B437" t="s">
        <v>4</v>
      </c>
      <c r="C437" t="s">
        <v>8</v>
      </c>
      <c r="D437">
        <v>61000</v>
      </c>
    </row>
    <row r="438" spans="1:4" x14ac:dyDescent="0.3">
      <c r="A438">
        <v>437</v>
      </c>
      <c r="B438" t="s">
        <v>4</v>
      </c>
      <c r="C438" t="s">
        <v>6</v>
      </c>
      <c r="D438">
        <v>115000</v>
      </c>
    </row>
    <row r="439" spans="1:4" x14ac:dyDescent="0.3">
      <c r="A439">
        <v>438</v>
      </c>
      <c r="B439" t="s">
        <v>4</v>
      </c>
      <c r="C439" t="s">
        <v>5</v>
      </c>
      <c r="D439">
        <v>150000</v>
      </c>
    </row>
    <row r="440" spans="1:4" x14ac:dyDescent="0.3">
      <c r="A440">
        <v>439</v>
      </c>
      <c r="B440" t="s">
        <v>7</v>
      </c>
      <c r="C440" t="s">
        <v>6</v>
      </c>
      <c r="D440">
        <v>98000</v>
      </c>
    </row>
    <row r="441" spans="1:4" x14ac:dyDescent="0.3">
      <c r="A441">
        <v>440</v>
      </c>
      <c r="C441" t="s">
        <v>8</v>
      </c>
      <c r="D441">
        <v>80000</v>
      </c>
    </row>
    <row r="442" spans="1:4" x14ac:dyDescent="0.3">
      <c r="A442">
        <v>441</v>
      </c>
      <c r="B442" t="s">
        <v>4</v>
      </c>
      <c r="C442" t="s">
        <v>44</v>
      </c>
      <c r="D442">
        <v>118</v>
      </c>
    </row>
    <row r="443" spans="1:4" x14ac:dyDescent="0.3">
      <c r="A443">
        <v>442</v>
      </c>
      <c r="B443" t="s">
        <v>7</v>
      </c>
      <c r="C443" t="s">
        <v>5</v>
      </c>
      <c r="D443">
        <v>127000</v>
      </c>
    </row>
    <row r="444" spans="1:4" x14ac:dyDescent="0.3">
      <c r="A444">
        <v>443</v>
      </c>
      <c r="B444" t="s">
        <v>4</v>
      </c>
      <c r="C444" t="s">
        <v>8</v>
      </c>
      <c r="D444">
        <v>123000</v>
      </c>
    </row>
    <row r="445" spans="1:4" x14ac:dyDescent="0.3">
      <c r="A445">
        <v>444</v>
      </c>
      <c r="B445" t="s">
        <v>7</v>
      </c>
      <c r="C445" t="s">
        <v>6</v>
      </c>
      <c r="D445">
        <v>153000</v>
      </c>
    </row>
    <row r="446" spans="1:4" x14ac:dyDescent="0.3">
      <c r="A446">
        <v>445</v>
      </c>
      <c r="C446" t="s">
        <v>5</v>
      </c>
      <c r="D446">
        <v>155000</v>
      </c>
    </row>
    <row r="447" spans="1:4" x14ac:dyDescent="0.3">
      <c r="A447">
        <v>446</v>
      </c>
      <c r="B447" t="s">
        <v>4</v>
      </c>
      <c r="C447" t="s">
        <v>14</v>
      </c>
      <c r="D447">
        <v>235000</v>
      </c>
    </row>
    <row r="448" spans="1:4" x14ac:dyDescent="0.3">
      <c r="A448">
        <v>447</v>
      </c>
      <c r="B448" t="s">
        <v>7</v>
      </c>
      <c r="C448" t="s">
        <v>6</v>
      </c>
      <c r="D448">
        <v>91000</v>
      </c>
    </row>
    <row r="449" spans="1:4" x14ac:dyDescent="0.3">
      <c r="A449">
        <v>448</v>
      </c>
      <c r="B449" t="s">
        <v>4</v>
      </c>
      <c r="C449" t="s">
        <v>6</v>
      </c>
      <c r="D449">
        <v>100000</v>
      </c>
    </row>
    <row r="450" spans="1:4" x14ac:dyDescent="0.3">
      <c r="A450">
        <v>449</v>
      </c>
      <c r="B450" t="s">
        <v>4</v>
      </c>
      <c r="C450" t="s">
        <v>8</v>
      </c>
      <c r="D450">
        <v>100000</v>
      </c>
    </row>
    <row r="451" spans="1:4" x14ac:dyDescent="0.3">
      <c r="A451">
        <v>450</v>
      </c>
      <c r="B451" t="s">
        <v>4</v>
      </c>
      <c r="C451" t="s">
        <v>6</v>
      </c>
      <c r="D451">
        <v>180000</v>
      </c>
    </row>
    <row r="452" spans="1:4" x14ac:dyDescent="0.3">
      <c r="A452">
        <v>451</v>
      </c>
      <c r="B452" t="s">
        <v>7</v>
      </c>
      <c r="C452" t="s">
        <v>5</v>
      </c>
      <c r="D452">
        <v>160000</v>
      </c>
    </row>
    <row r="453" spans="1:4" x14ac:dyDescent="0.3">
      <c r="A453">
        <v>452</v>
      </c>
      <c r="B453" t="s">
        <v>7</v>
      </c>
      <c r="C453" t="s">
        <v>5</v>
      </c>
      <c r="D453">
        <v>165000</v>
      </c>
    </row>
    <row r="454" spans="1:4" x14ac:dyDescent="0.3">
      <c r="A454">
        <v>453</v>
      </c>
      <c r="B454" t="s">
        <v>7</v>
      </c>
      <c r="C454" t="s">
        <v>26</v>
      </c>
      <c r="D454">
        <v>78000</v>
      </c>
    </row>
    <row r="455" spans="1:4" x14ac:dyDescent="0.3">
      <c r="A455">
        <v>454</v>
      </c>
      <c r="B455" t="s">
        <v>4</v>
      </c>
      <c r="C455" t="s">
        <v>8</v>
      </c>
      <c r="D455">
        <v>130000</v>
      </c>
    </row>
    <row r="456" spans="1:4" x14ac:dyDescent="0.3">
      <c r="A456">
        <v>455</v>
      </c>
      <c r="B456" t="s">
        <v>4</v>
      </c>
      <c r="C456" t="s">
        <v>6</v>
      </c>
      <c r="D456">
        <v>198000</v>
      </c>
    </row>
    <row r="457" spans="1:4" x14ac:dyDescent="0.3">
      <c r="A457">
        <v>456</v>
      </c>
      <c r="B457" t="s">
        <v>7</v>
      </c>
      <c r="C457" t="s">
        <v>5</v>
      </c>
      <c r="D457">
        <v>76440</v>
      </c>
    </row>
    <row r="458" spans="1:4" x14ac:dyDescent="0.3">
      <c r="A458">
        <v>457</v>
      </c>
      <c r="B458" t="s">
        <v>4</v>
      </c>
      <c r="C458" t="s">
        <v>9</v>
      </c>
      <c r="D458">
        <v>220000</v>
      </c>
    </row>
    <row r="459" spans="1:4" x14ac:dyDescent="0.3">
      <c r="A459">
        <v>458</v>
      </c>
      <c r="B459" t="s">
        <v>7</v>
      </c>
      <c r="C459" t="s">
        <v>45</v>
      </c>
      <c r="D459">
        <v>52000</v>
      </c>
    </row>
    <row r="460" spans="1:4" x14ac:dyDescent="0.3">
      <c r="A460">
        <v>459</v>
      </c>
      <c r="B460" t="s">
        <v>7</v>
      </c>
      <c r="C460" t="s">
        <v>5</v>
      </c>
      <c r="D460">
        <v>78000</v>
      </c>
    </row>
    <row r="461" spans="1:4" x14ac:dyDescent="0.3">
      <c r="A461">
        <v>460</v>
      </c>
      <c r="B461" t="s">
        <v>7</v>
      </c>
      <c r="C461" t="s">
        <v>16</v>
      </c>
      <c r="D461">
        <v>75000</v>
      </c>
    </row>
    <row r="462" spans="1:4" x14ac:dyDescent="0.3">
      <c r="A462">
        <v>461</v>
      </c>
      <c r="B462" t="s">
        <v>7</v>
      </c>
      <c r="C462" t="s">
        <v>6</v>
      </c>
      <c r="D462">
        <v>175000</v>
      </c>
    </row>
    <row r="463" spans="1:4" x14ac:dyDescent="0.3">
      <c r="A463">
        <v>462</v>
      </c>
      <c r="B463" t="s">
        <v>4</v>
      </c>
      <c r="C463" t="s">
        <v>5</v>
      </c>
      <c r="D463">
        <v>167000</v>
      </c>
    </row>
    <row r="464" spans="1:4" x14ac:dyDescent="0.3">
      <c r="A464">
        <v>463</v>
      </c>
      <c r="B464" t="s">
        <v>4</v>
      </c>
      <c r="C464" t="s">
        <v>8</v>
      </c>
      <c r="D464">
        <v>61000</v>
      </c>
    </row>
    <row r="465" spans="1:4" x14ac:dyDescent="0.3">
      <c r="A465">
        <v>464</v>
      </c>
      <c r="B465" t="s">
        <v>7</v>
      </c>
      <c r="C465" t="s">
        <v>5</v>
      </c>
      <c r="D465">
        <v>160000</v>
      </c>
    </row>
    <row r="466" spans="1:4" x14ac:dyDescent="0.3">
      <c r="A466">
        <v>465</v>
      </c>
      <c r="B466" t="s">
        <v>4</v>
      </c>
      <c r="C466" t="s">
        <v>6</v>
      </c>
      <c r="D466">
        <v>188000</v>
      </c>
    </row>
    <row r="467" spans="1:4" x14ac:dyDescent="0.3">
      <c r="A467">
        <v>466</v>
      </c>
      <c r="B467" t="s">
        <v>7</v>
      </c>
      <c r="C467" t="s">
        <v>18</v>
      </c>
      <c r="D467">
        <v>163000</v>
      </c>
    </row>
    <row r="468" spans="1:4" x14ac:dyDescent="0.3">
      <c r="A468">
        <v>467</v>
      </c>
      <c r="B468" t="s">
        <v>7</v>
      </c>
      <c r="C468" t="s">
        <v>8</v>
      </c>
      <c r="D468">
        <v>129700</v>
      </c>
    </row>
    <row r="469" spans="1:4" x14ac:dyDescent="0.3">
      <c r="A469">
        <v>468</v>
      </c>
      <c r="B469" t="s">
        <v>4</v>
      </c>
      <c r="C469" t="s">
        <v>9</v>
      </c>
      <c r="D469">
        <v>215000</v>
      </c>
    </row>
    <row r="470" spans="1:4" x14ac:dyDescent="0.3">
      <c r="A470">
        <v>469</v>
      </c>
      <c r="B470" t="s">
        <v>4</v>
      </c>
      <c r="C470" t="s">
        <v>5</v>
      </c>
      <c r="D470">
        <v>156000</v>
      </c>
    </row>
    <row r="471" spans="1:4" x14ac:dyDescent="0.3">
      <c r="A471">
        <v>470</v>
      </c>
      <c r="B471" t="s">
        <v>4</v>
      </c>
      <c r="C471" t="s">
        <v>8</v>
      </c>
      <c r="D471">
        <v>83200</v>
      </c>
    </row>
    <row r="472" spans="1:4" x14ac:dyDescent="0.3">
      <c r="A472">
        <v>471</v>
      </c>
      <c r="B472" t="s">
        <v>4</v>
      </c>
      <c r="C472" t="s">
        <v>32</v>
      </c>
      <c r="D472">
        <v>165000</v>
      </c>
    </row>
    <row r="473" spans="1:4" x14ac:dyDescent="0.3">
      <c r="A473">
        <v>472</v>
      </c>
      <c r="B473" t="s">
        <v>7</v>
      </c>
      <c r="C473" t="s">
        <v>9</v>
      </c>
      <c r="D473">
        <v>206000</v>
      </c>
    </row>
    <row r="474" spans="1:4" x14ac:dyDescent="0.3">
      <c r="A474">
        <v>473</v>
      </c>
      <c r="B474" t="s">
        <v>7</v>
      </c>
      <c r="C474" t="s">
        <v>6</v>
      </c>
      <c r="D474">
        <v>195000</v>
      </c>
    </row>
    <row r="475" spans="1:4" x14ac:dyDescent="0.3">
      <c r="A475">
        <v>474</v>
      </c>
      <c r="C475" t="s">
        <v>5</v>
      </c>
      <c r="D475">
        <v>130000</v>
      </c>
    </row>
    <row r="476" spans="1:4" x14ac:dyDescent="0.3">
      <c r="A476">
        <v>475</v>
      </c>
      <c r="B476" t="s">
        <v>4</v>
      </c>
      <c r="C476" t="s">
        <v>8</v>
      </c>
      <c r="D476">
        <v>118000</v>
      </c>
    </row>
    <row r="477" spans="1:4" x14ac:dyDescent="0.3">
      <c r="A477">
        <v>476</v>
      </c>
      <c r="B477" t="s">
        <v>4</v>
      </c>
      <c r="C477" t="s">
        <v>8</v>
      </c>
      <c r="D477">
        <v>62000</v>
      </c>
    </row>
    <row r="478" spans="1:4" x14ac:dyDescent="0.3">
      <c r="A478">
        <v>477</v>
      </c>
      <c r="B478" t="s">
        <v>7</v>
      </c>
      <c r="C478" t="s">
        <v>9</v>
      </c>
      <c r="D478">
        <v>200000</v>
      </c>
    </row>
    <row r="479" spans="1:4" x14ac:dyDescent="0.3">
      <c r="A479">
        <v>478</v>
      </c>
      <c r="B479" t="s">
        <v>4</v>
      </c>
      <c r="C479" t="s">
        <v>46</v>
      </c>
      <c r="D479">
        <v>128572</v>
      </c>
    </row>
    <row r="480" spans="1:4" x14ac:dyDescent="0.3">
      <c r="A480">
        <v>479</v>
      </c>
      <c r="B480" t="s">
        <v>4</v>
      </c>
      <c r="C480" t="s">
        <v>6</v>
      </c>
      <c r="D480">
        <v>162000</v>
      </c>
    </row>
    <row r="481" spans="1:4" x14ac:dyDescent="0.3">
      <c r="A481">
        <v>480</v>
      </c>
      <c r="B481" t="s">
        <v>7</v>
      </c>
      <c r="C481" t="s">
        <v>5</v>
      </c>
      <c r="D481">
        <v>130000</v>
      </c>
    </row>
    <row r="482" spans="1:4" x14ac:dyDescent="0.3">
      <c r="A482">
        <v>481</v>
      </c>
      <c r="B482" t="s">
        <v>4</v>
      </c>
      <c r="C482" t="s">
        <v>9</v>
      </c>
      <c r="D482">
        <v>239000</v>
      </c>
    </row>
    <row r="483" spans="1:4" x14ac:dyDescent="0.3">
      <c r="A483">
        <v>482</v>
      </c>
      <c r="B483" t="s">
        <v>4</v>
      </c>
      <c r="C483" t="s">
        <v>5</v>
      </c>
      <c r="D483">
        <v>76000</v>
      </c>
    </row>
    <row r="484" spans="1:4" x14ac:dyDescent="0.3">
      <c r="A484">
        <v>483</v>
      </c>
      <c r="B484" t="s">
        <v>4</v>
      </c>
      <c r="C484" t="s">
        <v>5</v>
      </c>
      <c r="D484">
        <v>75000</v>
      </c>
    </row>
    <row r="485" spans="1:4" x14ac:dyDescent="0.3">
      <c r="A485">
        <v>484</v>
      </c>
      <c r="C485" t="s">
        <v>6</v>
      </c>
      <c r="D485">
        <v>182000</v>
      </c>
    </row>
    <row r="486" spans="1:4" x14ac:dyDescent="0.3">
      <c r="A486">
        <v>485</v>
      </c>
      <c r="B486" t="s">
        <v>4</v>
      </c>
      <c r="C486" t="s">
        <v>6</v>
      </c>
      <c r="D486">
        <v>192298</v>
      </c>
    </row>
    <row r="487" spans="1:4" x14ac:dyDescent="0.3">
      <c r="A487">
        <v>486</v>
      </c>
      <c r="B487" t="s">
        <v>7</v>
      </c>
      <c r="C487" t="s">
        <v>5</v>
      </c>
      <c r="D487">
        <v>154000</v>
      </c>
    </row>
    <row r="488" spans="1:4" x14ac:dyDescent="0.3">
      <c r="A488">
        <v>487</v>
      </c>
      <c r="B488" t="s">
        <v>4</v>
      </c>
      <c r="C488" t="s">
        <v>6</v>
      </c>
      <c r="D488">
        <v>93000</v>
      </c>
    </row>
    <row r="489" spans="1:4" x14ac:dyDescent="0.3">
      <c r="A489">
        <v>488</v>
      </c>
      <c r="B489" t="s">
        <v>4</v>
      </c>
      <c r="C489" t="s">
        <v>6</v>
      </c>
      <c r="D489">
        <v>186915</v>
      </c>
    </row>
    <row r="490" spans="1:4" x14ac:dyDescent="0.3">
      <c r="A490">
        <v>489</v>
      </c>
      <c r="B490" t="s">
        <v>4</v>
      </c>
      <c r="C490" t="s">
        <v>5</v>
      </c>
      <c r="D490">
        <v>150000</v>
      </c>
    </row>
    <row r="491" spans="1:4" x14ac:dyDescent="0.3">
      <c r="A491">
        <v>490</v>
      </c>
      <c r="B491" t="s">
        <v>4</v>
      </c>
      <c r="C491" t="s">
        <v>6</v>
      </c>
      <c r="D491">
        <v>105000</v>
      </c>
    </row>
    <row r="492" spans="1:4" x14ac:dyDescent="0.3">
      <c r="A492">
        <v>491</v>
      </c>
      <c r="B492" t="s">
        <v>4</v>
      </c>
      <c r="C492" t="s">
        <v>15</v>
      </c>
      <c r="D492">
        <v>161076</v>
      </c>
    </row>
    <row r="493" spans="1:4" x14ac:dyDescent="0.3">
      <c r="A493">
        <v>492</v>
      </c>
      <c r="B493" t="s">
        <v>7</v>
      </c>
      <c r="C493" t="s">
        <v>17</v>
      </c>
      <c r="D493">
        <v>205000</v>
      </c>
    </row>
    <row r="494" spans="1:4" x14ac:dyDescent="0.3">
      <c r="A494">
        <v>493</v>
      </c>
      <c r="B494" t="s">
        <v>4</v>
      </c>
      <c r="C494" t="s">
        <v>14</v>
      </c>
      <c r="D494">
        <v>230000</v>
      </c>
    </row>
    <row r="495" spans="1:4" x14ac:dyDescent="0.3">
      <c r="A495">
        <v>494</v>
      </c>
      <c r="B495" t="s">
        <v>7</v>
      </c>
      <c r="C495" t="s">
        <v>9</v>
      </c>
      <c r="D495">
        <v>215000</v>
      </c>
    </row>
    <row r="496" spans="1:4" x14ac:dyDescent="0.3">
      <c r="A496">
        <v>495</v>
      </c>
      <c r="B496" t="s">
        <v>7</v>
      </c>
      <c r="C496" t="s">
        <v>5</v>
      </c>
      <c r="D496">
        <v>82500</v>
      </c>
    </row>
    <row r="497" spans="1:4" x14ac:dyDescent="0.3">
      <c r="A497">
        <v>496</v>
      </c>
      <c r="B497" t="s">
        <v>7</v>
      </c>
      <c r="C497" t="s">
        <v>9</v>
      </c>
      <c r="D497">
        <v>250000</v>
      </c>
    </row>
    <row r="498" spans="1:4" x14ac:dyDescent="0.3">
      <c r="A498">
        <v>497</v>
      </c>
      <c r="B498" t="s">
        <v>4</v>
      </c>
      <c r="C498" t="s">
        <v>6</v>
      </c>
      <c r="D498">
        <v>182000</v>
      </c>
    </row>
    <row r="499" spans="1:4" x14ac:dyDescent="0.3">
      <c r="A499">
        <v>498</v>
      </c>
      <c r="B499" t="s">
        <v>4</v>
      </c>
      <c r="C499" t="s">
        <v>5</v>
      </c>
      <c r="D499">
        <v>156000</v>
      </c>
    </row>
    <row r="500" spans="1:4" x14ac:dyDescent="0.3">
      <c r="A500">
        <v>499</v>
      </c>
      <c r="B500" t="s">
        <v>4</v>
      </c>
      <c r="C500" t="s">
        <v>5</v>
      </c>
      <c r="D500">
        <v>154000</v>
      </c>
    </row>
    <row r="501" spans="1:4" x14ac:dyDescent="0.3">
      <c r="A501">
        <v>500</v>
      </c>
      <c r="B501" t="s">
        <v>4</v>
      </c>
      <c r="C501" t="s">
        <v>8</v>
      </c>
      <c r="D501">
        <v>118000</v>
      </c>
    </row>
    <row r="502" spans="1:4" x14ac:dyDescent="0.3">
      <c r="A502">
        <v>501</v>
      </c>
      <c r="B502" t="s">
        <v>4</v>
      </c>
      <c r="C502" t="s">
        <v>6</v>
      </c>
      <c r="D502">
        <v>162000</v>
      </c>
    </row>
    <row r="503" spans="1:4" x14ac:dyDescent="0.3">
      <c r="A503">
        <v>502</v>
      </c>
      <c r="B503" t="s">
        <v>4</v>
      </c>
      <c r="C503" t="s">
        <v>5</v>
      </c>
      <c r="D503">
        <v>97302.399999999994</v>
      </c>
    </row>
    <row r="504" spans="1:4" x14ac:dyDescent="0.3">
      <c r="A504">
        <v>503</v>
      </c>
      <c r="B504" t="s">
        <v>4</v>
      </c>
      <c r="C504" t="s">
        <v>8</v>
      </c>
      <c r="D504">
        <v>66000</v>
      </c>
    </row>
    <row r="505" spans="1:4" x14ac:dyDescent="0.3">
      <c r="A505">
        <v>504</v>
      </c>
      <c r="B505" t="s">
        <v>7</v>
      </c>
      <c r="C505" t="s">
        <v>8</v>
      </c>
      <c r="D505">
        <v>104381</v>
      </c>
    </row>
    <row r="506" spans="1:4" x14ac:dyDescent="0.3">
      <c r="A506">
        <v>505</v>
      </c>
      <c r="B506" t="s">
        <v>4</v>
      </c>
      <c r="C506" t="s">
        <v>5</v>
      </c>
      <c r="D506">
        <v>160000</v>
      </c>
    </row>
    <row r="507" spans="1:4" x14ac:dyDescent="0.3">
      <c r="A507">
        <v>506</v>
      </c>
      <c r="B507" t="s">
        <v>4</v>
      </c>
      <c r="C507" t="s">
        <v>5</v>
      </c>
      <c r="D507">
        <v>135000</v>
      </c>
    </row>
    <row r="508" spans="1:4" x14ac:dyDescent="0.3">
      <c r="A508">
        <v>507</v>
      </c>
      <c r="B508" t="s">
        <v>4</v>
      </c>
      <c r="C508" t="s">
        <v>6</v>
      </c>
      <c r="D508">
        <v>190000</v>
      </c>
    </row>
    <row r="509" spans="1:4" x14ac:dyDescent="0.3">
      <c r="A509">
        <v>508</v>
      </c>
      <c r="B509" t="s">
        <v>4</v>
      </c>
      <c r="C509" t="s">
        <v>17</v>
      </c>
      <c r="D509">
        <v>205000</v>
      </c>
    </row>
    <row r="510" spans="1:4" x14ac:dyDescent="0.3">
      <c r="A510">
        <v>509</v>
      </c>
      <c r="B510" t="s">
        <v>7</v>
      </c>
      <c r="C510" t="s">
        <v>8</v>
      </c>
      <c r="D510">
        <v>124000</v>
      </c>
    </row>
    <row r="511" spans="1:4" x14ac:dyDescent="0.3">
      <c r="A511">
        <v>510</v>
      </c>
      <c r="B511" t="s">
        <v>4</v>
      </c>
      <c r="C511" t="s">
        <v>5</v>
      </c>
      <c r="D511">
        <v>167000</v>
      </c>
    </row>
    <row r="512" spans="1:4" x14ac:dyDescent="0.3">
      <c r="A512">
        <v>511</v>
      </c>
      <c r="B512" t="s">
        <v>4</v>
      </c>
      <c r="C512" t="s">
        <v>8</v>
      </c>
      <c r="D512">
        <v>100000</v>
      </c>
    </row>
    <row r="513" spans="1:4" x14ac:dyDescent="0.3">
      <c r="A513">
        <v>512</v>
      </c>
      <c r="B513" t="s">
        <v>4</v>
      </c>
      <c r="C513" t="s">
        <v>5</v>
      </c>
      <c r="D513">
        <v>160000</v>
      </c>
    </row>
    <row r="514" spans="1:4" x14ac:dyDescent="0.3">
      <c r="A514">
        <v>513</v>
      </c>
      <c r="B514" t="s">
        <v>4</v>
      </c>
      <c r="C514" t="s">
        <v>8</v>
      </c>
      <c r="D514">
        <v>120000</v>
      </c>
    </row>
    <row r="515" spans="1:4" x14ac:dyDescent="0.3">
      <c r="A515">
        <v>514</v>
      </c>
      <c r="B515" t="s">
        <v>4</v>
      </c>
      <c r="C515" t="s">
        <v>6</v>
      </c>
      <c r="D515">
        <v>188000</v>
      </c>
    </row>
    <row r="516" spans="1:4" x14ac:dyDescent="0.3">
      <c r="A516">
        <v>515</v>
      </c>
      <c r="B516" t="s">
        <v>7</v>
      </c>
      <c r="C516" t="s">
        <v>8</v>
      </c>
      <c r="D516">
        <v>110000</v>
      </c>
    </row>
    <row r="517" spans="1:4" x14ac:dyDescent="0.3">
      <c r="A517">
        <v>516</v>
      </c>
      <c r="B517" t="s">
        <v>4</v>
      </c>
      <c r="C517" t="s">
        <v>5</v>
      </c>
      <c r="D517">
        <v>121000</v>
      </c>
    </row>
    <row r="518" spans="1:4" x14ac:dyDescent="0.3">
      <c r="A518">
        <v>517</v>
      </c>
      <c r="B518" t="s">
        <v>7</v>
      </c>
      <c r="C518" t="s">
        <v>5</v>
      </c>
      <c r="D518">
        <v>155000</v>
      </c>
    </row>
    <row r="519" spans="1:4" x14ac:dyDescent="0.3">
      <c r="A519">
        <v>518</v>
      </c>
      <c r="B519" t="s">
        <v>4</v>
      </c>
      <c r="C519" t="s">
        <v>25</v>
      </c>
      <c r="D519">
        <v>124189.38</v>
      </c>
    </row>
    <row r="520" spans="1:4" x14ac:dyDescent="0.3">
      <c r="A520">
        <v>519</v>
      </c>
      <c r="B520" t="s">
        <v>4</v>
      </c>
      <c r="C520" t="s">
        <v>5</v>
      </c>
      <c r="D520">
        <v>175000</v>
      </c>
    </row>
    <row r="521" spans="1:4" x14ac:dyDescent="0.3">
      <c r="A521">
        <v>520</v>
      </c>
      <c r="B521" t="s">
        <v>4</v>
      </c>
      <c r="C521" t="s">
        <v>8</v>
      </c>
      <c r="D521">
        <v>125000</v>
      </c>
    </row>
    <row r="522" spans="1:4" x14ac:dyDescent="0.3">
      <c r="A522">
        <v>521</v>
      </c>
      <c r="B522" t="s">
        <v>4</v>
      </c>
      <c r="C522" t="s">
        <v>14</v>
      </c>
      <c r="D522">
        <v>225636</v>
      </c>
    </row>
    <row r="523" spans="1:4" x14ac:dyDescent="0.3">
      <c r="A523">
        <v>522</v>
      </c>
      <c r="B523" t="s">
        <v>4</v>
      </c>
      <c r="C523" t="s">
        <v>6</v>
      </c>
      <c r="D523">
        <v>179000</v>
      </c>
    </row>
    <row r="524" spans="1:4" x14ac:dyDescent="0.3">
      <c r="A524">
        <v>523</v>
      </c>
      <c r="B524" t="s">
        <v>7</v>
      </c>
      <c r="C524" t="s">
        <v>5</v>
      </c>
      <c r="D524">
        <v>125000</v>
      </c>
    </row>
    <row r="525" spans="1:4" x14ac:dyDescent="0.3">
      <c r="A525">
        <v>524</v>
      </c>
      <c r="B525" t="s">
        <v>4</v>
      </c>
      <c r="C525" t="s">
        <v>5</v>
      </c>
      <c r="D525">
        <v>150000</v>
      </c>
    </row>
    <row r="526" spans="1:4" x14ac:dyDescent="0.3">
      <c r="A526">
        <v>525</v>
      </c>
      <c r="B526" t="s">
        <v>7</v>
      </c>
      <c r="C526" t="s">
        <v>5</v>
      </c>
      <c r="D526">
        <v>157000</v>
      </c>
    </row>
    <row r="527" spans="1:4" x14ac:dyDescent="0.3">
      <c r="A527">
        <v>526</v>
      </c>
      <c r="C527" t="s">
        <v>6</v>
      </c>
      <c r="D527">
        <v>105000</v>
      </c>
    </row>
    <row r="528" spans="1:4" x14ac:dyDescent="0.3">
      <c r="A528">
        <v>527</v>
      </c>
      <c r="B528" t="s">
        <v>4</v>
      </c>
      <c r="C528" t="s">
        <v>6</v>
      </c>
      <c r="D528">
        <v>196000</v>
      </c>
    </row>
    <row r="529" spans="1:4" x14ac:dyDescent="0.3">
      <c r="A529">
        <v>528</v>
      </c>
      <c r="B529" t="s">
        <v>4</v>
      </c>
      <c r="C529" t="s">
        <v>8</v>
      </c>
      <c r="D529">
        <v>110000</v>
      </c>
    </row>
    <row r="530" spans="1:4" x14ac:dyDescent="0.3">
      <c r="A530">
        <v>529</v>
      </c>
      <c r="B530" t="s">
        <v>7</v>
      </c>
      <c r="C530" t="s">
        <v>5</v>
      </c>
      <c r="D530">
        <v>155000</v>
      </c>
    </row>
    <row r="531" spans="1:4" x14ac:dyDescent="0.3">
      <c r="A531">
        <v>530</v>
      </c>
      <c r="B531" t="s">
        <v>4</v>
      </c>
      <c r="C531" t="s">
        <v>6</v>
      </c>
      <c r="D531">
        <v>195000</v>
      </c>
    </row>
    <row r="532" spans="1:4" x14ac:dyDescent="0.3">
      <c r="A532">
        <v>531</v>
      </c>
      <c r="B532" t="s">
        <v>4</v>
      </c>
      <c r="C532" t="s">
        <v>8</v>
      </c>
      <c r="D532">
        <v>123</v>
      </c>
    </row>
    <row r="533" spans="1:4" x14ac:dyDescent="0.3">
      <c r="A533">
        <v>532</v>
      </c>
      <c r="B533" t="s">
        <v>4</v>
      </c>
      <c r="C533" t="s">
        <v>15</v>
      </c>
      <c r="D533">
        <v>154000</v>
      </c>
    </row>
    <row r="534" spans="1:4" x14ac:dyDescent="0.3">
      <c r="A534">
        <v>533</v>
      </c>
      <c r="B534" t="s">
        <v>4</v>
      </c>
      <c r="C534" t="s">
        <v>6</v>
      </c>
      <c r="D534">
        <v>190000</v>
      </c>
    </row>
    <row r="535" spans="1:4" x14ac:dyDescent="0.3">
      <c r="A535">
        <v>534</v>
      </c>
      <c r="B535" t="s">
        <v>4</v>
      </c>
      <c r="C535" t="s">
        <v>25</v>
      </c>
      <c r="D535">
        <v>123000</v>
      </c>
    </row>
    <row r="536" spans="1:4" x14ac:dyDescent="0.3">
      <c r="A536">
        <v>535</v>
      </c>
      <c r="B536" t="s">
        <v>4</v>
      </c>
      <c r="C536" t="s">
        <v>6</v>
      </c>
      <c r="D536">
        <v>195000</v>
      </c>
    </row>
    <row r="537" spans="1:4" x14ac:dyDescent="0.3">
      <c r="A537">
        <v>536</v>
      </c>
      <c r="B537" t="s">
        <v>4</v>
      </c>
      <c r="C537" t="s">
        <v>6</v>
      </c>
      <c r="D537">
        <v>185000</v>
      </c>
    </row>
    <row r="538" spans="1:4" x14ac:dyDescent="0.3">
      <c r="A538">
        <v>537</v>
      </c>
      <c r="B538" t="s">
        <v>4</v>
      </c>
      <c r="C538" t="s">
        <v>6</v>
      </c>
      <c r="D538">
        <v>200000</v>
      </c>
    </row>
    <row r="539" spans="1:4" x14ac:dyDescent="0.3">
      <c r="A539">
        <v>538</v>
      </c>
      <c r="B539" t="s">
        <v>4</v>
      </c>
      <c r="C539" t="s">
        <v>6</v>
      </c>
      <c r="D539">
        <v>195000</v>
      </c>
    </row>
    <row r="540" spans="1:4" x14ac:dyDescent="0.3">
      <c r="A540">
        <v>539</v>
      </c>
      <c r="B540" t="s">
        <v>7</v>
      </c>
      <c r="C540" t="s">
        <v>5</v>
      </c>
      <c r="D540">
        <v>309000</v>
      </c>
    </row>
    <row r="541" spans="1:4" x14ac:dyDescent="0.3">
      <c r="A541">
        <v>540</v>
      </c>
      <c r="B541" t="s">
        <v>4</v>
      </c>
      <c r="C541" t="s">
        <v>9</v>
      </c>
      <c r="D541">
        <v>155000</v>
      </c>
    </row>
    <row r="542" spans="1:4" x14ac:dyDescent="0.3">
      <c r="A542">
        <v>541</v>
      </c>
      <c r="B542" t="s">
        <v>4</v>
      </c>
      <c r="C542" t="s">
        <v>9</v>
      </c>
      <c r="D542">
        <v>203000</v>
      </c>
    </row>
    <row r="543" spans="1:4" x14ac:dyDescent="0.3">
      <c r="A543">
        <v>542</v>
      </c>
      <c r="B543" t="s">
        <v>4</v>
      </c>
      <c r="C543" t="s">
        <v>5</v>
      </c>
      <c r="D543">
        <v>155000</v>
      </c>
    </row>
    <row r="544" spans="1:4" x14ac:dyDescent="0.3">
      <c r="A544">
        <v>543</v>
      </c>
      <c r="B544" t="s">
        <v>4</v>
      </c>
      <c r="C544" t="s">
        <v>9</v>
      </c>
      <c r="D544">
        <v>230000</v>
      </c>
    </row>
    <row r="545" spans="1:4" x14ac:dyDescent="0.3">
      <c r="A545">
        <v>544</v>
      </c>
      <c r="B545" t="s">
        <v>7</v>
      </c>
      <c r="C545" t="s">
        <v>5</v>
      </c>
      <c r="D545">
        <v>108000</v>
      </c>
    </row>
    <row r="546" spans="1:4" x14ac:dyDescent="0.3">
      <c r="A546">
        <v>545</v>
      </c>
      <c r="B546" t="s">
        <v>4</v>
      </c>
      <c r="C546" t="s">
        <v>5</v>
      </c>
      <c r="D546">
        <v>160000</v>
      </c>
    </row>
    <row r="547" spans="1:4" x14ac:dyDescent="0.3">
      <c r="A547">
        <v>546</v>
      </c>
      <c r="B547" t="s">
        <v>7</v>
      </c>
      <c r="C547" t="s">
        <v>6</v>
      </c>
      <c r="D547">
        <v>140000</v>
      </c>
    </row>
    <row r="548" spans="1:4" x14ac:dyDescent="0.3">
      <c r="A548">
        <v>547</v>
      </c>
      <c r="B548" t="s">
        <v>4</v>
      </c>
      <c r="C548" t="s">
        <v>9</v>
      </c>
      <c r="D548">
        <v>185000</v>
      </c>
    </row>
    <row r="549" spans="1:4" x14ac:dyDescent="0.3">
      <c r="A549">
        <v>548</v>
      </c>
      <c r="B549" t="s">
        <v>4</v>
      </c>
      <c r="C549" t="s">
        <v>47</v>
      </c>
      <c r="D549">
        <v>194000</v>
      </c>
    </row>
    <row r="550" spans="1:4" x14ac:dyDescent="0.3">
      <c r="A550">
        <v>549</v>
      </c>
      <c r="B550" t="s">
        <v>7</v>
      </c>
      <c r="C550" t="s">
        <v>6</v>
      </c>
      <c r="D550">
        <v>157826</v>
      </c>
    </row>
    <row r="551" spans="1:4" x14ac:dyDescent="0.3">
      <c r="A551">
        <v>550</v>
      </c>
      <c r="B551" t="s">
        <v>4</v>
      </c>
      <c r="C551" t="s">
        <v>8</v>
      </c>
      <c r="D551">
        <v>112000</v>
      </c>
    </row>
    <row r="552" spans="1:4" x14ac:dyDescent="0.3">
      <c r="A552">
        <v>551</v>
      </c>
      <c r="B552" t="s">
        <v>7</v>
      </c>
      <c r="C552" t="s">
        <v>6</v>
      </c>
      <c r="D552">
        <v>162896</v>
      </c>
    </row>
    <row r="553" spans="1:4" x14ac:dyDescent="0.3">
      <c r="A553">
        <v>552</v>
      </c>
      <c r="B553" t="s">
        <v>4</v>
      </c>
      <c r="C553" t="s">
        <v>8</v>
      </c>
      <c r="D553">
        <v>101000</v>
      </c>
    </row>
    <row r="554" spans="1:4" x14ac:dyDescent="0.3">
      <c r="A554">
        <v>553</v>
      </c>
      <c r="B554" t="s">
        <v>7</v>
      </c>
      <c r="C554" t="s">
        <v>5</v>
      </c>
      <c r="D554">
        <v>80000</v>
      </c>
    </row>
    <row r="555" spans="1:4" x14ac:dyDescent="0.3">
      <c r="A555">
        <v>554</v>
      </c>
      <c r="B555" t="s">
        <v>7</v>
      </c>
      <c r="C555" t="s">
        <v>8</v>
      </c>
      <c r="D555">
        <v>115000</v>
      </c>
    </row>
    <row r="556" spans="1:4" x14ac:dyDescent="0.3">
      <c r="A556">
        <v>555</v>
      </c>
      <c r="B556" t="s">
        <v>4</v>
      </c>
      <c r="C556" t="s">
        <v>8</v>
      </c>
      <c r="D556">
        <v>155000</v>
      </c>
    </row>
    <row r="557" spans="1:4" x14ac:dyDescent="0.3">
      <c r="A557">
        <v>556</v>
      </c>
      <c r="B557" t="s">
        <v>4</v>
      </c>
      <c r="C557" t="s">
        <v>8</v>
      </c>
      <c r="D557">
        <v>95000</v>
      </c>
    </row>
    <row r="558" spans="1:4" x14ac:dyDescent="0.3">
      <c r="A558">
        <v>557</v>
      </c>
      <c r="B558" t="s">
        <v>4</v>
      </c>
      <c r="C558" t="s">
        <v>17</v>
      </c>
      <c r="D558">
        <v>201500</v>
      </c>
    </row>
    <row r="559" spans="1:4" x14ac:dyDescent="0.3">
      <c r="A559">
        <v>558</v>
      </c>
      <c r="B559" t="s">
        <v>7</v>
      </c>
      <c r="C559" t="s">
        <v>5</v>
      </c>
      <c r="D559">
        <v>110000</v>
      </c>
    </row>
    <row r="560" spans="1:4" x14ac:dyDescent="0.3">
      <c r="A560">
        <v>559</v>
      </c>
      <c r="B560" t="s">
        <v>7</v>
      </c>
      <c r="C560" t="s">
        <v>16</v>
      </c>
      <c r="D560">
        <v>117000</v>
      </c>
    </row>
    <row r="561" spans="1:4" x14ac:dyDescent="0.3">
      <c r="A561">
        <v>560</v>
      </c>
      <c r="B561" t="s">
        <v>4</v>
      </c>
      <c r="C561" t="s">
        <v>5</v>
      </c>
      <c r="D561">
        <v>444000</v>
      </c>
    </row>
    <row r="562" spans="1:4" x14ac:dyDescent="0.3">
      <c r="A562">
        <v>561</v>
      </c>
      <c r="B562" t="s">
        <v>7</v>
      </c>
      <c r="C562" t="s">
        <v>8</v>
      </c>
      <c r="D562">
        <v>65000</v>
      </c>
    </row>
    <row r="563" spans="1:4" x14ac:dyDescent="0.3">
      <c r="A563">
        <v>562</v>
      </c>
      <c r="B563" t="s">
        <v>7</v>
      </c>
      <c r="C563" t="s">
        <v>5</v>
      </c>
      <c r="D563">
        <v>155000</v>
      </c>
    </row>
    <row r="564" spans="1:4" x14ac:dyDescent="0.3">
      <c r="A564">
        <v>563</v>
      </c>
      <c r="B564" t="s">
        <v>7</v>
      </c>
      <c r="C564" t="s">
        <v>9</v>
      </c>
      <c r="D564">
        <v>190000</v>
      </c>
    </row>
    <row r="565" spans="1:4" x14ac:dyDescent="0.3">
      <c r="A565">
        <v>564</v>
      </c>
      <c r="B565" t="s">
        <v>7</v>
      </c>
      <c r="C565" t="s">
        <v>6</v>
      </c>
      <c r="D565">
        <v>172000</v>
      </c>
    </row>
    <row r="566" spans="1:4" x14ac:dyDescent="0.3">
      <c r="A566">
        <v>565</v>
      </c>
      <c r="B566" t="s">
        <v>4</v>
      </c>
      <c r="C566" t="s">
        <v>6</v>
      </c>
      <c r="D566">
        <v>174000</v>
      </c>
    </row>
    <row r="567" spans="1:4" x14ac:dyDescent="0.3">
      <c r="A567">
        <v>566</v>
      </c>
      <c r="B567" t="s">
        <v>4</v>
      </c>
      <c r="C567" t="s">
        <v>8</v>
      </c>
      <c r="D567">
        <v>90000</v>
      </c>
    </row>
    <row r="568" spans="1:4" x14ac:dyDescent="0.3">
      <c r="A568">
        <v>567</v>
      </c>
      <c r="B568" t="s">
        <v>4</v>
      </c>
      <c r="C568" t="s">
        <v>5</v>
      </c>
      <c r="D568">
        <v>846000</v>
      </c>
    </row>
    <row r="569" spans="1:4" x14ac:dyDescent="0.3">
      <c r="A569">
        <v>568</v>
      </c>
      <c r="B569" t="s">
        <v>7</v>
      </c>
      <c r="C569" t="s">
        <v>8</v>
      </c>
      <c r="D569">
        <v>100000</v>
      </c>
    </row>
    <row r="570" spans="1:4" x14ac:dyDescent="0.3">
      <c r="A570">
        <v>569</v>
      </c>
      <c r="B570" t="s">
        <v>4</v>
      </c>
      <c r="C570" t="s">
        <v>6</v>
      </c>
      <c r="D570">
        <v>175000</v>
      </c>
    </row>
    <row r="571" spans="1:4" x14ac:dyDescent="0.3">
      <c r="A571">
        <v>570</v>
      </c>
      <c r="C571" t="s">
        <v>21</v>
      </c>
      <c r="D571">
        <v>240000</v>
      </c>
    </row>
    <row r="572" spans="1:4" x14ac:dyDescent="0.3">
      <c r="A572">
        <v>571</v>
      </c>
      <c r="B572" t="s">
        <v>4</v>
      </c>
      <c r="C572" t="s">
        <v>5</v>
      </c>
      <c r="D572">
        <v>150000</v>
      </c>
    </row>
    <row r="573" spans="1:4" x14ac:dyDescent="0.3">
      <c r="A573">
        <v>572</v>
      </c>
      <c r="B573" t="s">
        <v>4</v>
      </c>
      <c r="C573" t="s">
        <v>8</v>
      </c>
      <c r="D573">
        <v>118000</v>
      </c>
    </row>
    <row r="574" spans="1:4" x14ac:dyDescent="0.3">
      <c r="A574">
        <v>573</v>
      </c>
      <c r="B574" t="s">
        <v>7</v>
      </c>
      <c r="C574" t="s">
        <v>5</v>
      </c>
      <c r="D574">
        <v>154000</v>
      </c>
    </row>
    <row r="575" spans="1:4" x14ac:dyDescent="0.3">
      <c r="A575">
        <v>574</v>
      </c>
      <c r="B575" t="s">
        <v>4</v>
      </c>
      <c r="C575" t="s">
        <v>6</v>
      </c>
      <c r="D575">
        <v>195000</v>
      </c>
    </row>
    <row r="576" spans="1:4" x14ac:dyDescent="0.3">
      <c r="A576">
        <v>575</v>
      </c>
      <c r="B576" t="s">
        <v>4</v>
      </c>
      <c r="C576" t="s">
        <v>5</v>
      </c>
      <c r="D576">
        <v>161000</v>
      </c>
    </row>
    <row r="577" spans="1:4" x14ac:dyDescent="0.3">
      <c r="A577">
        <v>576</v>
      </c>
      <c r="B577" t="s">
        <v>4</v>
      </c>
      <c r="C577" t="s">
        <v>5</v>
      </c>
      <c r="D577">
        <v>130000</v>
      </c>
    </row>
    <row r="578" spans="1:4" x14ac:dyDescent="0.3">
      <c r="A578">
        <v>577</v>
      </c>
      <c r="B578" t="s">
        <v>4</v>
      </c>
      <c r="C578" t="s">
        <v>9</v>
      </c>
      <c r="D578">
        <v>230000</v>
      </c>
    </row>
    <row r="579" spans="1:4" x14ac:dyDescent="0.3">
      <c r="A579">
        <v>578</v>
      </c>
      <c r="B579" t="s">
        <v>4</v>
      </c>
      <c r="C579" t="s">
        <v>5</v>
      </c>
      <c r="D579">
        <v>160000</v>
      </c>
    </row>
    <row r="580" spans="1:4" x14ac:dyDescent="0.3">
      <c r="A580">
        <v>579</v>
      </c>
      <c r="B580" t="s">
        <v>4</v>
      </c>
      <c r="C580" t="s">
        <v>5</v>
      </c>
      <c r="D580">
        <v>79000</v>
      </c>
    </row>
    <row r="581" spans="1:4" x14ac:dyDescent="0.3">
      <c r="A581">
        <v>580</v>
      </c>
      <c r="B581" t="s">
        <v>4</v>
      </c>
      <c r="C581" t="s">
        <v>5</v>
      </c>
      <c r="D581">
        <v>77000</v>
      </c>
    </row>
    <row r="582" spans="1:4" x14ac:dyDescent="0.3">
      <c r="A582">
        <v>581</v>
      </c>
      <c r="B582" t="s">
        <v>7</v>
      </c>
      <c r="C582" t="s">
        <v>6</v>
      </c>
      <c r="D582">
        <v>160000</v>
      </c>
    </row>
    <row r="583" spans="1:4" x14ac:dyDescent="0.3">
      <c r="A583">
        <v>582</v>
      </c>
      <c r="B583" t="s">
        <v>7</v>
      </c>
      <c r="C583" t="s">
        <v>5</v>
      </c>
      <c r="D583">
        <v>110000</v>
      </c>
    </row>
    <row r="584" spans="1:4" x14ac:dyDescent="0.3">
      <c r="A584">
        <v>583</v>
      </c>
      <c r="B584" t="s">
        <v>7</v>
      </c>
      <c r="C584" t="s">
        <v>5</v>
      </c>
      <c r="D584">
        <v>104000</v>
      </c>
    </row>
    <row r="585" spans="1:4" x14ac:dyDescent="0.3">
      <c r="A585">
        <v>584</v>
      </c>
      <c r="B585" t="s">
        <v>7</v>
      </c>
      <c r="C585" t="s">
        <v>8</v>
      </c>
      <c r="D585">
        <v>104000</v>
      </c>
    </row>
    <row r="586" spans="1:4" x14ac:dyDescent="0.3">
      <c r="A586">
        <v>585</v>
      </c>
      <c r="B586" t="s">
        <v>7</v>
      </c>
      <c r="C586" t="s">
        <v>5</v>
      </c>
      <c r="D586">
        <v>157000</v>
      </c>
    </row>
    <row r="587" spans="1:4" x14ac:dyDescent="0.3">
      <c r="A587">
        <v>586</v>
      </c>
      <c r="B587" t="s">
        <v>4</v>
      </c>
      <c r="C587" t="s">
        <v>6</v>
      </c>
      <c r="D587">
        <v>188000</v>
      </c>
    </row>
    <row r="588" spans="1:4" x14ac:dyDescent="0.3">
      <c r="A588">
        <v>587</v>
      </c>
      <c r="B588" t="s">
        <v>4</v>
      </c>
      <c r="C588" t="s">
        <v>8</v>
      </c>
      <c r="D588">
        <v>63000</v>
      </c>
    </row>
    <row r="589" spans="1:4" x14ac:dyDescent="0.3">
      <c r="A589">
        <v>588</v>
      </c>
      <c r="B589" t="s">
        <v>4</v>
      </c>
      <c r="C589" t="s">
        <v>8</v>
      </c>
      <c r="D589">
        <v>84000</v>
      </c>
    </row>
    <row r="590" spans="1:4" x14ac:dyDescent="0.3">
      <c r="A590">
        <v>589</v>
      </c>
      <c r="B590" t="s">
        <v>7</v>
      </c>
      <c r="C590" t="s">
        <v>5</v>
      </c>
      <c r="D590">
        <v>77900</v>
      </c>
    </row>
    <row r="591" spans="1:4" x14ac:dyDescent="0.3">
      <c r="A591">
        <v>590</v>
      </c>
      <c r="B591" t="s">
        <v>4</v>
      </c>
      <c r="C591" t="s">
        <v>6</v>
      </c>
      <c r="D591">
        <v>191000</v>
      </c>
    </row>
    <row r="592" spans="1:4" x14ac:dyDescent="0.3">
      <c r="A592">
        <v>591</v>
      </c>
      <c r="B592" t="s">
        <v>7</v>
      </c>
      <c r="C592" t="s">
        <v>9</v>
      </c>
      <c r="D592">
        <v>230000</v>
      </c>
    </row>
    <row r="593" spans="1:4" x14ac:dyDescent="0.3">
      <c r="A593">
        <v>592</v>
      </c>
      <c r="B593" t="s">
        <v>7</v>
      </c>
      <c r="C593" t="s">
        <v>26</v>
      </c>
      <c r="D593">
        <v>54300</v>
      </c>
    </row>
    <row r="594" spans="1:4" x14ac:dyDescent="0.3">
      <c r="A594">
        <v>593</v>
      </c>
      <c r="B594" t="s">
        <v>4</v>
      </c>
      <c r="C594" t="s">
        <v>19</v>
      </c>
      <c r="D594">
        <v>272000</v>
      </c>
    </row>
    <row r="595" spans="1:4" x14ac:dyDescent="0.3">
      <c r="A595">
        <v>594</v>
      </c>
      <c r="B595" t="s">
        <v>4</v>
      </c>
      <c r="C595" t="s">
        <v>9</v>
      </c>
      <c r="D595">
        <v>195000</v>
      </c>
    </row>
    <row r="596" spans="1:4" x14ac:dyDescent="0.3">
      <c r="A596">
        <v>595</v>
      </c>
      <c r="B596" t="s">
        <v>4</v>
      </c>
      <c r="C596" t="s">
        <v>8</v>
      </c>
      <c r="D596">
        <v>118000</v>
      </c>
    </row>
    <row r="597" spans="1:4" x14ac:dyDescent="0.3">
      <c r="A597">
        <v>596</v>
      </c>
      <c r="C597" t="s">
        <v>8</v>
      </c>
      <c r="D597">
        <v>63500</v>
      </c>
    </row>
    <row r="598" spans="1:4" x14ac:dyDescent="0.3">
      <c r="A598">
        <v>597</v>
      </c>
      <c r="B598" t="s">
        <v>4</v>
      </c>
      <c r="C598" t="s">
        <v>5</v>
      </c>
      <c r="D598">
        <v>72000</v>
      </c>
    </row>
    <row r="599" spans="1:4" x14ac:dyDescent="0.3">
      <c r="A599">
        <v>598</v>
      </c>
      <c r="B599" t="s">
        <v>4</v>
      </c>
      <c r="C599" t="s">
        <v>5</v>
      </c>
      <c r="D599">
        <v>97302.399999999994</v>
      </c>
    </row>
    <row r="600" spans="1:4" x14ac:dyDescent="0.3">
      <c r="A600">
        <v>599</v>
      </c>
      <c r="B600" t="s">
        <v>4</v>
      </c>
      <c r="C600" t="s">
        <v>5</v>
      </c>
      <c r="D600">
        <v>165000</v>
      </c>
    </row>
    <row r="601" spans="1:4" x14ac:dyDescent="0.3">
      <c r="A601">
        <v>600</v>
      </c>
      <c r="B601" t="s">
        <v>7</v>
      </c>
      <c r="C601" t="s">
        <v>5</v>
      </c>
      <c r="D601">
        <v>162000</v>
      </c>
    </row>
    <row r="602" spans="1:4" x14ac:dyDescent="0.3">
      <c r="A602">
        <v>601</v>
      </c>
      <c r="B602" t="s">
        <v>4</v>
      </c>
      <c r="C602" t="s">
        <v>6</v>
      </c>
      <c r="D602">
        <v>174000</v>
      </c>
    </row>
    <row r="603" spans="1:4" x14ac:dyDescent="0.3">
      <c r="A603">
        <v>602</v>
      </c>
      <c r="B603" t="s">
        <v>4</v>
      </c>
      <c r="C603" t="s">
        <v>8</v>
      </c>
      <c r="D603">
        <v>90000</v>
      </c>
    </row>
    <row r="604" spans="1:4" x14ac:dyDescent="0.3">
      <c r="A604">
        <v>603</v>
      </c>
      <c r="B604" t="s">
        <v>7</v>
      </c>
      <c r="C604" t="s">
        <v>9</v>
      </c>
      <c r="D604">
        <v>205000</v>
      </c>
    </row>
    <row r="605" spans="1:4" x14ac:dyDescent="0.3">
      <c r="A605">
        <v>604</v>
      </c>
      <c r="B605" t="s">
        <v>4</v>
      </c>
      <c r="C605" t="s">
        <v>6</v>
      </c>
      <c r="D605">
        <v>198000</v>
      </c>
    </row>
    <row r="606" spans="1:4" x14ac:dyDescent="0.3">
      <c r="A606">
        <v>605</v>
      </c>
      <c r="B606" t="s">
        <v>4</v>
      </c>
      <c r="C606" t="s">
        <v>5</v>
      </c>
      <c r="D606">
        <v>180000</v>
      </c>
    </row>
    <row r="607" spans="1:4" x14ac:dyDescent="0.3">
      <c r="A607">
        <v>606</v>
      </c>
      <c r="B607" t="s">
        <v>4</v>
      </c>
      <c r="C607" t="s">
        <v>9</v>
      </c>
      <c r="D607">
        <v>214000</v>
      </c>
    </row>
    <row r="608" spans="1:4" x14ac:dyDescent="0.3">
      <c r="A608">
        <v>607</v>
      </c>
      <c r="B608" t="s">
        <v>4</v>
      </c>
      <c r="C608" t="s">
        <v>5</v>
      </c>
      <c r="D608">
        <v>77200</v>
      </c>
    </row>
    <row r="609" spans="1:4" x14ac:dyDescent="0.3">
      <c r="A609">
        <v>608</v>
      </c>
      <c r="B609" t="s">
        <v>4</v>
      </c>
      <c r="C609" t="s">
        <v>6</v>
      </c>
      <c r="D609">
        <v>188000</v>
      </c>
    </row>
    <row r="610" spans="1:4" x14ac:dyDescent="0.3">
      <c r="A610">
        <v>609</v>
      </c>
      <c r="B610" t="s">
        <v>4</v>
      </c>
      <c r="C610" t="s">
        <v>5</v>
      </c>
      <c r="D610">
        <v>150000</v>
      </c>
    </row>
    <row r="611" spans="1:4" x14ac:dyDescent="0.3">
      <c r="A611">
        <v>610</v>
      </c>
      <c r="B611" t="s">
        <v>4</v>
      </c>
      <c r="C611" t="s">
        <v>6</v>
      </c>
      <c r="D611">
        <v>200000</v>
      </c>
    </row>
    <row r="612" spans="1:4" x14ac:dyDescent="0.3">
      <c r="A612">
        <v>611</v>
      </c>
      <c r="B612" t="s">
        <v>4</v>
      </c>
      <c r="C612" t="s">
        <v>6</v>
      </c>
      <c r="D612">
        <v>190</v>
      </c>
    </row>
    <row r="613" spans="1:4" x14ac:dyDescent="0.3">
      <c r="A613">
        <v>612</v>
      </c>
      <c r="B613" t="s">
        <v>4</v>
      </c>
      <c r="C613" t="s">
        <v>6</v>
      </c>
      <c r="D613">
        <v>205000</v>
      </c>
    </row>
    <row r="614" spans="1:4" x14ac:dyDescent="0.3">
      <c r="A614">
        <v>613</v>
      </c>
      <c r="B614" t="s">
        <v>7</v>
      </c>
      <c r="C614" t="s">
        <v>5</v>
      </c>
      <c r="D614">
        <v>76000</v>
      </c>
    </row>
    <row r="615" spans="1:4" x14ac:dyDescent="0.3">
      <c r="A615">
        <v>614</v>
      </c>
      <c r="B615" t="s">
        <v>7</v>
      </c>
      <c r="C615" t="s">
        <v>6</v>
      </c>
      <c r="D615">
        <v>148000</v>
      </c>
    </row>
    <row r="616" spans="1:4" x14ac:dyDescent="0.3">
      <c r="A616">
        <v>615</v>
      </c>
      <c r="B616" t="s">
        <v>7</v>
      </c>
      <c r="C616" t="s">
        <v>5</v>
      </c>
      <c r="D616">
        <v>137000</v>
      </c>
    </row>
    <row r="617" spans="1:4" x14ac:dyDescent="0.3">
      <c r="A617">
        <v>616</v>
      </c>
      <c r="B617" t="s">
        <v>7</v>
      </c>
      <c r="C617" t="s">
        <v>5</v>
      </c>
      <c r="D617">
        <v>155000</v>
      </c>
    </row>
    <row r="618" spans="1:4" x14ac:dyDescent="0.3">
      <c r="A618">
        <v>617</v>
      </c>
      <c r="B618" t="s">
        <v>7</v>
      </c>
      <c r="C618" t="s">
        <v>8</v>
      </c>
      <c r="D618">
        <v>94600</v>
      </c>
    </row>
    <row r="619" spans="1:4" x14ac:dyDescent="0.3">
      <c r="A619">
        <v>618</v>
      </c>
      <c r="B619" t="s">
        <v>7</v>
      </c>
      <c r="C619" t="s">
        <v>8</v>
      </c>
      <c r="D619">
        <v>124000</v>
      </c>
    </row>
    <row r="620" spans="1:4" x14ac:dyDescent="0.3">
      <c r="A620">
        <v>619</v>
      </c>
      <c r="B620" t="s">
        <v>4</v>
      </c>
      <c r="C620" t="s">
        <v>9</v>
      </c>
      <c r="D620">
        <v>220000</v>
      </c>
    </row>
    <row r="621" spans="1:4" x14ac:dyDescent="0.3">
      <c r="A621">
        <v>620</v>
      </c>
      <c r="B621" t="s">
        <v>4</v>
      </c>
      <c r="C621" t="s">
        <v>5</v>
      </c>
      <c r="D621">
        <v>165000</v>
      </c>
    </row>
    <row r="622" spans="1:4" x14ac:dyDescent="0.3">
      <c r="A622">
        <v>621</v>
      </c>
      <c r="B622" t="s">
        <v>7</v>
      </c>
      <c r="C622" t="s">
        <v>8</v>
      </c>
      <c r="D622">
        <v>84000</v>
      </c>
    </row>
    <row r="623" spans="1:4" x14ac:dyDescent="0.3">
      <c r="A623">
        <v>622</v>
      </c>
      <c r="B623" t="s">
        <v>4</v>
      </c>
      <c r="C623" t="s">
        <v>6</v>
      </c>
      <c r="D623">
        <v>180000</v>
      </c>
    </row>
    <row r="624" spans="1:4" x14ac:dyDescent="0.3">
      <c r="A624">
        <v>623</v>
      </c>
      <c r="B624" t="s">
        <v>4</v>
      </c>
      <c r="C624" t="s">
        <v>6</v>
      </c>
      <c r="D624">
        <v>105000</v>
      </c>
    </row>
    <row r="625" spans="1:4" x14ac:dyDescent="0.3">
      <c r="A625">
        <v>624</v>
      </c>
      <c r="B625" t="s">
        <v>7</v>
      </c>
      <c r="C625" t="s">
        <v>8</v>
      </c>
      <c r="D625">
        <v>118000</v>
      </c>
    </row>
    <row r="626" spans="1:4" x14ac:dyDescent="0.3">
      <c r="A626">
        <v>625</v>
      </c>
      <c r="B626" t="s">
        <v>4</v>
      </c>
      <c r="C626" t="s">
        <v>5</v>
      </c>
      <c r="D626">
        <v>167000</v>
      </c>
    </row>
    <row r="627" spans="1:4" x14ac:dyDescent="0.3">
      <c r="A627">
        <v>626</v>
      </c>
      <c r="B627" t="s">
        <v>4</v>
      </c>
      <c r="C627" t="s">
        <v>8</v>
      </c>
      <c r="D627">
        <v>118000</v>
      </c>
    </row>
    <row r="628" spans="1:4" x14ac:dyDescent="0.3">
      <c r="A628">
        <v>627</v>
      </c>
      <c r="B628" t="s">
        <v>7</v>
      </c>
      <c r="C628" t="s">
        <v>11</v>
      </c>
      <c r="D628">
        <v>106000</v>
      </c>
    </row>
    <row r="629" spans="1:4" x14ac:dyDescent="0.3">
      <c r="A629">
        <v>628</v>
      </c>
      <c r="B629" t="s">
        <v>4</v>
      </c>
      <c r="C629" t="s">
        <v>6</v>
      </c>
      <c r="D629">
        <v>139000</v>
      </c>
    </row>
    <row r="630" spans="1:4" x14ac:dyDescent="0.3">
      <c r="A630">
        <v>629</v>
      </c>
      <c r="B630" t="s">
        <v>4</v>
      </c>
      <c r="C630" t="s">
        <v>8</v>
      </c>
      <c r="D630">
        <v>58000</v>
      </c>
    </row>
    <row r="631" spans="1:4" x14ac:dyDescent="0.3">
      <c r="A631">
        <v>630</v>
      </c>
      <c r="B631" t="s">
        <v>4</v>
      </c>
      <c r="C631" t="s">
        <v>5</v>
      </c>
      <c r="D631">
        <v>78000</v>
      </c>
    </row>
    <row r="632" spans="1:4" x14ac:dyDescent="0.3">
      <c r="A632">
        <v>631</v>
      </c>
      <c r="B632" t="s">
        <v>7</v>
      </c>
      <c r="C632" t="s">
        <v>8</v>
      </c>
      <c r="D632">
        <v>110000</v>
      </c>
    </row>
    <row r="633" spans="1:4" x14ac:dyDescent="0.3">
      <c r="A633">
        <v>632</v>
      </c>
      <c r="B633" t="s">
        <v>7</v>
      </c>
      <c r="C633" t="s">
        <v>6</v>
      </c>
      <c r="D633">
        <v>95000</v>
      </c>
    </row>
    <row r="634" spans="1:4" x14ac:dyDescent="0.3">
      <c r="A634">
        <v>633</v>
      </c>
      <c r="B634" t="s">
        <v>7</v>
      </c>
      <c r="C634" t="s">
        <v>8</v>
      </c>
      <c r="D634">
        <v>58000</v>
      </c>
    </row>
    <row r="635" spans="1:4" x14ac:dyDescent="0.3">
      <c r="A635">
        <v>634</v>
      </c>
      <c r="C635" t="s">
        <v>5</v>
      </c>
      <c r="D635">
        <v>110000</v>
      </c>
    </row>
    <row r="636" spans="1:4" x14ac:dyDescent="0.3">
      <c r="A636">
        <v>635</v>
      </c>
      <c r="B636" t="s">
        <v>7</v>
      </c>
      <c r="C636" t="s">
        <v>5</v>
      </c>
      <c r="D636">
        <v>129470</v>
      </c>
    </row>
    <row r="637" spans="1:4" x14ac:dyDescent="0.3">
      <c r="A637">
        <v>636</v>
      </c>
      <c r="B637" t="s">
        <v>7</v>
      </c>
      <c r="C637" t="s">
        <v>46</v>
      </c>
      <c r="D637">
        <v>150000</v>
      </c>
    </row>
    <row r="638" spans="1:4" x14ac:dyDescent="0.3">
      <c r="A638">
        <v>637</v>
      </c>
      <c r="B638" t="s">
        <v>4</v>
      </c>
      <c r="C638" t="s">
        <v>5</v>
      </c>
      <c r="D638">
        <v>161000</v>
      </c>
    </row>
    <row r="639" spans="1:4" x14ac:dyDescent="0.3">
      <c r="A639">
        <v>638</v>
      </c>
      <c r="B639" t="s">
        <v>4</v>
      </c>
      <c r="C639" t="s">
        <v>5</v>
      </c>
      <c r="D639">
        <v>140000</v>
      </c>
    </row>
    <row r="640" spans="1:4" x14ac:dyDescent="0.3">
      <c r="A640">
        <v>639</v>
      </c>
      <c r="B640" t="s">
        <v>4</v>
      </c>
      <c r="C640" t="s">
        <v>6</v>
      </c>
      <c r="D640">
        <v>108000</v>
      </c>
    </row>
    <row r="641" spans="1:4" x14ac:dyDescent="0.3">
      <c r="A641">
        <v>640</v>
      </c>
      <c r="B641" t="s">
        <v>4</v>
      </c>
      <c r="C641" t="s">
        <v>6</v>
      </c>
      <c r="D641">
        <v>156263.76</v>
      </c>
    </row>
    <row r="642" spans="1:4" x14ac:dyDescent="0.3">
      <c r="A642">
        <v>641</v>
      </c>
      <c r="B642" t="s">
        <v>7</v>
      </c>
      <c r="C642" t="s">
        <v>5</v>
      </c>
      <c r="D642">
        <v>100000</v>
      </c>
    </row>
    <row r="643" spans="1:4" x14ac:dyDescent="0.3">
      <c r="A643">
        <v>642</v>
      </c>
      <c r="B643" t="s">
        <v>7</v>
      </c>
      <c r="C643" t="s">
        <v>6</v>
      </c>
      <c r="D643">
        <v>195000</v>
      </c>
    </row>
    <row r="644" spans="1:4" x14ac:dyDescent="0.3">
      <c r="A644">
        <v>643</v>
      </c>
      <c r="B644" t="s">
        <v>4</v>
      </c>
      <c r="C644" t="s">
        <v>6</v>
      </c>
      <c r="D644">
        <v>190000</v>
      </c>
    </row>
    <row r="645" spans="1:4" x14ac:dyDescent="0.3">
      <c r="A645">
        <v>644</v>
      </c>
      <c r="B645" t="s">
        <v>4</v>
      </c>
      <c r="C645" t="s">
        <v>9</v>
      </c>
      <c r="D645">
        <v>202000</v>
      </c>
    </row>
    <row r="646" spans="1:4" x14ac:dyDescent="0.3">
      <c r="A646">
        <v>645</v>
      </c>
      <c r="B646" t="s">
        <v>7</v>
      </c>
      <c r="C646" t="s">
        <v>6</v>
      </c>
      <c r="D646">
        <v>185000</v>
      </c>
    </row>
    <row r="647" spans="1:4" x14ac:dyDescent="0.3">
      <c r="A647">
        <v>646</v>
      </c>
      <c r="B647" t="s">
        <v>4</v>
      </c>
      <c r="C647" t="s">
        <v>9</v>
      </c>
      <c r="D647">
        <v>224000</v>
      </c>
    </row>
    <row r="648" spans="1:4" x14ac:dyDescent="0.3">
      <c r="A648">
        <v>647</v>
      </c>
      <c r="B648" t="s">
        <v>7</v>
      </c>
      <c r="C648" t="s">
        <v>9</v>
      </c>
      <c r="D648">
        <v>185000</v>
      </c>
    </row>
    <row r="649" spans="1:4" x14ac:dyDescent="0.3">
      <c r="A649">
        <v>648</v>
      </c>
      <c r="B649" t="s">
        <v>4</v>
      </c>
      <c r="C649" t="s">
        <v>8</v>
      </c>
      <c r="D649">
        <v>90000</v>
      </c>
    </row>
    <row r="650" spans="1:4" x14ac:dyDescent="0.3">
      <c r="A650">
        <v>649</v>
      </c>
      <c r="C650">
        <v>5</v>
      </c>
      <c r="D650">
        <v>205000</v>
      </c>
    </row>
    <row r="651" spans="1:4" x14ac:dyDescent="0.3">
      <c r="A651">
        <v>650</v>
      </c>
      <c r="B651" t="s">
        <v>7</v>
      </c>
      <c r="C651" t="s">
        <v>5</v>
      </c>
      <c r="D651">
        <v>157800</v>
      </c>
    </row>
    <row r="652" spans="1:4" x14ac:dyDescent="0.3">
      <c r="A652">
        <v>651</v>
      </c>
      <c r="C652" t="s">
        <v>6</v>
      </c>
      <c r="D652">
        <v>195000</v>
      </c>
    </row>
    <row r="653" spans="1:4" x14ac:dyDescent="0.3">
      <c r="A653">
        <v>652</v>
      </c>
      <c r="B653" t="s">
        <v>4</v>
      </c>
      <c r="C653">
        <v>11</v>
      </c>
      <c r="D653">
        <v>46000</v>
      </c>
    </row>
    <row r="654" spans="1:4" x14ac:dyDescent="0.3">
      <c r="A654">
        <v>653</v>
      </c>
      <c r="B654" t="s">
        <v>7</v>
      </c>
      <c r="C654" t="s">
        <v>16</v>
      </c>
      <c r="D654">
        <v>81600</v>
      </c>
    </row>
    <row r="655" spans="1:4" x14ac:dyDescent="0.3">
      <c r="A655">
        <v>654</v>
      </c>
      <c r="B655" t="s">
        <v>7</v>
      </c>
      <c r="C655" t="s">
        <v>8</v>
      </c>
      <c r="D655">
        <v>124000</v>
      </c>
    </row>
    <row r="656" spans="1:4" x14ac:dyDescent="0.3">
      <c r="A656">
        <v>655</v>
      </c>
      <c r="B656" t="s">
        <v>4</v>
      </c>
      <c r="C656" t="s">
        <v>5</v>
      </c>
      <c r="D656">
        <v>148000</v>
      </c>
    </row>
    <row r="657" spans="1:4" x14ac:dyDescent="0.3">
      <c r="A657">
        <v>656</v>
      </c>
      <c r="B657" t="s">
        <v>4</v>
      </c>
      <c r="C657" t="s">
        <v>6</v>
      </c>
      <c r="D657">
        <v>197000</v>
      </c>
    </row>
    <row r="658" spans="1:4" x14ac:dyDescent="0.3">
      <c r="A658">
        <v>657</v>
      </c>
      <c r="B658" t="s">
        <v>4</v>
      </c>
      <c r="C658" t="s">
        <v>27</v>
      </c>
      <c r="D658">
        <v>54000</v>
      </c>
    </row>
    <row r="659" spans="1:4" x14ac:dyDescent="0.3">
      <c r="A659">
        <v>658</v>
      </c>
      <c r="B659" t="s">
        <v>7</v>
      </c>
      <c r="C659" t="s">
        <v>9</v>
      </c>
      <c r="D659">
        <v>200000</v>
      </c>
    </row>
    <row r="660" spans="1:4" x14ac:dyDescent="0.3">
      <c r="A660">
        <v>659</v>
      </c>
      <c r="B660" t="s">
        <v>7</v>
      </c>
      <c r="C660" t="s">
        <v>8</v>
      </c>
      <c r="D660">
        <v>100000</v>
      </c>
    </row>
    <row r="661" spans="1:4" x14ac:dyDescent="0.3">
      <c r="A661">
        <v>660</v>
      </c>
      <c r="B661" t="s">
        <v>4</v>
      </c>
      <c r="C661" t="s">
        <v>5</v>
      </c>
      <c r="D661">
        <v>71000</v>
      </c>
    </row>
    <row r="662" spans="1:4" x14ac:dyDescent="0.3">
      <c r="A662">
        <v>661</v>
      </c>
      <c r="C662" t="s">
        <v>5</v>
      </c>
      <c r="D662">
        <v>129000</v>
      </c>
    </row>
    <row r="663" spans="1:4" x14ac:dyDescent="0.3">
      <c r="A663">
        <v>662</v>
      </c>
      <c r="B663" t="s">
        <v>4</v>
      </c>
      <c r="C663" t="s">
        <v>6</v>
      </c>
      <c r="D663">
        <v>195000</v>
      </c>
    </row>
    <row r="664" spans="1:4" x14ac:dyDescent="0.3">
      <c r="A664">
        <v>663</v>
      </c>
      <c r="B664" t="s">
        <v>7</v>
      </c>
      <c r="C664" t="s">
        <v>6</v>
      </c>
      <c r="D664">
        <v>103000</v>
      </c>
    </row>
    <row r="665" spans="1:4" x14ac:dyDescent="0.3">
      <c r="A665">
        <v>664</v>
      </c>
      <c r="B665" t="s">
        <v>4</v>
      </c>
      <c r="C665" t="s">
        <v>5</v>
      </c>
      <c r="D665">
        <v>149910</v>
      </c>
    </row>
    <row r="666" spans="1:4" x14ac:dyDescent="0.3">
      <c r="A666">
        <v>665</v>
      </c>
      <c r="B666" t="s">
        <v>4</v>
      </c>
      <c r="C666" t="s">
        <v>6</v>
      </c>
      <c r="D666">
        <v>202217.29</v>
      </c>
    </row>
    <row r="667" spans="1:4" x14ac:dyDescent="0.3">
      <c r="A667">
        <v>666</v>
      </c>
      <c r="B667" t="s">
        <v>4</v>
      </c>
      <c r="C667" t="s">
        <v>9</v>
      </c>
      <c r="D667">
        <v>211000</v>
      </c>
    </row>
    <row r="668" spans="1:4" x14ac:dyDescent="0.3">
      <c r="A668">
        <v>667</v>
      </c>
      <c r="B668" t="s">
        <v>7</v>
      </c>
      <c r="C668" t="s">
        <v>5</v>
      </c>
      <c r="D668">
        <v>75000</v>
      </c>
    </row>
    <row r="669" spans="1:4" x14ac:dyDescent="0.3">
      <c r="A669">
        <v>668</v>
      </c>
      <c r="B669" t="s">
        <v>4</v>
      </c>
      <c r="C669" t="s">
        <v>6</v>
      </c>
      <c r="D669">
        <v>188000</v>
      </c>
    </row>
    <row r="670" spans="1:4" x14ac:dyDescent="0.3">
      <c r="A670">
        <v>669</v>
      </c>
      <c r="B670" t="s">
        <v>4</v>
      </c>
      <c r="C670" t="s">
        <v>6</v>
      </c>
      <c r="D670">
        <v>200000</v>
      </c>
    </row>
    <row r="671" spans="1:4" x14ac:dyDescent="0.3">
      <c r="A671">
        <v>670</v>
      </c>
      <c r="B671" t="s">
        <v>7</v>
      </c>
      <c r="C671" t="s">
        <v>8</v>
      </c>
      <c r="D671">
        <v>96000</v>
      </c>
    </row>
    <row r="672" spans="1:4" x14ac:dyDescent="0.3">
      <c r="A672">
        <v>671</v>
      </c>
      <c r="C672" t="s">
        <v>5</v>
      </c>
      <c r="D672">
        <v>130000</v>
      </c>
    </row>
    <row r="673" spans="1:4" x14ac:dyDescent="0.3">
      <c r="A673">
        <v>672</v>
      </c>
      <c r="B673" t="s">
        <v>7</v>
      </c>
      <c r="C673" t="s">
        <v>9</v>
      </c>
      <c r="D673">
        <v>230000</v>
      </c>
    </row>
    <row r="674" spans="1:4" x14ac:dyDescent="0.3">
      <c r="A674">
        <v>673</v>
      </c>
      <c r="B674" t="s">
        <v>7</v>
      </c>
      <c r="C674" t="s">
        <v>8</v>
      </c>
      <c r="D674">
        <v>125000</v>
      </c>
    </row>
    <row r="675" spans="1:4" x14ac:dyDescent="0.3">
      <c r="A675">
        <v>674</v>
      </c>
      <c r="C675" t="s">
        <v>5</v>
      </c>
      <c r="D675">
        <v>1445000</v>
      </c>
    </row>
    <row r="676" spans="1:4" x14ac:dyDescent="0.3">
      <c r="A676">
        <v>675</v>
      </c>
      <c r="B676" t="s">
        <v>7</v>
      </c>
      <c r="C676" t="s">
        <v>6</v>
      </c>
      <c r="D676">
        <v>172000</v>
      </c>
    </row>
    <row r="677" spans="1:4" x14ac:dyDescent="0.3">
      <c r="A677">
        <v>676</v>
      </c>
      <c r="B677" t="s">
        <v>7</v>
      </c>
      <c r="C677" t="s">
        <v>5</v>
      </c>
      <c r="D677">
        <v>121000</v>
      </c>
    </row>
    <row r="678" spans="1:4" x14ac:dyDescent="0.3">
      <c r="A678">
        <v>677</v>
      </c>
      <c r="B678" t="s">
        <v>4</v>
      </c>
      <c r="C678" t="s">
        <v>9</v>
      </c>
      <c r="D678">
        <v>185000</v>
      </c>
    </row>
    <row r="679" spans="1:4" x14ac:dyDescent="0.3">
      <c r="A679">
        <v>678</v>
      </c>
      <c r="B679" t="s">
        <v>4</v>
      </c>
      <c r="C679" t="s">
        <v>5</v>
      </c>
      <c r="D679">
        <v>153000</v>
      </c>
    </row>
    <row r="680" spans="1:4" x14ac:dyDescent="0.3">
      <c r="A680">
        <v>679</v>
      </c>
      <c r="B680" t="s">
        <v>4</v>
      </c>
      <c r="C680" t="s">
        <v>9</v>
      </c>
      <c r="D680">
        <v>230000</v>
      </c>
    </row>
    <row r="681" spans="1:4" x14ac:dyDescent="0.3">
      <c r="A681">
        <v>680</v>
      </c>
      <c r="B681" t="s">
        <v>7</v>
      </c>
      <c r="C681" t="s">
        <v>6</v>
      </c>
      <c r="D681">
        <v>190000</v>
      </c>
    </row>
    <row r="682" spans="1:4" x14ac:dyDescent="0.3">
      <c r="A682">
        <v>681</v>
      </c>
      <c r="B682" t="s">
        <v>7</v>
      </c>
      <c r="C682" t="s">
        <v>26</v>
      </c>
      <c r="D682">
        <v>89901</v>
      </c>
    </row>
    <row r="683" spans="1:4" x14ac:dyDescent="0.3">
      <c r="A683">
        <v>682</v>
      </c>
      <c r="B683" t="s">
        <v>7</v>
      </c>
      <c r="C683" t="s">
        <v>8</v>
      </c>
      <c r="D683">
        <v>110000</v>
      </c>
    </row>
    <row r="684" spans="1:4" x14ac:dyDescent="0.3">
      <c r="A684">
        <v>683</v>
      </c>
      <c r="B684" t="s">
        <v>7</v>
      </c>
      <c r="C684" t="s">
        <v>5</v>
      </c>
      <c r="D684">
        <v>123000</v>
      </c>
    </row>
    <row r="685" spans="1:4" x14ac:dyDescent="0.3">
      <c r="A685">
        <v>684</v>
      </c>
      <c r="B685" t="s">
        <v>4</v>
      </c>
      <c r="C685" t="s">
        <v>9</v>
      </c>
      <c r="D685">
        <v>120000</v>
      </c>
    </row>
    <row r="686" spans="1:4" x14ac:dyDescent="0.3">
      <c r="A686">
        <v>685</v>
      </c>
      <c r="B686" t="s">
        <v>7</v>
      </c>
      <c r="C686" t="s">
        <v>48</v>
      </c>
      <c r="D686">
        <v>230000</v>
      </c>
    </row>
    <row r="687" spans="1:4" x14ac:dyDescent="0.3">
      <c r="A687">
        <v>686</v>
      </c>
      <c r="B687" t="s">
        <v>7</v>
      </c>
      <c r="C687" t="s">
        <v>5</v>
      </c>
      <c r="D687">
        <v>69800</v>
      </c>
    </row>
    <row r="688" spans="1:4" x14ac:dyDescent="0.3">
      <c r="A688">
        <v>687</v>
      </c>
      <c r="B688" t="s">
        <v>7</v>
      </c>
      <c r="C688" t="s">
        <v>5</v>
      </c>
      <c r="D688">
        <v>69800</v>
      </c>
    </row>
    <row r="689" spans="1:4" x14ac:dyDescent="0.3">
      <c r="A689">
        <v>688</v>
      </c>
      <c r="B689" t="s">
        <v>4</v>
      </c>
      <c r="C689" t="s">
        <v>26</v>
      </c>
      <c r="D689">
        <v>48000</v>
      </c>
    </row>
    <row r="690" spans="1:4" x14ac:dyDescent="0.3">
      <c r="A690">
        <v>689</v>
      </c>
      <c r="B690" t="s">
        <v>4</v>
      </c>
      <c r="C690" t="s">
        <v>6</v>
      </c>
      <c r="D690">
        <v>103000</v>
      </c>
    </row>
    <row r="691" spans="1:4" x14ac:dyDescent="0.3">
      <c r="A691">
        <v>690</v>
      </c>
      <c r="B691" t="s">
        <v>7</v>
      </c>
      <c r="C691" t="s">
        <v>5</v>
      </c>
      <c r="D691">
        <v>115000</v>
      </c>
    </row>
    <row r="692" spans="1:4" x14ac:dyDescent="0.3">
      <c r="A692">
        <v>691</v>
      </c>
      <c r="B692" t="s">
        <v>7</v>
      </c>
      <c r="C692" t="s">
        <v>49</v>
      </c>
      <c r="D692">
        <v>49000</v>
      </c>
    </row>
    <row r="693" spans="1:4" x14ac:dyDescent="0.3">
      <c r="A693">
        <v>692</v>
      </c>
      <c r="B693" t="s">
        <v>7</v>
      </c>
      <c r="C693" t="s">
        <v>6</v>
      </c>
      <c r="D693">
        <v>188175</v>
      </c>
    </row>
    <row r="694" spans="1:4" x14ac:dyDescent="0.3">
      <c r="A694">
        <v>693</v>
      </c>
      <c r="B694" t="s">
        <v>4</v>
      </c>
      <c r="C694" t="s">
        <v>8</v>
      </c>
      <c r="D694">
        <v>110000</v>
      </c>
    </row>
    <row r="695" spans="1:4" x14ac:dyDescent="0.3">
      <c r="A695">
        <v>694</v>
      </c>
      <c r="B695" t="s">
        <v>7</v>
      </c>
      <c r="C695" t="s">
        <v>5</v>
      </c>
      <c r="D695">
        <v>74100</v>
      </c>
    </row>
    <row r="696" spans="1:4" x14ac:dyDescent="0.3">
      <c r="A696">
        <v>695</v>
      </c>
      <c r="B696" t="s">
        <v>7</v>
      </c>
      <c r="C696" t="s">
        <v>8</v>
      </c>
      <c r="D696">
        <v>95000</v>
      </c>
    </row>
    <row r="697" spans="1:4" x14ac:dyDescent="0.3">
      <c r="A697">
        <v>696</v>
      </c>
      <c r="B697" t="s">
        <v>4</v>
      </c>
      <c r="C697" t="s">
        <v>6</v>
      </c>
      <c r="D697">
        <v>167500</v>
      </c>
    </row>
    <row r="698" spans="1:4" x14ac:dyDescent="0.3">
      <c r="A698">
        <v>697</v>
      </c>
      <c r="B698" t="s">
        <v>4</v>
      </c>
      <c r="C698" t="s">
        <v>50</v>
      </c>
      <c r="D698">
        <v>140000</v>
      </c>
    </row>
    <row r="699" spans="1:4" x14ac:dyDescent="0.3">
      <c r="A699">
        <v>698</v>
      </c>
      <c r="B699" t="s">
        <v>4</v>
      </c>
      <c r="C699" t="s">
        <v>6</v>
      </c>
      <c r="D699">
        <v>185000</v>
      </c>
    </row>
    <row r="700" spans="1:4" x14ac:dyDescent="0.3">
      <c r="A700">
        <v>699</v>
      </c>
      <c r="B700" t="s">
        <v>4</v>
      </c>
      <c r="C700" t="s">
        <v>6</v>
      </c>
      <c r="D700">
        <v>190000</v>
      </c>
    </row>
    <row r="701" spans="1:4" x14ac:dyDescent="0.3">
      <c r="A701">
        <v>700</v>
      </c>
      <c r="B701" t="s">
        <v>4</v>
      </c>
      <c r="C701" t="s">
        <v>5</v>
      </c>
      <c r="D701">
        <v>142000</v>
      </c>
    </row>
    <row r="702" spans="1:4" x14ac:dyDescent="0.3">
      <c r="A702">
        <v>701</v>
      </c>
      <c r="B702" t="s">
        <v>7</v>
      </c>
      <c r="C702" t="s">
        <v>8</v>
      </c>
      <c r="D702">
        <v>97000</v>
      </c>
    </row>
    <row r="703" spans="1:4" x14ac:dyDescent="0.3">
      <c r="A703">
        <v>702</v>
      </c>
      <c r="B703" t="s">
        <v>4</v>
      </c>
      <c r="C703" t="s">
        <v>6</v>
      </c>
      <c r="D703">
        <v>205000</v>
      </c>
    </row>
    <row r="704" spans="1:4" x14ac:dyDescent="0.3">
      <c r="A704">
        <v>703</v>
      </c>
      <c r="B704" t="s">
        <v>7</v>
      </c>
      <c r="C704" t="s">
        <v>6</v>
      </c>
      <c r="D704">
        <v>162240</v>
      </c>
    </row>
    <row r="705" spans="1:4" x14ac:dyDescent="0.3">
      <c r="A705">
        <v>704</v>
      </c>
      <c r="B705" t="s">
        <v>7</v>
      </c>
      <c r="C705" t="s">
        <v>9</v>
      </c>
      <c r="D705">
        <v>212850</v>
      </c>
    </row>
    <row r="706" spans="1:4" x14ac:dyDescent="0.3">
      <c r="A706">
        <v>705</v>
      </c>
      <c r="B706" t="s">
        <v>7</v>
      </c>
      <c r="C706" t="s">
        <v>5</v>
      </c>
      <c r="D706">
        <v>124000</v>
      </c>
    </row>
    <row r="707" spans="1:4" x14ac:dyDescent="0.3">
      <c r="A707">
        <v>706</v>
      </c>
      <c r="B707" t="s">
        <v>7</v>
      </c>
      <c r="C707" t="s">
        <v>51</v>
      </c>
      <c r="D707">
        <v>200000</v>
      </c>
    </row>
    <row r="708" spans="1:4" x14ac:dyDescent="0.3">
      <c r="A708">
        <v>707</v>
      </c>
      <c r="B708" t="s">
        <v>7</v>
      </c>
      <c r="C708" t="s">
        <v>5</v>
      </c>
      <c r="D708">
        <v>150000</v>
      </c>
    </row>
    <row r="709" spans="1:4" x14ac:dyDescent="0.3">
      <c r="A709">
        <v>708</v>
      </c>
      <c r="B709" t="s">
        <v>4</v>
      </c>
      <c r="C709" t="s">
        <v>6</v>
      </c>
      <c r="D709">
        <v>192000</v>
      </c>
    </row>
    <row r="710" spans="1:4" x14ac:dyDescent="0.3">
      <c r="A710">
        <v>709</v>
      </c>
      <c r="B710" t="s">
        <v>4</v>
      </c>
      <c r="C710" t="s">
        <v>24</v>
      </c>
      <c r="D710">
        <v>188000</v>
      </c>
    </row>
    <row r="711" spans="1:4" x14ac:dyDescent="0.3">
      <c r="A711">
        <v>710</v>
      </c>
      <c r="B711" t="s">
        <v>7</v>
      </c>
      <c r="C711" t="s">
        <v>9</v>
      </c>
      <c r="D711">
        <v>210000</v>
      </c>
    </row>
    <row r="712" spans="1:4" x14ac:dyDescent="0.3">
      <c r="A712">
        <v>711</v>
      </c>
      <c r="B712" t="s">
        <v>7</v>
      </c>
      <c r="C712" t="s">
        <v>5</v>
      </c>
      <c r="D712">
        <v>162000</v>
      </c>
    </row>
    <row r="713" spans="1:4" x14ac:dyDescent="0.3">
      <c r="A713">
        <v>712</v>
      </c>
      <c r="B713" t="s">
        <v>4</v>
      </c>
      <c r="C713" t="s">
        <v>9</v>
      </c>
      <c r="D713">
        <v>245000</v>
      </c>
    </row>
    <row r="714" spans="1:4" x14ac:dyDescent="0.3">
      <c r="A714">
        <v>713</v>
      </c>
      <c r="B714" t="s">
        <v>4</v>
      </c>
      <c r="C714" t="s">
        <v>5</v>
      </c>
      <c r="D714">
        <v>165000</v>
      </c>
    </row>
    <row r="715" spans="1:4" x14ac:dyDescent="0.3">
      <c r="A715">
        <v>714</v>
      </c>
      <c r="B715" t="s">
        <v>7</v>
      </c>
      <c r="C715" t="s">
        <v>5</v>
      </c>
      <c r="D715">
        <v>80300</v>
      </c>
    </row>
    <row r="716" spans="1:4" x14ac:dyDescent="0.3">
      <c r="A716">
        <v>715</v>
      </c>
      <c r="B716" t="s">
        <v>4</v>
      </c>
      <c r="C716" t="s">
        <v>6</v>
      </c>
      <c r="D716">
        <v>90000</v>
      </c>
    </row>
    <row r="717" spans="1:4" x14ac:dyDescent="0.3">
      <c r="A717">
        <v>716</v>
      </c>
      <c r="B717" t="s">
        <v>4</v>
      </c>
      <c r="C717" t="s">
        <v>5</v>
      </c>
      <c r="D717">
        <v>1643000</v>
      </c>
    </row>
    <row r="718" spans="1:4" x14ac:dyDescent="0.3">
      <c r="A718">
        <v>717</v>
      </c>
      <c r="B718" t="s">
        <v>4</v>
      </c>
      <c r="C718" t="s">
        <v>6</v>
      </c>
      <c r="D718">
        <v>193000</v>
      </c>
    </row>
    <row r="719" spans="1:4" x14ac:dyDescent="0.3">
      <c r="A719">
        <v>718</v>
      </c>
      <c r="B719" t="s">
        <v>4</v>
      </c>
      <c r="C719" t="s">
        <v>6</v>
      </c>
      <c r="D719">
        <v>195000</v>
      </c>
    </row>
    <row r="720" spans="1:4" x14ac:dyDescent="0.3">
      <c r="A720">
        <v>719</v>
      </c>
      <c r="B720" t="s">
        <v>7</v>
      </c>
      <c r="C720" t="s">
        <v>5</v>
      </c>
      <c r="D720">
        <v>153000</v>
      </c>
    </row>
    <row r="721" spans="1:4" x14ac:dyDescent="0.3">
      <c r="A721">
        <v>720</v>
      </c>
      <c r="B721" t="s">
        <v>7</v>
      </c>
      <c r="C721" t="s">
        <v>6</v>
      </c>
      <c r="D721">
        <v>170000</v>
      </c>
    </row>
    <row r="722" spans="1:4" x14ac:dyDescent="0.3">
      <c r="A722">
        <v>721</v>
      </c>
      <c r="B722" t="s">
        <v>4</v>
      </c>
      <c r="C722" t="s">
        <v>5</v>
      </c>
      <c r="D722">
        <v>159232</v>
      </c>
    </row>
    <row r="723" spans="1:4" x14ac:dyDescent="0.3">
      <c r="A723">
        <v>722</v>
      </c>
      <c r="B723" t="s">
        <v>4</v>
      </c>
      <c r="C723" t="s">
        <v>5</v>
      </c>
      <c r="D723">
        <v>146000</v>
      </c>
    </row>
    <row r="724" spans="1:4" x14ac:dyDescent="0.3">
      <c r="A724">
        <v>723</v>
      </c>
      <c r="B724" t="s">
        <v>7</v>
      </c>
      <c r="C724" t="s">
        <v>5</v>
      </c>
      <c r="D724">
        <v>80300</v>
      </c>
    </row>
    <row r="725" spans="1:4" x14ac:dyDescent="0.3">
      <c r="A725">
        <v>724</v>
      </c>
      <c r="B725" t="s">
        <v>4</v>
      </c>
      <c r="C725" t="s">
        <v>6</v>
      </c>
      <c r="D725">
        <v>193000</v>
      </c>
    </row>
    <row r="726" spans="1:4" x14ac:dyDescent="0.3">
      <c r="A726">
        <v>725</v>
      </c>
      <c r="B726" t="s">
        <v>4</v>
      </c>
      <c r="C726" t="s">
        <v>17</v>
      </c>
      <c r="D726">
        <v>193050</v>
      </c>
    </row>
    <row r="727" spans="1:4" x14ac:dyDescent="0.3">
      <c r="A727">
        <v>726</v>
      </c>
      <c r="B727" t="s">
        <v>4</v>
      </c>
      <c r="C727" t="s">
        <v>5</v>
      </c>
      <c r="D727">
        <v>88000</v>
      </c>
    </row>
    <row r="728" spans="1:4" x14ac:dyDescent="0.3">
      <c r="A728">
        <v>727</v>
      </c>
      <c r="B728" t="s">
        <v>7</v>
      </c>
      <c r="C728" t="s">
        <v>9</v>
      </c>
      <c r="D728">
        <v>225786.27</v>
      </c>
    </row>
    <row r="729" spans="1:4" x14ac:dyDescent="0.3">
      <c r="A729">
        <v>728</v>
      </c>
      <c r="B729" t="s">
        <v>4</v>
      </c>
      <c r="C729" t="s">
        <v>6</v>
      </c>
      <c r="D729">
        <v>181000</v>
      </c>
    </row>
    <row r="730" spans="1:4" x14ac:dyDescent="0.3">
      <c r="A730">
        <v>729</v>
      </c>
      <c r="B730" t="s">
        <v>4</v>
      </c>
      <c r="C730" t="s">
        <v>5</v>
      </c>
      <c r="D730">
        <v>167000</v>
      </c>
    </row>
    <row r="731" spans="1:4" x14ac:dyDescent="0.3">
      <c r="A731">
        <v>730</v>
      </c>
      <c r="B731" t="s">
        <v>4</v>
      </c>
      <c r="C731" t="s">
        <v>8</v>
      </c>
      <c r="D731">
        <v>56000</v>
      </c>
    </row>
    <row r="732" spans="1:4" x14ac:dyDescent="0.3">
      <c r="A732">
        <v>731</v>
      </c>
      <c r="B732" t="s">
        <v>4</v>
      </c>
      <c r="C732" t="s">
        <v>18</v>
      </c>
      <c r="D732">
        <v>264000</v>
      </c>
    </row>
    <row r="733" spans="1:4" x14ac:dyDescent="0.3">
      <c r="A733">
        <v>732</v>
      </c>
      <c r="B733" t="s">
        <v>4</v>
      </c>
      <c r="C733" t="s">
        <v>8</v>
      </c>
      <c r="D733">
        <v>103000</v>
      </c>
    </row>
    <row r="734" spans="1:4" x14ac:dyDescent="0.3">
      <c r="A734">
        <v>733</v>
      </c>
      <c r="B734" t="s">
        <v>4</v>
      </c>
      <c r="C734" t="s">
        <v>6</v>
      </c>
      <c r="D734">
        <v>168000</v>
      </c>
    </row>
    <row r="735" spans="1:4" x14ac:dyDescent="0.3">
      <c r="A735">
        <v>734</v>
      </c>
      <c r="B735" t="s">
        <v>7</v>
      </c>
      <c r="C735" t="s">
        <v>8</v>
      </c>
      <c r="D735">
        <v>120000</v>
      </c>
    </row>
    <row r="736" spans="1:4" x14ac:dyDescent="0.3">
      <c r="A736">
        <v>735</v>
      </c>
      <c r="B736" t="s">
        <v>4</v>
      </c>
      <c r="C736" t="s">
        <v>6</v>
      </c>
      <c r="D736">
        <v>180000</v>
      </c>
    </row>
    <row r="737" spans="1:4" x14ac:dyDescent="0.3">
      <c r="A737">
        <v>736</v>
      </c>
      <c r="B737" t="s">
        <v>4</v>
      </c>
      <c r="C737" t="s">
        <v>6</v>
      </c>
      <c r="D737">
        <v>194000</v>
      </c>
    </row>
    <row r="738" spans="1:4" x14ac:dyDescent="0.3">
      <c r="A738">
        <v>737</v>
      </c>
      <c r="B738" t="s">
        <v>4</v>
      </c>
      <c r="C738" t="s">
        <v>5</v>
      </c>
      <c r="D738">
        <v>160000</v>
      </c>
    </row>
    <row r="739" spans="1:4" x14ac:dyDescent="0.3">
      <c r="A739">
        <v>738</v>
      </c>
      <c r="B739" t="s">
        <v>4</v>
      </c>
      <c r="C739" t="s">
        <v>6</v>
      </c>
      <c r="D739">
        <v>197000</v>
      </c>
    </row>
    <row r="740" spans="1:4" x14ac:dyDescent="0.3">
      <c r="A740">
        <v>739</v>
      </c>
      <c r="B740" t="s">
        <v>7</v>
      </c>
      <c r="C740" t="s">
        <v>6</v>
      </c>
      <c r="D740">
        <v>79000</v>
      </c>
    </row>
    <row r="741" spans="1:4" x14ac:dyDescent="0.3">
      <c r="A741">
        <v>740</v>
      </c>
      <c r="B741" t="s">
        <v>7</v>
      </c>
      <c r="C741" t="s">
        <v>5</v>
      </c>
      <c r="D741">
        <v>78000</v>
      </c>
    </row>
    <row r="742" spans="1:4" x14ac:dyDescent="0.3">
      <c r="A742">
        <v>741</v>
      </c>
      <c r="B742" t="s">
        <v>4</v>
      </c>
      <c r="C742" t="s">
        <v>8</v>
      </c>
      <c r="D742">
        <v>68000</v>
      </c>
    </row>
    <row r="743" spans="1:4" x14ac:dyDescent="0.3">
      <c r="A743">
        <v>742</v>
      </c>
      <c r="B743" t="s">
        <v>7</v>
      </c>
      <c r="C743" t="s">
        <v>5</v>
      </c>
      <c r="D743">
        <v>125000</v>
      </c>
    </row>
    <row r="744" spans="1:4" x14ac:dyDescent="0.3">
      <c r="A744">
        <v>743</v>
      </c>
      <c r="B744" t="s">
        <v>4</v>
      </c>
      <c r="C744" t="s">
        <v>5</v>
      </c>
      <c r="D744">
        <v>72000</v>
      </c>
    </row>
    <row r="745" spans="1:4" x14ac:dyDescent="0.3">
      <c r="A745">
        <v>744</v>
      </c>
      <c r="B745" t="s">
        <v>4</v>
      </c>
      <c r="C745" t="s">
        <v>6</v>
      </c>
      <c r="D745">
        <v>105840</v>
      </c>
    </row>
    <row r="746" spans="1:4" x14ac:dyDescent="0.3">
      <c r="A746">
        <v>745</v>
      </c>
      <c r="B746" t="s">
        <v>4</v>
      </c>
      <c r="C746" t="s">
        <v>6</v>
      </c>
      <c r="D746">
        <v>205000</v>
      </c>
    </row>
    <row r="747" spans="1:4" x14ac:dyDescent="0.3">
      <c r="A747">
        <v>746</v>
      </c>
      <c r="B747" t="s">
        <v>7</v>
      </c>
      <c r="C747" t="s">
        <v>9</v>
      </c>
      <c r="D747">
        <v>112000</v>
      </c>
    </row>
    <row r="748" spans="1:4" x14ac:dyDescent="0.3">
      <c r="A748">
        <v>747</v>
      </c>
      <c r="C748" t="s">
        <v>5</v>
      </c>
      <c r="D748">
        <v>80000</v>
      </c>
    </row>
    <row r="749" spans="1:4" x14ac:dyDescent="0.3">
      <c r="A749">
        <v>748</v>
      </c>
      <c r="B749" t="s">
        <v>4</v>
      </c>
      <c r="C749" t="s">
        <v>6</v>
      </c>
      <c r="D749">
        <v>106920</v>
      </c>
    </row>
    <row r="750" spans="1:4" x14ac:dyDescent="0.3">
      <c r="A750">
        <v>749</v>
      </c>
      <c r="B750" t="s">
        <v>4</v>
      </c>
      <c r="C750" t="s">
        <v>6</v>
      </c>
      <c r="D750">
        <v>190000</v>
      </c>
    </row>
    <row r="751" spans="1:4" x14ac:dyDescent="0.3">
      <c r="A751">
        <v>750</v>
      </c>
      <c r="B751" t="s">
        <v>7</v>
      </c>
      <c r="C751" t="s">
        <v>40</v>
      </c>
      <c r="D751">
        <v>79380</v>
      </c>
    </row>
    <row r="752" spans="1:4" x14ac:dyDescent="0.3">
      <c r="A752">
        <v>751</v>
      </c>
      <c r="B752" t="s">
        <v>4</v>
      </c>
      <c r="C752" t="s">
        <v>5</v>
      </c>
      <c r="D752">
        <v>145000</v>
      </c>
    </row>
    <row r="753" spans="1:4" x14ac:dyDescent="0.3">
      <c r="A753">
        <v>752</v>
      </c>
      <c r="B753" t="s">
        <v>7</v>
      </c>
      <c r="C753" t="s">
        <v>5</v>
      </c>
      <c r="D753">
        <v>163000</v>
      </c>
    </row>
    <row r="754" spans="1:4" x14ac:dyDescent="0.3">
      <c r="A754">
        <v>753</v>
      </c>
      <c r="B754" t="s">
        <v>4</v>
      </c>
      <c r="C754" t="s">
        <v>5</v>
      </c>
      <c r="D754">
        <v>155000</v>
      </c>
    </row>
    <row r="755" spans="1:4" x14ac:dyDescent="0.3">
      <c r="A755">
        <v>754</v>
      </c>
      <c r="B755" t="s">
        <v>4</v>
      </c>
      <c r="C755" t="s">
        <v>9</v>
      </c>
      <c r="D755">
        <v>235193.61</v>
      </c>
    </row>
    <row r="756" spans="1:4" x14ac:dyDescent="0.3">
      <c r="A756">
        <v>755</v>
      </c>
      <c r="B756" t="s">
        <v>4</v>
      </c>
      <c r="C756" t="s">
        <v>5</v>
      </c>
      <c r="D756">
        <v>161000</v>
      </c>
    </row>
    <row r="757" spans="1:4" x14ac:dyDescent="0.3">
      <c r="A757">
        <v>756</v>
      </c>
      <c r="B757" t="s">
        <v>4</v>
      </c>
      <c r="C757" t="s">
        <v>5</v>
      </c>
      <c r="D757">
        <v>167000</v>
      </c>
    </row>
    <row r="758" spans="1:4" x14ac:dyDescent="0.3">
      <c r="A758">
        <v>757</v>
      </c>
      <c r="B758" t="s">
        <v>4</v>
      </c>
      <c r="C758" t="s">
        <v>6</v>
      </c>
      <c r="D758">
        <v>195020</v>
      </c>
    </row>
    <row r="759" spans="1:4" x14ac:dyDescent="0.3">
      <c r="A759">
        <v>758</v>
      </c>
      <c r="B759" t="s">
        <v>7</v>
      </c>
      <c r="C759" t="s">
        <v>5</v>
      </c>
      <c r="D759">
        <v>83000</v>
      </c>
    </row>
    <row r="760" spans="1:4" x14ac:dyDescent="0.3">
      <c r="A760">
        <v>759</v>
      </c>
      <c r="B760" t="s">
        <v>7</v>
      </c>
      <c r="C760" t="s">
        <v>16</v>
      </c>
      <c r="D760">
        <v>18.23</v>
      </c>
    </row>
    <row r="761" spans="1:4" x14ac:dyDescent="0.3">
      <c r="A761">
        <v>760</v>
      </c>
      <c r="B761" t="s">
        <v>7</v>
      </c>
      <c r="C761" t="s">
        <v>32</v>
      </c>
      <c r="D761">
        <v>380000</v>
      </c>
    </row>
    <row r="762" spans="1:4" x14ac:dyDescent="0.3">
      <c r="A762">
        <v>761</v>
      </c>
      <c r="B762" t="s">
        <v>7</v>
      </c>
      <c r="C762" t="s">
        <v>14</v>
      </c>
      <c r="D762">
        <v>185000</v>
      </c>
    </row>
    <row r="763" spans="1:4" x14ac:dyDescent="0.3">
      <c r="A763">
        <v>762</v>
      </c>
      <c r="B763" t="s">
        <v>4</v>
      </c>
      <c r="C763" t="s">
        <v>9</v>
      </c>
      <c r="D763">
        <v>234000</v>
      </c>
    </row>
    <row r="764" spans="1:4" x14ac:dyDescent="0.3">
      <c r="A764">
        <v>763</v>
      </c>
      <c r="B764" t="s">
        <v>4</v>
      </c>
      <c r="C764" t="s">
        <v>9</v>
      </c>
      <c r="D764">
        <v>220000</v>
      </c>
    </row>
    <row r="765" spans="1:4" x14ac:dyDescent="0.3">
      <c r="A765">
        <v>764</v>
      </c>
      <c r="B765" t="s">
        <v>4</v>
      </c>
      <c r="C765" t="s">
        <v>8</v>
      </c>
      <c r="D765">
        <v>115000</v>
      </c>
    </row>
    <row r="766" spans="1:4" x14ac:dyDescent="0.3">
      <c r="A766">
        <v>765</v>
      </c>
      <c r="B766" t="s">
        <v>7</v>
      </c>
      <c r="C766" t="s">
        <v>9</v>
      </c>
      <c r="D766">
        <v>17900</v>
      </c>
    </row>
    <row r="767" spans="1:4" x14ac:dyDescent="0.3">
      <c r="A767">
        <v>766</v>
      </c>
      <c r="B767" t="s">
        <v>4</v>
      </c>
      <c r="C767" t="s">
        <v>6</v>
      </c>
      <c r="D767">
        <v>175000</v>
      </c>
    </row>
    <row r="768" spans="1:4" x14ac:dyDescent="0.3">
      <c r="A768">
        <v>767</v>
      </c>
      <c r="B768" t="s">
        <v>7</v>
      </c>
      <c r="C768" t="s">
        <v>5</v>
      </c>
      <c r="D768">
        <v>154000</v>
      </c>
    </row>
    <row r="769" spans="1:4" x14ac:dyDescent="0.3">
      <c r="A769">
        <v>768</v>
      </c>
      <c r="B769" t="s">
        <v>4</v>
      </c>
      <c r="C769" t="s">
        <v>8</v>
      </c>
      <c r="D769">
        <v>97000</v>
      </c>
    </row>
    <row r="770" spans="1:4" x14ac:dyDescent="0.3">
      <c r="A770">
        <v>769</v>
      </c>
      <c r="B770" t="s">
        <v>7</v>
      </c>
      <c r="C770" t="s">
        <v>5</v>
      </c>
      <c r="D770">
        <v>129900</v>
      </c>
    </row>
    <row r="771" spans="1:4" x14ac:dyDescent="0.3">
      <c r="A771">
        <v>770</v>
      </c>
      <c r="B771" t="s">
        <v>4</v>
      </c>
      <c r="C771" t="s">
        <v>6</v>
      </c>
      <c r="D771">
        <v>198000</v>
      </c>
    </row>
    <row r="772" spans="1:4" x14ac:dyDescent="0.3">
      <c r="A772">
        <v>771</v>
      </c>
      <c r="B772" t="s">
        <v>4</v>
      </c>
      <c r="C772" t="s">
        <v>6</v>
      </c>
      <c r="D772">
        <v>148960</v>
      </c>
    </row>
    <row r="773" spans="1:4" x14ac:dyDescent="0.3">
      <c r="A773">
        <v>772</v>
      </c>
      <c r="B773" t="s">
        <v>4</v>
      </c>
      <c r="C773" t="s">
        <v>6</v>
      </c>
      <c r="D773">
        <v>196020</v>
      </c>
    </row>
    <row r="774" spans="1:4" x14ac:dyDescent="0.3">
      <c r="A774">
        <v>773</v>
      </c>
      <c r="B774" t="s">
        <v>7</v>
      </c>
      <c r="C774" t="s">
        <v>6</v>
      </c>
      <c r="D774">
        <v>153000</v>
      </c>
    </row>
    <row r="775" spans="1:4" x14ac:dyDescent="0.3">
      <c r="A775">
        <v>774</v>
      </c>
      <c r="B775" t="s">
        <v>4</v>
      </c>
      <c r="C775" t="s">
        <v>5</v>
      </c>
      <c r="D775">
        <v>165000</v>
      </c>
    </row>
    <row r="776" spans="1:4" x14ac:dyDescent="0.3">
      <c r="A776">
        <v>775</v>
      </c>
      <c r="B776" t="s">
        <v>4</v>
      </c>
      <c r="C776" t="s">
        <v>5</v>
      </c>
      <c r="D776">
        <v>109090</v>
      </c>
    </row>
    <row r="777" spans="1:4" x14ac:dyDescent="0.3">
      <c r="A777">
        <v>776</v>
      </c>
      <c r="B777" t="s">
        <v>4</v>
      </c>
      <c r="C777" t="s">
        <v>8</v>
      </c>
      <c r="D777">
        <v>118000</v>
      </c>
    </row>
    <row r="778" spans="1:4" x14ac:dyDescent="0.3">
      <c r="A778">
        <v>777</v>
      </c>
      <c r="B778" t="s">
        <v>4</v>
      </c>
      <c r="C778" t="s">
        <v>5</v>
      </c>
      <c r="D778">
        <v>148000</v>
      </c>
    </row>
    <row r="779" spans="1:4" x14ac:dyDescent="0.3">
      <c r="A779">
        <v>778</v>
      </c>
      <c r="B779" t="s">
        <v>4</v>
      </c>
      <c r="C779" t="s">
        <v>5</v>
      </c>
      <c r="D779">
        <v>150000</v>
      </c>
    </row>
    <row r="780" spans="1:4" x14ac:dyDescent="0.3">
      <c r="A780">
        <v>779</v>
      </c>
      <c r="B780" t="s">
        <v>4</v>
      </c>
      <c r="C780" t="s">
        <v>8</v>
      </c>
      <c r="D780">
        <v>95000</v>
      </c>
    </row>
    <row r="781" spans="1:4" x14ac:dyDescent="0.3">
      <c r="A781">
        <v>780</v>
      </c>
      <c r="B781" t="s">
        <v>7</v>
      </c>
      <c r="C781" t="s">
        <v>19</v>
      </c>
      <c r="D781">
        <v>240000</v>
      </c>
    </row>
    <row r="782" spans="1:4" x14ac:dyDescent="0.3">
      <c r="A782">
        <v>781</v>
      </c>
      <c r="B782" t="s">
        <v>7</v>
      </c>
      <c r="C782" t="s">
        <v>5</v>
      </c>
      <c r="D782">
        <v>140000</v>
      </c>
    </row>
    <row r="783" spans="1:4" x14ac:dyDescent="0.3">
      <c r="A783">
        <v>782</v>
      </c>
      <c r="B783" t="s">
        <v>4</v>
      </c>
      <c r="C783" t="s">
        <v>6</v>
      </c>
      <c r="D783">
        <v>136151.1</v>
      </c>
    </row>
    <row r="784" spans="1:4" x14ac:dyDescent="0.3">
      <c r="A784">
        <v>783</v>
      </c>
      <c r="B784" t="s">
        <v>4</v>
      </c>
      <c r="C784" t="s">
        <v>5</v>
      </c>
      <c r="D784">
        <v>137000</v>
      </c>
    </row>
    <row r="785" spans="1:4" x14ac:dyDescent="0.3">
      <c r="A785">
        <v>784</v>
      </c>
      <c r="B785" t="s">
        <v>4</v>
      </c>
      <c r="C785" t="s">
        <v>5</v>
      </c>
      <c r="D785">
        <v>167000</v>
      </c>
    </row>
    <row r="786" spans="1:4" x14ac:dyDescent="0.3">
      <c r="A786">
        <v>785</v>
      </c>
      <c r="B786" t="s">
        <v>4</v>
      </c>
      <c r="C786" t="s">
        <v>6</v>
      </c>
      <c r="D786">
        <v>183150</v>
      </c>
    </row>
    <row r="787" spans="1:4" x14ac:dyDescent="0.3">
      <c r="A787">
        <v>786</v>
      </c>
      <c r="B787" t="s">
        <v>4</v>
      </c>
      <c r="C787" t="s">
        <v>6</v>
      </c>
      <c r="D787">
        <v>205000</v>
      </c>
    </row>
    <row r="788" spans="1:4" x14ac:dyDescent="0.3">
      <c r="A788">
        <v>787</v>
      </c>
      <c r="B788" t="s">
        <v>4</v>
      </c>
      <c r="C788" t="s">
        <v>6</v>
      </c>
      <c r="D788">
        <v>191100</v>
      </c>
    </row>
    <row r="789" spans="1:4" x14ac:dyDescent="0.3">
      <c r="A789">
        <v>788</v>
      </c>
      <c r="B789" t="s">
        <v>7</v>
      </c>
      <c r="C789" t="s">
        <v>5</v>
      </c>
      <c r="D789">
        <v>156420</v>
      </c>
    </row>
    <row r="790" spans="1:4" x14ac:dyDescent="0.3">
      <c r="A790">
        <v>789</v>
      </c>
      <c r="B790" t="s">
        <v>4</v>
      </c>
      <c r="C790" t="s">
        <v>6</v>
      </c>
      <c r="D790">
        <v>168000</v>
      </c>
    </row>
    <row r="791" spans="1:4" x14ac:dyDescent="0.3">
      <c r="A791">
        <v>790</v>
      </c>
      <c r="B791" t="s">
        <v>4</v>
      </c>
      <c r="C791" t="s">
        <v>5</v>
      </c>
      <c r="D791">
        <v>81000</v>
      </c>
    </row>
    <row r="792" spans="1:4" x14ac:dyDescent="0.3">
      <c r="A792">
        <v>791</v>
      </c>
      <c r="B792" t="s">
        <v>4</v>
      </c>
      <c r="C792">
        <v>6</v>
      </c>
      <c r="D792">
        <v>130000</v>
      </c>
    </row>
    <row r="793" spans="1:4" x14ac:dyDescent="0.3">
      <c r="A793">
        <v>792</v>
      </c>
      <c r="B793" t="s">
        <v>4</v>
      </c>
      <c r="C793" t="s">
        <v>5</v>
      </c>
      <c r="D793">
        <v>125000</v>
      </c>
    </row>
    <row r="794" spans="1:4" x14ac:dyDescent="0.3">
      <c r="A794">
        <v>793</v>
      </c>
      <c r="B794" t="s">
        <v>7</v>
      </c>
      <c r="C794" t="s">
        <v>8</v>
      </c>
      <c r="D794">
        <v>100000</v>
      </c>
    </row>
    <row r="795" spans="1:4" x14ac:dyDescent="0.3">
      <c r="A795">
        <v>794</v>
      </c>
      <c r="B795" t="s">
        <v>4</v>
      </c>
      <c r="C795" t="s">
        <v>5</v>
      </c>
      <c r="D795">
        <v>165000</v>
      </c>
    </row>
    <row r="796" spans="1:4" x14ac:dyDescent="0.3">
      <c r="A796">
        <v>795</v>
      </c>
      <c r="B796" t="s">
        <v>4</v>
      </c>
      <c r="C796" t="s">
        <v>5</v>
      </c>
      <c r="D796">
        <v>135000</v>
      </c>
    </row>
    <row r="797" spans="1:4" x14ac:dyDescent="0.3">
      <c r="A797">
        <v>796</v>
      </c>
      <c r="B797" t="s">
        <v>4</v>
      </c>
      <c r="C797" t="s">
        <v>6</v>
      </c>
      <c r="D797">
        <v>203000</v>
      </c>
    </row>
    <row r="798" spans="1:4" x14ac:dyDescent="0.3">
      <c r="A798">
        <v>797</v>
      </c>
      <c r="B798" t="s">
        <v>7</v>
      </c>
      <c r="C798" t="s">
        <v>52</v>
      </c>
      <c r="D798">
        <v>140000</v>
      </c>
    </row>
    <row r="799" spans="1:4" x14ac:dyDescent="0.3">
      <c r="A799">
        <v>798</v>
      </c>
      <c r="B799" t="s">
        <v>7</v>
      </c>
      <c r="C799" t="s">
        <v>9</v>
      </c>
      <c r="D799">
        <v>240000</v>
      </c>
    </row>
    <row r="800" spans="1:4" x14ac:dyDescent="0.3">
      <c r="A800">
        <v>799</v>
      </c>
      <c r="B800" t="s">
        <v>4</v>
      </c>
      <c r="C800" t="s">
        <v>9</v>
      </c>
      <c r="D800">
        <v>231000</v>
      </c>
    </row>
    <row r="801" spans="1:4" x14ac:dyDescent="0.3">
      <c r="A801">
        <v>800</v>
      </c>
      <c r="B801" t="s">
        <v>7</v>
      </c>
      <c r="C801" t="s">
        <v>6</v>
      </c>
      <c r="D801">
        <v>197000</v>
      </c>
    </row>
    <row r="802" spans="1:4" x14ac:dyDescent="0.3">
      <c r="A802">
        <v>801</v>
      </c>
      <c r="B802" t="s">
        <v>4</v>
      </c>
      <c r="C802" t="s">
        <v>5</v>
      </c>
      <c r="D802">
        <v>156400</v>
      </c>
    </row>
    <row r="803" spans="1:4" x14ac:dyDescent="0.3">
      <c r="A803">
        <v>802</v>
      </c>
      <c r="B803" t="s">
        <v>7</v>
      </c>
      <c r="C803" t="s">
        <v>8</v>
      </c>
      <c r="D803">
        <v>91000</v>
      </c>
    </row>
    <row r="804" spans="1:4" x14ac:dyDescent="0.3">
      <c r="A804">
        <v>803</v>
      </c>
      <c r="B804" t="s">
        <v>4</v>
      </c>
      <c r="C804" t="s">
        <v>8</v>
      </c>
      <c r="D804">
        <v>101000</v>
      </c>
    </row>
    <row r="805" spans="1:4" x14ac:dyDescent="0.3">
      <c r="A805">
        <v>804</v>
      </c>
      <c r="B805" t="s">
        <v>4</v>
      </c>
      <c r="C805" t="s">
        <v>5</v>
      </c>
      <c r="D805">
        <v>164000</v>
      </c>
    </row>
    <row r="806" spans="1:4" x14ac:dyDescent="0.3">
      <c r="A806">
        <v>805</v>
      </c>
      <c r="B806" t="s">
        <v>7</v>
      </c>
      <c r="C806" t="s">
        <v>8</v>
      </c>
      <c r="D806">
        <v>80000</v>
      </c>
    </row>
    <row r="807" spans="1:4" x14ac:dyDescent="0.3">
      <c r="A807">
        <v>806</v>
      </c>
      <c r="B807" t="s">
        <v>7</v>
      </c>
      <c r="C807" t="s">
        <v>5</v>
      </c>
      <c r="D807">
        <v>96040</v>
      </c>
    </row>
    <row r="808" spans="1:4" x14ac:dyDescent="0.3">
      <c r="A808">
        <v>807</v>
      </c>
      <c r="B808" t="s">
        <v>4</v>
      </c>
      <c r="C808" t="s">
        <v>5</v>
      </c>
      <c r="D808">
        <v>160000</v>
      </c>
    </row>
    <row r="809" spans="1:4" x14ac:dyDescent="0.3">
      <c r="A809">
        <v>808</v>
      </c>
      <c r="B809" t="s">
        <v>7</v>
      </c>
      <c r="C809" t="s">
        <v>6</v>
      </c>
      <c r="D809">
        <v>150000</v>
      </c>
    </row>
    <row r="810" spans="1:4" x14ac:dyDescent="0.3">
      <c r="A810">
        <v>809</v>
      </c>
      <c r="B810" t="s">
        <v>7</v>
      </c>
      <c r="C810" t="s">
        <v>6</v>
      </c>
      <c r="D810">
        <v>157410</v>
      </c>
    </row>
    <row r="811" spans="1:4" x14ac:dyDescent="0.3">
      <c r="A811">
        <v>810</v>
      </c>
      <c r="B811" t="s">
        <v>4</v>
      </c>
      <c r="C811" t="s">
        <v>9</v>
      </c>
      <c r="D811">
        <v>200000</v>
      </c>
    </row>
    <row r="812" spans="1:4" x14ac:dyDescent="0.3">
      <c r="A812">
        <v>811</v>
      </c>
      <c r="B812" t="s">
        <v>4</v>
      </c>
      <c r="C812" t="s">
        <v>19</v>
      </c>
      <c r="D812">
        <v>251000</v>
      </c>
    </row>
    <row r="813" spans="1:4" x14ac:dyDescent="0.3">
      <c r="A813">
        <v>812</v>
      </c>
      <c r="B813" t="s">
        <v>4</v>
      </c>
      <c r="C813" t="s">
        <v>9</v>
      </c>
      <c r="D813">
        <v>223740</v>
      </c>
    </row>
    <row r="814" spans="1:4" x14ac:dyDescent="0.3">
      <c r="A814">
        <v>813</v>
      </c>
      <c r="B814" t="s">
        <v>7</v>
      </c>
      <c r="C814" t="s">
        <v>6</v>
      </c>
      <c r="D814">
        <v>196584.73</v>
      </c>
    </row>
    <row r="815" spans="1:4" x14ac:dyDescent="0.3">
      <c r="A815">
        <v>814</v>
      </c>
      <c r="B815" t="s">
        <v>4</v>
      </c>
      <c r="C815" t="s">
        <v>6</v>
      </c>
      <c r="D815">
        <v>173000</v>
      </c>
    </row>
    <row r="816" spans="1:4" x14ac:dyDescent="0.3">
      <c r="A816">
        <v>815</v>
      </c>
      <c r="B816" t="s">
        <v>7</v>
      </c>
      <c r="C816" t="s">
        <v>6</v>
      </c>
      <c r="D816">
        <v>175000</v>
      </c>
    </row>
    <row r="817" spans="1:4" x14ac:dyDescent="0.3">
      <c r="A817">
        <v>816</v>
      </c>
      <c r="B817" t="s">
        <v>4</v>
      </c>
      <c r="C817" t="s">
        <v>5</v>
      </c>
      <c r="D817">
        <v>154000</v>
      </c>
    </row>
    <row r="818" spans="1:4" x14ac:dyDescent="0.3">
      <c r="A818">
        <v>817</v>
      </c>
      <c r="B818" t="s">
        <v>7</v>
      </c>
      <c r="C818" t="s">
        <v>5</v>
      </c>
      <c r="D818">
        <v>110000</v>
      </c>
    </row>
    <row r="819" spans="1:4" x14ac:dyDescent="0.3">
      <c r="A819">
        <v>818</v>
      </c>
      <c r="B819" t="s">
        <v>7</v>
      </c>
      <c r="C819" t="s">
        <v>8</v>
      </c>
      <c r="D819">
        <v>103950</v>
      </c>
    </row>
    <row r="820" spans="1:4" x14ac:dyDescent="0.3">
      <c r="A820">
        <v>819</v>
      </c>
      <c r="B820" t="s">
        <v>4</v>
      </c>
      <c r="C820" t="s">
        <v>19</v>
      </c>
      <c r="D820">
        <v>256000</v>
      </c>
    </row>
    <row r="821" spans="1:4" x14ac:dyDescent="0.3">
      <c r="A821">
        <v>820</v>
      </c>
      <c r="B821" t="s">
        <v>7</v>
      </c>
      <c r="C821" t="s">
        <v>6</v>
      </c>
      <c r="D821">
        <v>180000</v>
      </c>
    </row>
    <row r="822" spans="1:4" x14ac:dyDescent="0.3">
      <c r="A822">
        <v>821</v>
      </c>
      <c r="B822" t="s">
        <v>4</v>
      </c>
      <c r="C822" t="s">
        <v>53</v>
      </c>
      <c r="D822">
        <v>156000</v>
      </c>
    </row>
    <row r="823" spans="1:4" x14ac:dyDescent="0.3">
      <c r="A823">
        <v>822</v>
      </c>
      <c r="B823" t="s">
        <v>4</v>
      </c>
      <c r="C823" t="s">
        <v>6</v>
      </c>
      <c r="D823">
        <v>194000</v>
      </c>
    </row>
    <row r="824" spans="1:4" x14ac:dyDescent="0.3">
      <c r="A824">
        <v>823</v>
      </c>
      <c r="B824" t="s">
        <v>7</v>
      </c>
      <c r="C824" t="s">
        <v>5</v>
      </c>
      <c r="D824">
        <v>150000</v>
      </c>
    </row>
    <row r="825" spans="1:4" x14ac:dyDescent="0.3">
      <c r="A825">
        <v>824</v>
      </c>
      <c r="B825" t="s">
        <v>7</v>
      </c>
      <c r="C825" t="s">
        <v>6</v>
      </c>
      <c r="D825">
        <v>185000</v>
      </c>
    </row>
    <row r="826" spans="1:4" x14ac:dyDescent="0.3">
      <c r="A826">
        <v>825</v>
      </c>
      <c r="B826" t="s">
        <v>4</v>
      </c>
      <c r="C826" t="s">
        <v>9</v>
      </c>
      <c r="D826">
        <v>231700</v>
      </c>
    </row>
    <row r="827" spans="1:4" x14ac:dyDescent="0.3">
      <c r="A827">
        <v>826</v>
      </c>
      <c r="B827" t="s">
        <v>4</v>
      </c>
      <c r="C827" t="s">
        <v>5</v>
      </c>
      <c r="D827">
        <v>173977</v>
      </c>
    </row>
    <row r="828" spans="1:4" x14ac:dyDescent="0.3">
      <c r="A828">
        <v>827</v>
      </c>
      <c r="B828" t="s">
        <v>4</v>
      </c>
      <c r="C828" t="s">
        <v>5</v>
      </c>
      <c r="D828">
        <v>118800</v>
      </c>
    </row>
    <row r="829" spans="1:4" x14ac:dyDescent="0.3">
      <c r="A829">
        <v>828</v>
      </c>
      <c r="B829" t="s">
        <v>4</v>
      </c>
      <c r="C829" t="s">
        <v>14</v>
      </c>
      <c r="D829">
        <v>230000</v>
      </c>
    </row>
    <row r="830" spans="1:4" x14ac:dyDescent="0.3">
      <c r="A830">
        <v>829</v>
      </c>
      <c r="B830" t="s">
        <v>7</v>
      </c>
      <c r="C830" t="s">
        <v>5</v>
      </c>
      <c r="D830">
        <v>95000</v>
      </c>
    </row>
    <row r="831" spans="1:4" x14ac:dyDescent="0.3">
      <c r="A831">
        <v>830</v>
      </c>
      <c r="B831" t="s">
        <v>4</v>
      </c>
      <c r="C831" t="s">
        <v>8</v>
      </c>
      <c r="D831">
        <v>328800</v>
      </c>
    </row>
    <row r="832" spans="1:4" x14ac:dyDescent="0.3">
      <c r="A832">
        <v>831</v>
      </c>
      <c r="C832" t="s">
        <v>6</v>
      </c>
      <c r="D832">
        <v>198000</v>
      </c>
    </row>
    <row r="833" spans="1:4" x14ac:dyDescent="0.3">
      <c r="A833">
        <v>832</v>
      </c>
      <c r="B833" t="s">
        <v>4</v>
      </c>
      <c r="C833" t="s">
        <v>5</v>
      </c>
      <c r="D833">
        <v>448000</v>
      </c>
    </row>
    <row r="834" spans="1:4" x14ac:dyDescent="0.3">
      <c r="A834">
        <v>833</v>
      </c>
      <c r="B834" t="s">
        <v>4</v>
      </c>
      <c r="C834" t="s">
        <v>5</v>
      </c>
      <c r="D834">
        <v>83300</v>
      </c>
    </row>
    <row r="835" spans="1:4" x14ac:dyDescent="0.3">
      <c r="A835">
        <v>834</v>
      </c>
      <c r="B835" t="s">
        <v>4</v>
      </c>
      <c r="C835" t="s">
        <v>5</v>
      </c>
      <c r="D835">
        <v>90000</v>
      </c>
    </row>
    <row r="836" spans="1:4" x14ac:dyDescent="0.3">
      <c r="A836">
        <v>835</v>
      </c>
      <c r="B836" t="s">
        <v>7</v>
      </c>
      <c r="C836" t="s">
        <v>9</v>
      </c>
      <c r="D836">
        <v>72000</v>
      </c>
    </row>
    <row r="837" spans="1:4" x14ac:dyDescent="0.3">
      <c r="A837">
        <v>836</v>
      </c>
      <c r="B837" t="s">
        <v>4</v>
      </c>
      <c r="C837" t="s">
        <v>6</v>
      </c>
      <c r="D837">
        <v>111035</v>
      </c>
    </row>
    <row r="838" spans="1:4" x14ac:dyDescent="0.3">
      <c r="A838">
        <v>837</v>
      </c>
      <c r="B838" t="s">
        <v>4</v>
      </c>
      <c r="C838" t="s">
        <v>6</v>
      </c>
      <c r="D838">
        <v>104000</v>
      </c>
    </row>
    <row r="839" spans="1:4" x14ac:dyDescent="0.3">
      <c r="A839">
        <v>838</v>
      </c>
      <c r="B839" t="s">
        <v>7</v>
      </c>
      <c r="C839" t="s">
        <v>9</v>
      </c>
      <c r="D839">
        <v>100000</v>
      </c>
    </row>
    <row r="840" spans="1:4" x14ac:dyDescent="0.3">
      <c r="A840">
        <v>839</v>
      </c>
      <c r="B840" t="s">
        <v>7</v>
      </c>
      <c r="C840" t="s">
        <v>5</v>
      </c>
      <c r="D840">
        <v>154344.37</v>
      </c>
    </row>
    <row r="841" spans="1:4" x14ac:dyDescent="0.3">
      <c r="A841">
        <v>840</v>
      </c>
      <c r="B841" t="s">
        <v>4</v>
      </c>
      <c r="C841" t="s">
        <v>6</v>
      </c>
      <c r="D841">
        <v>194000</v>
      </c>
    </row>
    <row r="842" spans="1:4" x14ac:dyDescent="0.3">
      <c r="A842">
        <v>841</v>
      </c>
      <c r="B842" t="s">
        <v>4</v>
      </c>
      <c r="C842" t="s">
        <v>6</v>
      </c>
      <c r="D842">
        <v>190000</v>
      </c>
    </row>
    <row r="843" spans="1:4" x14ac:dyDescent="0.3">
      <c r="A843">
        <v>842</v>
      </c>
      <c r="B843" t="s">
        <v>4</v>
      </c>
      <c r="C843" t="s">
        <v>5</v>
      </c>
      <c r="D843">
        <v>160000</v>
      </c>
    </row>
    <row r="844" spans="1:4" x14ac:dyDescent="0.3">
      <c r="A844">
        <v>843</v>
      </c>
      <c r="B844" t="s">
        <v>7</v>
      </c>
      <c r="C844" t="s">
        <v>18</v>
      </c>
      <c r="D844">
        <v>142000</v>
      </c>
    </row>
    <row r="845" spans="1:4" x14ac:dyDescent="0.3">
      <c r="A845">
        <v>844</v>
      </c>
      <c r="B845" t="s">
        <v>4</v>
      </c>
      <c r="C845" t="s">
        <v>6</v>
      </c>
      <c r="D845">
        <v>100000</v>
      </c>
    </row>
    <row r="846" spans="1:4" x14ac:dyDescent="0.3">
      <c r="A846">
        <v>845</v>
      </c>
      <c r="B846" t="s">
        <v>7</v>
      </c>
      <c r="C846" t="s">
        <v>5</v>
      </c>
      <c r="D846">
        <v>85892</v>
      </c>
    </row>
    <row r="847" spans="1:4" x14ac:dyDescent="0.3">
      <c r="A847">
        <v>846</v>
      </c>
      <c r="B847" t="s">
        <v>4</v>
      </c>
      <c r="C847" t="s">
        <v>5</v>
      </c>
      <c r="D847">
        <v>155000</v>
      </c>
    </row>
    <row r="848" spans="1:4" x14ac:dyDescent="0.3">
      <c r="A848">
        <v>847</v>
      </c>
      <c r="B848" t="s">
        <v>7</v>
      </c>
      <c r="C848" t="s">
        <v>5</v>
      </c>
      <c r="D848">
        <v>162360</v>
      </c>
    </row>
    <row r="849" spans="1:4" x14ac:dyDescent="0.3">
      <c r="A849">
        <v>848</v>
      </c>
      <c r="B849" t="s">
        <v>4</v>
      </c>
      <c r="C849" t="s">
        <v>6</v>
      </c>
      <c r="D849">
        <v>194040</v>
      </c>
    </row>
    <row r="850" spans="1:4" x14ac:dyDescent="0.3">
      <c r="A850">
        <v>849</v>
      </c>
      <c r="B850" t="s">
        <v>4</v>
      </c>
      <c r="C850" t="s">
        <v>5</v>
      </c>
      <c r="D850">
        <v>159000</v>
      </c>
    </row>
    <row r="851" spans="1:4" x14ac:dyDescent="0.3">
      <c r="A851">
        <v>850</v>
      </c>
      <c r="B851" t="s">
        <v>7</v>
      </c>
      <c r="C851" t="s">
        <v>8</v>
      </c>
      <c r="D851">
        <v>95000</v>
      </c>
    </row>
    <row r="852" spans="1:4" x14ac:dyDescent="0.3">
      <c r="A852">
        <v>851</v>
      </c>
      <c r="B852" t="s">
        <v>7</v>
      </c>
      <c r="C852" t="s">
        <v>6</v>
      </c>
      <c r="D852">
        <v>200000</v>
      </c>
    </row>
    <row r="853" spans="1:4" x14ac:dyDescent="0.3">
      <c r="A853">
        <v>852</v>
      </c>
      <c r="B853" t="s">
        <v>4</v>
      </c>
      <c r="C853" t="s">
        <v>6</v>
      </c>
      <c r="D853">
        <v>194040</v>
      </c>
    </row>
    <row r="854" spans="1:4" x14ac:dyDescent="0.3">
      <c r="A854">
        <v>853</v>
      </c>
      <c r="B854" t="s">
        <v>4</v>
      </c>
      <c r="C854" t="s">
        <v>6</v>
      </c>
      <c r="D854">
        <v>196614</v>
      </c>
    </row>
    <row r="855" spans="1:4" x14ac:dyDescent="0.3">
      <c r="A855">
        <v>854</v>
      </c>
      <c r="B855" t="s">
        <v>4</v>
      </c>
      <c r="C855" t="s">
        <v>6</v>
      </c>
      <c r="D855">
        <v>99860</v>
      </c>
    </row>
    <row r="856" spans="1:4" x14ac:dyDescent="0.3">
      <c r="A856">
        <v>855</v>
      </c>
      <c r="B856" t="s">
        <v>4</v>
      </c>
      <c r="C856" t="s">
        <v>5</v>
      </c>
      <c r="D856">
        <v>160000</v>
      </c>
    </row>
    <row r="857" spans="1:4" x14ac:dyDescent="0.3">
      <c r="A857">
        <v>856</v>
      </c>
      <c r="B857" t="s">
        <v>7</v>
      </c>
      <c r="C857" t="s">
        <v>8</v>
      </c>
      <c r="D857">
        <v>95000</v>
      </c>
    </row>
    <row r="858" spans="1:4" x14ac:dyDescent="0.3">
      <c r="A858">
        <v>857</v>
      </c>
      <c r="B858" t="s">
        <v>4</v>
      </c>
      <c r="C858" t="s">
        <v>9</v>
      </c>
      <c r="D858">
        <v>245000</v>
      </c>
    </row>
    <row r="859" spans="1:4" x14ac:dyDescent="0.3">
      <c r="A859">
        <v>858</v>
      </c>
      <c r="B859" t="s">
        <v>4</v>
      </c>
      <c r="C859" t="s">
        <v>5</v>
      </c>
      <c r="D859">
        <v>167000</v>
      </c>
    </row>
    <row r="860" spans="1:4" x14ac:dyDescent="0.3">
      <c r="A860">
        <v>859</v>
      </c>
      <c r="B860" t="s">
        <v>7</v>
      </c>
      <c r="C860" t="s">
        <v>6</v>
      </c>
      <c r="D860">
        <v>183150</v>
      </c>
    </row>
    <row r="861" spans="1:4" x14ac:dyDescent="0.3">
      <c r="A861">
        <v>860</v>
      </c>
      <c r="B861" t="s">
        <v>4</v>
      </c>
      <c r="C861" t="s">
        <v>5</v>
      </c>
      <c r="D861">
        <v>165000</v>
      </c>
    </row>
    <row r="862" spans="1:4" x14ac:dyDescent="0.3">
      <c r="A862">
        <v>861</v>
      </c>
      <c r="B862" t="s">
        <v>4</v>
      </c>
      <c r="C862" t="s">
        <v>8</v>
      </c>
      <c r="D862">
        <v>123000</v>
      </c>
    </row>
    <row r="863" spans="1:4" x14ac:dyDescent="0.3">
      <c r="A863">
        <v>862</v>
      </c>
      <c r="B863" t="s">
        <v>4</v>
      </c>
      <c r="C863" t="s">
        <v>6</v>
      </c>
      <c r="D863">
        <v>170000</v>
      </c>
    </row>
    <row r="864" spans="1:4" x14ac:dyDescent="0.3">
      <c r="A864">
        <v>863</v>
      </c>
      <c r="B864" t="s">
        <v>7</v>
      </c>
      <c r="C864" t="s">
        <v>8</v>
      </c>
      <c r="D864">
        <v>105000</v>
      </c>
    </row>
    <row r="865" spans="1:4" x14ac:dyDescent="0.3">
      <c r="A865">
        <v>864</v>
      </c>
      <c r="B865" t="s">
        <v>7</v>
      </c>
      <c r="C865" t="s">
        <v>6</v>
      </c>
      <c r="D865">
        <v>151000</v>
      </c>
    </row>
    <row r="866" spans="1:4" x14ac:dyDescent="0.3">
      <c r="A866">
        <v>865</v>
      </c>
      <c r="B866" t="s">
        <v>7</v>
      </c>
      <c r="C866" t="s">
        <v>8</v>
      </c>
      <c r="D866">
        <v>130340</v>
      </c>
    </row>
    <row r="867" spans="1:4" x14ac:dyDescent="0.3">
      <c r="A867">
        <v>866</v>
      </c>
      <c r="B867" t="s">
        <v>7</v>
      </c>
      <c r="C867" t="s">
        <v>5</v>
      </c>
      <c r="D867">
        <v>162360</v>
      </c>
    </row>
    <row r="868" spans="1:4" x14ac:dyDescent="0.3">
      <c r="A868">
        <v>867</v>
      </c>
      <c r="B868" t="s">
        <v>7</v>
      </c>
      <c r="C868" t="s">
        <v>9</v>
      </c>
      <c r="D868">
        <v>188000</v>
      </c>
    </row>
    <row r="869" spans="1:4" x14ac:dyDescent="0.3">
      <c r="A869">
        <v>868</v>
      </c>
      <c r="B869" t="s">
        <v>4</v>
      </c>
      <c r="C869" t="s">
        <v>5</v>
      </c>
      <c r="D869">
        <v>150000</v>
      </c>
    </row>
    <row r="870" spans="1:4" x14ac:dyDescent="0.3">
      <c r="A870">
        <v>869</v>
      </c>
      <c r="B870" t="s">
        <v>7</v>
      </c>
      <c r="C870" t="s">
        <v>6</v>
      </c>
      <c r="D870">
        <v>191000</v>
      </c>
    </row>
    <row r="871" spans="1:4" x14ac:dyDescent="0.3">
      <c r="A871">
        <v>870</v>
      </c>
      <c r="B871" t="s">
        <v>4</v>
      </c>
      <c r="C871" t="s">
        <v>6</v>
      </c>
      <c r="D871">
        <v>168000</v>
      </c>
    </row>
    <row r="872" spans="1:4" x14ac:dyDescent="0.3">
      <c r="A872">
        <v>871</v>
      </c>
      <c r="B872" t="s">
        <v>4</v>
      </c>
      <c r="C872" t="s">
        <v>5</v>
      </c>
      <c r="D872">
        <v>144060</v>
      </c>
    </row>
    <row r="873" spans="1:4" x14ac:dyDescent="0.3">
      <c r="A873">
        <v>872</v>
      </c>
      <c r="B873" t="s">
        <v>4</v>
      </c>
      <c r="C873" t="s">
        <v>14</v>
      </c>
      <c r="D873">
        <v>190000</v>
      </c>
    </row>
    <row r="874" spans="1:4" x14ac:dyDescent="0.3">
      <c r="A874">
        <v>873</v>
      </c>
      <c r="B874" t="s">
        <v>4</v>
      </c>
      <c r="C874" t="s">
        <v>5</v>
      </c>
      <c r="D874">
        <v>81000</v>
      </c>
    </row>
    <row r="875" spans="1:4" x14ac:dyDescent="0.3">
      <c r="A875">
        <v>874</v>
      </c>
      <c r="C875" t="s">
        <v>19</v>
      </c>
      <c r="D875">
        <v>245000</v>
      </c>
    </row>
    <row r="876" spans="1:4" x14ac:dyDescent="0.3">
      <c r="A876">
        <v>875</v>
      </c>
      <c r="B876" t="s">
        <v>4</v>
      </c>
      <c r="C876" t="s">
        <v>6</v>
      </c>
      <c r="D876">
        <v>180000</v>
      </c>
    </row>
    <row r="877" spans="1:4" x14ac:dyDescent="0.3">
      <c r="A877">
        <v>876</v>
      </c>
      <c r="B877" t="s">
        <v>7</v>
      </c>
      <c r="C877" t="s">
        <v>5</v>
      </c>
      <c r="D877">
        <v>160000</v>
      </c>
    </row>
    <row r="878" spans="1:4" x14ac:dyDescent="0.3">
      <c r="A878">
        <v>877</v>
      </c>
      <c r="B878" t="s">
        <v>7</v>
      </c>
      <c r="C878" t="s">
        <v>19</v>
      </c>
      <c r="D878">
        <v>243000</v>
      </c>
    </row>
    <row r="879" spans="1:4" x14ac:dyDescent="0.3">
      <c r="A879">
        <v>878</v>
      </c>
      <c r="B879" t="s">
        <v>4</v>
      </c>
      <c r="C879" t="s">
        <v>5</v>
      </c>
      <c r="D879">
        <v>160000</v>
      </c>
    </row>
    <row r="880" spans="1:4" x14ac:dyDescent="0.3">
      <c r="A880">
        <v>879</v>
      </c>
      <c r="B880" t="s">
        <v>4</v>
      </c>
      <c r="C880" t="s">
        <v>5</v>
      </c>
      <c r="D880">
        <v>140000</v>
      </c>
    </row>
    <row r="881" spans="1:4" x14ac:dyDescent="0.3">
      <c r="A881">
        <v>880</v>
      </c>
      <c r="B881" t="s">
        <v>4</v>
      </c>
      <c r="C881" t="s">
        <v>6</v>
      </c>
      <c r="D881">
        <v>198000</v>
      </c>
    </row>
    <row r="882" spans="1:4" x14ac:dyDescent="0.3">
      <c r="A882">
        <v>881</v>
      </c>
      <c r="B882" t="s">
        <v>4</v>
      </c>
      <c r="C882" t="s">
        <v>6</v>
      </c>
      <c r="D882">
        <v>194040</v>
      </c>
    </row>
    <row r="883" spans="1:4" x14ac:dyDescent="0.3">
      <c r="A883">
        <v>882</v>
      </c>
      <c r="B883" t="s">
        <v>4</v>
      </c>
      <c r="C883" t="s">
        <v>8</v>
      </c>
      <c r="D883">
        <v>100000</v>
      </c>
    </row>
    <row r="884" spans="1:4" x14ac:dyDescent="0.3">
      <c r="A884">
        <v>883</v>
      </c>
      <c r="B884" t="s">
        <v>4</v>
      </c>
      <c r="C884" t="s">
        <v>5</v>
      </c>
      <c r="D884">
        <v>121000</v>
      </c>
    </row>
    <row r="885" spans="1:4" x14ac:dyDescent="0.3">
      <c r="A885">
        <v>884</v>
      </c>
      <c r="B885" t="s">
        <v>4</v>
      </c>
      <c r="C885" t="s">
        <v>9</v>
      </c>
      <c r="D885">
        <v>138000</v>
      </c>
    </row>
    <row r="886" spans="1:4" x14ac:dyDescent="0.3">
      <c r="A886">
        <v>885</v>
      </c>
      <c r="B886" t="s">
        <v>4</v>
      </c>
      <c r="C886" t="s">
        <v>5</v>
      </c>
      <c r="D886">
        <v>135000</v>
      </c>
    </row>
    <row r="887" spans="1:4" x14ac:dyDescent="0.3">
      <c r="A887">
        <v>886</v>
      </c>
      <c r="B887" t="s">
        <v>4</v>
      </c>
      <c r="C887" t="s">
        <v>6</v>
      </c>
      <c r="D887">
        <v>166600</v>
      </c>
    </row>
    <row r="888" spans="1:4" x14ac:dyDescent="0.3">
      <c r="A888">
        <v>887</v>
      </c>
      <c r="B888" t="s">
        <v>7</v>
      </c>
      <c r="C888" t="s">
        <v>5</v>
      </c>
      <c r="D888">
        <v>77000</v>
      </c>
    </row>
    <row r="889" spans="1:4" x14ac:dyDescent="0.3">
      <c r="A889">
        <v>888</v>
      </c>
      <c r="B889" t="s">
        <v>4</v>
      </c>
      <c r="C889" t="s">
        <v>5</v>
      </c>
      <c r="D889">
        <v>85287</v>
      </c>
    </row>
    <row r="890" spans="1:4" x14ac:dyDescent="0.3">
      <c r="A890">
        <v>889</v>
      </c>
      <c r="B890" t="s">
        <v>4</v>
      </c>
      <c r="C890" t="s">
        <v>9</v>
      </c>
      <c r="D890">
        <v>140000</v>
      </c>
    </row>
    <row r="891" spans="1:4" x14ac:dyDescent="0.3">
      <c r="A891">
        <v>890</v>
      </c>
      <c r="B891" t="s">
        <v>4</v>
      </c>
      <c r="C891" t="s">
        <v>5</v>
      </c>
      <c r="D891">
        <v>76500</v>
      </c>
    </row>
    <row r="892" spans="1:4" x14ac:dyDescent="0.3">
      <c r="A892">
        <v>891</v>
      </c>
      <c r="B892" t="s">
        <v>7</v>
      </c>
      <c r="C892" t="s">
        <v>54</v>
      </c>
      <c r="D892">
        <v>128040.68</v>
      </c>
    </row>
    <row r="893" spans="1:4" x14ac:dyDescent="0.3">
      <c r="A893">
        <v>892</v>
      </c>
      <c r="B893" t="s">
        <v>7</v>
      </c>
      <c r="C893" t="s">
        <v>8</v>
      </c>
      <c r="D893">
        <v>107200</v>
      </c>
    </row>
    <row r="894" spans="1:4" x14ac:dyDescent="0.3">
      <c r="A894">
        <v>893</v>
      </c>
      <c r="B894" t="s">
        <v>4</v>
      </c>
      <c r="C894" t="s">
        <v>8</v>
      </c>
      <c r="D894">
        <v>121500</v>
      </c>
    </row>
    <row r="895" spans="1:4" x14ac:dyDescent="0.3">
      <c r="A895">
        <v>894</v>
      </c>
      <c r="B895" t="s">
        <v>4</v>
      </c>
      <c r="C895" t="s">
        <v>9</v>
      </c>
      <c r="D895">
        <v>211690</v>
      </c>
    </row>
    <row r="896" spans="1:4" x14ac:dyDescent="0.3">
      <c r="A896">
        <v>895</v>
      </c>
      <c r="B896" t="s">
        <v>7</v>
      </c>
      <c r="C896" t="s">
        <v>8</v>
      </c>
      <c r="D896">
        <v>101000</v>
      </c>
    </row>
    <row r="897" spans="1:4" x14ac:dyDescent="0.3">
      <c r="A897">
        <v>896</v>
      </c>
      <c r="B897" t="s">
        <v>7</v>
      </c>
      <c r="C897" t="s">
        <v>5</v>
      </c>
      <c r="D897">
        <v>161000</v>
      </c>
    </row>
    <row r="898" spans="1:4" x14ac:dyDescent="0.3">
      <c r="A898">
        <v>897</v>
      </c>
      <c r="B898" t="s">
        <v>4</v>
      </c>
      <c r="C898" t="s">
        <v>14</v>
      </c>
      <c r="D898">
        <v>188000</v>
      </c>
    </row>
    <row r="899" spans="1:4" x14ac:dyDescent="0.3">
      <c r="A899">
        <v>898</v>
      </c>
      <c r="B899" t="s">
        <v>7</v>
      </c>
      <c r="C899" t="s">
        <v>5</v>
      </c>
      <c r="D899">
        <v>118000</v>
      </c>
    </row>
    <row r="900" spans="1:4" x14ac:dyDescent="0.3">
      <c r="A900">
        <v>899</v>
      </c>
      <c r="B900" t="s">
        <v>7</v>
      </c>
      <c r="C900" t="s">
        <v>6</v>
      </c>
      <c r="D900">
        <v>154440</v>
      </c>
    </row>
    <row r="901" spans="1:4" x14ac:dyDescent="0.3">
      <c r="A901">
        <v>900</v>
      </c>
      <c r="B901" t="s">
        <v>4</v>
      </c>
      <c r="C901" t="s">
        <v>8</v>
      </c>
      <c r="D901">
        <v>110000</v>
      </c>
    </row>
    <row r="902" spans="1:4" x14ac:dyDescent="0.3">
      <c r="A902">
        <v>901</v>
      </c>
      <c r="B902" t="s">
        <v>4</v>
      </c>
      <c r="C902" t="s">
        <v>6</v>
      </c>
      <c r="D902">
        <v>95000</v>
      </c>
    </row>
    <row r="903" spans="1:4" x14ac:dyDescent="0.3">
      <c r="A903">
        <v>902</v>
      </c>
      <c r="B903" t="s">
        <v>4</v>
      </c>
      <c r="C903" t="s">
        <v>8</v>
      </c>
      <c r="D903">
        <v>84843.199999999997</v>
      </c>
    </row>
    <row r="904" spans="1:4" x14ac:dyDescent="0.3">
      <c r="A904">
        <v>903</v>
      </c>
      <c r="B904" t="s">
        <v>4</v>
      </c>
      <c r="C904" t="s">
        <v>15</v>
      </c>
      <c r="D904">
        <v>152460</v>
      </c>
    </row>
    <row r="905" spans="1:4" x14ac:dyDescent="0.3">
      <c r="A905">
        <v>904</v>
      </c>
      <c r="B905" t="s">
        <v>7</v>
      </c>
      <c r="C905" t="s">
        <v>5</v>
      </c>
      <c r="D905">
        <v>118000</v>
      </c>
    </row>
    <row r="906" spans="1:4" x14ac:dyDescent="0.3">
      <c r="A906">
        <v>905</v>
      </c>
      <c r="B906" t="s">
        <v>7</v>
      </c>
      <c r="C906" t="s">
        <v>6</v>
      </c>
      <c r="D906">
        <v>90000</v>
      </c>
    </row>
    <row r="907" spans="1:4" x14ac:dyDescent="0.3">
      <c r="A907">
        <v>906</v>
      </c>
      <c r="B907" t="s">
        <v>4</v>
      </c>
      <c r="C907" t="s">
        <v>18</v>
      </c>
      <c r="D907">
        <v>160000</v>
      </c>
    </row>
    <row r="908" spans="1:4" x14ac:dyDescent="0.3">
      <c r="A908">
        <v>907</v>
      </c>
      <c r="B908" t="s">
        <v>7</v>
      </c>
      <c r="C908" t="s">
        <v>9</v>
      </c>
      <c r="D908">
        <v>110000</v>
      </c>
    </row>
    <row r="909" spans="1:4" x14ac:dyDescent="0.3">
      <c r="A909">
        <v>908</v>
      </c>
      <c r="B909" t="s">
        <v>4</v>
      </c>
      <c r="C909" t="s">
        <v>6</v>
      </c>
      <c r="D909">
        <v>100980</v>
      </c>
    </row>
    <row r="910" spans="1:4" x14ac:dyDescent="0.3">
      <c r="A910">
        <v>909</v>
      </c>
      <c r="B910" t="s">
        <v>4</v>
      </c>
      <c r="C910" t="s">
        <v>8</v>
      </c>
      <c r="D910">
        <v>123000</v>
      </c>
    </row>
    <row r="911" spans="1:4" x14ac:dyDescent="0.3">
      <c r="A911">
        <v>910</v>
      </c>
      <c r="B911" t="s">
        <v>4</v>
      </c>
      <c r="C911" t="s">
        <v>8</v>
      </c>
      <c r="D911">
        <v>106286.44</v>
      </c>
    </row>
    <row r="912" spans="1:4" x14ac:dyDescent="0.3">
      <c r="A912">
        <v>911</v>
      </c>
      <c r="B912" t="s">
        <v>7</v>
      </c>
      <c r="C912" t="s">
        <v>5</v>
      </c>
      <c r="D912">
        <v>81000</v>
      </c>
    </row>
    <row r="913" spans="1:4" x14ac:dyDescent="0.3">
      <c r="A913">
        <v>912</v>
      </c>
      <c r="B913" t="s">
        <v>4</v>
      </c>
      <c r="C913" t="s">
        <v>5</v>
      </c>
      <c r="D913">
        <v>120000</v>
      </c>
    </row>
    <row r="914" spans="1:4" x14ac:dyDescent="0.3">
      <c r="A914">
        <v>913</v>
      </c>
      <c r="B914" t="s">
        <v>7</v>
      </c>
      <c r="C914" t="s">
        <v>5</v>
      </c>
      <c r="D914">
        <v>82000</v>
      </c>
    </row>
    <row r="915" spans="1:4" x14ac:dyDescent="0.3">
      <c r="A915">
        <v>914</v>
      </c>
      <c r="B915" t="s">
        <v>4</v>
      </c>
      <c r="C915" t="s">
        <v>5</v>
      </c>
      <c r="D915">
        <v>83000</v>
      </c>
    </row>
    <row r="916" spans="1:4" x14ac:dyDescent="0.3">
      <c r="A916">
        <v>915</v>
      </c>
      <c r="B916" t="s">
        <v>4</v>
      </c>
      <c r="C916" t="s">
        <v>6</v>
      </c>
      <c r="D916">
        <v>108000</v>
      </c>
    </row>
    <row r="917" spans="1:4" x14ac:dyDescent="0.3">
      <c r="A917">
        <v>916</v>
      </c>
      <c r="B917" t="s">
        <v>7</v>
      </c>
      <c r="C917" t="s">
        <v>6</v>
      </c>
      <c r="D917">
        <v>97050</v>
      </c>
    </row>
    <row r="918" spans="1:4" x14ac:dyDescent="0.3">
      <c r="A918">
        <v>917</v>
      </c>
      <c r="B918" t="s">
        <v>7</v>
      </c>
      <c r="C918" t="s">
        <v>5</v>
      </c>
      <c r="D918">
        <v>105000</v>
      </c>
    </row>
    <row r="919" spans="1:4" x14ac:dyDescent="0.3">
      <c r="A919">
        <v>918</v>
      </c>
      <c r="B919" t="s">
        <v>7</v>
      </c>
      <c r="C919" t="s">
        <v>6</v>
      </c>
      <c r="D919">
        <v>180000</v>
      </c>
    </row>
    <row r="920" spans="1:4" x14ac:dyDescent="0.3">
      <c r="A920">
        <v>919</v>
      </c>
      <c r="B920" t="s">
        <v>7</v>
      </c>
      <c r="C920" t="s">
        <v>8</v>
      </c>
      <c r="D920">
        <v>102000</v>
      </c>
    </row>
    <row r="921" spans="1:4" x14ac:dyDescent="0.3">
      <c r="A921">
        <v>920</v>
      </c>
      <c r="B921" t="s">
        <v>4</v>
      </c>
      <c r="C921" t="s">
        <v>5</v>
      </c>
      <c r="D921">
        <v>123000</v>
      </c>
    </row>
    <row r="922" spans="1:4" x14ac:dyDescent="0.3">
      <c r="A922">
        <v>921</v>
      </c>
      <c r="B922" t="s">
        <v>4</v>
      </c>
      <c r="C922" t="s">
        <v>18</v>
      </c>
      <c r="D922">
        <v>155000</v>
      </c>
    </row>
    <row r="923" spans="1:4" x14ac:dyDescent="0.3">
      <c r="A923">
        <v>922</v>
      </c>
      <c r="B923" t="s">
        <v>7</v>
      </c>
      <c r="C923" t="s">
        <v>8</v>
      </c>
      <c r="D923">
        <v>118000</v>
      </c>
    </row>
    <row r="924" spans="1:4" x14ac:dyDescent="0.3">
      <c r="A924">
        <v>923</v>
      </c>
      <c r="B924" t="s">
        <v>4</v>
      </c>
      <c r="C924" t="s">
        <v>18</v>
      </c>
      <c r="D924">
        <v>204968</v>
      </c>
    </row>
    <row r="925" spans="1:4" x14ac:dyDescent="0.3">
      <c r="A925">
        <v>924</v>
      </c>
      <c r="B925" t="s">
        <v>4</v>
      </c>
      <c r="C925" t="s">
        <v>9</v>
      </c>
      <c r="D925">
        <v>211860</v>
      </c>
    </row>
    <row r="926" spans="1:4" x14ac:dyDescent="0.3">
      <c r="A926">
        <v>925</v>
      </c>
      <c r="C926" t="s">
        <v>6</v>
      </c>
      <c r="D926">
        <v>175000</v>
      </c>
    </row>
    <row r="927" spans="1:4" x14ac:dyDescent="0.3">
      <c r="A927">
        <v>926</v>
      </c>
      <c r="B927" t="s">
        <v>7</v>
      </c>
      <c r="C927" t="s">
        <v>8</v>
      </c>
      <c r="D927">
        <v>99534</v>
      </c>
    </row>
    <row r="928" spans="1:4" x14ac:dyDescent="0.3">
      <c r="A928">
        <v>927</v>
      </c>
      <c r="B928" t="s">
        <v>4</v>
      </c>
      <c r="C928" t="s">
        <v>5</v>
      </c>
      <c r="D928">
        <v>120540</v>
      </c>
    </row>
    <row r="929" spans="1:4" x14ac:dyDescent="0.3">
      <c r="A929">
        <v>928</v>
      </c>
      <c r="B929" t="s">
        <v>4</v>
      </c>
      <c r="C929" t="s">
        <v>6</v>
      </c>
      <c r="D929">
        <v>190000</v>
      </c>
    </row>
    <row r="930" spans="1:4" x14ac:dyDescent="0.3">
      <c r="A930">
        <v>929</v>
      </c>
      <c r="B930" t="s">
        <v>4</v>
      </c>
      <c r="C930" t="s">
        <v>9</v>
      </c>
      <c r="D930">
        <v>231000</v>
      </c>
    </row>
    <row r="931" spans="1:4" x14ac:dyDescent="0.3">
      <c r="A931">
        <v>930</v>
      </c>
      <c r="B931" t="s">
        <v>4</v>
      </c>
      <c r="C931" t="s">
        <v>6</v>
      </c>
      <c r="D931">
        <v>200000</v>
      </c>
    </row>
    <row r="932" spans="1:4" x14ac:dyDescent="0.3">
      <c r="A932">
        <v>931</v>
      </c>
      <c r="B932" t="s">
        <v>4</v>
      </c>
      <c r="C932" t="s">
        <v>20</v>
      </c>
      <c r="D932">
        <v>293852</v>
      </c>
    </row>
    <row r="933" spans="1:4" x14ac:dyDescent="0.3">
      <c r="A933">
        <v>932</v>
      </c>
      <c r="B933" t="s">
        <v>4</v>
      </c>
      <c r="C933" t="s">
        <v>48</v>
      </c>
      <c r="D933">
        <v>221676</v>
      </c>
    </row>
    <row r="934" spans="1:4" x14ac:dyDescent="0.3">
      <c r="A934">
        <v>933</v>
      </c>
      <c r="B934" t="s">
        <v>7</v>
      </c>
      <c r="C934" t="s">
        <v>8</v>
      </c>
      <c r="D934">
        <v>51480</v>
      </c>
    </row>
    <row r="935" spans="1:4" x14ac:dyDescent="0.3">
      <c r="A935">
        <v>934</v>
      </c>
      <c r="B935" t="s">
        <v>7</v>
      </c>
      <c r="C935" t="s">
        <v>9</v>
      </c>
      <c r="D935">
        <v>110000</v>
      </c>
    </row>
    <row r="936" spans="1:4" x14ac:dyDescent="0.3">
      <c r="A936">
        <v>935</v>
      </c>
      <c r="B936" t="s">
        <v>4</v>
      </c>
      <c r="C936" t="s">
        <v>5</v>
      </c>
      <c r="D936">
        <v>80000</v>
      </c>
    </row>
    <row r="937" spans="1:4" x14ac:dyDescent="0.3">
      <c r="A937">
        <v>936</v>
      </c>
      <c r="B937" t="s">
        <v>4</v>
      </c>
      <c r="C937" t="s">
        <v>6</v>
      </c>
      <c r="D937">
        <v>88200</v>
      </c>
    </row>
    <row r="938" spans="1:4" x14ac:dyDescent="0.3">
      <c r="A938">
        <v>937</v>
      </c>
      <c r="B938" t="s">
        <v>4</v>
      </c>
      <c r="C938" t="s">
        <v>55</v>
      </c>
      <c r="D938">
        <v>192000</v>
      </c>
    </row>
    <row r="939" spans="1:4" x14ac:dyDescent="0.3">
      <c r="A939">
        <v>938</v>
      </c>
      <c r="B939" t="s">
        <v>4</v>
      </c>
      <c r="C939" t="s">
        <v>9</v>
      </c>
      <c r="D939">
        <v>223000</v>
      </c>
    </row>
    <row r="940" spans="1:4" x14ac:dyDescent="0.3">
      <c r="A940">
        <v>939</v>
      </c>
      <c r="B940" t="s">
        <v>4</v>
      </c>
      <c r="C940" t="s">
        <v>6</v>
      </c>
      <c r="D940">
        <v>197000</v>
      </c>
    </row>
    <row r="941" spans="1:4" x14ac:dyDescent="0.3">
      <c r="A941">
        <v>940</v>
      </c>
      <c r="B941" t="s">
        <v>7</v>
      </c>
      <c r="C941" t="s">
        <v>6</v>
      </c>
      <c r="D941">
        <v>156000</v>
      </c>
    </row>
    <row r="942" spans="1:4" x14ac:dyDescent="0.3">
      <c r="A942">
        <v>941</v>
      </c>
      <c r="B942" t="s">
        <v>7</v>
      </c>
      <c r="C942" t="s">
        <v>8</v>
      </c>
      <c r="D942">
        <v>130000</v>
      </c>
    </row>
    <row r="943" spans="1:4" x14ac:dyDescent="0.3">
      <c r="A943">
        <v>942</v>
      </c>
      <c r="B943" t="s">
        <v>4</v>
      </c>
      <c r="C943" t="s">
        <v>9</v>
      </c>
      <c r="D943">
        <v>229329</v>
      </c>
    </row>
    <row r="944" spans="1:4" x14ac:dyDescent="0.3">
      <c r="A944">
        <v>943</v>
      </c>
      <c r="B944" t="s">
        <v>7</v>
      </c>
      <c r="C944" t="s">
        <v>5</v>
      </c>
      <c r="D944">
        <v>145</v>
      </c>
    </row>
    <row r="945" spans="1:4" x14ac:dyDescent="0.3">
      <c r="A945">
        <v>944</v>
      </c>
      <c r="B945" t="s">
        <v>7</v>
      </c>
      <c r="C945" t="s">
        <v>6</v>
      </c>
      <c r="D945">
        <v>115130</v>
      </c>
    </row>
    <row r="946" spans="1:4" x14ac:dyDescent="0.3">
      <c r="A946">
        <v>945</v>
      </c>
      <c r="B946" t="s">
        <v>4</v>
      </c>
      <c r="C946" t="s">
        <v>6</v>
      </c>
      <c r="D946">
        <v>204000</v>
      </c>
    </row>
    <row r="947" spans="1:4" x14ac:dyDescent="0.3">
      <c r="A947">
        <v>946</v>
      </c>
      <c r="B947" t="s">
        <v>4</v>
      </c>
      <c r="C947" t="s">
        <v>6</v>
      </c>
      <c r="D947">
        <v>178000</v>
      </c>
    </row>
    <row r="948" spans="1:4" x14ac:dyDescent="0.3">
      <c r="A948">
        <v>947</v>
      </c>
      <c r="B948" t="s">
        <v>4</v>
      </c>
      <c r="C948" t="s">
        <v>5</v>
      </c>
      <c r="D948">
        <v>121000</v>
      </c>
    </row>
    <row r="949" spans="1:4" x14ac:dyDescent="0.3">
      <c r="A949">
        <v>948</v>
      </c>
      <c r="B949" t="s">
        <v>4</v>
      </c>
      <c r="C949" t="s">
        <v>6</v>
      </c>
      <c r="D949">
        <v>154440</v>
      </c>
    </row>
    <row r="950" spans="1:4" x14ac:dyDescent="0.3">
      <c r="A950">
        <v>949</v>
      </c>
      <c r="B950" t="s">
        <v>4</v>
      </c>
      <c r="C950" t="s">
        <v>56</v>
      </c>
      <c r="D950">
        <v>198000</v>
      </c>
    </row>
    <row r="951" spans="1:4" x14ac:dyDescent="0.3">
      <c r="A951">
        <v>950</v>
      </c>
      <c r="B951" t="s">
        <v>4</v>
      </c>
      <c r="C951" t="s">
        <v>5</v>
      </c>
      <c r="D951">
        <v>160000</v>
      </c>
    </row>
    <row r="952" spans="1:4" x14ac:dyDescent="0.3">
      <c r="A952">
        <v>951</v>
      </c>
      <c r="B952" t="s">
        <v>7</v>
      </c>
      <c r="C952" t="s">
        <v>14</v>
      </c>
      <c r="D952">
        <v>121136</v>
      </c>
    </row>
    <row r="953" spans="1:4" x14ac:dyDescent="0.3">
      <c r="A953">
        <v>952</v>
      </c>
      <c r="B953" t="s">
        <v>7</v>
      </c>
      <c r="C953" t="s">
        <v>6</v>
      </c>
      <c r="D953">
        <v>120000</v>
      </c>
    </row>
    <row r="954" spans="1:4" x14ac:dyDescent="0.3">
      <c r="A954">
        <v>953</v>
      </c>
      <c r="B954" t="s">
        <v>4</v>
      </c>
      <c r="C954" t="s">
        <v>6</v>
      </c>
      <c r="D954">
        <v>196020</v>
      </c>
    </row>
    <row r="955" spans="1:4" x14ac:dyDescent="0.3">
      <c r="A955">
        <v>954</v>
      </c>
      <c r="B955" t="s">
        <v>4</v>
      </c>
      <c r="C955" t="s">
        <v>6</v>
      </c>
      <c r="D955">
        <v>180000</v>
      </c>
    </row>
    <row r="956" spans="1:4" x14ac:dyDescent="0.3">
      <c r="A956">
        <v>955</v>
      </c>
      <c r="B956" t="s">
        <v>4</v>
      </c>
      <c r="C956" t="s">
        <v>9</v>
      </c>
      <c r="D956">
        <v>210700</v>
      </c>
    </row>
    <row r="957" spans="1:4" x14ac:dyDescent="0.3">
      <c r="A957">
        <v>956</v>
      </c>
      <c r="B957" t="s">
        <v>4</v>
      </c>
      <c r="C957" t="s">
        <v>6</v>
      </c>
      <c r="D957">
        <v>176000</v>
      </c>
    </row>
    <row r="958" spans="1:4" x14ac:dyDescent="0.3">
      <c r="A958">
        <v>957</v>
      </c>
      <c r="B958" t="s">
        <v>4</v>
      </c>
      <c r="C958" t="s">
        <v>6</v>
      </c>
      <c r="D958">
        <v>175000</v>
      </c>
    </row>
    <row r="959" spans="1:4" x14ac:dyDescent="0.3">
      <c r="A959">
        <v>958</v>
      </c>
      <c r="B959" t="s">
        <v>4</v>
      </c>
      <c r="C959" t="s">
        <v>9</v>
      </c>
      <c r="D959">
        <v>216659</v>
      </c>
    </row>
    <row r="960" spans="1:4" x14ac:dyDescent="0.3">
      <c r="A960">
        <v>959</v>
      </c>
      <c r="B960" t="s">
        <v>4</v>
      </c>
      <c r="C960" t="s">
        <v>9</v>
      </c>
      <c r="D960">
        <v>231660</v>
      </c>
    </row>
    <row r="961" spans="1:4" x14ac:dyDescent="0.3">
      <c r="A961">
        <v>960</v>
      </c>
      <c r="C961" t="s">
        <v>6</v>
      </c>
      <c r="D961">
        <v>147000</v>
      </c>
    </row>
    <row r="962" spans="1:4" x14ac:dyDescent="0.3">
      <c r="A962">
        <v>961</v>
      </c>
      <c r="B962" t="s">
        <v>7</v>
      </c>
      <c r="C962" t="s">
        <v>9</v>
      </c>
      <c r="D962">
        <v>217000</v>
      </c>
    </row>
    <row r="963" spans="1:4" x14ac:dyDescent="0.3">
      <c r="A963">
        <v>962</v>
      </c>
      <c r="B963" t="s">
        <v>4</v>
      </c>
      <c r="C963" t="s">
        <v>6</v>
      </c>
      <c r="D963">
        <v>187000</v>
      </c>
    </row>
    <row r="964" spans="1:4" x14ac:dyDescent="0.3">
      <c r="A964">
        <v>963</v>
      </c>
      <c r="B964" t="s">
        <v>7</v>
      </c>
      <c r="C964" t="s">
        <v>5</v>
      </c>
      <c r="D964">
        <v>75000</v>
      </c>
    </row>
    <row r="965" spans="1:4" x14ac:dyDescent="0.3">
      <c r="A965">
        <v>964</v>
      </c>
      <c r="B965" t="s">
        <v>4</v>
      </c>
      <c r="C965" t="s">
        <v>19</v>
      </c>
      <c r="D965">
        <v>153000</v>
      </c>
    </row>
    <row r="966" spans="1:4" x14ac:dyDescent="0.3">
      <c r="A966">
        <v>965</v>
      </c>
      <c r="B966" t="s">
        <v>7</v>
      </c>
      <c r="C966" t="s">
        <v>6</v>
      </c>
      <c r="D966">
        <v>191000</v>
      </c>
    </row>
    <row r="967" spans="1:4" x14ac:dyDescent="0.3">
      <c r="A967">
        <v>966</v>
      </c>
      <c r="B967" t="s">
        <v>4</v>
      </c>
      <c r="C967" t="s">
        <v>6</v>
      </c>
      <c r="D967">
        <v>179000</v>
      </c>
    </row>
    <row r="968" spans="1:4" x14ac:dyDescent="0.3">
      <c r="A968">
        <v>967</v>
      </c>
      <c r="B968" t="s">
        <v>7</v>
      </c>
      <c r="C968" t="s">
        <v>8</v>
      </c>
      <c r="D968">
        <v>131676.81</v>
      </c>
    </row>
    <row r="969" spans="1:4" x14ac:dyDescent="0.3">
      <c r="A969">
        <v>968</v>
      </c>
      <c r="B969" t="s">
        <v>7</v>
      </c>
      <c r="C969" t="s">
        <v>16</v>
      </c>
      <c r="D969">
        <v>90000</v>
      </c>
    </row>
    <row r="970" spans="1:4" x14ac:dyDescent="0.3">
      <c r="A970">
        <v>969</v>
      </c>
      <c r="B970" t="s">
        <v>4</v>
      </c>
      <c r="C970" t="s">
        <v>8</v>
      </c>
      <c r="D970">
        <v>105000</v>
      </c>
    </row>
    <row r="971" spans="1:4" x14ac:dyDescent="0.3">
      <c r="A971">
        <v>970</v>
      </c>
      <c r="B971" t="s">
        <v>4</v>
      </c>
      <c r="C971" t="s">
        <v>6</v>
      </c>
      <c r="D971">
        <v>195351.38</v>
      </c>
    </row>
    <row r="972" spans="1:4" x14ac:dyDescent="0.3">
      <c r="A972">
        <v>971</v>
      </c>
      <c r="B972" t="s">
        <v>7</v>
      </c>
      <c r="C972" t="s">
        <v>5</v>
      </c>
      <c r="D972">
        <v>110205</v>
      </c>
    </row>
    <row r="973" spans="1:4" x14ac:dyDescent="0.3">
      <c r="A973">
        <v>972</v>
      </c>
      <c r="B973" t="s">
        <v>4</v>
      </c>
      <c r="C973" t="s">
        <v>5</v>
      </c>
      <c r="D973">
        <v>65000</v>
      </c>
    </row>
    <row r="974" spans="1:4" x14ac:dyDescent="0.3">
      <c r="A974">
        <v>973</v>
      </c>
      <c r="B974" t="s">
        <v>4</v>
      </c>
      <c r="C974" t="s">
        <v>8</v>
      </c>
      <c r="D974">
        <v>96000</v>
      </c>
    </row>
    <row r="975" spans="1:4" x14ac:dyDescent="0.3">
      <c r="A975">
        <v>974</v>
      </c>
      <c r="B975" t="s">
        <v>7</v>
      </c>
      <c r="C975" t="s">
        <v>35</v>
      </c>
      <c r="D975">
        <v>167000</v>
      </c>
    </row>
    <row r="976" spans="1:4" x14ac:dyDescent="0.3">
      <c r="A976">
        <v>975</v>
      </c>
      <c r="B976" t="s">
        <v>4</v>
      </c>
      <c r="C976" t="s">
        <v>8</v>
      </c>
      <c r="D976">
        <v>90400</v>
      </c>
    </row>
    <row r="977" spans="1:4" x14ac:dyDescent="0.3">
      <c r="A977">
        <v>976</v>
      </c>
      <c r="B977" t="s">
        <v>4</v>
      </c>
      <c r="C977" t="s">
        <v>57</v>
      </c>
      <c r="D977">
        <v>156000</v>
      </c>
    </row>
    <row r="978" spans="1:4" x14ac:dyDescent="0.3">
      <c r="A978">
        <v>977</v>
      </c>
      <c r="B978" t="s">
        <v>4</v>
      </c>
      <c r="C978" t="s">
        <v>5</v>
      </c>
      <c r="D978">
        <v>165000</v>
      </c>
    </row>
    <row r="979" spans="1:4" x14ac:dyDescent="0.3">
      <c r="A979">
        <v>978</v>
      </c>
      <c r="B979" t="s">
        <v>4</v>
      </c>
      <c r="C979" t="s">
        <v>6</v>
      </c>
      <c r="D979">
        <v>154440</v>
      </c>
    </row>
    <row r="980" spans="1:4" x14ac:dyDescent="0.3">
      <c r="A980">
        <v>979</v>
      </c>
      <c r="B980" t="s">
        <v>4</v>
      </c>
      <c r="C980" t="s">
        <v>6</v>
      </c>
      <c r="D980">
        <v>176440</v>
      </c>
    </row>
    <row r="981" spans="1:4" x14ac:dyDescent="0.3">
      <c r="A981">
        <v>980</v>
      </c>
      <c r="B981" t="s">
        <v>4</v>
      </c>
      <c r="C981" t="s">
        <v>6</v>
      </c>
      <c r="D981">
        <v>161500</v>
      </c>
    </row>
    <row r="982" spans="1:4" x14ac:dyDescent="0.3">
      <c r="A982">
        <v>981</v>
      </c>
      <c r="B982" t="s">
        <v>7</v>
      </c>
      <c r="C982" t="s">
        <v>9</v>
      </c>
      <c r="D982">
        <v>225085</v>
      </c>
    </row>
    <row r="983" spans="1:4" x14ac:dyDescent="0.3">
      <c r="A983">
        <v>982</v>
      </c>
      <c r="B983" t="s">
        <v>7</v>
      </c>
      <c r="C983" t="s">
        <v>6</v>
      </c>
      <c r="D983">
        <v>181300</v>
      </c>
    </row>
    <row r="984" spans="1:4" x14ac:dyDescent="0.3">
      <c r="A984">
        <v>983</v>
      </c>
      <c r="B984" t="s">
        <v>4</v>
      </c>
      <c r="C984" t="s">
        <v>5</v>
      </c>
      <c r="D984">
        <v>140432</v>
      </c>
    </row>
    <row r="985" spans="1:4" x14ac:dyDescent="0.3">
      <c r="A985">
        <v>984</v>
      </c>
      <c r="B985" t="s">
        <v>4</v>
      </c>
      <c r="C985" t="s">
        <v>6</v>
      </c>
      <c r="D985">
        <v>205000</v>
      </c>
    </row>
    <row r="986" spans="1:4" x14ac:dyDescent="0.3">
      <c r="A986">
        <v>985</v>
      </c>
      <c r="B986" t="s">
        <v>4</v>
      </c>
      <c r="C986" t="s">
        <v>26</v>
      </c>
      <c r="D986">
        <v>64000</v>
      </c>
    </row>
    <row r="987" spans="1:4" x14ac:dyDescent="0.3">
      <c r="A987">
        <v>986</v>
      </c>
      <c r="B987" t="s">
        <v>4</v>
      </c>
      <c r="C987" t="s">
        <v>26</v>
      </c>
      <c r="D987">
        <v>70500</v>
      </c>
    </row>
    <row r="988" spans="1:4" x14ac:dyDescent="0.3">
      <c r="A988">
        <v>987</v>
      </c>
      <c r="B988" t="s">
        <v>4</v>
      </c>
      <c r="C988" t="s">
        <v>5</v>
      </c>
      <c r="D988">
        <v>172000</v>
      </c>
    </row>
    <row r="989" spans="1:4" x14ac:dyDescent="0.3">
      <c r="A989">
        <v>988</v>
      </c>
      <c r="B989" t="s">
        <v>7</v>
      </c>
      <c r="C989" t="s">
        <v>9</v>
      </c>
      <c r="D989">
        <v>219248</v>
      </c>
    </row>
    <row r="990" spans="1:4" x14ac:dyDescent="0.3">
      <c r="A990">
        <v>989</v>
      </c>
      <c r="B990" t="s">
        <v>7</v>
      </c>
      <c r="C990" t="s">
        <v>5</v>
      </c>
      <c r="D990">
        <v>120000</v>
      </c>
    </row>
    <row r="991" spans="1:4" x14ac:dyDescent="0.3">
      <c r="A991">
        <v>990</v>
      </c>
      <c r="B991" t="s">
        <v>7</v>
      </c>
      <c r="C991" t="s">
        <v>5</v>
      </c>
      <c r="D991">
        <v>130000</v>
      </c>
    </row>
    <row r="992" spans="1:4" x14ac:dyDescent="0.3">
      <c r="A992">
        <v>991</v>
      </c>
      <c r="B992" t="s">
        <v>7</v>
      </c>
      <c r="C992" t="s">
        <v>6</v>
      </c>
      <c r="D992">
        <v>151900</v>
      </c>
    </row>
    <row r="993" spans="1:4" x14ac:dyDescent="0.3">
      <c r="A993">
        <v>992</v>
      </c>
      <c r="B993" t="s">
        <v>7</v>
      </c>
      <c r="C993" t="s">
        <v>9</v>
      </c>
      <c r="D993">
        <v>220614</v>
      </c>
    </row>
    <row r="994" spans="1:4" x14ac:dyDescent="0.3">
      <c r="A994">
        <v>993</v>
      </c>
      <c r="B994" t="s">
        <v>7</v>
      </c>
      <c r="C994" t="s">
        <v>8</v>
      </c>
      <c r="D994">
        <v>63000</v>
      </c>
    </row>
    <row r="995" spans="1:4" x14ac:dyDescent="0.3">
      <c r="A995">
        <v>994</v>
      </c>
      <c r="B995" t="s">
        <v>4</v>
      </c>
      <c r="C995" t="s">
        <v>6</v>
      </c>
      <c r="D995">
        <v>190000</v>
      </c>
    </row>
    <row r="996" spans="1:4" x14ac:dyDescent="0.3">
      <c r="A996">
        <v>995</v>
      </c>
      <c r="B996" t="s">
        <v>7</v>
      </c>
      <c r="C996" t="s">
        <v>6</v>
      </c>
      <c r="D996">
        <v>194000</v>
      </c>
    </row>
    <row r="997" spans="1:4" x14ac:dyDescent="0.3">
      <c r="A997">
        <v>996</v>
      </c>
      <c r="B997" t="s">
        <v>7</v>
      </c>
      <c r="C997" t="s">
        <v>58</v>
      </c>
      <c r="D997">
        <v>176000</v>
      </c>
    </row>
    <row r="998" spans="1:4" x14ac:dyDescent="0.3">
      <c r="A998">
        <v>997</v>
      </c>
      <c r="B998" t="s">
        <v>7</v>
      </c>
      <c r="C998" t="s">
        <v>5</v>
      </c>
      <c r="D998">
        <v>101970</v>
      </c>
    </row>
    <row r="999" spans="1:4" x14ac:dyDescent="0.3">
      <c r="A999">
        <v>998</v>
      </c>
      <c r="B999" t="s">
        <v>4</v>
      </c>
      <c r="C999" t="s">
        <v>8</v>
      </c>
      <c r="D999">
        <v>125000</v>
      </c>
    </row>
    <row r="1000" spans="1:4" x14ac:dyDescent="0.3">
      <c r="A1000">
        <v>999</v>
      </c>
      <c r="B1000" t="s">
        <v>4</v>
      </c>
      <c r="C1000" t="s">
        <v>6</v>
      </c>
      <c r="D1000">
        <v>188000</v>
      </c>
    </row>
    <row r="1001" spans="1:4" x14ac:dyDescent="0.3">
      <c r="A1001">
        <v>1000</v>
      </c>
      <c r="B1001" t="s">
        <v>7</v>
      </c>
      <c r="C1001" t="s">
        <v>9</v>
      </c>
      <c r="D1001">
        <v>177000</v>
      </c>
    </row>
    <row r="1002" spans="1:4" x14ac:dyDescent="0.3">
      <c r="A1002">
        <v>1001</v>
      </c>
      <c r="B1002" t="s">
        <v>7</v>
      </c>
      <c r="C1002" t="s">
        <v>5</v>
      </c>
      <c r="D1002">
        <v>121000</v>
      </c>
    </row>
    <row r="1003" spans="1:4" x14ac:dyDescent="0.3">
      <c r="A1003">
        <v>1002</v>
      </c>
      <c r="B1003" t="s">
        <v>4</v>
      </c>
      <c r="C1003" t="s">
        <v>5</v>
      </c>
      <c r="D1003">
        <v>150000</v>
      </c>
    </row>
    <row r="1004" spans="1:4" x14ac:dyDescent="0.3">
      <c r="A1004">
        <v>1003</v>
      </c>
      <c r="B1004" t="s">
        <v>4</v>
      </c>
      <c r="C1004" t="s">
        <v>59</v>
      </c>
      <c r="D1004">
        <v>215000</v>
      </c>
    </row>
    <row r="1005" spans="1:4" x14ac:dyDescent="0.3">
      <c r="A1005">
        <v>1004</v>
      </c>
      <c r="B1005" t="s">
        <v>7</v>
      </c>
      <c r="C1005" t="s">
        <v>5</v>
      </c>
      <c r="D1005">
        <v>78000</v>
      </c>
    </row>
    <row r="1006" spans="1:4" x14ac:dyDescent="0.3">
      <c r="A1006">
        <v>1005</v>
      </c>
      <c r="B1006" t="s">
        <v>7</v>
      </c>
      <c r="C1006" t="s">
        <v>6</v>
      </c>
      <c r="D1006">
        <v>182000</v>
      </c>
    </row>
    <row r="1007" spans="1:4" x14ac:dyDescent="0.3">
      <c r="A1007">
        <v>1006</v>
      </c>
      <c r="B1007" t="s">
        <v>7</v>
      </c>
      <c r="C1007" t="s">
        <v>6</v>
      </c>
      <c r="D1007">
        <v>150000</v>
      </c>
    </row>
    <row r="1008" spans="1:4" x14ac:dyDescent="0.3">
      <c r="A1008">
        <v>1007</v>
      </c>
      <c r="B1008" t="s">
        <v>7</v>
      </c>
      <c r="C1008" t="s">
        <v>6</v>
      </c>
      <c r="D1008">
        <v>165907</v>
      </c>
    </row>
    <row r="1009" spans="1:4" x14ac:dyDescent="0.3">
      <c r="A1009">
        <v>1008</v>
      </c>
      <c r="B1009" t="s">
        <v>4</v>
      </c>
      <c r="C1009" t="s">
        <v>6</v>
      </c>
      <c r="D1009">
        <v>179500</v>
      </c>
    </row>
    <row r="1010" spans="1:4" x14ac:dyDescent="0.3">
      <c r="A1010">
        <v>1009</v>
      </c>
      <c r="B1010" t="s">
        <v>7</v>
      </c>
      <c r="C1010" t="s">
        <v>9</v>
      </c>
      <c r="D1010">
        <v>186200</v>
      </c>
    </row>
    <row r="1011" spans="1:4" x14ac:dyDescent="0.3">
      <c r="A1011">
        <v>1010</v>
      </c>
      <c r="B1011" t="s">
        <v>7</v>
      </c>
      <c r="C1011" t="s">
        <v>6</v>
      </c>
      <c r="D1011">
        <v>186200</v>
      </c>
    </row>
    <row r="1012" spans="1:4" x14ac:dyDescent="0.3">
      <c r="A1012">
        <v>1011</v>
      </c>
      <c r="B1012" t="s">
        <v>4</v>
      </c>
      <c r="C1012" t="s">
        <v>5</v>
      </c>
      <c r="D1012">
        <v>150000</v>
      </c>
    </row>
    <row r="1013" spans="1:4" x14ac:dyDescent="0.3">
      <c r="A1013">
        <v>1012</v>
      </c>
      <c r="B1013" t="s">
        <v>4</v>
      </c>
      <c r="C1013" t="s">
        <v>60</v>
      </c>
      <c r="D1013">
        <v>174439.58</v>
      </c>
    </row>
    <row r="1014" spans="1:4" x14ac:dyDescent="0.3">
      <c r="A1014">
        <v>1013</v>
      </c>
      <c r="B1014" t="s">
        <v>7</v>
      </c>
      <c r="C1014" t="s">
        <v>14</v>
      </c>
      <c r="D1014">
        <v>200000</v>
      </c>
    </row>
    <row r="1015" spans="1:4" x14ac:dyDescent="0.3">
      <c r="A1015">
        <v>1014</v>
      </c>
      <c r="B1015" t="s">
        <v>4</v>
      </c>
      <c r="C1015" t="s">
        <v>15</v>
      </c>
      <c r="D1015">
        <v>154000</v>
      </c>
    </row>
    <row r="1016" spans="1:4" x14ac:dyDescent="0.3">
      <c r="A1016">
        <v>1015</v>
      </c>
      <c r="B1016" t="s">
        <v>7</v>
      </c>
      <c r="C1016" t="s">
        <v>5</v>
      </c>
      <c r="D1016">
        <v>148000</v>
      </c>
    </row>
    <row r="1017" spans="1:4" x14ac:dyDescent="0.3">
      <c r="A1017">
        <v>1016</v>
      </c>
      <c r="B1017" t="s">
        <v>4</v>
      </c>
      <c r="C1017" t="s">
        <v>8</v>
      </c>
      <c r="D1017">
        <v>93000</v>
      </c>
    </row>
    <row r="1018" spans="1:4" x14ac:dyDescent="0.3">
      <c r="A1018">
        <v>1017</v>
      </c>
      <c r="B1018" t="s">
        <v>4</v>
      </c>
      <c r="C1018" t="s">
        <v>5</v>
      </c>
      <c r="D1018">
        <v>166000</v>
      </c>
    </row>
    <row r="1019" spans="1:4" x14ac:dyDescent="0.3">
      <c r="A1019">
        <v>1018</v>
      </c>
      <c r="B1019" t="s">
        <v>4</v>
      </c>
      <c r="C1019" t="s">
        <v>6</v>
      </c>
      <c r="D1019">
        <v>487000</v>
      </c>
    </row>
    <row r="1020" spans="1:4" x14ac:dyDescent="0.3">
      <c r="A1020">
        <v>1019</v>
      </c>
      <c r="B1020" t="s">
        <v>4</v>
      </c>
      <c r="C1020" t="s">
        <v>6</v>
      </c>
      <c r="D1020">
        <v>197590</v>
      </c>
    </row>
    <row r="1021" spans="1:4" x14ac:dyDescent="0.3">
      <c r="A1021">
        <v>1020</v>
      </c>
      <c r="B1021" t="s">
        <v>7</v>
      </c>
      <c r="C1021" t="s">
        <v>9</v>
      </c>
      <c r="D1021">
        <v>221991</v>
      </c>
    </row>
    <row r="1022" spans="1:4" x14ac:dyDescent="0.3">
      <c r="A1022">
        <v>1021</v>
      </c>
      <c r="B1022" t="s">
        <v>4</v>
      </c>
      <c r="C1022" t="s">
        <v>6</v>
      </c>
      <c r="D1022">
        <v>111000</v>
      </c>
    </row>
    <row r="1023" spans="1:4" x14ac:dyDescent="0.3">
      <c r="A1023">
        <v>1022</v>
      </c>
      <c r="B1023" t="s">
        <v>4</v>
      </c>
      <c r="C1023" t="s">
        <v>5</v>
      </c>
      <c r="D1023">
        <v>81500</v>
      </c>
    </row>
    <row r="1024" spans="1:4" x14ac:dyDescent="0.3">
      <c r="A1024">
        <v>1023</v>
      </c>
      <c r="B1024" t="s">
        <v>4</v>
      </c>
      <c r="C1024" t="s">
        <v>5</v>
      </c>
      <c r="D1024">
        <v>70000</v>
      </c>
    </row>
    <row r="1025" spans="1:4" x14ac:dyDescent="0.3">
      <c r="A1025">
        <v>1024</v>
      </c>
      <c r="B1025" t="s">
        <v>4</v>
      </c>
      <c r="C1025" t="s">
        <v>5</v>
      </c>
      <c r="D1025">
        <v>90000</v>
      </c>
    </row>
    <row r="1026" spans="1:4" x14ac:dyDescent="0.3">
      <c r="A1026">
        <v>1025</v>
      </c>
      <c r="B1026" t="s">
        <v>4</v>
      </c>
      <c r="C1026" t="s">
        <v>5</v>
      </c>
      <c r="D1026">
        <v>149940</v>
      </c>
    </row>
    <row r="1027" spans="1:4" x14ac:dyDescent="0.3">
      <c r="A1027">
        <v>1026</v>
      </c>
      <c r="B1027" t="s">
        <v>4</v>
      </c>
      <c r="C1027" t="s">
        <v>5</v>
      </c>
      <c r="D1027">
        <v>164000</v>
      </c>
    </row>
    <row r="1028" spans="1:4" x14ac:dyDescent="0.3">
      <c r="A1028">
        <v>1027</v>
      </c>
      <c r="B1028" t="s">
        <v>4</v>
      </c>
      <c r="C1028" t="s">
        <v>8</v>
      </c>
      <c r="D1028">
        <v>118000</v>
      </c>
    </row>
    <row r="1029" spans="1:4" x14ac:dyDescent="0.3">
      <c r="A1029">
        <v>1028</v>
      </c>
      <c r="B1029" t="s">
        <v>7</v>
      </c>
      <c r="C1029" t="s">
        <v>9</v>
      </c>
      <c r="D1029">
        <v>122000</v>
      </c>
    </row>
    <row r="1030" spans="1:4" x14ac:dyDescent="0.3">
      <c r="A1030">
        <v>1029</v>
      </c>
      <c r="B1030" t="s">
        <v>7</v>
      </c>
      <c r="C1030" t="s">
        <v>8</v>
      </c>
      <c r="D1030">
        <v>123000</v>
      </c>
    </row>
    <row r="1031" spans="1:4" x14ac:dyDescent="0.3">
      <c r="A1031">
        <v>1030</v>
      </c>
      <c r="B1031" t="s">
        <v>7</v>
      </c>
      <c r="C1031" t="s">
        <v>8</v>
      </c>
      <c r="D1031">
        <v>103950</v>
      </c>
    </row>
    <row r="1032" spans="1:4" x14ac:dyDescent="0.3">
      <c r="A1032">
        <v>1031</v>
      </c>
      <c r="B1032" t="s">
        <v>4</v>
      </c>
      <c r="C1032" t="s">
        <v>5</v>
      </c>
      <c r="D1032">
        <v>140000</v>
      </c>
    </row>
    <row r="1033" spans="1:4" x14ac:dyDescent="0.3">
      <c r="A1033">
        <v>1032</v>
      </c>
      <c r="B1033" t="s">
        <v>4</v>
      </c>
      <c r="C1033" t="s">
        <v>6</v>
      </c>
      <c r="D1033">
        <v>150000</v>
      </c>
    </row>
    <row r="1034" spans="1:4" x14ac:dyDescent="0.3">
      <c r="A1034">
        <v>1033</v>
      </c>
      <c r="B1034" t="s">
        <v>4</v>
      </c>
      <c r="C1034" t="s">
        <v>8</v>
      </c>
      <c r="D1034">
        <v>123000</v>
      </c>
    </row>
    <row r="1035" spans="1:4" x14ac:dyDescent="0.3">
      <c r="A1035">
        <v>1034</v>
      </c>
      <c r="B1035" t="s">
        <v>4</v>
      </c>
      <c r="C1035" t="s">
        <v>5</v>
      </c>
      <c r="D1035">
        <v>115830</v>
      </c>
    </row>
    <row r="1036" spans="1:4" x14ac:dyDescent="0.3">
      <c r="A1036">
        <v>1035</v>
      </c>
      <c r="B1036" t="s">
        <v>4</v>
      </c>
      <c r="C1036" t="s">
        <v>8</v>
      </c>
      <c r="D1036">
        <v>61500</v>
      </c>
    </row>
    <row r="1037" spans="1:4" x14ac:dyDescent="0.3">
      <c r="A1037">
        <v>1036</v>
      </c>
      <c r="B1037" t="s">
        <v>4</v>
      </c>
      <c r="C1037" t="s">
        <v>5</v>
      </c>
      <c r="D1037">
        <v>140000</v>
      </c>
    </row>
    <row r="1038" spans="1:4" x14ac:dyDescent="0.3">
      <c r="A1038">
        <v>1037</v>
      </c>
      <c r="B1038" t="s">
        <v>7</v>
      </c>
      <c r="C1038" t="s">
        <v>8</v>
      </c>
      <c r="D1038">
        <v>125000</v>
      </c>
    </row>
    <row r="1039" spans="1:4" x14ac:dyDescent="0.3">
      <c r="A1039">
        <v>1038</v>
      </c>
      <c r="B1039" t="s">
        <v>7</v>
      </c>
      <c r="C1039" t="s">
        <v>5</v>
      </c>
      <c r="D1039">
        <v>152000</v>
      </c>
    </row>
    <row r="1040" spans="1:4" x14ac:dyDescent="0.3">
      <c r="A1040">
        <v>1039</v>
      </c>
      <c r="B1040" t="s">
        <v>7</v>
      </c>
      <c r="C1040" t="s">
        <v>5</v>
      </c>
      <c r="D1040">
        <v>165000</v>
      </c>
    </row>
    <row r="1041" spans="1:4" x14ac:dyDescent="0.3">
      <c r="A1041">
        <v>1040</v>
      </c>
      <c r="B1041" t="s">
        <v>4</v>
      </c>
      <c r="C1041" t="s">
        <v>5</v>
      </c>
      <c r="D1041">
        <v>138000</v>
      </c>
    </row>
    <row r="1042" spans="1:4" x14ac:dyDescent="0.3">
      <c r="A1042">
        <v>1041</v>
      </c>
      <c r="B1042" t="s">
        <v>4</v>
      </c>
      <c r="C1042" t="s">
        <v>26</v>
      </c>
      <c r="D1042">
        <v>48000</v>
      </c>
    </row>
    <row r="1043" spans="1:4" x14ac:dyDescent="0.3">
      <c r="A1043">
        <v>1042</v>
      </c>
      <c r="B1043" t="s">
        <v>4</v>
      </c>
      <c r="C1043" t="s">
        <v>5</v>
      </c>
      <c r="D1043">
        <v>139000</v>
      </c>
    </row>
    <row r="1044" spans="1:4" x14ac:dyDescent="0.3">
      <c r="A1044">
        <v>1043</v>
      </c>
      <c r="B1044" t="s">
        <v>7</v>
      </c>
      <c r="C1044" t="s">
        <v>9</v>
      </c>
      <c r="D1044">
        <v>166000</v>
      </c>
    </row>
    <row r="1045" spans="1:4" x14ac:dyDescent="0.3">
      <c r="A1045">
        <v>1044</v>
      </c>
      <c r="B1045" t="s">
        <v>7</v>
      </c>
      <c r="C1045" t="s">
        <v>5</v>
      </c>
      <c r="D1045">
        <v>116000</v>
      </c>
    </row>
    <row r="1046" spans="1:4" x14ac:dyDescent="0.3">
      <c r="A1046">
        <v>1045</v>
      </c>
      <c r="B1046" t="s">
        <v>4</v>
      </c>
      <c r="C1046" t="s">
        <v>5</v>
      </c>
      <c r="D1046">
        <v>170000</v>
      </c>
    </row>
    <row r="1047" spans="1:4" x14ac:dyDescent="0.3">
      <c r="A1047">
        <v>1046</v>
      </c>
      <c r="B1047" t="s">
        <v>4</v>
      </c>
      <c r="C1047" t="s">
        <v>61</v>
      </c>
      <c r="D1047">
        <v>155000</v>
      </c>
    </row>
    <row r="1048" spans="1:4" x14ac:dyDescent="0.3">
      <c r="A1048">
        <v>1047</v>
      </c>
      <c r="B1048" t="s">
        <v>4</v>
      </c>
      <c r="C1048" t="s">
        <v>14</v>
      </c>
      <c r="D1048">
        <v>212850</v>
      </c>
    </row>
    <row r="1049" spans="1:4" x14ac:dyDescent="0.3">
      <c r="A1049">
        <v>1048</v>
      </c>
      <c r="B1049" t="s">
        <v>4</v>
      </c>
      <c r="C1049" t="s">
        <v>8</v>
      </c>
      <c r="D1049">
        <v>63000</v>
      </c>
    </row>
    <row r="1050" spans="1:4" x14ac:dyDescent="0.3">
      <c r="A1050">
        <v>1049</v>
      </c>
      <c r="B1050" t="s">
        <v>4</v>
      </c>
      <c r="C1050" t="s">
        <v>5</v>
      </c>
      <c r="D1050">
        <v>119000</v>
      </c>
    </row>
    <row r="1051" spans="1:4" x14ac:dyDescent="0.3">
      <c r="A1051">
        <v>1050</v>
      </c>
      <c r="B1051" t="s">
        <v>4</v>
      </c>
      <c r="C1051" t="s">
        <v>5</v>
      </c>
      <c r="D1051">
        <v>115000</v>
      </c>
    </row>
    <row r="1052" spans="1:4" x14ac:dyDescent="0.3">
      <c r="A1052">
        <v>1051</v>
      </c>
      <c r="B1052" t="s">
        <v>4</v>
      </c>
      <c r="C1052" t="s">
        <v>6</v>
      </c>
      <c r="D1052">
        <v>103000</v>
      </c>
    </row>
    <row r="1053" spans="1:4" x14ac:dyDescent="0.3">
      <c r="A1053">
        <v>1052</v>
      </c>
      <c r="B1053" t="s">
        <v>4</v>
      </c>
      <c r="C1053" t="s">
        <v>5</v>
      </c>
      <c r="D1053">
        <v>84150</v>
      </c>
    </row>
    <row r="1054" spans="1:4" x14ac:dyDescent="0.3">
      <c r="A1054">
        <v>1053</v>
      </c>
      <c r="B1054" t="s">
        <v>7</v>
      </c>
      <c r="C1054" t="s">
        <v>5</v>
      </c>
      <c r="D1054">
        <v>128500</v>
      </c>
    </row>
    <row r="1055" spans="1:4" x14ac:dyDescent="0.3">
      <c r="A1055">
        <v>1054</v>
      </c>
      <c r="B1055" t="s">
        <v>4</v>
      </c>
      <c r="C1055" t="s">
        <v>5</v>
      </c>
      <c r="D1055">
        <v>163000</v>
      </c>
    </row>
    <row r="1056" spans="1:4" x14ac:dyDescent="0.3">
      <c r="A1056">
        <v>1055</v>
      </c>
      <c r="B1056" t="s">
        <v>4</v>
      </c>
      <c r="C1056" t="s">
        <v>62</v>
      </c>
      <c r="D1056">
        <v>186120</v>
      </c>
    </row>
    <row r="1057" spans="1:4" x14ac:dyDescent="0.3">
      <c r="A1057">
        <v>1056</v>
      </c>
      <c r="B1057" t="s">
        <v>4</v>
      </c>
      <c r="C1057" t="s">
        <v>5</v>
      </c>
      <c r="D1057">
        <v>108000</v>
      </c>
    </row>
    <row r="1058" spans="1:4" x14ac:dyDescent="0.3">
      <c r="A1058">
        <v>1057</v>
      </c>
      <c r="B1058" t="s">
        <v>4</v>
      </c>
      <c r="C1058" t="s">
        <v>8</v>
      </c>
      <c r="D1058">
        <v>110000</v>
      </c>
    </row>
    <row r="1059" spans="1:4" x14ac:dyDescent="0.3">
      <c r="A1059">
        <v>1058</v>
      </c>
      <c r="B1059" t="s">
        <v>4</v>
      </c>
      <c r="C1059" t="s">
        <v>5</v>
      </c>
      <c r="D1059">
        <v>125000</v>
      </c>
    </row>
    <row r="1060" spans="1:4" x14ac:dyDescent="0.3">
      <c r="A1060">
        <v>1059</v>
      </c>
      <c r="B1060" t="s">
        <v>4</v>
      </c>
      <c r="C1060" t="s">
        <v>6</v>
      </c>
      <c r="D1060">
        <v>362000</v>
      </c>
    </row>
    <row r="1061" spans="1:4" x14ac:dyDescent="0.3">
      <c r="A1061">
        <v>1060</v>
      </c>
      <c r="B1061" t="s">
        <v>4</v>
      </c>
      <c r="C1061" t="s">
        <v>5</v>
      </c>
      <c r="D1061">
        <v>150000</v>
      </c>
    </row>
    <row r="1062" spans="1:4" x14ac:dyDescent="0.3">
      <c r="A1062">
        <v>1061</v>
      </c>
      <c r="B1062" t="s">
        <v>7</v>
      </c>
      <c r="C1062" t="s">
        <v>20</v>
      </c>
      <c r="D1062">
        <v>280000</v>
      </c>
    </row>
    <row r="1063" spans="1:4" x14ac:dyDescent="0.3">
      <c r="A1063">
        <v>1062</v>
      </c>
      <c r="B1063" t="s">
        <v>4</v>
      </c>
      <c r="C1063" t="s">
        <v>6</v>
      </c>
      <c r="D1063">
        <v>101000</v>
      </c>
    </row>
    <row r="1064" spans="1:4" x14ac:dyDescent="0.3">
      <c r="A1064">
        <v>1063</v>
      </c>
      <c r="B1064" t="s">
        <v>4</v>
      </c>
      <c r="C1064" t="s">
        <v>5</v>
      </c>
      <c r="D1064">
        <v>156420</v>
      </c>
    </row>
    <row r="1065" spans="1:4" x14ac:dyDescent="0.3">
      <c r="A1065">
        <v>1064</v>
      </c>
      <c r="B1065" t="s">
        <v>7</v>
      </c>
      <c r="C1065" t="s">
        <v>5</v>
      </c>
      <c r="D1065">
        <v>133000</v>
      </c>
    </row>
    <row r="1066" spans="1:4" x14ac:dyDescent="0.3">
      <c r="A1066">
        <v>1065</v>
      </c>
      <c r="B1066" t="s">
        <v>4</v>
      </c>
      <c r="C1066" t="s">
        <v>6</v>
      </c>
      <c r="D1066">
        <v>185000</v>
      </c>
    </row>
    <row r="1067" spans="1:4" x14ac:dyDescent="0.3">
      <c r="A1067">
        <v>1066</v>
      </c>
      <c r="B1067" t="s">
        <v>7</v>
      </c>
      <c r="C1067" t="s">
        <v>8</v>
      </c>
      <c r="D1067">
        <v>100000</v>
      </c>
    </row>
    <row r="1068" spans="1:4" x14ac:dyDescent="0.3">
      <c r="A1068">
        <v>1067</v>
      </c>
      <c r="B1068" t="s">
        <v>4</v>
      </c>
      <c r="C1068" t="s">
        <v>63</v>
      </c>
      <c r="D1068">
        <v>420000</v>
      </c>
    </row>
    <row r="1069" spans="1:4" x14ac:dyDescent="0.3">
      <c r="A1069">
        <v>1068</v>
      </c>
      <c r="B1069" t="s">
        <v>4</v>
      </c>
      <c r="C1069" t="s">
        <v>9</v>
      </c>
      <c r="D1069">
        <v>208740</v>
      </c>
    </row>
    <row r="1070" spans="1:4" x14ac:dyDescent="0.3">
      <c r="A1070">
        <v>1069</v>
      </c>
      <c r="B1070" t="s">
        <v>4</v>
      </c>
      <c r="C1070" t="s">
        <v>5</v>
      </c>
      <c r="D1070">
        <v>160000</v>
      </c>
    </row>
    <row r="1071" spans="1:4" x14ac:dyDescent="0.3">
      <c r="A1071">
        <v>1070</v>
      </c>
      <c r="B1071" t="s">
        <v>7</v>
      </c>
      <c r="C1071" t="s">
        <v>8</v>
      </c>
      <c r="D1071">
        <v>114000</v>
      </c>
    </row>
    <row r="1072" spans="1:4" x14ac:dyDescent="0.3">
      <c r="A1072">
        <v>1071</v>
      </c>
      <c r="B1072" t="s">
        <v>7</v>
      </c>
      <c r="C1072" t="s">
        <v>6</v>
      </c>
      <c r="D1072">
        <v>152000</v>
      </c>
    </row>
    <row r="1073" spans="1:4" x14ac:dyDescent="0.3">
      <c r="A1073">
        <v>1072</v>
      </c>
      <c r="B1073" t="s">
        <v>4</v>
      </c>
      <c r="C1073" t="s">
        <v>5</v>
      </c>
      <c r="D1073">
        <v>160000</v>
      </c>
    </row>
    <row r="1074" spans="1:4" x14ac:dyDescent="0.3">
      <c r="A1074">
        <v>1073</v>
      </c>
      <c r="B1074" t="s">
        <v>4</v>
      </c>
      <c r="C1074" t="s">
        <v>5</v>
      </c>
      <c r="D1074">
        <v>150000</v>
      </c>
    </row>
    <row r="1075" spans="1:4" x14ac:dyDescent="0.3">
      <c r="A1075">
        <v>1074</v>
      </c>
      <c r="B1075" t="s">
        <v>7</v>
      </c>
      <c r="C1075" t="s">
        <v>51</v>
      </c>
      <c r="D1075">
        <v>78000</v>
      </c>
    </row>
    <row r="1076" spans="1:4" x14ac:dyDescent="0.3">
      <c r="A1076">
        <v>1075</v>
      </c>
      <c r="C1076" t="s">
        <v>8</v>
      </c>
      <c r="D1076">
        <v>73000</v>
      </c>
    </row>
    <row r="1077" spans="1:4" x14ac:dyDescent="0.3">
      <c r="A1077">
        <v>1076</v>
      </c>
      <c r="B1077" t="s">
        <v>4</v>
      </c>
      <c r="C1077" t="s">
        <v>5</v>
      </c>
      <c r="D1077">
        <v>130000</v>
      </c>
    </row>
    <row r="1078" spans="1:4" x14ac:dyDescent="0.3">
      <c r="A1078">
        <v>1077</v>
      </c>
      <c r="B1078" t="s">
        <v>7</v>
      </c>
      <c r="C1078" t="s">
        <v>5</v>
      </c>
      <c r="D1078">
        <v>113685</v>
      </c>
    </row>
    <row r="1079" spans="1:4" x14ac:dyDescent="0.3">
      <c r="A1079">
        <v>1078</v>
      </c>
      <c r="B1079" t="s">
        <v>7</v>
      </c>
      <c r="C1079" t="s">
        <v>5</v>
      </c>
      <c r="D1079">
        <v>129000</v>
      </c>
    </row>
    <row r="1080" spans="1:4" x14ac:dyDescent="0.3">
      <c r="A1080">
        <v>1079</v>
      </c>
      <c r="B1080" t="s">
        <v>4</v>
      </c>
      <c r="C1080" t="s">
        <v>14</v>
      </c>
      <c r="D1080">
        <v>165000</v>
      </c>
    </row>
    <row r="1081" spans="1:4" x14ac:dyDescent="0.3">
      <c r="A1081">
        <v>1080</v>
      </c>
      <c r="B1081" t="s">
        <v>4</v>
      </c>
      <c r="C1081" t="s">
        <v>6</v>
      </c>
      <c r="D1081">
        <v>150000</v>
      </c>
    </row>
    <row r="1082" spans="1:4" x14ac:dyDescent="0.3">
      <c r="A1082">
        <v>1081</v>
      </c>
      <c r="B1082" t="s">
        <v>4</v>
      </c>
      <c r="C1082" t="s">
        <v>8</v>
      </c>
      <c r="D1082">
        <v>117000</v>
      </c>
    </row>
    <row r="1083" spans="1:4" x14ac:dyDescent="0.3">
      <c r="A1083">
        <v>1082</v>
      </c>
      <c r="B1083" t="s">
        <v>4</v>
      </c>
      <c r="C1083" t="s">
        <v>5</v>
      </c>
      <c r="D1083">
        <v>82000</v>
      </c>
    </row>
    <row r="1084" spans="1:4" x14ac:dyDescent="0.3">
      <c r="A1084">
        <v>1083</v>
      </c>
      <c r="B1084" t="s">
        <v>4</v>
      </c>
      <c r="C1084" t="s">
        <v>5</v>
      </c>
      <c r="D1084">
        <v>160000</v>
      </c>
    </row>
    <row r="1085" spans="1:4" x14ac:dyDescent="0.3">
      <c r="A1085">
        <v>1084</v>
      </c>
      <c r="C1085" t="s">
        <v>5</v>
      </c>
      <c r="D1085">
        <v>130000</v>
      </c>
    </row>
    <row r="1086" spans="1:4" x14ac:dyDescent="0.3">
      <c r="A1086">
        <v>1085</v>
      </c>
      <c r="B1086" t="s">
        <v>4</v>
      </c>
      <c r="C1086" t="s">
        <v>6</v>
      </c>
      <c r="D1086">
        <v>185000</v>
      </c>
    </row>
    <row r="1087" spans="1:4" x14ac:dyDescent="0.3">
      <c r="A1087">
        <v>1086</v>
      </c>
      <c r="B1087" t="s">
        <v>4</v>
      </c>
      <c r="C1087" t="s">
        <v>9</v>
      </c>
      <c r="D1087">
        <v>222000</v>
      </c>
    </row>
    <row r="1088" spans="1:4" x14ac:dyDescent="0.3">
      <c r="A1088">
        <v>1087</v>
      </c>
      <c r="B1088" t="s">
        <v>4</v>
      </c>
      <c r="C1088" t="s">
        <v>5</v>
      </c>
      <c r="D1088">
        <v>167000</v>
      </c>
    </row>
    <row r="1089" spans="1:4" x14ac:dyDescent="0.3">
      <c r="A1089">
        <v>1088</v>
      </c>
      <c r="B1089" t="s">
        <v>7</v>
      </c>
      <c r="C1089" t="s">
        <v>6</v>
      </c>
      <c r="D1089">
        <v>190000</v>
      </c>
    </row>
    <row r="1090" spans="1:4" x14ac:dyDescent="0.3">
      <c r="A1090">
        <v>1089</v>
      </c>
      <c r="B1090" t="s">
        <v>7</v>
      </c>
      <c r="C1090" t="s">
        <v>8</v>
      </c>
      <c r="D1090">
        <v>83000</v>
      </c>
    </row>
    <row r="1091" spans="1:4" x14ac:dyDescent="0.3">
      <c r="A1091">
        <v>1090</v>
      </c>
      <c r="B1091" t="s">
        <v>7</v>
      </c>
      <c r="C1091" t="s">
        <v>5</v>
      </c>
      <c r="D1091">
        <v>100332</v>
      </c>
    </row>
    <row r="1092" spans="1:4" x14ac:dyDescent="0.3">
      <c r="A1092">
        <v>1091</v>
      </c>
      <c r="B1092" t="s">
        <v>4</v>
      </c>
      <c r="C1092" t="s">
        <v>6</v>
      </c>
      <c r="D1092">
        <v>83000</v>
      </c>
    </row>
    <row r="1093" spans="1:4" x14ac:dyDescent="0.3">
      <c r="A1093">
        <v>1092</v>
      </c>
      <c r="B1093" t="s">
        <v>7</v>
      </c>
      <c r="C1093" t="s">
        <v>8</v>
      </c>
      <c r="D1093">
        <v>120000</v>
      </c>
    </row>
    <row r="1094" spans="1:4" x14ac:dyDescent="0.3">
      <c r="A1094">
        <v>1093</v>
      </c>
      <c r="B1094" t="s">
        <v>4</v>
      </c>
      <c r="C1094" t="s">
        <v>14</v>
      </c>
      <c r="D1094">
        <v>245000</v>
      </c>
    </row>
    <row r="1095" spans="1:4" x14ac:dyDescent="0.3">
      <c r="A1095">
        <v>1094</v>
      </c>
      <c r="B1095" t="s">
        <v>4</v>
      </c>
      <c r="C1095" t="s">
        <v>5</v>
      </c>
      <c r="D1095">
        <v>165000</v>
      </c>
    </row>
    <row r="1096" spans="1:4" x14ac:dyDescent="0.3">
      <c r="A1096">
        <v>1095</v>
      </c>
      <c r="B1096" t="s">
        <v>4</v>
      </c>
      <c r="C1096" t="s">
        <v>5</v>
      </c>
      <c r="D1096">
        <v>77000</v>
      </c>
    </row>
    <row r="1097" spans="1:4" x14ac:dyDescent="0.3">
      <c r="A1097">
        <v>1096</v>
      </c>
      <c r="B1097" t="s">
        <v>4</v>
      </c>
      <c r="C1097" t="s">
        <v>9</v>
      </c>
      <c r="D1097">
        <v>120000</v>
      </c>
    </row>
    <row r="1098" spans="1:4" x14ac:dyDescent="0.3">
      <c r="A1098">
        <v>1097</v>
      </c>
      <c r="B1098" t="s">
        <v>4</v>
      </c>
      <c r="C1098" t="s">
        <v>9</v>
      </c>
      <c r="D1098">
        <v>130000</v>
      </c>
    </row>
    <row r="1099" spans="1:4" x14ac:dyDescent="0.3">
      <c r="A1099">
        <v>1098</v>
      </c>
      <c r="B1099" t="s">
        <v>7</v>
      </c>
      <c r="C1099" t="s">
        <v>18</v>
      </c>
      <c r="D1099">
        <v>250000</v>
      </c>
    </row>
    <row r="1100" spans="1:4" x14ac:dyDescent="0.3">
      <c r="A1100">
        <v>1099</v>
      </c>
      <c r="B1100" t="s">
        <v>4</v>
      </c>
      <c r="C1100" t="s">
        <v>5</v>
      </c>
      <c r="D1100">
        <v>480000</v>
      </c>
    </row>
    <row r="1101" spans="1:4" x14ac:dyDescent="0.3">
      <c r="A1101">
        <v>1100</v>
      </c>
      <c r="B1101" t="s">
        <v>4</v>
      </c>
      <c r="C1101" t="s">
        <v>8</v>
      </c>
      <c r="D1101">
        <v>69000</v>
      </c>
    </row>
    <row r="1102" spans="1:4" x14ac:dyDescent="0.3">
      <c r="A1102">
        <v>1101</v>
      </c>
      <c r="B1102" t="s">
        <v>4</v>
      </c>
      <c r="C1102" t="s">
        <v>9</v>
      </c>
      <c r="D1102">
        <v>208000</v>
      </c>
    </row>
    <row r="1103" spans="1:4" x14ac:dyDescent="0.3">
      <c r="A1103">
        <v>1102</v>
      </c>
      <c r="B1103" t="s">
        <v>7</v>
      </c>
      <c r="C1103" t="s">
        <v>64</v>
      </c>
      <c r="D1103">
        <v>155000</v>
      </c>
    </row>
    <row r="1104" spans="1:4" x14ac:dyDescent="0.3">
      <c r="A1104">
        <v>1103</v>
      </c>
      <c r="C1104" t="s">
        <v>18</v>
      </c>
      <c r="D1104">
        <v>0</v>
      </c>
    </row>
    <row r="1105" spans="1:4" x14ac:dyDescent="0.3">
      <c r="A1105">
        <v>1104</v>
      </c>
      <c r="B1105" t="s">
        <v>4</v>
      </c>
      <c r="C1105" t="s">
        <v>5</v>
      </c>
      <c r="D1105">
        <v>126000</v>
      </c>
    </row>
    <row r="1106" spans="1:4" x14ac:dyDescent="0.3">
      <c r="A1106">
        <v>1105</v>
      </c>
      <c r="B1106" t="s">
        <v>7</v>
      </c>
      <c r="C1106" t="s">
        <v>9</v>
      </c>
      <c r="D1106">
        <v>225000</v>
      </c>
    </row>
    <row r="1107" spans="1:4" x14ac:dyDescent="0.3">
      <c r="A1107">
        <v>1106</v>
      </c>
      <c r="B1107" t="s">
        <v>7</v>
      </c>
      <c r="C1107" t="s">
        <v>6</v>
      </c>
      <c r="D1107">
        <v>148000</v>
      </c>
    </row>
    <row r="1108" spans="1:4" x14ac:dyDescent="0.3">
      <c r="A1108">
        <v>1107</v>
      </c>
      <c r="B1108" t="s">
        <v>4</v>
      </c>
      <c r="C1108" t="s">
        <v>5</v>
      </c>
      <c r="D1108">
        <v>158000</v>
      </c>
    </row>
    <row r="1109" spans="1:4" x14ac:dyDescent="0.3">
      <c r="A1109">
        <v>1108</v>
      </c>
      <c r="B1109" t="s">
        <v>7</v>
      </c>
      <c r="C1109" t="s">
        <v>5</v>
      </c>
      <c r="D1109">
        <v>120000</v>
      </c>
    </row>
    <row r="1110" spans="1:4" x14ac:dyDescent="0.3">
      <c r="A1110">
        <v>1109</v>
      </c>
      <c r="B1110" t="s">
        <v>4</v>
      </c>
      <c r="C1110" t="s">
        <v>6</v>
      </c>
      <c r="D1110">
        <v>194000</v>
      </c>
    </row>
    <row r="1111" spans="1:4" x14ac:dyDescent="0.3">
      <c r="A1111">
        <v>1110</v>
      </c>
      <c r="B1111" t="s">
        <v>4</v>
      </c>
      <c r="C1111" t="s">
        <v>5</v>
      </c>
      <c r="D1111">
        <v>162000</v>
      </c>
    </row>
    <row r="1112" spans="1:4" x14ac:dyDescent="0.3">
      <c r="A1112">
        <v>1111</v>
      </c>
      <c r="B1112" t="s">
        <v>4</v>
      </c>
      <c r="C1112" t="s">
        <v>32</v>
      </c>
      <c r="D1112">
        <v>427000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A64C-999A-4438-83BB-B3C150574952}">
  <dimension ref="A1:Z1039"/>
  <sheetViews>
    <sheetView tabSelected="1" workbookViewId="0">
      <selection activeCell="K7" sqref="K7"/>
    </sheetView>
  </sheetViews>
  <sheetFormatPr defaultRowHeight="14.4" x14ac:dyDescent="0.3"/>
  <cols>
    <col min="2" max="2" width="9" customWidth="1"/>
    <col min="3" max="3" width="10.88671875" customWidth="1"/>
    <col min="4" max="4" width="13" customWidth="1"/>
    <col min="5" max="5" width="12.109375" customWidth="1"/>
    <col min="6" max="6" width="14.109375" bestFit="1" customWidth="1"/>
    <col min="8" max="8" width="10.88671875" bestFit="1" customWidth="1"/>
    <col min="9" max="11" width="11.88671875" bestFit="1" customWidth="1"/>
    <col min="19" max="19" width="11.88671875" bestFit="1" customWidth="1"/>
    <col min="22" max="22" width="10.88671875" customWidth="1"/>
    <col min="25" max="25" width="10.5546875" bestFit="1" customWidth="1"/>
    <col min="26" max="26" width="11.109375" bestFit="1" customWidth="1"/>
  </cols>
  <sheetData>
    <row r="1" spans="1:26" x14ac:dyDescent="0.3">
      <c r="A1" s="5" t="s">
        <v>0</v>
      </c>
      <c r="B1" s="5" t="s">
        <v>1</v>
      </c>
      <c r="C1" s="5" t="s">
        <v>2</v>
      </c>
      <c r="D1" s="5" t="s">
        <v>76</v>
      </c>
      <c r="E1" s="5" t="s">
        <v>3</v>
      </c>
      <c r="F1" s="14" t="s">
        <v>88</v>
      </c>
      <c r="V1" s="2" t="s">
        <v>2</v>
      </c>
      <c r="W1" s="2" t="s">
        <v>72</v>
      </c>
      <c r="X1" s="2" t="s">
        <v>73</v>
      </c>
      <c r="Y1" s="5" t="s">
        <v>74</v>
      </c>
      <c r="Z1" s="5" t="s">
        <v>76</v>
      </c>
    </row>
    <row r="2" spans="1:26" x14ac:dyDescent="0.3">
      <c r="A2" s="3">
        <v>1</v>
      </c>
      <c r="B2" s="3" t="s">
        <v>4</v>
      </c>
      <c r="C2" s="3" t="s">
        <v>5</v>
      </c>
      <c r="D2" s="3" t="str">
        <f>VLOOKUP(C2,$V$1:$Z$47,5,0)</f>
        <v>IC4</v>
      </c>
      <c r="E2" s="3">
        <v>124929</v>
      </c>
      <c r="F2" s="7">
        <f>IF(Table3[[#This Row],[Base salary]]&gt;$S$14,$S$14,Table3[[#This Row],[Base salary]])</f>
        <v>124929</v>
      </c>
      <c r="H2" s="1" t="s">
        <v>76</v>
      </c>
      <c r="I2" s="1" t="s">
        <v>92</v>
      </c>
      <c r="J2" s="1" t="s">
        <v>4</v>
      </c>
      <c r="K2" s="1" t="s">
        <v>7</v>
      </c>
      <c r="L2" s="1" t="s">
        <v>92</v>
      </c>
      <c r="M2" s="1" t="s">
        <v>4</v>
      </c>
      <c r="N2" s="1" t="s">
        <v>7</v>
      </c>
      <c r="O2" s="5"/>
      <c r="V2" s="3" t="s">
        <v>5</v>
      </c>
      <c r="W2">
        <f>COUNTIFS($C$2:$C$1039,$V2)</f>
        <v>339</v>
      </c>
      <c r="X2" s="8">
        <f>W2/SUM($W$2:$W$47)</f>
        <v>0.32658959537572252</v>
      </c>
      <c r="Y2" s="9">
        <f>X2</f>
        <v>0.32658959537572252</v>
      </c>
      <c r="Z2" t="str">
        <f>IF(X2&gt;0.02,V2,"Others")</f>
        <v>IC4</v>
      </c>
    </row>
    <row r="3" spans="1:26" x14ac:dyDescent="0.3">
      <c r="A3" s="4">
        <v>2</v>
      </c>
      <c r="B3" s="4" t="s">
        <v>4</v>
      </c>
      <c r="C3" s="4" t="s">
        <v>6</v>
      </c>
      <c r="D3" s="3" t="str">
        <f>VLOOKUP(C3,$V$1:$Z$47,5,0)</f>
        <v>IC5</v>
      </c>
      <c r="E3" s="4">
        <v>152000</v>
      </c>
      <c r="F3" s="7">
        <f>IF(Table3[[#This Row],[Base salary]]&gt;$S$14,$S$14,Table3[[#This Row],[Base salary]])</f>
        <v>152000</v>
      </c>
      <c r="H3" s="17" t="s">
        <v>5</v>
      </c>
      <c r="I3" s="11">
        <f>AVERAGEIFS(Table3[Revise Salary],Table3[Revise Level],$H3)</f>
        <v>133912.00371681416</v>
      </c>
      <c r="J3" s="11">
        <f>AVERAGEIFS(Table3[Revise Salary],Table3[Revise Level],$H3,Table3[Gender],J$2)</f>
        <v>138716.20749999999</v>
      </c>
      <c r="K3" s="11">
        <f>AVERAGEIFS(Table3[Revise Salary],Table3[Revise Level],$H3,Table3[Gender],K$2)</f>
        <v>126283.95496183206</v>
      </c>
      <c r="L3">
        <f>COUNTIFS(Table3[Revise Level],$H3)</f>
        <v>339</v>
      </c>
      <c r="M3">
        <f>COUNTIFS(Table3[Revise Level],$H3,Table3[Gender],M$2)</f>
        <v>208</v>
      </c>
      <c r="N3">
        <f>COUNTIFS(Table3[Revise Level],$H3,Table3[Gender],N$2)</f>
        <v>131</v>
      </c>
      <c r="V3" s="4" t="s">
        <v>6</v>
      </c>
      <c r="W3">
        <f>COUNTIFS($C$2:$C$1039,$V3)</f>
        <v>305</v>
      </c>
      <c r="X3" s="8">
        <f>W3/SUM($W$2:$W$47)</f>
        <v>0.29383429672447015</v>
      </c>
      <c r="Y3" s="9">
        <f>X3+Y2</f>
        <v>0.62042389210019266</v>
      </c>
      <c r="Z3" t="str">
        <f t="shared" ref="Z3:Z47" si="0">IF(X3&gt;0.02,V3,"Others")</f>
        <v>IC5</v>
      </c>
    </row>
    <row r="4" spans="1:26" x14ac:dyDescent="0.3">
      <c r="A4" s="3">
        <v>3</v>
      </c>
      <c r="B4" s="3" t="s">
        <v>4</v>
      </c>
      <c r="C4" s="3" t="s">
        <v>6</v>
      </c>
      <c r="D4" s="3" t="str">
        <f>VLOOKUP(C4,$V$1:$Z$47,5,0)</f>
        <v>IC5</v>
      </c>
      <c r="E4" s="3">
        <v>179000</v>
      </c>
      <c r="F4" s="7">
        <f>IF(Table3[[#This Row],[Base salary]]&gt;$S$14,$S$14,Table3[[#This Row],[Base salary]])</f>
        <v>179000</v>
      </c>
      <c r="H4" s="17" t="s">
        <v>6</v>
      </c>
      <c r="I4" s="11">
        <f>AVERAGEIFS(Table3[Revise Salary],Table3[Revise Level],$H4)</f>
        <v>165289.21593442626</v>
      </c>
      <c r="J4" s="11">
        <f>AVERAGEIFS(Table3[Revise Salary],Table3[Revise Level],$H4,Table3[Gender],J$2)</f>
        <v>169005.25283783785</v>
      </c>
      <c r="K4" s="11">
        <f>AVERAGEIFS(Table3[Revise Salary],Table3[Revise Level],$H4,Table3[Gender],K$2)</f>
        <v>155349.9365060241</v>
      </c>
      <c r="L4">
        <f>COUNTIFS(Table3[Revise Level],$H4)</f>
        <v>305</v>
      </c>
      <c r="M4">
        <f>COUNTIFS(Table3[Revise Level],$H4,Table3[Gender],M$2)</f>
        <v>222</v>
      </c>
      <c r="N4">
        <f>COUNTIFS(Table3[Revise Level],$H4,Table3[Gender],N$2)</f>
        <v>83</v>
      </c>
      <c r="V4" s="3" t="s">
        <v>8</v>
      </c>
      <c r="W4">
        <f>COUNTIFS($C$2:$C$1039,$V4)</f>
        <v>174</v>
      </c>
      <c r="X4" s="8">
        <f>W4/SUM($W$2:$W$47)</f>
        <v>0.16763005780346821</v>
      </c>
      <c r="Y4" s="9">
        <f t="shared" ref="Y4:Y47" si="1">X4+Y3</f>
        <v>0.78805394990366084</v>
      </c>
      <c r="Z4" t="str">
        <f t="shared" si="0"/>
        <v>IC3</v>
      </c>
    </row>
    <row r="5" spans="1:26" x14ac:dyDescent="0.3">
      <c r="A5" s="4">
        <v>4</v>
      </c>
      <c r="B5" s="4" t="s">
        <v>4</v>
      </c>
      <c r="C5" s="4" t="s">
        <v>6</v>
      </c>
      <c r="D5" s="3" t="str">
        <f>VLOOKUP(C5,$V$1:$Z$47,5,0)</f>
        <v>IC5</v>
      </c>
      <c r="E5" s="4">
        <v>196000</v>
      </c>
      <c r="F5" s="7">
        <f>IF(Table3[[#This Row],[Base salary]]&gt;$S$14,$S$14,Table3[[#This Row],[Base salary]])</f>
        <v>196000</v>
      </c>
      <c r="H5" t="s">
        <v>9</v>
      </c>
      <c r="I5" s="11">
        <f>AVERAGEIFS(Table3[Revise Salary],Table3[Revise Level],$H5)</f>
        <v>199706.28903225806</v>
      </c>
      <c r="J5" s="11">
        <f>AVERAGEIFS(Table3[Revise Salary],Table3[Revise Level],$H5,Table3[Gender],J$2)</f>
        <v>208345.75203703702</v>
      </c>
      <c r="K5" s="11">
        <f>AVERAGEIFS(Table3[Revise Salary],Table3[Revise Level],$H5,Table3[Gender],K$2)</f>
        <v>187743.95564102562</v>
      </c>
      <c r="L5">
        <f>COUNTIFS(Table3[Revise Level],$H5)</f>
        <v>93</v>
      </c>
      <c r="M5">
        <f>COUNTIFS(Table3[Revise Level],$H5,Table3[Gender],M$2)</f>
        <v>54</v>
      </c>
      <c r="N5">
        <f>COUNTIFS(Table3[Revise Level],$H5,Table3[Gender],N$2)</f>
        <v>39</v>
      </c>
      <c r="Q5" s="10" t="s">
        <v>79</v>
      </c>
      <c r="V5" s="3" t="s">
        <v>9</v>
      </c>
      <c r="W5">
        <f>COUNTIFS($C$2:$C$1039,$V5)</f>
        <v>93</v>
      </c>
      <c r="X5" s="8">
        <f>W5/SUM($W$2:$W$47)</f>
        <v>8.9595375722543349E-2</v>
      </c>
      <c r="Y5" s="9">
        <f t="shared" si="1"/>
        <v>0.87764932562620424</v>
      </c>
      <c r="Z5" t="str">
        <f t="shared" si="0"/>
        <v>IC6</v>
      </c>
    </row>
    <row r="6" spans="1:26" x14ac:dyDescent="0.3">
      <c r="A6" s="3">
        <v>5</v>
      </c>
      <c r="B6" s="3" t="s">
        <v>4</v>
      </c>
      <c r="C6" s="3" t="s">
        <v>5</v>
      </c>
      <c r="D6" s="3" t="str">
        <f>VLOOKUP(C6,$V$1:$Z$47,5,0)</f>
        <v>IC4</v>
      </c>
      <c r="E6" s="3">
        <v>147000</v>
      </c>
      <c r="F6" s="7">
        <f>IF(Table3[[#This Row],[Base salary]]&gt;$S$14,$S$14,Table3[[#This Row],[Base salary]])</f>
        <v>147000</v>
      </c>
      <c r="H6" t="s">
        <v>14</v>
      </c>
      <c r="I6" s="11">
        <f>AVERAGEIFS(Table3[Revise Salary],Table3[Revise Level],$H6)</f>
        <v>193003.40740740742</v>
      </c>
      <c r="J6" s="11">
        <f>AVERAGEIFS(Table3[Revise Salary],Table3[Revise Level],$H6,Table3[Gender],J$2)</f>
        <v>191754.35</v>
      </c>
      <c r="K6" s="11">
        <f>AVERAGEIFS(Table3[Revise Salary],Table3[Revise Level],$H6,Table3[Gender],K$2)</f>
        <v>196572.14285714287</v>
      </c>
      <c r="L6">
        <f>COUNTIFS(Table3[Revise Level],$H6)</f>
        <v>27</v>
      </c>
      <c r="M6">
        <f>COUNTIFS(Table3[Revise Level],$H6,Table3[Gender],M$2)</f>
        <v>20</v>
      </c>
      <c r="N6">
        <f>COUNTIFS(Table3[Revise Level],$H6,Table3[Gender],N$2)</f>
        <v>7</v>
      </c>
      <c r="R6" t="s">
        <v>80</v>
      </c>
      <c r="S6" s="11">
        <f>_xlfn.QUARTILE.EXC(Table3[Base salary],1)</f>
        <v>110000</v>
      </c>
      <c r="V6" s="3" t="s">
        <v>14</v>
      </c>
      <c r="W6">
        <f>COUNTIFS($C$2:$C$1039,$V6)</f>
        <v>27</v>
      </c>
      <c r="X6" s="8">
        <f>W6/SUM($W$2:$W$47)</f>
        <v>2.6011560693641619E-2</v>
      </c>
      <c r="Y6" s="9">
        <f t="shared" si="1"/>
        <v>0.90366088631984587</v>
      </c>
      <c r="Z6" t="str">
        <f t="shared" si="0"/>
        <v>M1</v>
      </c>
    </row>
    <row r="7" spans="1:26" x14ac:dyDescent="0.3">
      <c r="A7" s="4">
        <v>6</v>
      </c>
      <c r="B7" s="4" t="s">
        <v>7</v>
      </c>
      <c r="C7" s="4" t="s">
        <v>5</v>
      </c>
      <c r="D7" s="3" t="str">
        <f>VLOOKUP(C7,$V$1:$Z$47,5,0)</f>
        <v>IC4</v>
      </c>
      <c r="E7" s="4">
        <v>156800</v>
      </c>
      <c r="F7" s="7">
        <f>IF(Table3[[#This Row],[Base salary]]&gt;$S$14,$S$14,Table3[[#This Row],[Base salary]])</f>
        <v>156800</v>
      </c>
      <c r="H7" t="s">
        <v>8</v>
      </c>
      <c r="I7" s="11">
        <f>AVERAGEIFS(Table3[Revise Salary],Table3[Revise Level],$H7)</f>
        <v>101760.61752873563</v>
      </c>
      <c r="J7" s="11">
        <f>AVERAGEIFS(Table3[Revise Salary],Table3[Revise Level],$H7,Table3[Gender],J$2)</f>
        <v>101408.26163265306</v>
      </c>
      <c r="K7" s="11">
        <f>AVERAGEIFS(Table3[Revise Salary],Table3[Revise Level],$H7,Table3[Gender],K$2)</f>
        <v>102214.97118421052</v>
      </c>
      <c r="L7">
        <f>COUNTIFS(Table3[Revise Level],$H7)</f>
        <v>174</v>
      </c>
      <c r="M7">
        <f>COUNTIFS(Table3[Revise Level],$H7,Table3[Gender],M$2)</f>
        <v>98</v>
      </c>
      <c r="N7">
        <f>COUNTIFS(Table3[Revise Level],$H7,Table3[Gender],N$2)</f>
        <v>76</v>
      </c>
      <c r="R7" t="s">
        <v>81</v>
      </c>
      <c r="S7" s="11">
        <f>_xlfn.QUARTILE.EXC(Table3[Base salary],3)</f>
        <v>185000</v>
      </c>
      <c r="V7" s="3" t="s">
        <v>26</v>
      </c>
      <c r="W7">
        <f>COUNTIFS($C$2:$C$1039,$V7)</f>
        <v>13</v>
      </c>
      <c r="X7" s="8">
        <f>W7/SUM($W$2:$W$47)</f>
        <v>1.2524084778420038E-2</v>
      </c>
      <c r="Y7" s="9">
        <f t="shared" si="1"/>
        <v>0.91618497109826591</v>
      </c>
      <c r="Z7" t="str">
        <f t="shared" si="0"/>
        <v>Others</v>
      </c>
    </row>
    <row r="8" spans="1:26" x14ac:dyDescent="0.3">
      <c r="A8" s="3">
        <v>7</v>
      </c>
      <c r="B8" s="3" t="s">
        <v>4</v>
      </c>
      <c r="C8" s="3" t="s">
        <v>5</v>
      </c>
      <c r="D8" s="3" t="str">
        <f>VLOOKUP(C8,$V$1:$Z$47,5,0)</f>
        <v>IC4</v>
      </c>
      <c r="E8" s="3">
        <v>153450</v>
      </c>
      <c r="F8" s="7">
        <f>IF(Table3[[#This Row],[Base salary]]&gt;$S$14,$S$14,Table3[[#This Row],[Base salary]])</f>
        <v>153450</v>
      </c>
      <c r="H8" t="s">
        <v>91</v>
      </c>
      <c r="I8" s="11">
        <f>AVERAGEIFS(Table3[Revise Salary],Table3[Revise Level],$H8)</f>
        <v>147214.04270000002</v>
      </c>
      <c r="J8" s="11">
        <f>AVERAGEIFS(Table3[Revise Salary],Table3[Revise Level],$H8,Table3[Gender],J$2)</f>
        <v>163431.35492063494</v>
      </c>
      <c r="K8" s="11">
        <f>AVERAGEIFS(Table3[Revise Salary],Table3[Revise Level],$H8,Table3[Gender],K$2)</f>
        <v>119600.78135135135</v>
      </c>
      <c r="L8">
        <f>COUNTIFS(Table3[Revise Level],$H8)</f>
        <v>100</v>
      </c>
      <c r="M8">
        <f>COUNTIFS(Table3[Revise Level],$H8,Table3[Gender],M$2)</f>
        <v>63</v>
      </c>
      <c r="N8">
        <f>COUNTIFS(Table3[Revise Level],$H8,Table3[Gender],N$2)</f>
        <v>37</v>
      </c>
      <c r="V8" s="3" t="s">
        <v>19</v>
      </c>
      <c r="W8">
        <f>COUNTIFS($C$2:$C$1039,$V8)</f>
        <v>10</v>
      </c>
      <c r="X8" s="8">
        <f>W8/SUM($W$2:$W$47)</f>
        <v>9.6339113680154135E-3</v>
      </c>
      <c r="Y8" s="9">
        <f t="shared" si="1"/>
        <v>0.9258188824662813</v>
      </c>
      <c r="Z8" t="str">
        <f t="shared" si="0"/>
        <v>Others</v>
      </c>
    </row>
    <row r="9" spans="1:26" x14ac:dyDescent="0.3">
      <c r="A9" s="4">
        <v>8</v>
      </c>
      <c r="B9" s="4" t="s">
        <v>4</v>
      </c>
      <c r="C9" s="4" t="s">
        <v>6</v>
      </c>
      <c r="D9" s="3" t="str">
        <f>VLOOKUP(C9,$V$1:$Z$47,5,0)</f>
        <v>IC5</v>
      </c>
      <c r="E9" s="4">
        <v>105000</v>
      </c>
      <c r="F9" s="7">
        <f>IF(Table3[[#This Row],[Base salary]]&gt;$S$14,$S$14,Table3[[#This Row],[Base salary]])</f>
        <v>105000</v>
      </c>
      <c r="P9" s="12" t="s">
        <v>82</v>
      </c>
      <c r="Q9" s="12"/>
      <c r="R9" s="12"/>
      <c r="V9" s="3" t="s">
        <v>18</v>
      </c>
      <c r="W9">
        <f>COUNTIFS($C$2:$C$1039,$V9)</f>
        <v>9</v>
      </c>
      <c r="X9" s="8">
        <f>W9/SUM($W$2:$W$47)</f>
        <v>8.670520231213872E-3</v>
      </c>
      <c r="Y9" s="9">
        <f t="shared" si="1"/>
        <v>0.93448940269749514</v>
      </c>
      <c r="Z9" t="str">
        <f t="shared" si="0"/>
        <v>Others</v>
      </c>
    </row>
    <row r="10" spans="1:26" x14ac:dyDescent="0.3">
      <c r="A10" s="3">
        <v>9</v>
      </c>
      <c r="B10" s="3" t="s">
        <v>4</v>
      </c>
      <c r="C10" s="3" t="s">
        <v>8</v>
      </c>
      <c r="D10" s="3" t="str">
        <f>VLOOKUP(C10,$V$1:$Z$47,5,0)</f>
        <v>IC3</v>
      </c>
      <c r="E10" s="3">
        <v>120000</v>
      </c>
      <c r="F10" s="7">
        <f>IF(Table3[[#This Row],[Base salary]]&gt;$S$14,$S$14,Table3[[#This Row],[Base salary]])</f>
        <v>120000</v>
      </c>
      <c r="J10" s="11">
        <f>AVERAGE(J3:J8)</f>
        <v>162110.19648802714</v>
      </c>
      <c r="K10" s="11">
        <f>AVERAGE(K3:K8)</f>
        <v>147960.95708359775</v>
      </c>
      <c r="Q10" t="s">
        <v>83</v>
      </c>
      <c r="S10" s="11">
        <f>S7-S6</f>
        <v>75000</v>
      </c>
      <c r="V10" s="3" t="s">
        <v>15</v>
      </c>
      <c r="W10">
        <f>COUNTIFS($C$2:$C$1039,$V10)</f>
        <v>7</v>
      </c>
      <c r="X10" s="8">
        <f>W10/SUM($W$2:$W$47)</f>
        <v>6.7437379576107898E-3</v>
      </c>
      <c r="Y10" s="9">
        <f t="shared" si="1"/>
        <v>0.94123314065510588</v>
      </c>
      <c r="Z10" t="str">
        <f t="shared" si="0"/>
        <v>Others</v>
      </c>
    </row>
    <row r="11" spans="1:26" x14ac:dyDescent="0.3">
      <c r="A11" s="4">
        <v>10</v>
      </c>
      <c r="B11" s="4" t="s">
        <v>4</v>
      </c>
      <c r="C11" s="4" t="s">
        <v>6</v>
      </c>
      <c r="D11" s="3" t="str">
        <f>VLOOKUP(C11,$V$1:$Z$47,5,0)</f>
        <v>IC5</v>
      </c>
      <c r="E11" s="4">
        <v>185000</v>
      </c>
      <c r="F11" s="7">
        <f>IF(Table3[[#This Row],[Base salary]]&gt;$S$14,$S$14,Table3[[#This Row],[Base salary]])</f>
        <v>185000</v>
      </c>
      <c r="V11" s="3" t="s">
        <v>17</v>
      </c>
      <c r="W11">
        <f>COUNTIFS($C$2:$C$1039,$V11)</f>
        <v>7</v>
      </c>
      <c r="X11" s="8">
        <f>W11/SUM($W$2:$W$47)</f>
        <v>6.7437379576107898E-3</v>
      </c>
      <c r="Y11" s="9">
        <f t="shared" si="1"/>
        <v>0.94797687861271662</v>
      </c>
      <c r="Z11" t="str">
        <f t="shared" si="0"/>
        <v>Others</v>
      </c>
    </row>
    <row r="12" spans="1:26" x14ac:dyDescent="0.3">
      <c r="A12" s="3">
        <v>11</v>
      </c>
      <c r="B12" s="3" t="s">
        <v>4</v>
      </c>
      <c r="C12" s="3" t="s">
        <v>6</v>
      </c>
      <c r="D12" s="3" t="str">
        <f>VLOOKUP(C12,$V$1:$Z$47,5,0)</f>
        <v>IC5</v>
      </c>
      <c r="E12" s="3">
        <v>195000</v>
      </c>
      <c r="F12" s="7">
        <f>IF(Table3[[#This Row],[Base salary]]&gt;$S$14,$S$14,Table3[[#This Row],[Base salary]])</f>
        <v>195000</v>
      </c>
      <c r="V12" s="3" t="s">
        <v>16</v>
      </c>
      <c r="W12">
        <f>COUNTIFS($C$2:$C$1039,$V12)</f>
        <v>6</v>
      </c>
      <c r="X12" s="8">
        <f>W12/SUM($W$2:$W$47)</f>
        <v>5.7803468208092483E-3</v>
      </c>
      <c r="Y12" s="9">
        <f t="shared" si="1"/>
        <v>0.95375722543352592</v>
      </c>
      <c r="Z12" t="str">
        <f t="shared" si="0"/>
        <v>Others</v>
      </c>
    </row>
    <row r="13" spans="1:26" x14ac:dyDescent="0.3">
      <c r="A13" s="4">
        <v>12</v>
      </c>
      <c r="B13" s="4" t="s">
        <v>4</v>
      </c>
      <c r="C13" s="4" t="s">
        <v>6</v>
      </c>
      <c r="D13" s="3" t="str">
        <f>VLOOKUP(C13,$V$1:$Z$47,5,0)</f>
        <v>IC5</v>
      </c>
      <c r="E13" s="4">
        <v>152000</v>
      </c>
      <c r="F13" s="7">
        <f>IF(Table3[[#This Row],[Base salary]]&gt;$S$14,$S$14,Table3[[#This Row],[Base salary]])</f>
        <v>152000</v>
      </c>
      <c r="P13" s="12" t="s">
        <v>84</v>
      </c>
      <c r="Q13" s="12"/>
      <c r="V13" s="3" t="s">
        <v>13</v>
      </c>
      <c r="W13">
        <f>COUNTIFS($C$2:$C$1039,$V13)</f>
        <v>5</v>
      </c>
      <c r="X13" s="8">
        <f>W13/SUM($W$2:$W$47)</f>
        <v>4.8169556840077067E-3</v>
      </c>
      <c r="Y13" s="9">
        <f t="shared" si="1"/>
        <v>0.95857418111753367</v>
      </c>
      <c r="Z13" t="str">
        <f t="shared" si="0"/>
        <v>Others</v>
      </c>
    </row>
    <row r="14" spans="1:26" x14ac:dyDescent="0.3">
      <c r="A14" s="3">
        <v>13</v>
      </c>
      <c r="B14" s="3" t="s">
        <v>4</v>
      </c>
      <c r="C14" s="3" t="s">
        <v>9</v>
      </c>
      <c r="D14" s="3" t="str">
        <f>VLOOKUP(C14,$V$1:$Z$47,5,0)</f>
        <v>IC6</v>
      </c>
      <c r="E14" s="3">
        <v>230000</v>
      </c>
      <c r="F14" s="7">
        <f>IF(Table3[[#This Row],[Base salary]]&gt;$S$14,$S$14,Table3[[#This Row],[Base salary]])</f>
        <v>230000</v>
      </c>
      <c r="P14" t="s">
        <v>85</v>
      </c>
      <c r="S14" s="11">
        <f>S7+(1.5*S10)</f>
        <v>297500</v>
      </c>
      <c r="V14" s="3" t="s">
        <v>20</v>
      </c>
      <c r="W14">
        <f>COUNTIFS($C$2:$C$1039,$V14)</f>
        <v>3</v>
      </c>
      <c r="X14" s="8">
        <f>W14/SUM($W$2:$W$47)</f>
        <v>2.8901734104046241E-3</v>
      </c>
      <c r="Y14" s="9">
        <f t="shared" si="1"/>
        <v>0.96146435452793833</v>
      </c>
      <c r="Z14" t="str">
        <f t="shared" si="0"/>
        <v>Others</v>
      </c>
    </row>
    <row r="15" spans="1:26" x14ac:dyDescent="0.3">
      <c r="A15" s="4">
        <v>14</v>
      </c>
      <c r="B15" s="4" t="s">
        <v>4</v>
      </c>
      <c r="C15" s="4" t="s">
        <v>6</v>
      </c>
      <c r="D15" s="3" t="str">
        <f>VLOOKUP(C15,$V$1:$Z$47,5,0)</f>
        <v>IC5</v>
      </c>
      <c r="E15" s="4">
        <v>160000</v>
      </c>
      <c r="F15" s="7">
        <f>IF(Table3[[#This Row],[Base salary]]&gt;$S$14,$S$14,Table3[[#This Row],[Base salary]])</f>
        <v>160000</v>
      </c>
      <c r="V15" s="4" t="s">
        <v>25</v>
      </c>
      <c r="W15">
        <f>COUNTIFS($C$2:$C$1039,$V15)</f>
        <v>3</v>
      </c>
      <c r="X15" s="8">
        <f>W15/SUM($W$2:$W$47)</f>
        <v>2.8901734104046241E-3</v>
      </c>
      <c r="Y15" s="9">
        <f t="shared" si="1"/>
        <v>0.96435452793834298</v>
      </c>
      <c r="Z15" t="str">
        <f t="shared" si="0"/>
        <v>Others</v>
      </c>
    </row>
    <row r="16" spans="1:26" x14ac:dyDescent="0.3">
      <c r="A16" s="3">
        <v>15</v>
      </c>
      <c r="B16" s="3" t="s">
        <v>4</v>
      </c>
      <c r="C16" s="3" t="s">
        <v>5</v>
      </c>
      <c r="D16" s="3" t="str">
        <f>VLOOKUP(C16,$V$1:$Z$47,5,0)</f>
        <v>IC4</v>
      </c>
      <c r="E16" s="3">
        <v>146000</v>
      </c>
      <c r="F16" s="7">
        <f>IF(Table3[[#This Row],[Base salary]]&gt;$S$14,$S$14,Table3[[#This Row],[Base salary]])</f>
        <v>146000</v>
      </c>
      <c r="P16" s="12" t="s">
        <v>86</v>
      </c>
      <c r="Q16" s="12"/>
      <c r="V16" s="3" t="s">
        <v>42</v>
      </c>
      <c r="W16">
        <f>COUNTIFS($C$2:$C$1039,$V16)</f>
        <v>3</v>
      </c>
      <c r="X16" s="8">
        <f>W16/SUM($W$2:$W$47)</f>
        <v>2.8901734104046241E-3</v>
      </c>
      <c r="Y16" s="9">
        <f t="shared" si="1"/>
        <v>0.96724470134874763</v>
      </c>
      <c r="Z16" t="str">
        <f t="shared" si="0"/>
        <v>Others</v>
      </c>
    </row>
    <row r="17" spans="1:26" x14ac:dyDescent="0.3">
      <c r="A17" s="4">
        <v>16</v>
      </c>
      <c r="B17" s="4" t="s">
        <v>4</v>
      </c>
      <c r="C17" s="4" t="s">
        <v>6</v>
      </c>
      <c r="D17" s="3" t="str">
        <f>VLOOKUP(C17,$V$1:$Z$47,5,0)</f>
        <v>IC5</v>
      </c>
      <c r="E17" s="4">
        <v>104000</v>
      </c>
      <c r="F17" s="7">
        <f>IF(Table3[[#This Row],[Base salary]]&gt;$S$14,$S$14,Table3[[#This Row],[Base salary]])</f>
        <v>104000</v>
      </c>
      <c r="P17" t="s">
        <v>87</v>
      </c>
      <c r="S17" s="11">
        <f>S6-(S10*1.5)</f>
        <v>-2500</v>
      </c>
      <c r="V17" s="4" t="s">
        <v>10</v>
      </c>
      <c r="W17">
        <f>COUNTIFS($C$2:$C$1039,$V17)</f>
        <v>1</v>
      </c>
      <c r="X17" s="8">
        <f>W17/SUM($W$2:$W$47)</f>
        <v>9.6339113680154141E-4</v>
      </c>
      <c r="Y17" s="9">
        <f t="shared" si="1"/>
        <v>0.96820809248554918</v>
      </c>
      <c r="Z17" t="str">
        <f t="shared" si="0"/>
        <v>Others</v>
      </c>
    </row>
    <row r="18" spans="1:26" x14ac:dyDescent="0.3">
      <c r="A18" s="3">
        <v>17</v>
      </c>
      <c r="B18" s="3" t="s">
        <v>4</v>
      </c>
      <c r="C18" s="3" t="s">
        <v>6</v>
      </c>
      <c r="D18" s="3" t="str">
        <f>VLOOKUP(C18,$V$1:$Z$47,5,0)</f>
        <v>IC5</v>
      </c>
      <c r="E18" s="3">
        <v>190000</v>
      </c>
      <c r="F18" s="7">
        <f>IF(Table3[[#This Row],[Base salary]]&gt;$S$14,$S$14,Table3[[#This Row],[Base salary]])</f>
        <v>190000</v>
      </c>
      <c r="V18" s="3" t="s">
        <v>27</v>
      </c>
      <c r="W18">
        <f>COUNTIFS($C$2:$C$1039,$V18)</f>
        <v>2</v>
      </c>
      <c r="X18" s="8">
        <f>W18/SUM($W$2:$W$47)</f>
        <v>1.9267822736030828E-3</v>
      </c>
      <c r="Y18" s="9">
        <f t="shared" si="1"/>
        <v>0.97013487475915228</v>
      </c>
      <c r="Z18" t="str">
        <f t="shared" si="0"/>
        <v>Others</v>
      </c>
    </row>
    <row r="19" spans="1:26" x14ac:dyDescent="0.3">
      <c r="A19" s="4">
        <v>18</v>
      </c>
      <c r="B19" s="4" t="s">
        <v>4</v>
      </c>
      <c r="C19" s="4" t="s">
        <v>8</v>
      </c>
      <c r="D19" s="3" t="str">
        <f>VLOOKUP(C19,$V$1:$Z$47,5,0)</f>
        <v>IC3</v>
      </c>
      <c r="E19" s="4">
        <v>97000</v>
      </c>
      <c r="F19" s="7">
        <f>IF(Table3[[#This Row],[Base salary]]&gt;$S$14,$S$14,Table3[[#This Row],[Base salary]])</f>
        <v>97000</v>
      </c>
      <c r="P19" s="12" t="s">
        <v>89</v>
      </c>
      <c r="Q19" s="12"/>
      <c r="R19" s="12"/>
      <c r="S19" s="12"/>
      <c r="T19" s="12"/>
      <c r="U19" s="15"/>
      <c r="V19" s="3" t="s">
        <v>35</v>
      </c>
      <c r="W19">
        <f>COUNTIFS($C$2:$C$1039,$V19)</f>
        <v>2</v>
      </c>
      <c r="X19" s="8">
        <f>W19/SUM($W$2:$W$47)</f>
        <v>1.9267822736030828E-3</v>
      </c>
      <c r="Y19" s="9">
        <f t="shared" si="1"/>
        <v>0.97206165703275538</v>
      </c>
      <c r="Z19" t="str">
        <f t="shared" si="0"/>
        <v>Others</v>
      </c>
    </row>
    <row r="20" spans="1:26" x14ac:dyDescent="0.3">
      <c r="A20" s="3">
        <v>19</v>
      </c>
      <c r="B20" s="3" t="s">
        <v>4</v>
      </c>
      <c r="C20" s="3" t="s">
        <v>8</v>
      </c>
      <c r="D20" s="3" t="str">
        <f>VLOOKUP(C20,$V$1:$Z$47,5,0)</f>
        <v>IC3</v>
      </c>
      <c r="E20" s="3">
        <v>126200</v>
      </c>
      <c r="F20" s="7">
        <f>IF(Table3[[#This Row],[Base salary]]&gt;$S$14,$S$14,Table3[[#This Row],[Base salary]])</f>
        <v>126200</v>
      </c>
      <c r="V20" s="3" t="s">
        <v>39</v>
      </c>
      <c r="W20">
        <f>COUNTIFS($C$2:$C$1039,$V20)</f>
        <v>2</v>
      </c>
      <c r="X20" s="8">
        <f>W20/SUM($W$2:$W$47)</f>
        <v>1.9267822736030828E-3</v>
      </c>
      <c r="Y20" s="9">
        <f t="shared" si="1"/>
        <v>0.97398843930635848</v>
      </c>
      <c r="Z20" t="str">
        <f t="shared" si="0"/>
        <v>Others</v>
      </c>
    </row>
    <row r="21" spans="1:26" x14ac:dyDescent="0.3">
      <c r="A21" s="4">
        <v>20</v>
      </c>
      <c r="B21" s="4" t="s">
        <v>4</v>
      </c>
      <c r="C21" s="4" t="s">
        <v>6</v>
      </c>
      <c r="D21" s="3" t="str">
        <f>VLOOKUP(C21,$V$1:$Z$47,5,0)</f>
        <v>IC5</v>
      </c>
      <c r="E21" s="4">
        <v>180000</v>
      </c>
      <c r="F21" s="7">
        <f>IF(Table3[[#This Row],[Base salary]]&gt;$S$14,$S$14,Table3[[#This Row],[Base salary]])</f>
        <v>180000</v>
      </c>
      <c r="V21" s="3" t="s">
        <v>46</v>
      </c>
      <c r="W21">
        <f>COUNTIFS($C$2:$C$1039,$V21)</f>
        <v>2</v>
      </c>
      <c r="X21" s="8">
        <f>W21/SUM($W$2:$W$47)</f>
        <v>1.9267822736030828E-3</v>
      </c>
      <c r="Y21" s="9">
        <f t="shared" si="1"/>
        <v>0.97591522157996158</v>
      </c>
      <c r="Z21" t="str">
        <f t="shared" si="0"/>
        <v>Others</v>
      </c>
    </row>
    <row r="22" spans="1:26" x14ac:dyDescent="0.3">
      <c r="A22" s="3">
        <v>21</v>
      </c>
      <c r="B22" s="3" t="s">
        <v>4</v>
      </c>
      <c r="C22" s="3" t="s">
        <v>5</v>
      </c>
      <c r="D22" s="3" t="str">
        <f>VLOOKUP(C22,$V$1:$Z$47,5,0)</f>
        <v>IC4</v>
      </c>
      <c r="E22" s="3">
        <v>115000</v>
      </c>
      <c r="F22" s="7">
        <f>IF(Table3[[#This Row],[Base salary]]&gt;$S$14,$S$14,Table3[[#This Row],[Base salary]])</f>
        <v>115000</v>
      </c>
      <c r="V22" s="3" t="s">
        <v>21</v>
      </c>
      <c r="W22">
        <f>COUNTIFS($C$2:$C$1039,$V22)</f>
        <v>1</v>
      </c>
      <c r="X22" s="8">
        <f>W22/SUM($W$2:$W$47)</f>
        <v>9.6339113680154141E-4</v>
      </c>
      <c r="Y22" s="9">
        <f t="shared" si="1"/>
        <v>0.97687861271676313</v>
      </c>
      <c r="Z22" t="str">
        <f t="shared" si="0"/>
        <v>Others</v>
      </c>
    </row>
    <row r="23" spans="1:26" x14ac:dyDescent="0.3">
      <c r="A23" s="3">
        <v>23</v>
      </c>
      <c r="B23" s="3" t="s">
        <v>4</v>
      </c>
      <c r="C23" s="3" t="s">
        <v>8</v>
      </c>
      <c r="D23" s="3" t="str">
        <f>VLOOKUP(C23,$V$1:$Z$47,5,0)</f>
        <v>IC3</v>
      </c>
      <c r="E23" s="3">
        <v>120000</v>
      </c>
      <c r="F23" s="7">
        <f>IF(Table3[[#This Row],[Base salary]]&gt;$S$14,$S$14,Table3[[#This Row],[Base salary]])</f>
        <v>120000</v>
      </c>
      <c r="V23" s="3" t="s">
        <v>28</v>
      </c>
      <c r="W23">
        <f>COUNTIFS($C$2:$C$1039,$V23)</f>
        <v>1</v>
      </c>
      <c r="X23" s="8">
        <f>W23/SUM($W$2:$W$47)</f>
        <v>9.6339113680154141E-4</v>
      </c>
      <c r="Y23" s="9">
        <f t="shared" si="1"/>
        <v>0.97784200385356468</v>
      </c>
      <c r="Z23" t="str">
        <f t="shared" si="0"/>
        <v>Others</v>
      </c>
    </row>
    <row r="24" spans="1:26" x14ac:dyDescent="0.3">
      <c r="A24" s="4">
        <v>24</v>
      </c>
      <c r="B24" s="4" t="s">
        <v>4</v>
      </c>
      <c r="C24" s="4" t="s">
        <v>11</v>
      </c>
      <c r="D24" s="3" t="str">
        <f>VLOOKUP(C24,$V$1:$Z$47,5,0)</f>
        <v>IC5</v>
      </c>
      <c r="E24" s="4">
        <v>160000</v>
      </c>
      <c r="F24" s="7">
        <f>IF(Table3[[#This Row],[Base salary]]&gt;$S$14,$S$14,Table3[[#This Row],[Base salary]])</f>
        <v>160000</v>
      </c>
      <c r="V24" s="3" t="s">
        <v>29</v>
      </c>
      <c r="W24">
        <f>COUNTIFS($C$2:$C$1039,$V24)</f>
        <v>1</v>
      </c>
      <c r="X24" s="8">
        <f>W24/SUM($W$2:$W$47)</f>
        <v>9.6339113680154141E-4</v>
      </c>
      <c r="Y24" s="9">
        <f t="shared" si="1"/>
        <v>0.97880539499036623</v>
      </c>
      <c r="Z24" t="str">
        <f t="shared" si="0"/>
        <v>Others</v>
      </c>
    </row>
    <row r="25" spans="1:26" x14ac:dyDescent="0.3">
      <c r="A25" s="3">
        <v>25</v>
      </c>
      <c r="B25" s="3" t="s">
        <v>4</v>
      </c>
      <c r="C25" s="3" t="s">
        <v>5</v>
      </c>
      <c r="D25" s="3" t="str">
        <f>VLOOKUP(C25,$V$1:$Z$47,5,0)</f>
        <v>IC4</v>
      </c>
      <c r="E25" s="3">
        <v>80900</v>
      </c>
      <c r="F25" s="7">
        <f>IF(Table3[[#This Row],[Base salary]]&gt;$S$14,$S$14,Table3[[#This Row],[Base salary]])</f>
        <v>80900</v>
      </c>
      <c r="V25" s="3" t="s">
        <v>30</v>
      </c>
      <c r="W25">
        <f>COUNTIFS($C$2:$C$1039,$V25)</f>
        <v>1</v>
      </c>
      <c r="X25" s="8">
        <f>W25/SUM($W$2:$W$47)</f>
        <v>9.6339113680154141E-4</v>
      </c>
      <c r="Y25" s="9">
        <f t="shared" si="1"/>
        <v>0.97976878612716778</v>
      </c>
      <c r="Z25" t="str">
        <f t="shared" si="0"/>
        <v>Others</v>
      </c>
    </row>
    <row r="26" spans="1:26" x14ac:dyDescent="0.3">
      <c r="A26" s="4">
        <v>26</v>
      </c>
      <c r="B26" s="4" t="s">
        <v>4</v>
      </c>
      <c r="C26" s="4" t="s">
        <v>5</v>
      </c>
      <c r="D26" s="3" t="str">
        <f>VLOOKUP(C26,$V$1:$Z$47,5,0)</f>
        <v>IC4</v>
      </c>
      <c r="E26" s="4">
        <v>77500</v>
      </c>
      <c r="F26" s="7">
        <f>IF(Table3[[#This Row],[Base salary]]&gt;$S$14,$S$14,Table3[[#This Row],[Base salary]])</f>
        <v>77500</v>
      </c>
      <c r="V26" s="3" t="s">
        <v>31</v>
      </c>
      <c r="W26">
        <f>COUNTIFS($C$2:$C$1039,$V26)</f>
        <v>1</v>
      </c>
      <c r="X26" s="8">
        <f>W26/SUM($W$2:$W$47)</f>
        <v>9.6339113680154141E-4</v>
      </c>
      <c r="Y26" s="9">
        <f t="shared" si="1"/>
        <v>0.98073217726396933</v>
      </c>
      <c r="Z26" t="str">
        <f t="shared" si="0"/>
        <v>Others</v>
      </c>
    </row>
    <row r="27" spans="1:26" x14ac:dyDescent="0.3">
      <c r="A27" s="3">
        <v>28</v>
      </c>
      <c r="B27" s="3" t="s">
        <v>7</v>
      </c>
      <c r="C27" s="3" t="s">
        <v>6</v>
      </c>
      <c r="D27" s="3" t="str">
        <f>VLOOKUP(C27,$V$1:$Z$47,5,0)</f>
        <v>IC5</v>
      </c>
      <c r="E27" s="3">
        <v>95000</v>
      </c>
      <c r="F27" s="7">
        <f>IF(Table3[[#This Row],[Base salary]]&gt;$S$14,$S$14,Table3[[#This Row],[Base salary]])</f>
        <v>95000</v>
      </c>
      <c r="V27" s="3" t="s">
        <v>33</v>
      </c>
      <c r="W27">
        <f>COUNTIFS($C$2:$C$1039,$V27)</f>
        <v>1</v>
      </c>
      <c r="X27" s="8">
        <f>W27/SUM($W$2:$W$47)</f>
        <v>9.6339113680154141E-4</v>
      </c>
      <c r="Y27" s="9">
        <f t="shared" si="1"/>
        <v>0.98169556840077088</v>
      </c>
      <c r="Z27" t="str">
        <f t="shared" si="0"/>
        <v>Others</v>
      </c>
    </row>
    <row r="28" spans="1:26" x14ac:dyDescent="0.3">
      <c r="A28" s="3">
        <v>29</v>
      </c>
      <c r="B28" s="3" t="s">
        <v>7</v>
      </c>
      <c r="C28" s="3" t="s">
        <v>9</v>
      </c>
      <c r="D28" s="3" t="str">
        <f>VLOOKUP(C28,$V$1:$Z$47,5,0)</f>
        <v>IC6</v>
      </c>
      <c r="E28" s="3">
        <v>217000</v>
      </c>
      <c r="F28" s="7">
        <f>IF(Table3[[#This Row],[Base salary]]&gt;$S$14,$S$14,Table3[[#This Row],[Base salary]])</f>
        <v>217000</v>
      </c>
      <c r="V28" s="3" t="s">
        <v>34</v>
      </c>
      <c r="W28">
        <f>COUNTIFS($C$2:$C$1039,$V28)</f>
        <v>1</v>
      </c>
      <c r="X28" s="8">
        <f>W28/SUM($W$2:$W$47)</f>
        <v>9.6339113680154141E-4</v>
      </c>
      <c r="Y28" s="9">
        <f t="shared" si="1"/>
        <v>0.98265895953757243</v>
      </c>
      <c r="Z28" t="str">
        <f t="shared" si="0"/>
        <v>Others</v>
      </c>
    </row>
    <row r="29" spans="1:26" x14ac:dyDescent="0.3">
      <c r="A29" s="3">
        <v>30</v>
      </c>
      <c r="B29" s="3" t="s">
        <v>7</v>
      </c>
      <c r="C29" s="3" t="s">
        <v>13</v>
      </c>
      <c r="D29" s="3" t="str">
        <f>VLOOKUP(C29,$V$1:$Z$47,5,0)</f>
        <v>Others</v>
      </c>
      <c r="E29" s="3">
        <v>81600</v>
      </c>
      <c r="F29" s="7">
        <f>IF(Table3[[#This Row],[Base salary]]&gt;$S$14,$S$14,Table3[[#This Row],[Base salary]])</f>
        <v>81600</v>
      </c>
      <c r="V29" s="3" t="s">
        <v>36</v>
      </c>
      <c r="W29">
        <f>COUNTIFS($C$2:$C$1039,$V29)</f>
        <v>1</v>
      </c>
      <c r="X29" s="8">
        <f>W29/SUM($W$2:$W$47)</f>
        <v>9.6339113680154141E-4</v>
      </c>
      <c r="Y29" s="9">
        <f t="shared" si="1"/>
        <v>0.98362235067437398</v>
      </c>
      <c r="Z29" t="str">
        <f t="shared" si="0"/>
        <v>Others</v>
      </c>
    </row>
    <row r="30" spans="1:26" x14ac:dyDescent="0.3">
      <c r="A30" s="3">
        <v>32</v>
      </c>
      <c r="B30" s="3" t="s">
        <v>7</v>
      </c>
      <c r="C30" s="3" t="s">
        <v>8</v>
      </c>
      <c r="D30" s="3" t="str">
        <f>VLOOKUP(C30,$V$1:$Z$47,5,0)</f>
        <v>IC3</v>
      </c>
      <c r="E30" s="3">
        <v>105000</v>
      </c>
      <c r="F30" s="7">
        <f>IF(Table3[[#This Row],[Base salary]]&gt;$S$14,$S$14,Table3[[#This Row],[Base salary]])</f>
        <v>105000</v>
      </c>
      <c r="V30" s="3" t="s">
        <v>38</v>
      </c>
      <c r="W30">
        <f>COUNTIFS($C$2:$C$1039,$V30)</f>
        <v>1</v>
      </c>
      <c r="X30" s="8">
        <f>W30/SUM($W$2:$W$47)</f>
        <v>9.6339113680154141E-4</v>
      </c>
      <c r="Y30" s="9">
        <f t="shared" si="1"/>
        <v>0.98458574181117553</v>
      </c>
      <c r="Z30" t="str">
        <f t="shared" si="0"/>
        <v>Others</v>
      </c>
    </row>
    <row r="31" spans="1:26" x14ac:dyDescent="0.3">
      <c r="A31" s="3">
        <v>33</v>
      </c>
      <c r="B31" s="3" t="s">
        <v>4</v>
      </c>
      <c r="C31" s="3" t="s">
        <v>14</v>
      </c>
      <c r="D31" s="3" t="str">
        <f>VLOOKUP(C31,$V$1:$Z$47,5,0)</f>
        <v>M1</v>
      </c>
      <c r="E31" s="3">
        <v>120000</v>
      </c>
      <c r="F31" s="7">
        <f>IF(Table3[[#This Row],[Base salary]]&gt;$S$14,$S$14,Table3[[#This Row],[Base salary]])</f>
        <v>120000</v>
      </c>
      <c r="V31" s="4" t="s">
        <v>41</v>
      </c>
      <c r="W31">
        <f>COUNTIFS($C$2:$C$1039,$V31)</f>
        <v>1</v>
      </c>
      <c r="X31" s="8">
        <f>W31/SUM($W$2:$W$47)</f>
        <v>9.6339113680154141E-4</v>
      </c>
      <c r="Y31" s="9">
        <f t="shared" si="1"/>
        <v>0.98554913294797708</v>
      </c>
      <c r="Z31" t="str">
        <f t="shared" si="0"/>
        <v>Others</v>
      </c>
    </row>
    <row r="32" spans="1:26" x14ac:dyDescent="0.3">
      <c r="A32" s="3">
        <v>34</v>
      </c>
      <c r="B32" s="3" t="s">
        <v>4</v>
      </c>
      <c r="C32" s="3" t="s">
        <v>6</v>
      </c>
      <c r="D32" s="3" t="str">
        <f>VLOOKUP(C32,$V$1:$Z$47,5,0)</f>
        <v>IC5</v>
      </c>
      <c r="E32" s="3">
        <v>186287</v>
      </c>
      <c r="F32" s="7">
        <f>IF(Table3[[#This Row],[Base salary]]&gt;$S$14,$S$14,Table3[[#This Row],[Base salary]])</f>
        <v>186287</v>
      </c>
      <c r="V32" s="3" t="s">
        <v>43</v>
      </c>
      <c r="W32">
        <f>COUNTIFS($C$2:$C$1039,$V32)</f>
        <v>1</v>
      </c>
      <c r="X32" s="8">
        <f>W32/SUM($W$2:$W$47)</f>
        <v>9.6339113680154141E-4</v>
      </c>
      <c r="Y32" s="9">
        <f t="shared" si="1"/>
        <v>0.98651252408477863</v>
      </c>
      <c r="Z32" t="str">
        <f t="shared" si="0"/>
        <v>Others</v>
      </c>
    </row>
    <row r="33" spans="1:26" x14ac:dyDescent="0.3">
      <c r="A33" s="3">
        <v>35</v>
      </c>
      <c r="B33" s="3" t="s">
        <v>4</v>
      </c>
      <c r="C33" s="3" t="s">
        <v>5</v>
      </c>
      <c r="D33" s="3" t="str">
        <f>VLOOKUP(C33,$V$1:$Z$47,5,0)</f>
        <v>IC4</v>
      </c>
      <c r="E33" s="3">
        <v>158400</v>
      </c>
      <c r="F33" s="7">
        <f>IF(Table3[[#This Row],[Base salary]]&gt;$S$14,$S$14,Table3[[#This Row],[Base salary]])</f>
        <v>158400</v>
      </c>
      <c r="V33" s="3" t="s">
        <v>47</v>
      </c>
      <c r="W33">
        <f>COUNTIFS($C$2:$C$1039,$V33)</f>
        <v>1</v>
      </c>
      <c r="X33" s="8">
        <f>W33/SUM($W$2:$W$47)</f>
        <v>9.6339113680154141E-4</v>
      </c>
      <c r="Y33" s="9">
        <f t="shared" si="1"/>
        <v>0.98747591522158018</v>
      </c>
      <c r="Z33" t="str">
        <f t="shared" si="0"/>
        <v>Others</v>
      </c>
    </row>
    <row r="34" spans="1:26" x14ac:dyDescent="0.3">
      <c r="A34" s="3">
        <v>36</v>
      </c>
      <c r="B34" s="3" t="s">
        <v>7</v>
      </c>
      <c r="C34" s="3" t="s">
        <v>9</v>
      </c>
      <c r="D34" s="3" t="str">
        <f>VLOOKUP(C34,$V$1:$Z$47,5,0)</f>
        <v>IC6</v>
      </c>
      <c r="E34" s="3">
        <v>231000</v>
      </c>
      <c r="F34" s="7">
        <f>IF(Table3[[#This Row],[Base salary]]&gt;$S$14,$S$14,Table3[[#This Row],[Base salary]])</f>
        <v>231000</v>
      </c>
      <c r="V34" s="4">
        <v>11</v>
      </c>
      <c r="W34">
        <f>COUNTIFS($C$2:$C$1039,$V34)</f>
        <v>1</v>
      </c>
      <c r="X34" s="8">
        <f>W34/SUM($W$2:$W$47)</f>
        <v>9.6339113680154141E-4</v>
      </c>
      <c r="Y34" s="9">
        <f t="shared" si="1"/>
        <v>0.98843930635838173</v>
      </c>
      <c r="Z34" t="str">
        <f t="shared" si="0"/>
        <v>Others</v>
      </c>
    </row>
    <row r="35" spans="1:26" x14ac:dyDescent="0.3">
      <c r="A35" s="3">
        <v>37</v>
      </c>
      <c r="B35" s="3" t="s">
        <v>4</v>
      </c>
      <c r="C35" s="3" t="s">
        <v>9</v>
      </c>
      <c r="D35" s="3" t="str">
        <f>VLOOKUP(C35,$V$1:$Z$47,5,0)</f>
        <v>IC6</v>
      </c>
      <c r="E35" s="3">
        <v>212000</v>
      </c>
      <c r="F35" s="7">
        <f>IF(Table3[[#This Row],[Base salary]]&gt;$S$14,$S$14,Table3[[#This Row],[Base salary]])</f>
        <v>212000</v>
      </c>
      <c r="V35" s="3" t="s">
        <v>49</v>
      </c>
      <c r="W35">
        <f>COUNTIFS($C$2:$C$1039,$V35)</f>
        <v>1</v>
      </c>
      <c r="X35" s="8">
        <f>W35/SUM($W$2:$W$47)</f>
        <v>9.6339113680154141E-4</v>
      </c>
      <c r="Y35" s="9">
        <f t="shared" si="1"/>
        <v>0.98940269749518328</v>
      </c>
      <c r="Z35" t="str">
        <f t="shared" si="0"/>
        <v>Others</v>
      </c>
    </row>
    <row r="36" spans="1:26" x14ac:dyDescent="0.3">
      <c r="A36" s="3">
        <v>38</v>
      </c>
      <c r="B36" s="3" t="s">
        <v>4</v>
      </c>
      <c r="C36" s="3" t="s">
        <v>15</v>
      </c>
      <c r="D36" s="3" t="str">
        <f>VLOOKUP(C36,$V$1:$Z$47,5,0)</f>
        <v>Others</v>
      </c>
      <c r="E36" s="3">
        <v>160000</v>
      </c>
      <c r="F36" s="7">
        <f>IF(Table3[[#This Row],[Base salary]]&gt;$S$14,$S$14,Table3[[#This Row],[Base salary]])</f>
        <v>160000</v>
      </c>
      <c r="V36" s="3" t="s">
        <v>50</v>
      </c>
      <c r="W36">
        <f>COUNTIFS($C$2:$C$1039,$V36)</f>
        <v>1</v>
      </c>
      <c r="X36" s="8">
        <f>W36/SUM($W$2:$W$47)</f>
        <v>9.6339113680154141E-4</v>
      </c>
      <c r="Y36" s="9">
        <f t="shared" si="1"/>
        <v>0.99036608863198483</v>
      </c>
      <c r="Z36" t="str">
        <f t="shared" si="0"/>
        <v>Others</v>
      </c>
    </row>
    <row r="37" spans="1:26" x14ac:dyDescent="0.3">
      <c r="A37" s="3">
        <v>39</v>
      </c>
      <c r="B37" s="3" t="s">
        <v>4</v>
      </c>
      <c r="C37" s="3" t="s">
        <v>16</v>
      </c>
      <c r="D37" s="3" t="str">
        <f>VLOOKUP(C37,$V$1:$Z$47,5,0)</f>
        <v>Others</v>
      </c>
      <c r="E37" s="3">
        <v>96000</v>
      </c>
      <c r="F37" s="7">
        <f>IF(Table3[[#This Row],[Base salary]]&gt;$S$14,$S$14,Table3[[#This Row],[Base salary]])</f>
        <v>96000</v>
      </c>
      <c r="V37" s="3">
        <v>6</v>
      </c>
      <c r="W37">
        <f>COUNTIFS($C$2:$C$1039,$V37)</f>
        <v>1</v>
      </c>
      <c r="X37" s="8">
        <f>W37/SUM($W$2:$W$47)</f>
        <v>9.6339113680154141E-4</v>
      </c>
      <c r="Y37" s="9">
        <f t="shared" si="1"/>
        <v>0.99132947976878638</v>
      </c>
      <c r="Z37" t="str">
        <f t="shared" si="0"/>
        <v>Others</v>
      </c>
    </row>
    <row r="38" spans="1:26" x14ac:dyDescent="0.3">
      <c r="A38" s="3">
        <v>40</v>
      </c>
      <c r="B38" s="3" t="s">
        <v>4</v>
      </c>
      <c r="C38" s="3" t="s">
        <v>8</v>
      </c>
      <c r="D38" s="3" t="str">
        <f>VLOOKUP(C38,$V$1:$Z$47,5,0)</f>
        <v>IC3</v>
      </c>
      <c r="E38" s="3">
        <v>95000</v>
      </c>
      <c r="F38" s="7">
        <f>IF(Table3[[#This Row],[Base salary]]&gt;$S$14,$S$14,Table3[[#This Row],[Base salary]])</f>
        <v>95000</v>
      </c>
      <c r="V38" s="3" t="s">
        <v>52</v>
      </c>
      <c r="W38">
        <f>COUNTIFS($C$2:$C$1039,$V38)</f>
        <v>1</v>
      </c>
      <c r="X38" s="8">
        <f>W38/SUM($W$2:$W$47)</f>
        <v>9.6339113680154141E-4</v>
      </c>
      <c r="Y38" s="9">
        <f t="shared" si="1"/>
        <v>0.99229287090558793</v>
      </c>
      <c r="Z38" t="str">
        <f t="shared" si="0"/>
        <v>Others</v>
      </c>
    </row>
    <row r="39" spans="1:26" x14ac:dyDescent="0.3">
      <c r="A39" s="3">
        <v>41</v>
      </c>
      <c r="B39" s="3" t="s">
        <v>4</v>
      </c>
      <c r="C39" s="3" t="s">
        <v>6</v>
      </c>
      <c r="D39" s="3" t="str">
        <f>VLOOKUP(C39,$V$1:$Z$47,5,0)</f>
        <v>IC5</v>
      </c>
      <c r="E39" s="3">
        <v>199000</v>
      </c>
      <c r="F39" s="7">
        <f>IF(Table3[[#This Row],[Base salary]]&gt;$S$14,$S$14,Table3[[#This Row],[Base salary]])</f>
        <v>199000</v>
      </c>
      <c r="V39" s="3" t="s">
        <v>53</v>
      </c>
      <c r="W39">
        <f>COUNTIFS($C$2:$C$1039,$V39)</f>
        <v>1</v>
      </c>
      <c r="X39" s="8">
        <f>W39/SUM($W$2:$W$47)</f>
        <v>9.6339113680154141E-4</v>
      </c>
      <c r="Y39" s="9">
        <f t="shared" si="1"/>
        <v>0.99325626204238948</v>
      </c>
      <c r="Z39" t="str">
        <f t="shared" si="0"/>
        <v>Others</v>
      </c>
    </row>
    <row r="40" spans="1:26" x14ac:dyDescent="0.3">
      <c r="A40" s="3">
        <v>42</v>
      </c>
      <c r="B40" s="3" t="s">
        <v>7</v>
      </c>
      <c r="C40" s="3" t="s">
        <v>5</v>
      </c>
      <c r="D40" s="3" t="str">
        <f>VLOOKUP(C40,$V$1:$Z$47,5,0)</f>
        <v>IC4</v>
      </c>
      <c r="E40" s="3">
        <v>123000</v>
      </c>
      <c r="F40" s="7">
        <f>IF(Table3[[#This Row],[Base salary]]&gt;$S$14,$S$14,Table3[[#This Row],[Base salary]])</f>
        <v>123000</v>
      </c>
      <c r="V40" s="3" t="s">
        <v>56</v>
      </c>
      <c r="W40">
        <f>COUNTIFS($C$2:$C$1039,$V40)</f>
        <v>1</v>
      </c>
      <c r="X40" s="8">
        <f>W40/SUM($W$2:$W$47)</f>
        <v>9.6339113680154141E-4</v>
      </c>
      <c r="Y40" s="9">
        <f t="shared" si="1"/>
        <v>0.99421965317919103</v>
      </c>
      <c r="Z40" t="str">
        <f t="shared" si="0"/>
        <v>Others</v>
      </c>
    </row>
    <row r="41" spans="1:26" x14ac:dyDescent="0.3">
      <c r="A41" s="3">
        <v>43</v>
      </c>
      <c r="B41" s="3" t="s">
        <v>7</v>
      </c>
      <c r="C41" s="3" t="s">
        <v>6</v>
      </c>
      <c r="D41" s="3" t="str">
        <f>VLOOKUP(C41,$V$1:$Z$47,5,0)</f>
        <v>IC5</v>
      </c>
      <c r="E41" s="3">
        <v>198900</v>
      </c>
      <c r="F41" s="7">
        <f>IF(Table3[[#This Row],[Base salary]]&gt;$S$14,$S$14,Table3[[#This Row],[Base salary]])</f>
        <v>198900</v>
      </c>
      <c r="V41" s="4" t="s">
        <v>57</v>
      </c>
      <c r="W41">
        <f>COUNTIFS($C$2:$C$1039,$V41)</f>
        <v>1</v>
      </c>
      <c r="X41" s="8">
        <f>W41/SUM($W$2:$W$47)</f>
        <v>9.6339113680154141E-4</v>
      </c>
      <c r="Y41" s="9">
        <f t="shared" si="1"/>
        <v>0.99518304431599258</v>
      </c>
      <c r="Z41" t="str">
        <f t="shared" si="0"/>
        <v>Others</v>
      </c>
    </row>
    <row r="42" spans="1:26" x14ac:dyDescent="0.3">
      <c r="A42" s="3">
        <v>44</v>
      </c>
      <c r="B42" s="3" t="s">
        <v>4</v>
      </c>
      <c r="C42" s="3" t="s">
        <v>17</v>
      </c>
      <c r="D42" s="3" t="str">
        <f>VLOOKUP(C42,$V$1:$Z$47,5,0)</f>
        <v>Others</v>
      </c>
      <c r="E42" s="3">
        <v>205000</v>
      </c>
      <c r="F42" s="7">
        <f>IF(Table3[[#This Row],[Base salary]]&gt;$S$14,$S$14,Table3[[#This Row],[Base salary]])</f>
        <v>205000</v>
      </c>
      <c r="V42" s="4" t="s">
        <v>58</v>
      </c>
      <c r="W42">
        <f>COUNTIFS($C$2:$C$1039,$V42)</f>
        <v>1</v>
      </c>
      <c r="X42" s="8">
        <f>W42/SUM($W$2:$W$47)</f>
        <v>9.6339113680154141E-4</v>
      </c>
      <c r="Y42" s="9">
        <f t="shared" si="1"/>
        <v>0.99614643545279413</v>
      </c>
      <c r="Z42" t="str">
        <f t="shared" si="0"/>
        <v>Others</v>
      </c>
    </row>
    <row r="43" spans="1:26" x14ac:dyDescent="0.3">
      <c r="A43" s="3">
        <v>45</v>
      </c>
      <c r="B43" s="3" t="s">
        <v>4</v>
      </c>
      <c r="C43" s="3" t="s">
        <v>6</v>
      </c>
      <c r="D43" s="3" t="str">
        <f>VLOOKUP(C43,$V$1:$Z$47,5,0)</f>
        <v>IC5</v>
      </c>
      <c r="E43" s="3">
        <v>203123</v>
      </c>
      <c r="F43" s="7">
        <f>IF(Table3[[#This Row],[Base salary]]&gt;$S$14,$S$14,Table3[[#This Row],[Base salary]])</f>
        <v>203123</v>
      </c>
      <c r="V43" s="3" t="s">
        <v>59</v>
      </c>
      <c r="W43">
        <f>COUNTIFS($C$2:$C$1039,$V43)</f>
        <v>1</v>
      </c>
      <c r="X43" s="8">
        <f>W43/SUM($W$2:$W$47)</f>
        <v>9.6339113680154141E-4</v>
      </c>
      <c r="Y43" s="9">
        <f t="shared" si="1"/>
        <v>0.99710982658959568</v>
      </c>
      <c r="Z43" t="str">
        <f t="shared" si="0"/>
        <v>Others</v>
      </c>
    </row>
    <row r="44" spans="1:26" x14ac:dyDescent="0.3">
      <c r="A44" s="3">
        <v>46</v>
      </c>
      <c r="B44" s="3" t="s">
        <v>4</v>
      </c>
      <c r="C44" s="3" t="s">
        <v>5</v>
      </c>
      <c r="D44" s="3" t="str">
        <f>VLOOKUP(C44,$V$1:$Z$47,5,0)</f>
        <v>IC4</v>
      </c>
      <c r="E44" s="3">
        <v>125000</v>
      </c>
      <c r="F44" s="7">
        <f>IF(Table3[[#This Row],[Base salary]]&gt;$S$14,$S$14,Table3[[#This Row],[Base salary]])</f>
        <v>125000</v>
      </c>
      <c r="V44" s="4" t="s">
        <v>60</v>
      </c>
      <c r="W44">
        <f>COUNTIFS($C$2:$C$1039,$V44)</f>
        <v>1</v>
      </c>
      <c r="X44" s="8">
        <f>W44/SUM($W$2:$W$47)</f>
        <v>9.6339113680154141E-4</v>
      </c>
      <c r="Y44" s="9">
        <f t="shared" si="1"/>
        <v>0.99807321772639723</v>
      </c>
      <c r="Z44" t="str">
        <f t="shared" si="0"/>
        <v>Others</v>
      </c>
    </row>
    <row r="45" spans="1:26" x14ac:dyDescent="0.3">
      <c r="A45" s="3">
        <v>47</v>
      </c>
      <c r="B45" s="3" t="s">
        <v>4</v>
      </c>
      <c r="C45" s="3" t="s">
        <v>6</v>
      </c>
      <c r="D45" s="3" t="str">
        <f>VLOOKUP(C45,$V$1:$Z$47,5,0)</f>
        <v>IC5</v>
      </c>
      <c r="E45" s="3">
        <v>203000</v>
      </c>
      <c r="F45" s="7">
        <f>IF(Table3[[#This Row],[Base salary]]&gt;$S$14,$S$14,Table3[[#This Row],[Base salary]])</f>
        <v>203000</v>
      </c>
      <c r="V45" s="4" t="s">
        <v>61</v>
      </c>
      <c r="W45">
        <f>COUNTIFS($C$2:$C$1039,$V45)</f>
        <v>1</v>
      </c>
      <c r="X45" s="8">
        <f>W45/SUM($W$2:$W$47)</f>
        <v>9.6339113680154141E-4</v>
      </c>
      <c r="Y45" s="9">
        <f t="shared" si="1"/>
        <v>0.99903660886319878</v>
      </c>
      <c r="Z45" t="str">
        <f t="shared" si="0"/>
        <v>Others</v>
      </c>
    </row>
    <row r="46" spans="1:26" x14ac:dyDescent="0.3">
      <c r="A46" s="3">
        <v>48</v>
      </c>
      <c r="B46" s="3" t="s">
        <v>7</v>
      </c>
      <c r="C46" s="3" t="s">
        <v>5</v>
      </c>
      <c r="D46" s="3" t="str">
        <f>VLOOKUP(C46,$V$1:$Z$47,5,0)</f>
        <v>IC4</v>
      </c>
      <c r="E46" s="3">
        <v>129000</v>
      </c>
      <c r="F46" s="7">
        <f>IF(Table3[[#This Row],[Base salary]]&gt;$S$14,$S$14,Table3[[#This Row],[Base salary]])</f>
        <v>129000</v>
      </c>
      <c r="V46" s="3" t="s">
        <v>62</v>
      </c>
      <c r="W46">
        <f>COUNTIFS($C$2:$C$1039,$V46)</f>
        <v>1</v>
      </c>
      <c r="X46" s="8">
        <f>W46/SUM($W$2:$W$47)</f>
        <v>9.6339113680154141E-4</v>
      </c>
      <c r="Y46" s="9">
        <f t="shared" si="1"/>
        <v>1.0000000000000002</v>
      </c>
      <c r="Z46" t="str">
        <f t="shared" si="0"/>
        <v>Others</v>
      </c>
    </row>
    <row r="47" spans="1:26" x14ac:dyDescent="0.3">
      <c r="A47" s="3">
        <v>49</v>
      </c>
      <c r="B47" s="3" t="s">
        <v>4</v>
      </c>
      <c r="C47" s="3" t="s">
        <v>5</v>
      </c>
      <c r="D47" s="3" t="str">
        <f>VLOOKUP(C47,$V$1:$Z$47,5,0)</f>
        <v>IC4</v>
      </c>
      <c r="E47" s="3">
        <v>165000</v>
      </c>
      <c r="F47" s="7">
        <f>IF(Table3[[#This Row],[Base salary]]&gt;$S$14,$S$14,Table3[[#This Row],[Base salary]])</f>
        <v>165000</v>
      </c>
      <c r="V47" s="3" t="s">
        <v>63</v>
      </c>
      <c r="W47">
        <f>COUNTIFS($C$2:$C$1039,$V47)</f>
        <v>0</v>
      </c>
      <c r="X47" s="8">
        <f>W47/SUM($W$2:$W$47)</f>
        <v>0</v>
      </c>
      <c r="Y47" s="9">
        <f t="shared" si="1"/>
        <v>1.0000000000000002</v>
      </c>
      <c r="Z47" t="str">
        <f t="shared" si="0"/>
        <v>Others</v>
      </c>
    </row>
    <row r="48" spans="1:26" x14ac:dyDescent="0.3">
      <c r="A48" s="3">
        <v>50</v>
      </c>
      <c r="B48" s="3" t="s">
        <v>4</v>
      </c>
      <c r="C48" s="3" t="s">
        <v>6</v>
      </c>
      <c r="D48" s="3" t="str">
        <f>VLOOKUP(C48,$V$1:$Z$47,5,0)</f>
        <v>IC5</v>
      </c>
      <c r="E48" s="3">
        <v>107000</v>
      </c>
      <c r="F48" s="7">
        <f>IF(Table3[[#This Row],[Base salary]]&gt;$S$14,$S$14,Table3[[#This Row],[Base salary]])</f>
        <v>107000</v>
      </c>
      <c r="V48" s="6"/>
    </row>
    <row r="49" spans="1:6" x14ac:dyDescent="0.3">
      <c r="A49" s="3">
        <v>51</v>
      </c>
      <c r="B49" s="3" t="s">
        <v>4</v>
      </c>
      <c r="C49" s="3" t="s">
        <v>14</v>
      </c>
      <c r="D49" s="3" t="str">
        <f>VLOOKUP(C49,$V$1:$Z$47,5,0)</f>
        <v>M1</v>
      </c>
      <c r="E49" s="3">
        <v>101</v>
      </c>
      <c r="F49" s="7">
        <f>IF(Table3[[#This Row],[Base salary]]&gt;$S$14,$S$14,Table3[[#This Row],[Base salary]])</f>
        <v>101</v>
      </c>
    </row>
    <row r="50" spans="1:6" x14ac:dyDescent="0.3">
      <c r="A50" s="3">
        <v>53</v>
      </c>
      <c r="B50" s="3" t="s">
        <v>4</v>
      </c>
      <c r="C50" s="3" t="s">
        <v>5</v>
      </c>
      <c r="D50" s="3" t="str">
        <f>VLOOKUP(C50,$V$1:$Z$47,5,0)</f>
        <v>IC4</v>
      </c>
      <c r="E50" s="3">
        <v>66000</v>
      </c>
      <c r="F50" s="7">
        <f>IF(Table3[[#This Row],[Base salary]]&gt;$S$14,$S$14,Table3[[#This Row],[Base salary]])</f>
        <v>66000</v>
      </c>
    </row>
    <row r="51" spans="1:6" x14ac:dyDescent="0.3">
      <c r="A51" s="4">
        <v>54</v>
      </c>
      <c r="B51" s="4" t="s">
        <v>7</v>
      </c>
      <c r="C51" s="4" t="s">
        <v>6</v>
      </c>
      <c r="D51" s="3" t="str">
        <f>VLOOKUP(C51,$V$1:$Z$47,5,0)</f>
        <v>IC5</v>
      </c>
      <c r="E51" s="4">
        <v>67500</v>
      </c>
      <c r="F51" s="7">
        <f>IF(Table3[[#This Row],[Base salary]]&gt;$S$14,$S$14,Table3[[#This Row],[Base salary]])</f>
        <v>67500</v>
      </c>
    </row>
    <row r="52" spans="1:6" x14ac:dyDescent="0.3">
      <c r="A52" s="3">
        <v>55</v>
      </c>
      <c r="B52" s="3" t="s">
        <v>4</v>
      </c>
      <c r="C52" s="3" t="s">
        <v>18</v>
      </c>
      <c r="D52" s="3" t="str">
        <f>VLOOKUP(C52,$V$1:$Z$47,5,0)</f>
        <v>Others</v>
      </c>
      <c r="E52" s="3">
        <v>260000</v>
      </c>
      <c r="F52" s="7">
        <f>IF(Table3[[#This Row],[Base salary]]&gt;$S$14,$S$14,Table3[[#This Row],[Base salary]])</f>
        <v>260000</v>
      </c>
    </row>
    <row r="53" spans="1:6" x14ac:dyDescent="0.3">
      <c r="A53" s="4">
        <v>56</v>
      </c>
      <c r="B53" s="4" t="s">
        <v>7</v>
      </c>
      <c r="C53" s="4" t="s">
        <v>6</v>
      </c>
      <c r="D53" s="3" t="str">
        <f>VLOOKUP(C53,$V$1:$Z$47,5,0)</f>
        <v>IC5</v>
      </c>
      <c r="E53" s="4">
        <v>191000</v>
      </c>
      <c r="F53" s="7">
        <f>IF(Table3[[#This Row],[Base salary]]&gt;$S$14,$S$14,Table3[[#This Row],[Base salary]])</f>
        <v>191000</v>
      </c>
    </row>
    <row r="54" spans="1:6" x14ac:dyDescent="0.3">
      <c r="A54" s="3">
        <v>57</v>
      </c>
      <c r="B54" s="3" t="s">
        <v>4</v>
      </c>
      <c r="C54" s="3" t="s">
        <v>8</v>
      </c>
      <c r="D54" s="3" t="str">
        <f>VLOOKUP(C54,$V$1:$Z$47,5,0)</f>
        <v>IC3</v>
      </c>
      <c r="E54" s="3">
        <v>86400</v>
      </c>
      <c r="F54" s="7">
        <f>IF(Table3[[#This Row],[Base salary]]&gt;$S$14,$S$14,Table3[[#This Row],[Base salary]])</f>
        <v>86400</v>
      </c>
    </row>
    <row r="55" spans="1:6" x14ac:dyDescent="0.3">
      <c r="A55" s="4">
        <v>58</v>
      </c>
      <c r="B55" s="4" t="s">
        <v>7</v>
      </c>
      <c r="C55" s="4" t="s">
        <v>8</v>
      </c>
      <c r="D55" s="3" t="str">
        <f>VLOOKUP(C55,$V$1:$Z$47,5,0)</f>
        <v>IC3</v>
      </c>
      <c r="E55" s="4">
        <v>113388</v>
      </c>
      <c r="F55" s="7">
        <f>IF(Table3[[#This Row],[Base salary]]&gt;$S$14,$S$14,Table3[[#This Row],[Base salary]])</f>
        <v>113388</v>
      </c>
    </row>
    <row r="56" spans="1:6" x14ac:dyDescent="0.3">
      <c r="A56" s="3">
        <v>59</v>
      </c>
      <c r="B56" s="3" t="s">
        <v>4</v>
      </c>
      <c r="C56" s="3" t="s">
        <v>5</v>
      </c>
      <c r="D56" s="3" t="str">
        <f>VLOOKUP(C56,$V$1:$Z$47,5,0)</f>
        <v>IC4</v>
      </c>
      <c r="E56" s="3">
        <v>161000</v>
      </c>
      <c r="F56" s="7">
        <f>IF(Table3[[#This Row],[Base salary]]&gt;$S$14,$S$14,Table3[[#This Row],[Base salary]])</f>
        <v>161000</v>
      </c>
    </row>
    <row r="57" spans="1:6" x14ac:dyDescent="0.3">
      <c r="A57" s="4">
        <v>60</v>
      </c>
      <c r="B57" s="4" t="s">
        <v>7</v>
      </c>
      <c r="C57" s="4" t="s">
        <v>5</v>
      </c>
      <c r="D57" s="3" t="str">
        <f>VLOOKUP(C57,$V$1:$Z$47,5,0)</f>
        <v>IC4</v>
      </c>
      <c r="E57" s="4">
        <v>140000</v>
      </c>
      <c r="F57" s="7">
        <f>IF(Table3[[#This Row],[Base salary]]&gt;$S$14,$S$14,Table3[[#This Row],[Base salary]])</f>
        <v>140000</v>
      </c>
    </row>
    <row r="58" spans="1:6" x14ac:dyDescent="0.3">
      <c r="A58" s="3">
        <v>61</v>
      </c>
      <c r="B58" s="3" t="s">
        <v>4</v>
      </c>
      <c r="C58" s="3" t="s">
        <v>17</v>
      </c>
      <c r="D58" s="3" t="str">
        <f>VLOOKUP(C58,$V$1:$Z$47,5,0)</f>
        <v>Others</v>
      </c>
      <c r="E58" s="3">
        <v>193000</v>
      </c>
      <c r="F58" s="7">
        <f>IF(Table3[[#This Row],[Base salary]]&gt;$S$14,$S$14,Table3[[#This Row],[Base salary]])</f>
        <v>193000</v>
      </c>
    </row>
    <row r="59" spans="1:6" x14ac:dyDescent="0.3">
      <c r="A59" s="4">
        <v>62</v>
      </c>
      <c r="B59" s="4" t="s">
        <v>4</v>
      </c>
      <c r="C59" s="4" t="s">
        <v>8</v>
      </c>
      <c r="D59" s="3" t="str">
        <f>VLOOKUP(C59,$V$1:$Z$47,5,0)</f>
        <v>IC3</v>
      </c>
      <c r="E59" s="4">
        <v>133000</v>
      </c>
      <c r="F59" s="7">
        <f>IF(Table3[[#This Row],[Base salary]]&gt;$S$14,$S$14,Table3[[#This Row],[Base salary]])</f>
        <v>133000</v>
      </c>
    </row>
    <row r="60" spans="1:6" x14ac:dyDescent="0.3">
      <c r="A60" s="3">
        <v>63</v>
      </c>
      <c r="B60" s="3" t="s">
        <v>7</v>
      </c>
      <c r="C60" s="3" t="s">
        <v>10</v>
      </c>
      <c r="D60" s="3" t="str">
        <f>VLOOKUP(C60,$V$1:$Z$47,5,0)</f>
        <v>Others</v>
      </c>
      <c r="E60" s="3">
        <v>9000</v>
      </c>
      <c r="F60" s="7">
        <f>IF(Table3[[#This Row],[Base salary]]&gt;$S$14,$S$14,Table3[[#This Row],[Base salary]])</f>
        <v>9000</v>
      </c>
    </row>
    <row r="61" spans="1:6" x14ac:dyDescent="0.3">
      <c r="A61" s="4">
        <v>64</v>
      </c>
      <c r="B61" s="4" t="s">
        <v>4</v>
      </c>
      <c r="C61" s="4" t="s">
        <v>9</v>
      </c>
      <c r="D61" s="3" t="str">
        <f>VLOOKUP(C61,$V$1:$Z$47,5,0)</f>
        <v>IC6</v>
      </c>
      <c r="E61" s="4">
        <v>225400</v>
      </c>
      <c r="F61" s="7">
        <f>IF(Table3[[#This Row],[Base salary]]&gt;$S$14,$S$14,Table3[[#This Row],[Base salary]])</f>
        <v>225400</v>
      </c>
    </row>
    <row r="62" spans="1:6" x14ac:dyDescent="0.3">
      <c r="A62" s="3">
        <v>66</v>
      </c>
      <c r="B62" s="3" t="s">
        <v>4</v>
      </c>
      <c r="C62" s="3" t="s">
        <v>5</v>
      </c>
      <c r="D62" s="3" t="str">
        <f>VLOOKUP(C62,$V$1:$Z$47,5,0)</f>
        <v>IC4</v>
      </c>
      <c r="E62" s="3">
        <v>161000</v>
      </c>
      <c r="F62" s="7">
        <f>IF(Table3[[#This Row],[Base salary]]&gt;$S$14,$S$14,Table3[[#This Row],[Base salary]])</f>
        <v>161000</v>
      </c>
    </row>
    <row r="63" spans="1:6" x14ac:dyDescent="0.3">
      <c r="A63" s="3">
        <v>67</v>
      </c>
      <c r="B63" s="3" t="s">
        <v>4</v>
      </c>
      <c r="C63" s="3" t="s">
        <v>6</v>
      </c>
      <c r="D63" s="3" t="str">
        <f>VLOOKUP(C63,$V$1:$Z$47,5,0)</f>
        <v>IC5</v>
      </c>
      <c r="E63" s="3">
        <v>91000</v>
      </c>
      <c r="F63" s="7">
        <f>IF(Table3[[#This Row],[Base salary]]&gt;$S$14,$S$14,Table3[[#This Row],[Base salary]])</f>
        <v>91000</v>
      </c>
    </row>
    <row r="64" spans="1:6" x14ac:dyDescent="0.3">
      <c r="A64" s="3">
        <v>68</v>
      </c>
      <c r="B64" s="3" t="s">
        <v>7</v>
      </c>
      <c r="C64" s="3" t="s">
        <v>5</v>
      </c>
      <c r="D64" s="3" t="str">
        <f>VLOOKUP(C64,$V$1:$Z$47,5,0)</f>
        <v>IC4</v>
      </c>
      <c r="E64" s="3">
        <v>155223</v>
      </c>
      <c r="F64" s="7">
        <f>IF(Table3[[#This Row],[Base salary]]&gt;$S$14,$S$14,Table3[[#This Row],[Base salary]])</f>
        <v>155223</v>
      </c>
    </row>
    <row r="65" spans="1:6" x14ac:dyDescent="0.3">
      <c r="A65" s="4">
        <v>70</v>
      </c>
      <c r="B65" s="4" t="s">
        <v>4</v>
      </c>
      <c r="C65" s="4" t="s">
        <v>8</v>
      </c>
      <c r="D65" s="3" t="str">
        <f>VLOOKUP(C65,$V$1:$Z$47,5,0)</f>
        <v>IC3</v>
      </c>
      <c r="E65" s="4">
        <v>118000</v>
      </c>
      <c r="F65" s="7">
        <f>IF(Table3[[#This Row],[Base salary]]&gt;$S$14,$S$14,Table3[[#This Row],[Base salary]])</f>
        <v>118000</v>
      </c>
    </row>
    <row r="66" spans="1:6" x14ac:dyDescent="0.3">
      <c r="A66" s="3">
        <v>71</v>
      </c>
      <c r="B66" s="3" t="s">
        <v>4</v>
      </c>
      <c r="C66" s="3" t="s">
        <v>6</v>
      </c>
      <c r="D66" s="3" t="str">
        <f>VLOOKUP(C66,$V$1:$Z$47,5,0)</f>
        <v>IC5</v>
      </c>
      <c r="E66" s="3">
        <v>180000</v>
      </c>
      <c r="F66" s="7">
        <f>IF(Table3[[#This Row],[Base salary]]&gt;$S$14,$S$14,Table3[[#This Row],[Base salary]])</f>
        <v>180000</v>
      </c>
    </row>
    <row r="67" spans="1:6" x14ac:dyDescent="0.3">
      <c r="A67" s="4">
        <v>72</v>
      </c>
      <c r="B67" s="4" t="s">
        <v>4</v>
      </c>
      <c r="C67" s="4" t="s">
        <v>6</v>
      </c>
      <c r="D67" s="3" t="str">
        <f>VLOOKUP(C67,$V$1:$Z$47,5,0)</f>
        <v>IC5</v>
      </c>
      <c r="E67" s="4">
        <v>205</v>
      </c>
      <c r="F67" s="7">
        <f>IF(Table3[[#This Row],[Base salary]]&gt;$S$14,$S$14,Table3[[#This Row],[Base salary]])</f>
        <v>205</v>
      </c>
    </row>
    <row r="68" spans="1:6" x14ac:dyDescent="0.3">
      <c r="A68" s="3">
        <v>73</v>
      </c>
      <c r="B68" s="3" t="s">
        <v>4</v>
      </c>
      <c r="C68" s="3" t="s">
        <v>6</v>
      </c>
      <c r="D68" s="3" t="str">
        <f>VLOOKUP(C68,$V$1:$Z$47,5,0)</f>
        <v>IC5</v>
      </c>
      <c r="E68" s="3">
        <v>180000</v>
      </c>
      <c r="F68" s="7">
        <f>IF(Table3[[#This Row],[Base salary]]&gt;$S$14,$S$14,Table3[[#This Row],[Base salary]])</f>
        <v>180000</v>
      </c>
    </row>
    <row r="69" spans="1:6" x14ac:dyDescent="0.3">
      <c r="A69" s="4">
        <v>74</v>
      </c>
      <c r="B69" s="4" t="s">
        <v>4</v>
      </c>
      <c r="C69" s="4" t="s">
        <v>6</v>
      </c>
      <c r="D69" s="3" t="str">
        <f>VLOOKUP(C69,$V$1:$Z$47,5,0)</f>
        <v>IC5</v>
      </c>
      <c r="E69" s="4">
        <v>201570</v>
      </c>
      <c r="F69" s="7">
        <f>IF(Table3[[#This Row],[Base salary]]&gt;$S$14,$S$14,Table3[[#This Row],[Base salary]])</f>
        <v>201570</v>
      </c>
    </row>
    <row r="70" spans="1:6" x14ac:dyDescent="0.3">
      <c r="A70" s="3">
        <v>75</v>
      </c>
      <c r="B70" s="3" t="s">
        <v>4</v>
      </c>
      <c r="C70" s="3" t="s">
        <v>14</v>
      </c>
      <c r="D70" s="3" t="str">
        <f>VLOOKUP(C70,$V$1:$Z$47,5,0)</f>
        <v>M1</v>
      </c>
      <c r="E70" s="3">
        <v>225000</v>
      </c>
      <c r="F70" s="7">
        <f>IF(Table3[[#This Row],[Base salary]]&gt;$S$14,$S$14,Table3[[#This Row],[Base salary]])</f>
        <v>225000</v>
      </c>
    </row>
    <row r="71" spans="1:6" x14ac:dyDescent="0.3">
      <c r="A71" s="4">
        <v>76</v>
      </c>
      <c r="B71" s="4" t="s">
        <v>4</v>
      </c>
      <c r="C71" s="4" t="s">
        <v>5</v>
      </c>
      <c r="D71" s="3" t="str">
        <f>VLOOKUP(C71,$V$1:$Z$47,5,0)</f>
        <v>IC4</v>
      </c>
      <c r="E71" s="4">
        <v>156000</v>
      </c>
      <c r="F71" s="7">
        <f>IF(Table3[[#This Row],[Base salary]]&gt;$S$14,$S$14,Table3[[#This Row],[Base salary]])</f>
        <v>156000</v>
      </c>
    </row>
    <row r="72" spans="1:6" x14ac:dyDescent="0.3">
      <c r="A72" s="3">
        <v>78</v>
      </c>
      <c r="B72" s="3" t="s">
        <v>4</v>
      </c>
      <c r="C72" s="3" t="s">
        <v>6</v>
      </c>
      <c r="D72" s="3" t="str">
        <f>VLOOKUP(C72,$V$1:$Z$47,5,0)</f>
        <v>IC5</v>
      </c>
      <c r="E72" s="3">
        <v>195000</v>
      </c>
      <c r="F72" s="7">
        <f>IF(Table3[[#This Row],[Base salary]]&gt;$S$14,$S$14,Table3[[#This Row],[Base salary]])</f>
        <v>195000</v>
      </c>
    </row>
    <row r="73" spans="1:6" x14ac:dyDescent="0.3">
      <c r="A73" s="3">
        <v>79</v>
      </c>
      <c r="B73" s="3" t="s">
        <v>7</v>
      </c>
      <c r="C73" s="3" t="s">
        <v>5</v>
      </c>
      <c r="D73" s="3" t="str">
        <f>VLOOKUP(C73,$V$1:$Z$47,5,0)</f>
        <v>IC4</v>
      </c>
      <c r="E73" s="3">
        <v>122500</v>
      </c>
      <c r="F73" s="7">
        <f>IF(Table3[[#This Row],[Base salary]]&gt;$S$14,$S$14,Table3[[#This Row],[Base salary]])</f>
        <v>122500</v>
      </c>
    </row>
    <row r="74" spans="1:6" x14ac:dyDescent="0.3">
      <c r="A74" s="3">
        <v>80</v>
      </c>
      <c r="B74" s="3" t="s">
        <v>7</v>
      </c>
      <c r="C74" s="3" t="s">
        <v>5</v>
      </c>
      <c r="D74" s="3" t="str">
        <f>VLOOKUP(C74,$V$1:$Z$47,5,0)</f>
        <v>IC4</v>
      </c>
      <c r="E74" s="3">
        <v>170000</v>
      </c>
      <c r="F74" s="7">
        <f>IF(Table3[[#This Row],[Base salary]]&gt;$S$14,$S$14,Table3[[#This Row],[Base salary]])</f>
        <v>170000</v>
      </c>
    </row>
    <row r="75" spans="1:6" x14ac:dyDescent="0.3">
      <c r="A75" s="3">
        <v>81</v>
      </c>
      <c r="B75" s="3" t="s">
        <v>4</v>
      </c>
      <c r="C75" s="3" t="s">
        <v>6</v>
      </c>
      <c r="D75" s="3" t="str">
        <f>VLOOKUP(C75,$V$1:$Z$47,5,0)</f>
        <v>IC5</v>
      </c>
      <c r="E75" s="3">
        <v>187000</v>
      </c>
      <c r="F75" s="7">
        <f>IF(Table3[[#This Row],[Base salary]]&gt;$S$14,$S$14,Table3[[#This Row],[Base salary]])</f>
        <v>187000</v>
      </c>
    </row>
    <row r="76" spans="1:6" x14ac:dyDescent="0.3">
      <c r="A76" s="3">
        <v>82</v>
      </c>
      <c r="B76" s="3" t="s">
        <v>7</v>
      </c>
      <c r="C76" s="3" t="s">
        <v>14</v>
      </c>
      <c r="D76" s="3" t="str">
        <f>VLOOKUP(C76,$V$1:$Z$47,5,0)</f>
        <v>M1</v>
      </c>
      <c r="E76" s="3">
        <v>207000</v>
      </c>
      <c r="F76" s="7">
        <f>IF(Table3[[#This Row],[Base salary]]&gt;$S$14,$S$14,Table3[[#This Row],[Base salary]])</f>
        <v>207000</v>
      </c>
    </row>
    <row r="77" spans="1:6" x14ac:dyDescent="0.3">
      <c r="A77" s="3">
        <v>83</v>
      </c>
      <c r="B77" s="3" t="s">
        <v>4</v>
      </c>
      <c r="C77" s="3" t="s">
        <v>5</v>
      </c>
      <c r="D77" s="3" t="str">
        <f>VLOOKUP(C77,$V$1:$Z$47,5,0)</f>
        <v>IC4</v>
      </c>
      <c r="E77" s="3">
        <v>151900</v>
      </c>
      <c r="F77" s="7">
        <f>IF(Table3[[#This Row],[Base salary]]&gt;$S$14,$S$14,Table3[[#This Row],[Base salary]])</f>
        <v>151900</v>
      </c>
    </row>
    <row r="78" spans="1:6" x14ac:dyDescent="0.3">
      <c r="A78" s="3">
        <v>84</v>
      </c>
      <c r="B78" s="3" t="s">
        <v>4</v>
      </c>
      <c r="C78" s="3" t="s">
        <v>5</v>
      </c>
      <c r="D78" s="3" t="str">
        <f>VLOOKUP(C78,$V$1:$Z$47,5,0)</f>
        <v>IC4</v>
      </c>
      <c r="E78" s="3">
        <v>151900</v>
      </c>
      <c r="F78" s="7">
        <f>IF(Table3[[#This Row],[Base salary]]&gt;$S$14,$S$14,Table3[[#This Row],[Base salary]])</f>
        <v>151900</v>
      </c>
    </row>
    <row r="79" spans="1:6" x14ac:dyDescent="0.3">
      <c r="A79" s="3">
        <v>85</v>
      </c>
      <c r="B79" s="3" t="s">
        <v>4</v>
      </c>
      <c r="C79" s="3" t="s">
        <v>5</v>
      </c>
      <c r="D79" s="3" t="str">
        <f>VLOOKUP(C79,$V$1:$Z$47,5,0)</f>
        <v>IC4</v>
      </c>
      <c r="E79" s="3">
        <v>121000</v>
      </c>
      <c r="F79" s="7">
        <f>IF(Table3[[#This Row],[Base salary]]&gt;$S$14,$S$14,Table3[[#This Row],[Base salary]])</f>
        <v>121000</v>
      </c>
    </row>
    <row r="80" spans="1:6" x14ac:dyDescent="0.3">
      <c r="A80" s="3">
        <v>86</v>
      </c>
      <c r="B80" s="3" t="s">
        <v>4</v>
      </c>
      <c r="C80" s="3" t="s">
        <v>6</v>
      </c>
      <c r="D80" s="3" t="str">
        <f>VLOOKUP(C80,$V$1:$Z$47,5,0)</f>
        <v>IC5</v>
      </c>
      <c r="E80" s="3">
        <v>200000</v>
      </c>
      <c r="F80" s="7">
        <f>IF(Table3[[#This Row],[Base salary]]&gt;$S$14,$S$14,Table3[[#This Row],[Base salary]])</f>
        <v>200000</v>
      </c>
    </row>
    <row r="81" spans="1:6" x14ac:dyDescent="0.3">
      <c r="A81" s="3">
        <v>87</v>
      </c>
      <c r="B81" s="3" t="s">
        <v>4</v>
      </c>
      <c r="C81" s="3" t="s">
        <v>8</v>
      </c>
      <c r="D81" s="3" t="str">
        <f>VLOOKUP(C81,$V$1:$Z$47,5,0)</f>
        <v>IC3</v>
      </c>
      <c r="E81" s="3">
        <v>132000</v>
      </c>
      <c r="F81" s="7">
        <f>IF(Table3[[#This Row],[Base salary]]&gt;$S$14,$S$14,Table3[[#This Row],[Base salary]])</f>
        <v>132000</v>
      </c>
    </row>
    <row r="82" spans="1:6" x14ac:dyDescent="0.3">
      <c r="A82" s="3">
        <v>88</v>
      </c>
      <c r="B82" s="3" t="s">
        <v>4</v>
      </c>
      <c r="C82" s="3" t="s">
        <v>19</v>
      </c>
      <c r="D82" s="3" t="str">
        <f>VLOOKUP(C82,$V$1:$Z$47,5,0)</f>
        <v>Others</v>
      </c>
      <c r="E82" s="3">
        <v>270000</v>
      </c>
      <c r="F82" s="7">
        <f>IF(Table3[[#This Row],[Base salary]]&gt;$S$14,$S$14,Table3[[#This Row],[Base salary]])</f>
        <v>270000</v>
      </c>
    </row>
    <row r="83" spans="1:6" x14ac:dyDescent="0.3">
      <c r="A83" s="3">
        <v>89</v>
      </c>
      <c r="B83" s="3" t="s">
        <v>4</v>
      </c>
      <c r="C83" s="3" t="s">
        <v>8</v>
      </c>
      <c r="D83" s="3" t="str">
        <f>VLOOKUP(C83,$V$1:$Z$47,5,0)</f>
        <v>IC3</v>
      </c>
      <c r="E83" s="3">
        <v>96000</v>
      </c>
      <c r="F83" s="7">
        <f>IF(Table3[[#This Row],[Base salary]]&gt;$S$14,$S$14,Table3[[#This Row],[Base salary]])</f>
        <v>96000</v>
      </c>
    </row>
    <row r="84" spans="1:6" x14ac:dyDescent="0.3">
      <c r="A84" s="3">
        <v>90</v>
      </c>
      <c r="B84" s="3" t="s">
        <v>4</v>
      </c>
      <c r="C84" s="3" t="s">
        <v>6</v>
      </c>
      <c r="D84" s="3" t="str">
        <f>VLOOKUP(C84,$V$1:$Z$47,5,0)</f>
        <v>IC5</v>
      </c>
      <c r="E84" s="3">
        <v>190000</v>
      </c>
      <c r="F84" s="7">
        <f>IF(Table3[[#This Row],[Base salary]]&gt;$S$14,$S$14,Table3[[#This Row],[Base salary]])</f>
        <v>190000</v>
      </c>
    </row>
    <row r="85" spans="1:6" x14ac:dyDescent="0.3">
      <c r="A85" s="3">
        <v>91</v>
      </c>
      <c r="B85" s="3" t="s">
        <v>4</v>
      </c>
      <c r="C85" s="3" t="s">
        <v>5</v>
      </c>
      <c r="D85" s="3" t="str">
        <f>VLOOKUP(C85,$V$1:$Z$47,5,0)</f>
        <v>IC4</v>
      </c>
      <c r="E85" s="3">
        <v>155000</v>
      </c>
      <c r="F85" s="7">
        <f>IF(Table3[[#This Row],[Base salary]]&gt;$S$14,$S$14,Table3[[#This Row],[Base salary]])</f>
        <v>155000</v>
      </c>
    </row>
    <row r="86" spans="1:6" x14ac:dyDescent="0.3">
      <c r="A86" s="3">
        <v>92</v>
      </c>
      <c r="B86" s="3" t="s">
        <v>7</v>
      </c>
      <c r="C86" s="3" t="s">
        <v>6</v>
      </c>
      <c r="D86" s="3" t="str">
        <f>VLOOKUP(C86,$V$1:$Z$47,5,0)</f>
        <v>IC5</v>
      </c>
      <c r="E86" s="3">
        <v>185000</v>
      </c>
      <c r="F86" s="7">
        <f>IF(Table3[[#This Row],[Base salary]]&gt;$S$14,$S$14,Table3[[#This Row],[Base salary]])</f>
        <v>185000</v>
      </c>
    </row>
    <row r="87" spans="1:6" x14ac:dyDescent="0.3">
      <c r="A87" s="3">
        <v>93</v>
      </c>
      <c r="B87" s="3" t="s">
        <v>4</v>
      </c>
      <c r="C87" s="3" t="s">
        <v>9</v>
      </c>
      <c r="D87" s="3" t="str">
        <f>VLOOKUP(C87,$V$1:$Z$47,5,0)</f>
        <v>IC6</v>
      </c>
      <c r="E87" s="3">
        <v>222323</v>
      </c>
      <c r="F87" s="7">
        <f>IF(Table3[[#This Row],[Base salary]]&gt;$S$14,$S$14,Table3[[#This Row],[Base salary]])</f>
        <v>222323</v>
      </c>
    </row>
    <row r="88" spans="1:6" x14ac:dyDescent="0.3">
      <c r="A88" s="3">
        <v>94</v>
      </c>
      <c r="B88" s="3" t="s">
        <v>4</v>
      </c>
      <c r="C88" s="3" t="s">
        <v>5</v>
      </c>
      <c r="D88" s="3" t="str">
        <f>VLOOKUP(C88,$V$1:$Z$47,5,0)</f>
        <v>IC4</v>
      </c>
      <c r="E88" s="3">
        <v>160000</v>
      </c>
      <c r="F88" s="7">
        <f>IF(Table3[[#This Row],[Base salary]]&gt;$S$14,$S$14,Table3[[#This Row],[Base salary]])</f>
        <v>160000</v>
      </c>
    </row>
    <row r="89" spans="1:6" x14ac:dyDescent="0.3">
      <c r="A89" s="4">
        <v>96</v>
      </c>
      <c r="B89" s="4" t="s">
        <v>7</v>
      </c>
      <c r="C89" s="4" t="s">
        <v>5</v>
      </c>
      <c r="D89" s="3" t="str">
        <f>VLOOKUP(C89,$V$1:$Z$47,5,0)</f>
        <v>IC4</v>
      </c>
      <c r="E89" s="4">
        <v>155000</v>
      </c>
      <c r="F89" s="7">
        <f>IF(Table3[[#This Row],[Base salary]]&gt;$S$14,$S$14,Table3[[#This Row],[Base salary]])</f>
        <v>155000</v>
      </c>
    </row>
    <row r="90" spans="1:6" x14ac:dyDescent="0.3">
      <c r="A90" s="3">
        <v>97</v>
      </c>
      <c r="B90" s="3" t="s">
        <v>4</v>
      </c>
      <c r="C90" s="3" t="s">
        <v>6</v>
      </c>
      <c r="D90" s="3" t="str">
        <f>VLOOKUP(C90,$V$1:$Z$47,5,0)</f>
        <v>IC5</v>
      </c>
      <c r="E90" s="3">
        <v>194000</v>
      </c>
      <c r="F90" s="7">
        <f>IF(Table3[[#This Row],[Base salary]]&gt;$S$14,$S$14,Table3[[#This Row],[Base salary]])</f>
        <v>194000</v>
      </c>
    </row>
    <row r="91" spans="1:6" x14ac:dyDescent="0.3">
      <c r="A91" s="4">
        <v>98</v>
      </c>
      <c r="B91" s="4" t="s">
        <v>7</v>
      </c>
      <c r="C91" s="4" t="s">
        <v>5</v>
      </c>
      <c r="D91" s="3" t="str">
        <f>VLOOKUP(C91,$V$1:$Z$47,5,0)</f>
        <v>IC4</v>
      </c>
      <c r="E91" s="4">
        <v>160000</v>
      </c>
      <c r="F91" s="7">
        <f>IF(Table3[[#This Row],[Base salary]]&gt;$S$14,$S$14,Table3[[#This Row],[Base salary]])</f>
        <v>160000</v>
      </c>
    </row>
    <row r="92" spans="1:6" x14ac:dyDescent="0.3">
      <c r="A92" s="3">
        <v>99</v>
      </c>
      <c r="B92" s="3" t="s">
        <v>7</v>
      </c>
      <c r="C92" s="3" t="s">
        <v>14</v>
      </c>
      <c r="D92" s="3" t="str">
        <f>VLOOKUP(C92,$V$1:$Z$47,5,0)</f>
        <v>M1</v>
      </c>
      <c r="E92" s="3">
        <v>234566</v>
      </c>
      <c r="F92" s="7">
        <f>IF(Table3[[#This Row],[Base salary]]&gt;$S$14,$S$14,Table3[[#This Row],[Base salary]])</f>
        <v>234566</v>
      </c>
    </row>
    <row r="93" spans="1:6" x14ac:dyDescent="0.3">
      <c r="A93" s="4">
        <v>100</v>
      </c>
      <c r="B93" s="4" t="s">
        <v>4</v>
      </c>
      <c r="C93" s="4" t="s">
        <v>6</v>
      </c>
      <c r="D93" s="3" t="str">
        <f>VLOOKUP(C93,$V$1:$Z$47,5,0)</f>
        <v>IC5</v>
      </c>
      <c r="E93" s="4">
        <v>200000</v>
      </c>
      <c r="F93" s="7">
        <f>IF(Table3[[#This Row],[Base salary]]&gt;$S$14,$S$14,Table3[[#This Row],[Base salary]])</f>
        <v>200000</v>
      </c>
    </row>
    <row r="94" spans="1:6" x14ac:dyDescent="0.3">
      <c r="A94" s="3">
        <v>101</v>
      </c>
      <c r="B94" s="3" t="s">
        <v>4</v>
      </c>
      <c r="C94" s="3" t="s">
        <v>20</v>
      </c>
      <c r="D94" s="3" t="str">
        <f>VLOOKUP(C94,$V$1:$Z$47,5,0)</f>
        <v>Others</v>
      </c>
      <c r="E94" s="3">
        <v>200000</v>
      </c>
      <c r="F94" s="7">
        <f>IF(Table3[[#This Row],[Base salary]]&gt;$S$14,$S$14,Table3[[#This Row],[Base salary]])</f>
        <v>200000</v>
      </c>
    </row>
    <row r="95" spans="1:6" x14ac:dyDescent="0.3">
      <c r="A95" s="4">
        <v>102</v>
      </c>
      <c r="B95" s="4" t="s">
        <v>4</v>
      </c>
      <c r="C95" s="4" t="s">
        <v>5</v>
      </c>
      <c r="D95" s="3" t="str">
        <f>VLOOKUP(C95,$V$1:$Z$47,5,0)</f>
        <v>IC4</v>
      </c>
      <c r="E95" s="4">
        <v>130000</v>
      </c>
      <c r="F95" s="7">
        <f>IF(Table3[[#This Row],[Base salary]]&gt;$S$14,$S$14,Table3[[#This Row],[Base salary]])</f>
        <v>130000</v>
      </c>
    </row>
    <row r="96" spans="1:6" x14ac:dyDescent="0.3">
      <c r="A96" s="3">
        <v>103</v>
      </c>
      <c r="B96" s="3" t="s">
        <v>7</v>
      </c>
      <c r="C96" s="3" t="s">
        <v>8</v>
      </c>
      <c r="D96" s="3" t="str">
        <f>VLOOKUP(C96,$V$1:$Z$47,5,0)</f>
        <v>IC3</v>
      </c>
      <c r="E96" s="3">
        <v>115000</v>
      </c>
      <c r="F96" s="7">
        <f>IF(Table3[[#This Row],[Base salary]]&gt;$S$14,$S$14,Table3[[#This Row],[Base salary]])</f>
        <v>115000</v>
      </c>
    </row>
    <row r="97" spans="1:6" x14ac:dyDescent="0.3">
      <c r="A97" s="4">
        <v>104</v>
      </c>
      <c r="B97" s="4" t="s">
        <v>7</v>
      </c>
      <c r="C97" s="4" t="s">
        <v>6</v>
      </c>
      <c r="D97" s="3" t="str">
        <f>VLOOKUP(C97,$V$1:$Z$47,5,0)</f>
        <v>IC5</v>
      </c>
      <c r="E97" s="4">
        <v>189000</v>
      </c>
      <c r="F97" s="7">
        <f>IF(Table3[[#This Row],[Base salary]]&gt;$S$14,$S$14,Table3[[#This Row],[Base salary]])</f>
        <v>189000</v>
      </c>
    </row>
    <row r="98" spans="1:6" x14ac:dyDescent="0.3">
      <c r="A98" s="3">
        <v>105</v>
      </c>
      <c r="B98" s="3" t="s">
        <v>4</v>
      </c>
      <c r="C98" s="3" t="s">
        <v>8</v>
      </c>
      <c r="D98" s="3" t="str">
        <f>VLOOKUP(C98,$V$1:$Z$47,5,0)</f>
        <v>IC3</v>
      </c>
      <c r="E98" s="3">
        <v>115000</v>
      </c>
      <c r="F98" s="7">
        <f>IF(Table3[[#This Row],[Base salary]]&gt;$S$14,$S$14,Table3[[#This Row],[Base salary]])</f>
        <v>115000</v>
      </c>
    </row>
    <row r="99" spans="1:6" x14ac:dyDescent="0.3">
      <c r="A99" s="3">
        <v>107</v>
      </c>
      <c r="B99" s="3" t="s">
        <v>4</v>
      </c>
      <c r="C99" s="3" t="s">
        <v>6</v>
      </c>
      <c r="D99" s="3" t="str">
        <f>VLOOKUP(C99,$V$1:$Z$47,5,0)</f>
        <v>IC5</v>
      </c>
      <c r="E99" s="3">
        <v>193000</v>
      </c>
      <c r="F99" s="7">
        <f>IF(Table3[[#This Row],[Base salary]]&gt;$S$14,$S$14,Table3[[#This Row],[Base salary]])</f>
        <v>193000</v>
      </c>
    </row>
    <row r="100" spans="1:6" x14ac:dyDescent="0.3">
      <c r="A100" s="3">
        <v>108</v>
      </c>
      <c r="B100" s="3" t="s">
        <v>4</v>
      </c>
      <c r="C100" s="3" t="s">
        <v>14</v>
      </c>
      <c r="D100" s="3" t="str">
        <f>VLOOKUP(C100,$V$1:$Z$47,5,0)</f>
        <v>M1</v>
      </c>
      <c r="E100" s="3">
        <v>214000</v>
      </c>
      <c r="F100" s="7">
        <f>IF(Table3[[#This Row],[Base salary]]&gt;$S$14,$S$14,Table3[[#This Row],[Base salary]])</f>
        <v>214000</v>
      </c>
    </row>
    <row r="101" spans="1:6" x14ac:dyDescent="0.3">
      <c r="A101" s="3">
        <v>109</v>
      </c>
      <c r="B101" s="3" t="s">
        <v>4</v>
      </c>
      <c r="C101" s="3" t="s">
        <v>6</v>
      </c>
      <c r="D101" s="3" t="str">
        <f>VLOOKUP(C101,$V$1:$Z$47,5,0)</f>
        <v>IC5</v>
      </c>
      <c r="E101" s="3">
        <v>174000</v>
      </c>
      <c r="F101" s="7">
        <f>IF(Table3[[#This Row],[Base salary]]&gt;$S$14,$S$14,Table3[[#This Row],[Base salary]])</f>
        <v>174000</v>
      </c>
    </row>
    <row r="102" spans="1:6" x14ac:dyDescent="0.3">
      <c r="A102" s="3">
        <v>110</v>
      </c>
      <c r="B102" s="3" t="s">
        <v>4</v>
      </c>
      <c r="C102" s="3" t="s">
        <v>6</v>
      </c>
      <c r="D102" s="3" t="str">
        <f>VLOOKUP(C102,$V$1:$Z$47,5,0)</f>
        <v>IC5</v>
      </c>
      <c r="E102" s="3">
        <v>100000</v>
      </c>
      <c r="F102" s="7">
        <f>IF(Table3[[#This Row],[Base salary]]&gt;$S$14,$S$14,Table3[[#This Row],[Base salary]])</f>
        <v>100000</v>
      </c>
    </row>
    <row r="103" spans="1:6" x14ac:dyDescent="0.3">
      <c r="A103" s="3">
        <v>111</v>
      </c>
      <c r="B103" s="3" t="s">
        <v>4</v>
      </c>
      <c r="C103" s="3" t="s">
        <v>8</v>
      </c>
      <c r="D103" s="3" t="str">
        <f>VLOOKUP(C103,$V$1:$Z$47,5,0)</f>
        <v>IC3</v>
      </c>
      <c r="E103" s="3">
        <v>60000</v>
      </c>
      <c r="F103" s="7">
        <f>IF(Table3[[#This Row],[Base salary]]&gt;$S$14,$S$14,Table3[[#This Row],[Base salary]])</f>
        <v>60000</v>
      </c>
    </row>
    <row r="104" spans="1:6" x14ac:dyDescent="0.3">
      <c r="A104" s="3">
        <v>112</v>
      </c>
      <c r="B104" s="3" t="s">
        <v>4</v>
      </c>
      <c r="C104" s="3" t="s">
        <v>21</v>
      </c>
      <c r="D104" s="3" t="str">
        <f>VLOOKUP(C104,$V$1:$Z$47,5,0)</f>
        <v>Others</v>
      </c>
      <c r="E104" s="3">
        <v>240000</v>
      </c>
      <c r="F104" s="7">
        <f>IF(Table3[[#This Row],[Base salary]]&gt;$S$14,$S$14,Table3[[#This Row],[Base salary]])</f>
        <v>240000</v>
      </c>
    </row>
    <row r="105" spans="1:6" x14ac:dyDescent="0.3">
      <c r="A105" s="3">
        <v>113</v>
      </c>
      <c r="B105" s="3" t="s">
        <v>4</v>
      </c>
      <c r="C105" s="3" t="s">
        <v>14</v>
      </c>
      <c r="D105" s="3" t="str">
        <f>VLOOKUP(C105,$V$1:$Z$47,5,0)</f>
        <v>M1</v>
      </c>
      <c r="E105" s="3">
        <v>235000</v>
      </c>
      <c r="F105" s="7">
        <f>IF(Table3[[#This Row],[Base salary]]&gt;$S$14,$S$14,Table3[[#This Row],[Base salary]])</f>
        <v>235000</v>
      </c>
    </row>
    <row r="106" spans="1:6" x14ac:dyDescent="0.3">
      <c r="A106" s="3">
        <v>114</v>
      </c>
      <c r="B106" s="3" t="s">
        <v>4</v>
      </c>
      <c r="C106" s="3" t="s">
        <v>6</v>
      </c>
      <c r="D106" s="3" t="str">
        <f>VLOOKUP(C106,$V$1:$Z$47,5,0)</f>
        <v>IC5</v>
      </c>
      <c r="E106" s="3">
        <v>190064</v>
      </c>
      <c r="F106" s="7">
        <f>IF(Table3[[#This Row],[Base salary]]&gt;$S$14,$S$14,Table3[[#This Row],[Base salary]])</f>
        <v>190064</v>
      </c>
    </row>
    <row r="107" spans="1:6" x14ac:dyDescent="0.3">
      <c r="A107" s="3">
        <v>116</v>
      </c>
      <c r="B107" s="3" t="s">
        <v>4</v>
      </c>
      <c r="C107" s="3" t="s">
        <v>5</v>
      </c>
      <c r="D107" s="3" t="str">
        <f>VLOOKUP(C107,$V$1:$Z$47,5,0)</f>
        <v>IC4</v>
      </c>
      <c r="E107" s="3">
        <v>155000</v>
      </c>
      <c r="F107" s="7">
        <f>IF(Table3[[#This Row],[Base salary]]&gt;$S$14,$S$14,Table3[[#This Row],[Base salary]])</f>
        <v>155000</v>
      </c>
    </row>
    <row r="108" spans="1:6" x14ac:dyDescent="0.3">
      <c r="A108" s="4">
        <v>118</v>
      </c>
      <c r="B108" s="4" t="s">
        <v>4</v>
      </c>
      <c r="C108" s="4" t="s">
        <v>5</v>
      </c>
      <c r="D108" s="3" t="str">
        <f>VLOOKUP(C108,$V$1:$Z$47,5,0)</f>
        <v>IC4</v>
      </c>
      <c r="E108" s="4">
        <v>167000</v>
      </c>
      <c r="F108" s="7">
        <f>IF(Table3[[#This Row],[Base salary]]&gt;$S$14,$S$14,Table3[[#This Row],[Base salary]])</f>
        <v>167000</v>
      </c>
    </row>
    <row r="109" spans="1:6" x14ac:dyDescent="0.3">
      <c r="A109" s="3">
        <v>119</v>
      </c>
      <c r="B109" s="3" t="s">
        <v>4</v>
      </c>
      <c r="C109" s="3" t="s">
        <v>6</v>
      </c>
      <c r="D109" s="3" t="str">
        <f>VLOOKUP(C109,$V$1:$Z$47,5,0)</f>
        <v>IC5</v>
      </c>
      <c r="E109" s="3">
        <v>195000</v>
      </c>
      <c r="F109" s="7">
        <f>IF(Table3[[#This Row],[Base salary]]&gt;$S$14,$S$14,Table3[[#This Row],[Base salary]])</f>
        <v>195000</v>
      </c>
    </row>
    <row r="110" spans="1:6" x14ac:dyDescent="0.3">
      <c r="A110" s="4">
        <v>120</v>
      </c>
      <c r="B110" s="4" t="s">
        <v>4</v>
      </c>
      <c r="C110" s="4" t="s">
        <v>5</v>
      </c>
      <c r="D110" s="3" t="str">
        <f>VLOOKUP(C110,$V$1:$Z$47,5,0)</f>
        <v>IC4</v>
      </c>
      <c r="E110" s="4">
        <v>84000</v>
      </c>
      <c r="F110" s="7">
        <f>IF(Table3[[#This Row],[Base salary]]&gt;$S$14,$S$14,Table3[[#This Row],[Base salary]])</f>
        <v>84000</v>
      </c>
    </row>
    <row r="111" spans="1:6" x14ac:dyDescent="0.3">
      <c r="A111" s="3">
        <v>121</v>
      </c>
      <c r="B111" s="3" t="s">
        <v>4</v>
      </c>
      <c r="C111" s="3" t="s">
        <v>5</v>
      </c>
      <c r="D111" s="3" t="str">
        <f>VLOOKUP(C111,$V$1:$Z$47,5,0)</f>
        <v>IC4</v>
      </c>
      <c r="E111" s="3">
        <v>162000</v>
      </c>
      <c r="F111" s="7">
        <f>IF(Table3[[#This Row],[Base salary]]&gt;$S$14,$S$14,Table3[[#This Row],[Base salary]])</f>
        <v>162000</v>
      </c>
    </row>
    <row r="112" spans="1:6" x14ac:dyDescent="0.3">
      <c r="A112" s="3">
        <v>123</v>
      </c>
      <c r="B112" s="3" t="s">
        <v>4</v>
      </c>
      <c r="C112" s="3" t="s">
        <v>6</v>
      </c>
      <c r="D112" s="3" t="str">
        <f>VLOOKUP(C112,$V$1:$Z$47,5,0)</f>
        <v>IC5</v>
      </c>
      <c r="E112" s="3">
        <v>180000</v>
      </c>
      <c r="F112" s="7">
        <f>IF(Table3[[#This Row],[Base salary]]&gt;$S$14,$S$14,Table3[[#This Row],[Base salary]])</f>
        <v>180000</v>
      </c>
    </row>
    <row r="113" spans="1:6" x14ac:dyDescent="0.3">
      <c r="A113" s="3">
        <v>124</v>
      </c>
      <c r="B113" s="3" t="s">
        <v>4</v>
      </c>
      <c r="C113" s="3" t="s">
        <v>5</v>
      </c>
      <c r="D113" s="3" t="str">
        <f>VLOOKUP(C113,$V$1:$Z$47,5,0)</f>
        <v>IC4</v>
      </c>
      <c r="E113" s="3">
        <v>157000</v>
      </c>
      <c r="F113" s="7">
        <f>IF(Table3[[#This Row],[Base salary]]&gt;$S$14,$S$14,Table3[[#This Row],[Base salary]])</f>
        <v>157000</v>
      </c>
    </row>
    <row r="114" spans="1:6" x14ac:dyDescent="0.3">
      <c r="A114" s="4">
        <v>126</v>
      </c>
      <c r="B114" s="4" t="s">
        <v>7</v>
      </c>
      <c r="C114" s="4" t="s">
        <v>22</v>
      </c>
      <c r="D114" s="3" t="str">
        <f>VLOOKUP(C114,$V$1:$Z$47,5,0)</f>
        <v>Others</v>
      </c>
      <c r="E114" s="4">
        <v>117600</v>
      </c>
      <c r="F114" s="7">
        <f>IF(Table3[[#This Row],[Base salary]]&gt;$S$14,$S$14,Table3[[#This Row],[Base salary]])</f>
        <v>117600</v>
      </c>
    </row>
    <row r="115" spans="1:6" x14ac:dyDescent="0.3">
      <c r="A115" s="3">
        <v>131</v>
      </c>
      <c r="B115" s="3" t="s">
        <v>4</v>
      </c>
      <c r="C115" s="3" t="s">
        <v>22</v>
      </c>
      <c r="D115" s="3" t="str">
        <f>VLOOKUP(C115,$V$1:$Z$47,5,0)</f>
        <v>Others</v>
      </c>
      <c r="E115" s="3">
        <v>86400</v>
      </c>
      <c r="F115" s="7">
        <f>IF(Table3[[#This Row],[Base salary]]&gt;$S$14,$S$14,Table3[[#This Row],[Base salary]])</f>
        <v>86400</v>
      </c>
    </row>
    <row r="116" spans="1:6" x14ac:dyDescent="0.3">
      <c r="A116" s="4">
        <v>132</v>
      </c>
      <c r="B116" s="4" t="s">
        <v>4</v>
      </c>
      <c r="C116" s="4" t="s">
        <v>6</v>
      </c>
      <c r="D116" s="3" t="str">
        <f>VLOOKUP(C116,$V$1:$Z$47,5,0)</f>
        <v>IC5</v>
      </c>
      <c r="E116" s="4">
        <v>175000</v>
      </c>
      <c r="F116" s="7">
        <f>IF(Table3[[#This Row],[Base salary]]&gt;$S$14,$S$14,Table3[[#This Row],[Base salary]])</f>
        <v>175000</v>
      </c>
    </row>
    <row r="117" spans="1:6" x14ac:dyDescent="0.3">
      <c r="A117" s="3">
        <v>133</v>
      </c>
      <c r="B117" s="3" t="s">
        <v>4</v>
      </c>
      <c r="C117" s="3" t="s">
        <v>6</v>
      </c>
      <c r="D117" s="3" t="str">
        <f>VLOOKUP(C117,$V$1:$Z$47,5,0)</f>
        <v>IC5</v>
      </c>
      <c r="E117" s="3">
        <v>205000</v>
      </c>
      <c r="F117" s="7">
        <f>IF(Table3[[#This Row],[Base salary]]&gt;$S$14,$S$14,Table3[[#This Row],[Base salary]])</f>
        <v>205000</v>
      </c>
    </row>
    <row r="118" spans="1:6" x14ac:dyDescent="0.3">
      <c r="A118" s="4">
        <v>134</v>
      </c>
      <c r="B118" s="4" t="s">
        <v>4</v>
      </c>
      <c r="C118" s="4" t="s">
        <v>6</v>
      </c>
      <c r="D118" s="3" t="str">
        <f>VLOOKUP(C118,$V$1:$Z$47,5,0)</f>
        <v>IC5</v>
      </c>
      <c r="E118" s="4">
        <v>108000</v>
      </c>
      <c r="F118" s="7">
        <f>IF(Table3[[#This Row],[Base salary]]&gt;$S$14,$S$14,Table3[[#This Row],[Base salary]])</f>
        <v>108000</v>
      </c>
    </row>
    <row r="119" spans="1:6" x14ac:dyDescent="0.3">
      <c r="A119" s="3">
        <v>135</v>
      </c>
      <c r="B119" s="3" t="s">
        <v>7</v>
      </c>
      <c r="C119" s="3" t="s">
        <v>5</v>
      </c>
      <c r="D119" s="3" t="str">
        <f>VLOOKUP(C119,$V$1:$Z$47,5,0)</f>
        <v>IC4</v>
      </c>
      <c r="E119" s="3">
        <v>75050</v>
      </c>
      <c r="F119" s="7">
        <f>IF(Table3[[#This Row],[Base salary]]&gt;$S$14,$S$14,Table3[[#This Row],[Base salary]])</f>
        <v>75050</v>
      </c>
    </row>
    <row r="120" spans="1:6" x14ac:dyDescent="0.3">
      <c r="A120" s="4">
        <v>136</v>
      </c>
      <c r="B120" s="4" t="s">
        <v>7</v>
      </c>
      <c r="C120" s="4" t="s">
        <v>8</v>
      </c>
      <c r="D120" s="3" t="str">
        <f>VLOOKUP(C120,$V$1:$Z$47,5,0)</f>
        <v>IC3</v>
      </c>
      <c r="E120" s="4">
        <v>95000</v>
      </c>
      <c r="F120" s="7">
        <f>IF(Table3[[#This Row],[Base salary]]&gt;$S$14,$S$14,Table3[[#This Row],[Base salary]])</f>
        <v>95000</v>
      </c>
    </row>
    <row r="121" spans="1:6" x14ac:dyDescent="0.3">
      <c r="A121" s="3">
        <v>137</v>
      </c>
      <c r="B121" s="3" t="s">
        <v>4</v>
      </c>
      <c r="C121" s="3" t="s">
        <v>5</v>
      </c>
      <c r="D121" s="3" t="str">
        <f>VLOOKUP(C121,$V$1:$Z$47,5,0)</f>
        <v>IC4</v>
      </c>
      <c r="E121" s="3">
        <v>155000</v>
      </c>
      <c r="F121" s="7">
        <f>IF(Table3[[#This Row],[Base salary]]&gt;$S$14,$S$14,Table3[[#This Row],[Base salary]])</f>
        <v>155000</v>
      </c>
    </row>
    <row r="122" spans="1:6" x14ac:dyDescent="0.3">
      <c r="A122" s="4">
        <v>138</v>
      </c>
      <c r="B122" s="4" t="s">
        <v>7</v>
      </c>
      <c r="C122" s="4" t="s">
        <v>8</v>
      </c>
      <c r="D122" s="3" t="str">
        <f>VLOOKUP(C122,$V$1:$Z$47,5,0)</f>
        <v>IC3</v>
      </c>
      <c r="E122" s="4">
        <v>104000</v>
      </c>
      <c r="F122" s="7">
        <f>IF(Table3[[#This Row],[Base salary]]&gt;$S$14,$S$14,Table3[[#This Row],[Base salary]])</f>
        <v>104000</v>
      </c>
    </row>
    <row r="123" spans="1:6" x14ac:dyDescent="0.3">
      <c r="A123" s="3">
        <v>139</v>
      </c>
      <c r="B123" s="3" t="s">
        <v>4</v>
      </c>
      <c r="C123" s="3" t="s">
        <v>9</v>
      </c>
      <c r="D123" s="3" t="str">
        <f>VLOOKUP(C123,$V$1:$Z$47,5,0)</f>
        <v>IC6</v>
      </c>
      <c r="E123" s="3">
        <v>216000</v>
      </c>
      <c r="F123" s="7">
        <f>IF(Table3[[#This Row],[Base salary]]&gt;$S$14,$S$14,Table3[[#This Row],[Base salary]])</f>
        <v>216000</v>
      </c>
    </row>
    <row r="124" spans="1:6" x14ac:dyDescent="0.3">
      <c r="A124" s="4">
        <v>140</v>
      </c>
      <c r="B124" s="4" t="s">
        <v>4</v>
      </c>
      <c r="C124" s="4" t="s">
        <v>5</v>
      </c>
      <c r="D124" s="3" t="str">
        <f>VLOOKUP(C124,$V$1:$Z$47,5,0)</f>
        <v>IC4</v>
      </c>
      <c r="E124" s="4">
        <v>144000</v>
      </c>
      <c r="F124" s="7">
        <f>IF(Table3[[#This Row],[Base salary]]&gt;$S$14,$S$14,Table3[[#This Row],[Base salary]])</f>
        <v>144000</v>
      </c>
    </row>
    <row r="125" spans="1:6" x14ac:dyDescent="0.3">
      <c r="A125" s="3">
        <v>141</v>
      </c>
      <c r="B125" s="3" t="s">
        <v>4</v>
      </c>
      <c r="C125" s="3" t="s">
        <v>6</v>
      </c>
      <c r="D125" s="3" t="str">
        <f>VLOOKUP(C125,$V$1:$Z$47,5,0)</f>
        <v>IC5</v>
      </c>
      <c r="E125" s="3">
        <v>205000</v>
      </c>
      <c r="F125" s="7">
        <f>IF(Table3[[#This Row],[Base salary]]&gt;$S$14,$S$14,Table3[[#This Row],[Base salary]])</f>
        <v>205000</v>
      </c>
    </row>
    <row r="126" spans="1:6" x14ac:dyDescent="0.3">
      <c r="A126" s="4">
        <v>142</v>
      </c>
      <c r="B126" s="4" t="s">
        <v>7</v>
      </c>
      <c r="C126" s="4" t="s">
        <v>6</v>
      </c>
      <c r="D126" s="3" t="str">
        <f>VLOOKUP(C126,$V$1:$Z$47,5,0)</f>
        <v>IC5</v>
      </c>
      <c r="E126" s="4">
        <v>90514</v>
      </c>
      <c r="F126" s="7">
        <f>IF(Table3[[#This Row],[Base salary]]&gt;$S$14,$S$14,Table3[[#This Row],[Base salary]])</f>
        <v>90514</v>
      </c>
    </row>
    <row r="127" spans="1:6" x14ac:dyDescent="0.3">
      <c r="A127" s="3">
        <v>143</v>
      </c>
      <c r="B127" s="3" t="s">
        <v>7</v>
      </c>
      <c r="C127" s="3" t="s">
        <v>8</v>
      </c>
      <c r="D127" s="3" t="str">
        <f>VLOOKUP(C127,$V$1:$Z$47,5,0)</f>
        <v>IC3</v>
      </c>
      <c r="E127" s="3">
        <v>120000</v>
      </c>
      <c r="F127" s="7">
        <f>IF(Table3[[#This Row],[Base salary]]&gt;$S$14,$S$14,Table3[[#This Row],[Base salary]])</f>
        <v>120000</v>
      </c>
    </row>
    <row r="128" spans="1:6" x14ac:dyDescent="0.3">
      <c r="A128" s="4">
        <v>144</v>
      </c>
      <c r="B128" s="4" t="s">
        <v>4</v>
      </c>
      <c r="C128" s="4" t="s">
        <v>6</v>
      </c>
      <c r="D128" s="3" t="str">
        <f>VLOOKUP(C128,$V$1:$Z$47,5,0)</f>
        <v>IC5</v>
      </c>
      <c r="E128" s="4">
        <v>107000</v>
      </c>
      <c r="F128" s="7">
        <f>IF(Table3[[#This Row],[Base salary]]&gt;$S$14,$S$14,Table3[[#This Row],[Base salary]])</f>
        <v>107000</v>
      </c>
    </row>
    <row r="129" spans="1:6" x14ac:dyDescent="0.3">
      <c r="A129" s="3">
        <v>145</v>
      </c>
      <c r="B129" s="3" t="s">
        <v>7</v>
      </c>
      <c r="C129" s="3" t="s">
        <v>6</v>
      </c>
      <c r="D129" s="3" t="str">
        <f>VLOOKUP(C129,$V$1:$Z$47,5,0)</f>
        <v>IC5</v>
      </c>
      <c r="E129" s="3">
        <v>149000</v>
      </c>
      <c r="F129" s="7">
        <f>IF(Table3[[#This Row],[Base salary]]&gt;$S$14,$S$14,Table3[[#This Row],[Base salary]])</f>
        <v>149000</v>
      </c>
    </row>
    <row r="130" spans="1:6" x14ac:dyDescent="0.3">
      <c r="A130" s="4">
        <v>146</v>
      </c>
      <c r="B130" s="4" t="s">
        <v>4</v>
      </c>
      <c r="C130" s="4" t="s">
        <v>8</v>
      </c>
      <c r="D130" s="3" t="str">
        <f>VLOOKUP(C130,$V$1:$Z$47,5,0)</f>
        <v>IC3</v>
      </c>
      <c r="E130" s="4">
        <v>145000</v>
      </c>
      <c r="F130" s="7">
        <f>IF(Table3[[#This Row],[Base salary]]&gt;$S$14,$S$14,Table3[[#This Row],[Base salary]])</f>
        <v>145000</v>
      </c>
    </row>
    <row r="131" spans="1:6" x14ac:dyDescent="0.3">
      <c r="A131" s="3">
        <v>147</v>
      </c>
      <c r="B131" s="3" t="s">
        <v>7</v>
      </c>
      <c r="C131" s="3" t="s">
        <v>6</v>
      </c>
      <c r="D131" s="3" t="str">
        <f>VLOOKUP(C131,$V$1:$Z$47,5,0)</f>
        <v>IC5</v>
      </c>
      <c r="E131" s="3">
        <v>161984</v>
      </c>
      <c r="F131" s="7">
        <f>IF(Table3[[#This Row],[Base salary]]&gt;$S$14,$S$14,Table3[[#This Row],[Base salary]])</f>
        <v>161984</v>
      </c>
    </row>
    <row r="132" spans="1:6" x14ac:dyDescent="0.3">
      <c r="A132" s="3">
        <v>149</v>
      </c>
      <c r="B132" s="3" t="s">
        <v>7</v>
      </c>
      <c r="C132" s="3" t="s">
        <v>6</v>
      </c>
      <c r="D132" s="3" t="str">
        <f>VLOOKUP(C132,$V$1:$Z$47,5,0)</f>
        <v>IC5</v>
      </c>
      <c r="E132" s="3">
        <v>195000</v>
      </c>
      <c r="F132" s="7">
        <f>IF(Table3[[#This Row],[Base salary]]&gt;$S$14,$S$14,Table3[[#This Row],[Base salary]])</f>
        <v>195000</v>
      </c>
    </row>
    <row r="133" spans="1:6" x14ac:dyDescent="0.3">
      <c r="A133" s="3">
        <v>153</v>
      </c>
      <c r="B133" s="3" t="s">
        <v>7</v>
      </c>
      <c r="C133" s="3" t="s">
        <v>8</v>
      </c>
      <c r="D133" s="3" t="str">
        <f>VLOOKUP(C133,$V$1:$Z$47,5,0)</f>
        <v>IC3</v>
      </c>
      <c r="E133" s="3">
        <v>117000</v>
      </c>
      <c r="F133" s="7">
        <f>IF(Table3[[#This Row],[Base salary]]&gt;$S$14,$S$14,Table3[[#This Row],[Base salary]])</f>
        <v>117000</v>
      </c>
    </row>
    <row r="134" spans="1:6" x14ac:dyDescent="0.3">
      <c r="A134" s="4">
        <v>154</v>
      </c>
      <c r="B134" s="4" t="s">
        <v>4</v>
      </c>
      <c r="C134" s="4" t="s">
        <v>9</v>
      </c>
      <c r="D134" s="3" t="str">
        <f>VLOOKUP(C134,$V$1:$Z$47,5,0)</f>
        <v>IC6</v>
      </c>
      <c r="E134" s="4">
        <v>172000</v>
      </c>
      <c r="F134" s="7">
        <f>IF(Table3[[#This Row],[Base salary]]&gt;$S$14,$S$14,Table3[[#This Row],[Base salary]])</f>
        <v>172000</v>
      </c>
    </row>
    <row r="135" spans="1:6" x14ac:dyDescent="0.3">
      <c r="A135" s="3">
        <v>155</v>
      </c>
      <c r="B135" s="3" t="s">
        <v>7</v>
      </c>
      <c r="C135" s="3" t="s">
        <v>5</v>
      </c>
      <c r="D135" s="3" t="str">
        <f>VLOOKUP(C135,$V$1:$Z$47,5,0)</f>
        <v>IC4</v>
      </c>
      <c r="E135" s="3">
        <v>145000</v>
      </c>
      <c r="F135" s="7">
        <f>IF(Table3[[#This Row],[Base salary]]&gt;$S$14,$S$14,Table3[[#This Row],[Base salary]])</f>
        <v>145000</v>
      </c>
    </row>
    <row r="136" spans="1:6" x14ac:dyDescent="0.3">
      <c r="A136" s="4">
        <v>156</v>
      </c>
      <c r="B136" s="4" t="s">
        <v>7</v>
      </c>
      <c r="C136" s="4" t="s">
        <v>5</v>
      </c>
      <c r="D136" s="3" t="str">
        <f>VLOOKUP(C136,$V$1:$Z$47,5,0)</f>
        <v>IC4</v>
      </c>
      <c r="E136" s="4">
        <v>139000</v>
      </c>
      <c r="F136" s="7">
        <f>IF(Table3[[#This Row],[Base salary]]&gt;$S$14,$S$14,Table3[[#This Row],[Base salary]])</f>
        <v>139000</v>
      </c>
    </row>
    <row r="137" spans="1:6" x14ac:dyDescent="0.3">
      <c r="A137" s="3">
        <v>157</v>
      </c>
      <c r="B137" s="3" t="s">
        <v>4</v>
      </c>
      <c r="C137" s="3" t="s">
        <v>5</v>
      </c>
      <c r="D137" s="3" t="str">
        <f>VLOOKUP(C137,$V$1:$Z$47,5,0)</f>
        <v>IC4</v>
      </c>
      <c r="E137" s="3">
        <v>135000</v>
      </c>
      <c r="F137" s="7">
        <f>IF(Table3[[#This Row],[Base salary]]&gt;$S$14,$S$14,Table3[[#This Row],[Base salary]])</f>
        <v>135000</v>
      </c>
    </row>
    <row r="138" spans="1:6" x14ac:dyDescent="0.3">
      <c r="A138" s="4">
        <v>158</v>
      </c>
      <c r="B138" s="4" t="s">
        <v>7</v>
      </c>
      <c r="C138" s="4" t="s">
        <v>8</v>
      </c>
      <c r="D138" s="3" t="str">
        <f>VLOOKUP(C138,$V$1:$Z$47,5,0)</f>
        <v>IC3</v>
      </c>
      <c r="E138" s="4">
        <v>62000</v>
      </c>
      <c r="F138" s="7">
        <f>IF(Table3[[#This Row],[Base salary]]&gt;$S$14,$S$14,Table3[[#This Row],[Base salary]])</f>
        <v>62000</v>
      </c>
    </row>
    <row r="139" spans="1:6" x14ac:dyDescent="0.3">
      <c r="A139" s="3">
        <v>159</v>
      </c>
      <c r="B139" s="3" t="s">
        <v>4</v>
      </c>
      <c r="C139" s="3" t="s">
        <v>6</v>
      </c>
      <c r="D139" s="3" t="str">
        <f>VLOOKUP(C139,$V$1:$Z$47,5,0)</f>
        <v>IC5</v>
      </c>
      <c r="E139" s="3">
        <v>198423</v>
      </c>
      <c r="F139" s="7">
        <f>IF(Table3[[#This Row],[Base salary]]&gt;$S$14,$S$14,Table3[[#This Row],[Base salary]])</f>
        <v>198423</v>
      </c>
    </row>
    <row r="140" spans="1:6" x14ac:dyDescent="0.3">
      <c r="A140" s="4">
        <v>160</v>
      </c>
      <c r="B140" s="4" t="s">
        <v>7</v>
      </c>
      <c r="C140" s="4" t="s">
        <v>8</v>
      </c>
      <c r="D140" s="3" t="str">
        <f>VLOOKUP(C140,$V$1:$Z$47,5,0)</f>
        <v>IC3</v>
      </c>
      <c r="E140" s="4">
        <v>110000</v>
      </c>
      <c r="F140" s="7">
        <f>IF(Table3[[#This Row],[Base salary]]&gt;$S$14,$S$14,Table3[[#This Row],[Base salary]])</f>
        <v>110000</v>
      </c>
    </row>
    <row r="141" spans="1:6" x14ac:dyDescent="0.3">
      <c r="A141" s="3">
        <v>161</v>
      </c>
      <c r="B141" s="3" t="s">
        <v>7</v>
      </c>
      <c r="C141" s="3" t="s">
        <v>5</v>
      </c>
      <c r="D141" s="3" t="str">
        <f>VLOOKUP(C141,$V$1:$Z$47,5,0)</f>
        <v>IC4</v>
      </c>
      <c r="E141" s="3">
        <v>140000</v>
      </c>
      <c r="F141" s="7">
        <f>IF(Table3[[#This Row],[Base salary]]&gt;$S$14,$S$14,Table3[[#This Row],[Base salary]])</f>
        <v>140000</v>
      </c>
    </row>
    <row r="142" spans="1:6" x14ac:dyDescent="0.3">
      <c r="A142" s="4">
        <v>162</v>
      </c>
      <c r="B142" s="4" t="s">
        <v>7</v>
      </c>
      <c r="C142" s="4" t="s">
        <v>5</v>
      </c>
      <c r="D142" s="3" t="str">
        <f>VLOOKUP(C142,$V$1:$Z$47,5,0)</f>
        <v>IC4</v>
      </c>
      <c r="E142" s="4">
        <v>150000</v>
      </c>
      <c r="F142" s="7">
        <f>IF(Table3[[#This Row],[Base salary]]&gt;$S$14,$S$14,Table3[[#This Row],[Base salary]])</f>
        <v>150000</v>
      </c>
    </row>
    <row r="143" spans="1:6" x14ac:dyDescent="0.3">
      <c r="A143" s="3">
        <v>163</v>
      </c>
      <c r="B143" s="3" t="s">
        <v>4</v>
      </c>
      <c r="C143" s="3" t="s">
        <v>6</v>
      </c>
      <c r="D143" s="3" t="str">
        <f>VLOOKUP(C143,$V$1:$Z$47,5,0)</f>
        <v>IC5</v>
      </c>
      <c r="E143" s="3">
        <v>194169</v>
      </c>
      <c r="F143" s="7">
        <f>IF(Table3[[#This Row],[Base salary]]&gt;$S$14,$S$14,Table3[[#This Row],[Base salary]])</f>
        <v>194169</v>
      </c>
    </row>
    <row r="144" spans="1:6" x14ac:dyDescent="0.3">
      <c r="A144" s="4">
        <v>164</v>
      </c>
      <c r="B144" s="4" t="s">
        <v>7</v>
      </c>
      <c r="C144" s="4" t="s">
        <v>8</v>
      </c>
      <c r="D144" s="3" t="str">
        <f>VLOOKUP(C144,$V$1:$Z$47,5,0)</f>
        <v>IC3</v>
      </c>
      <c r="E144" s="4">
        <v>102088</v>
      </c>
      <c r="F144" s="7">
        <f>IF(Table3[[#This Row],[Base salary]]&gt;$S$14,$S$14,Table3[[#This Row],[Base salary]])</f>
        <v>102088</v>
      </c>
    </row>
    <row r="145" spans="1:6" x14ac:dyDescent="0.3">
      <c r="A145" s="3">
        <v>167</v>
      </c>
      <c r="B145" s="3" t="s">
        <v>7</v>
      </c>
      <c r="C145" s="3" t="s">
        <v>8</v>
      </c>
      <c r="D145" s="3" t="str">
        <f>VLOOKUP(C145,$V$1:$Z$47,5,0)</f>
        <v>IC3</v>
      </c>
      <c r="E145" s="3">
        <v>3100</v>
      </c>
      <c r="F145" s="7">
        <f>IF(Table3[[#This Row],[Base salary]]&gt;$S$14,$S$14,Table3[[#This Row],[Base salary]])</f>
        <v>3100</v>
      </c>
    </row>
    <row r="146" spans="1:6" x14ac:dyDescent="0.3">
      <c r="A146" s="4">
        <v>168</v>
      </c>
      <c r="B146" s="4" t="s">
        <v>4</v>
      </c>
      <c r="C146" s="4" t="s">
        <v>6</v>
      </c>
      <c r="D146" s="3" t="str">
        <f>VLOOKUP(C146,$V$1:$Z$47,5,0)</f>
        <v>IC5</v>
      </c>
      <c r="E146" s="4">
        <v>195000</v>
      </c>
      <c r="F146" s="7">
        <f>IF(Table3[[#This Row],[Base salary]]&gt;$S$14,$S$14,Table3[[#This Row],[Base salary]])</f>
        <v>195000</v>
      </c>
    </row>
    <row r="147" spans="1:6" x14ac:dyDescent="0.3">
      <c r="A147" s="3">
        <v>169</v>
      </c>
      <c r="B147" s="3" t="s">
        <v>7</v>
      </c>
      <c r="C147" s="3" t="s">
        <v>18</v>
      </c>
      <c r="D147" s="3" t="str">
        <f>VLOOKUP(C147,$V$1:$Z$47,5,0)</f>
        <v>Others</v>
      </c>
      <c r="E147" s="3">
        <v>230000</v>
      </c>
      <c r="F147" s="7">
        <f>IF(Table3[[#This Row],[Base salary]]&gt;$S$14,$S$14,Table3[[#This Row],[Base salary]])</f>
        <v>230000</v>
      </c>
    </row>
    <row r="148" spans="1:6" x14ac:dyDescent="0.3">
      <c r="A148" s="3">
        <v>171</v>
      </c>
      <c r="B148" s="3" t="s">
        <v>4</v>
      </c>
      <c r="C148" s="3" t="s">
        <v>5</v>
      </c>
      <c r="D148" s="3" t="str">
        <f>VLOOKUP(C148,$V$1:$Z$47,5,0)</f>
        <v>IC4</v>
      </c>
      <c r="E148" s="3">
        <v>150000</v>
      </c>
      <c r="F148" s="7">
        <f>IF(Table3[[#This Row],[Base salary]]&gt;$S$14,$S$14,Table3[[#This Row],[Base salary]])</f>
        <v>150000</v>
      </c>
    </row>
    <row r="149" spans="1:6" x14ac:dyDescent="0.3">
      <c r="A149" s="4">
        <v>172</v>
      </c>
      <c r="B149" s="4" t="s">
        <v>4</v>
      </c>
      <c r="C149" s="4" t="s">
        <v>6</v>
      </c>
      <c r="D149" s="3" t="str">
        <f>VLOOKUP(C149,$V$1:$Z$47,5,0)</f>
        <v>IC5</v>
      </c>
      <c r="E149" s="4">
        <v>184000</v>
      </c>
      <c r="F149" s="7">
        <f>IF(Table3[[#This Row],[Base salary]]&gt;$S$14,$S$14,Table3[[#This Row],[Base salary]])</f>
        <v>184000</v>
      </c>
    </row>
    <row r="150" spans="1:6" x14ac:dyDescent="0.3">
      <c r="A150" s="3">
        <v>173</v>
      </c>
      <c r="B150" s="3" t="s">
        <v>4</v>
      </c>
      <c r="C150" s="3" t="s">
        <v>5</v>
      </c>
      <c r="D150" s="3" t="str">
        <f>VLOOKUP(C150,$V$1:$Z$47,5,0)</f>
        <v>IC4</v>
      </c>
      <c r="E150" s="3">
        <v>166464.35999999999</v>
      </c>
      <c r="F150" s="7">
        <f>IF(Table3[[#This Row],[Base salary]]&gt;$S$14,$S$14,Table3[[#This Row],[Base salary]])</f>
        <v>166464.35999999999</v>
      </c>
    </row>
    <row r="151" spans="1:6" x14ac:dyDescent="0.3">
      <c r="A151" s="4">
        <v>174</v>
      </c>
      <c r="B151" s="4" t="s">
        <v>4</v>
      </c>
      <c r="C151" s="4" t="s">
        <v>5</v>
      </c>
      <c r="D151" s="3" t="str">
        <f>VLOOKUP(C151,$V$1:$Z$47,5,0)</f>
        <v>IC4</v>
      </c>
      <c r="E151" s="4">
        <v>140853</v>
      </c>
      <c r="F151" s="7">
        <f>IF(Table3[[#This Row],[Base salary]]&gt;$S$14,$S$14,Table3[[#This Row],[Base salary]])</f>
        <v>140853</v>
      </c>
    </row>
    <row r="152" spans="1:6" x14ac:dyDescent="0.3">
      <c r="A152" s="3">
        <v>175</v>
      </c>
      <c r="B152" s="3" t="s">
        <v>4</v>
      </c>
      <c r="C152" s="3" t="s">
        <v>6</v>
      </c>
      <c r="D152" s="3" t="str">
        <f>VLOOKUP(C152,$V$1:$Z$47,5,0)</f>
        <v>IC5</v>
      </c>
      <c r="E152" s="3">
        <v>198000</v>
      </c>
      <c r="F152" s="7">
        <f>IF(Table3[[#This Row],[Base salary]]&gt;$S$14,$S$14,Table3[[#This Row],[Base salary]])</f>
        <v>198000</v>
      </c>
    </row>
    <row r="153" spans="1:6" x14ac:dyDescent="0.3">
      <c r="A153" s="4">
        <v>176</v>
      </c>
      <c r="B153" s="4" t="s">
        <v>4</v>
      </c>
      <c r="C153" s="4" t="s">
        <v>6</v>
      </c>
      <c r="D153" s="3" t="str">
        <f>VLOOKUP(C153,$V$1:$Z$47,5,0)</f>
        <v>IC5</v>
      </c>
      <c r="E153" s="4">
        <v>179856</v>
      </c>
      <c r="F153" s="7">
        <f>IF(Table3[[#This Row],[Base salary]]&gt;$S$14,$S$14,Table3[[#This Row],[Base salary]])</f>
        <v>179856</v>
      </c>
    </row>
    <row r="154" spans="1:6" x14ac:dyDescent="0.3">
      <c r="A154" s="3">
        <v>177</v>
      </c>
      <c r="B154" s="3" t="s">
        <v>4</v>
      </c>
      <c r="C154" s="3" t="s">
        <v>9</v>
      </c>
      <c r="D154" s="3" t="str">
        <f>VLOOKUP(C154,$V$1:$Z$47,5,0)</f>
        <v>IC6</v>
      </c>
      <c r="E154" s="3">
        <v>220000</v>
      </c>
      <c r="F154" s="7">
        <f>IF(Table3[[#This Row],[Base salary]]&gt;$S$14,$S$14,Table3[[#This Row],[Base salary]])</f>
        <v>220000</v>
      </c>
    </row>
    <row r="155" spans="1:6" x14ac:dyDescent="0.3">
      <c r="A155" s="4">
        <v>178</v>
      </c>
      <c r="B155" s="4" t="s">
        <v>4</v>
      </c>
      <c r="C155" s="4" t="s">
        <v>15</v>
      </c>
      <c r="D155" s="3" t="str">
        <f>VLOOKUP(C155,$V$1:$Z$47,5,0)</f>
        <v>Others</v>
      </c>
      <c r="E155" s="4">
        <v>167000</v>
      </c>
      <c r="F155" s="7">
        <f>IF(Table3[[#This Row],[Base salary]]&gt;$S$14,$S$14,Table3[[#This Row],[Base salary]])</f>
        <v>167000</v>
      </c>
    </row>
    <row r="156" spans="1:6" x14ac:dyDescent="0.3">
      <c r="A156" s="3">
        <v>180</v>
      </c>
      <c r="B156" s="3" t="s">
        <v>4</v>
      </c>
      <c r="C156" s="3" t="s">
        <v>5</v>
      </c>
      <c r="D156" s="3" t="str">
        <f>VLOOKUP(C156,$V$1:$Z$47,5,0)</f>
        <v>IC4</v>
      </c>
      <c r="E156" s="3">
        <v>150000</v>
      </c>
      <c r="F156" s="7">
        <f>IF(Table3[[#This Row],[Base salary]]&gt;$S$14,$S$14,Table3[[#This Row],[Base salary]])</f>
        <v>150000</v>
      </c>
    </row>
    <row r="157" spans="1:6" x14ac:dyDescent="0.3">
      <c r="A157" s="3">
        <v>181</v>
      </c>
      <c r="B157" s="3" t="s">
        <v>4</v>
      </c>
      <c r="C157" s="3" t="s">
        <v>6</v>
      </c>
      <c r="D157" s="3" t="str">
        <f>VLOOKUP(C157,$V$1:$Z$47,5,0)</f>
        <v>IC5</v>
      </c>
      <c r="E157" s="3">
        <v>196000</v>
      </c>
      <c r="F157" s="7">
        <f>IF(Table3[[#This Row],[Base salary]]&gt;$S$14,$S$14,Table3[[#This Row],[Base salary]])</f>
        <v>196000</v>
      </c>
    </row>
    <row r="158" spans="1:6" x14ac:dyDescent="0.3">
      <c r="A158" s="3">
        <v>182</v>
      </c>
      <c r="B158" s="3" t="s">
        <v>4</v>
      </c>
      <c r="C158" s="3" t="s">
        <v>6</v>
      </c>
      <c r="D158" s="3" t="str">
        <f>VLOOKUP(C158,$V$1:$Z$47,5,0)</f>
        <v>IC5</v>
      </c>
      <c r="E158" s="3">
        <v>168000</v>
      </c>
      <c r="F158" s="7">
        <f>IF(Table3[[#This Row],[Base salary]]&gt;$S$14,$S$14,Table3[[#This Row],[Base salary]])</f>
        <v>168000</v>
      </c>
    </row>
    <row r="159" spans="1:6" x14ac:dyDescent="0.3">
      <c r="A159" s="3">
        <v>183</v>
      </c>
      <c r="B159" s="3" t="s">
        <v>7</v>
      </c>
      <c r="C159" s="3" t="s">
        <v>5</v>
      </c>
      <c r="D159" s="3" t="str">
        <f>VLOOKUP(C159,$V$1:$Z$47,5,0)</f>
        <v>IC4</v>
      </c>
      <c r="E159" s="3">
        <v>160000</v>
      </c>
      <c r="F159" s="7">
        <f>IF(Table3[[#This Row],[Base salary]]&gt;$S$14,$S$14,Table3[[#This Row],[Base salary]])</f>
        <v>160000</v>
      </c>
    </row>
    <row r="160" spans="1:6" x14ac:dyDescent="0.3">
      <c r="A160" s="3">
        <v>185</v>
      </c>
      <c r="B160" s="3" t="s">
        <v>7</v>
      </c>
      <c r="C160" s="3" t="s">
        <v>5</v>
      </c>
      <c r="D160" s="3" t="str">
        <f>VLOOKUP(C160,$V$1:$Z$47,5,0)</f>
        <v>IC4</v>
      </c>
      <c r="E160" s="3">
        <v>156446.73000000001</v>
      </c>
      <c r="F160" s="7">
        <f>IF(Table3[[#This Row],[Base salary]]&gt;$S$14,$S$14,Table3[[#This Row],[Base salary]])</f>
        <v>156446.73000000001</v>
      </c>
    </row>
    <row r="161" spans="1:6" x14ac:dyDescent="0.3">
      <c r="A161" s="3">
        <v>186</v>
      </c>
      <c r="B161" s="3" t="s">
        <v>4</v>
      </c>
      <c r="C161" s="3" t="s">
        <v>17</v>
      </c>
      <c r="D161" s="3" t="str">
        <f>VLOOKUP(C161,$V$1:$Z$47,5,0)</f>
        <v>Others</v>
      </c>
      <c r="E161" s="3">
        <v>197000</v>
      </c>
      <c r="F161" s="7">
        <f>IF(Table3[[#This Row],[Base salary]]&gt;$S$14,$S$14,Table3[[#This Row],[Base salary]])</f>
        <v>197000</v>
      </c>
    </row>
    <row r="162" spans="1:6" x14ac:dyDescent="0.3">
      <c r="A162" s="4">
        <v>188</v>
      </c>
      <c r="B162" s="4" t="s">
        <v>4</v>
      </c>
      <c r="C162" s="4" t="s">
        <v>9</v>
      </c>
      <c r="D162" s="3" t="str">
        <f>VLOOKUP(C162,$V$1:$Z$47,5,0)</f>
        <v>IC6</v>
      </c>
      <c r="E162" s="4">
        <v>240000</v>
      </c>
      <c r="F162" s="7">
        <f>IF(Table3[[#This Row],[Base salary]]&gt;$S$14,$S$14,Table3[[#This Row],[Base salary]])</f>
        <v>240000</v>
      </c>
    </row>
    <row r="163" spans="1:6" x14ac:dyDescent="0.3">
      <c r="A163" s="3">
        <v>189</v>
      </c>
      <c r="B163" s="3" t="s">
        <v>7</v>
      </c>
      <c r="C163" s="3" t="s">
        <v>6</v>
      </c>
      <c r="D163" s="3" t="str">
        <f>VLOOKUP(C163,$V$1:$Z$47,5,0)</f>
        <v>IC5</v>
      </c>
      <c r="E163" s="3">
        <v>210000</v>
      </c>
      <c r="F163" s="7">
        <f>IF(Table3[[#This Row],[Base salary]]&gt;$S$14,$S$14,Table3[[#This Row],[Base salary]])</f>
        <v>210000</v>
      </c>
    </row>
    <row r="164" spans="1:6" x14ac:dyDescent="0.3">
      <c r="A164" s="4">
        <v>190</v>
      </c>
      <c r="B164" s="4" t="s">
        <v>4</v>
      </c>
      <c r="C164" s="4" t="s">
        <v>5</v>
      </c>
      <c r="D164" s="3" t="str">
        <f>VLOOKUP(C164,$V$1:$Z$47,5,0)</f>
        <v>IC4</v>
      </c>
      <c r="E164" s="4">
        <v>117296</v>
      </c>
      <c r="F164" s="7">
        <f>IF(Table3[[#This Row],[Base salary]]&gt;$S$14,$S$14,Table3[[#This Row],[Base salary]])</f>
        <v>117296</v>
      </c>
    </row>
    <row r="165" spans="1:6" x14ac:dyDescent="0.3">
      <c r="A165" s="3">
        <v>191</v>
      </c>
      <c r="B165" s="3" t="s">
        <v>4</v>
      </c>
      <c r="C165" s="3" t="s">
        <v>5</v>
      </c>
      <c r="D165" s="3" t="str">
        <f>VLOOKUP(C165,$V$1:$Z$47,5,0)</f>
        <v>IC4</v>
      </c>
      <c r="E165" s="3">
        <v>117296</v>
      </c>
      <c r="F165" s="7">
        <f>IF(Table3[[#This Row],[Base salary]]&gt;$S$14,$S$14,Table3[[#This Row],[Base salary]])</f>
        <v>117296</v>
      </c>
    </row>
    <row r="166" spans="1:6" x14ac:dyDescent="0.3">
      <c r="A166" s="3">
        <v>193</v>
      </c>
      <c r="B166" s="3" t="s">
        <v>4</v>
      </c>
      <c r="C166" s="3" t="s">
        <v>8</v>
      </c>
      <c r="D166" s="3" t="str">
        <f>VLOOKUP(C166,$V$1:$Z$47,5,0)</f>
        <v>IC3</v>
      </c>
      <c r="E166" s="3">
        <v>130000</v>
      </c>
      <c r="F166" s="7">
        <f>IF(Table3[[#This Row],[Base salary]]&gt;$S$14,$S$14,Table3[[#This Row],[Base salary]])</f>
        <v>130000</v>
      </c>
    </row>
    <row r="167" spans="1:6" x14ac:dyDescent="0.3">
      <c r="A167" s="3">
        <v>194</v>
      </c>
      <c r="B167" s="3" t="s">
        <v>4</v>
      </c>
      <c r="C167" s="3" t="s">
        <v>24</v>
      </c>
      <c r="D167" s="3" t="str">
        <f>VLOOKUP(C167,$V$1:$Z$47,5,0)</f>
        <v>IC5</v>
      </c>
      <c r="E167" s="3">
        <v>170000</v>
      </c>
      <c r="F167" s="7">
        <f>IF(Table3[[#This Row],[Base salary]]&gt;$S$14,$S$14,Table3[[#This Row],[Base salary]])</f>
        <v>170000</v>
      </c>
    </row>
    <row r="168" spans="1:6" x14ac:dyDescent="0.3">
      <c r="A168" s="3">
        <v>195</v>
      </c>
      <c r="B168" s="3" t="s">
        <v>7</v>
      </c>
      <c r="C168" s="3" t="s">
        <v>6</v>
      </c>
      <c r="D168" s="3" t="str">
        <f>VLOOKUP(C168,$V$1:$Z$47,5,0)</f>
        <v>IC5</v>
      </c>
      <c r="E168" s="3">
        <v>152</v>
      </c>
      <c r="F168" s="7">
        <f>IF(Table3[[#This Row],[Base salary]]&gt;$S$14,$S$14,Table3[[#This Row],[Base salary]])</f>
        <v>152</v>
      </c>
    </row>
    <row r="169" spans="1:6" x14ac:dyDescent="0.3">
      <c r="A169" s="3">
        <v>196</v>
      </c>
      <c r="B169" s="3" t="s">
        <v>4</v>
      </c>
      <c r="C169" s="3" t="s">
        <v>6</v>
      </c>
      <c r="D169" s="3" t="str">
        <f>VLOOKUP(C169,$V$1:$Z$47,5,0)</f>
        <v>IC5</v>
      </c>
      <c r="E169" s="3">
        <v>121000</v>
      </c>
      <c r="F169" s="7">
        <f>IF(Table3[[#This Row],[Base salary]]&gt;$S$14,$S$14,Table3[[#This Row],[Base salary]])</f>
        <v>121000</v>
      </c>
    </row>
    <row r="170" spans="1:6" x14ac:dyDescent="0.3">
      <c r="A170" s="3">
        <v>199</v>
      </c>
      <c r="B170" s="3" t="s">
        <v>7</v>
      </c>
      <c r="C170" s="3" t="s">
        <v>8</v>
      </c>
      <c r="D170" s="3" t="str">
        <f>VLOOKUP(C170,$V$1:$Z$47,5,0)</f>
        <v>IC3</v>
      </c>
      <c r="E170" s="3">
        <v>101000</v>
      </c>
      <c r="F170" s="7">
        <f>IF(Table3[[#This Row],[Base salary]]&gt;$S$14,$S$14,Table3[[#This Row],[Base salary]])</f>
        <v>101000</v>
      </c>
    </row>
    <row r="171" spans="1:6" x14ac:dyDescent="0.3">
      <c r="A171" s="3">
        <v>200</v>
      </c>
      <c r="B171" s="3" t="s">
        <v>4</v>
      </c>
      <c r="C171" s="3" t="s">
        <v>6</v>
      </c>
      <c r="D171" s="3" t="str">
        <f>VLOOKUP(C171,$V$1:$Z$47,5,0)</f>
        <v>IC5</v>
      </c>
      <c r="E171" s="3">
        <v>191000</v>
      </c>
      <c r="F171" s="7">
        <f>IF(Table3[[#This Row],[Base salary]]&gt;$S$14,$S$14,Table3[[#This Row],[Base salary]])</f>
        <v>191000</v>
      </c>
    </row>
    <row r="172" spans="1:6" x14ac:dyDescent="0.3">
      <c r="A172" s="4">
        <v>202</v>
      </c>
      <c r="B172" s="4" t="s">
        <v>7</v>
      </c>
      <c r="C172" s="4" t="s">
        <v>5</v>
      </c>
      <c r="D172" s="3" t="str">
        <f>VLOOKUP(C172,$V$1:$Z$47,5,0)</f>
        <v>IC4</v>
      </c>
      <c r="E172" s="4">
        <v>162000</v>
      </c>
      <c r="F172" s="7">
        <f>IF(Table3[[#This Row],[Base salary]]&gt;$S$14,$S$14,Table3[[#This Row],[Base salary]])</f>
        <v>162000</v>
      </c>
    </row>
    <row r="173" spans="1:6" x14ac:dyDescent="0.3">
      <c r="A173" s="3">
        <v>203</v>
      </c>
      <c r="B173" s="3" t="s">
        <v>4</v>
      </c>
      <c r="C173" s="3" t="s">
        <v>6</v>
      </c>
      <c r="D173" s="3" t="str">
        <f>VLOOKUP(C173,$V$1:$Z$47,5,0)</f>
        <v>IC5</v>
      </c>
      <c r="E173" s="3">
        <v>91000</v>
      </c>
      <c r="F173" s="7">
        <f>IF(Table3[[#This Row],[Base salary]]&gt;$S$14,$S$14,Table3[[#This Row],[Base salary]])</f>
        <v>91000</v>
      </c>
    </row>
    <row r="174" spans="1:6" x14ac:dyDescent="0.3">
      <c r="A174" s="4">
        <v>204</v>
      </c>
      <c r="B174" s="4" t="s">
        <v>4</v>
      </c>
      <c r="C174" s="4" t="s">
        <v>5</v>
      </c>
      <c r="D174" s="3" t="str">
        <f>VLOOKUP(C174,$V$1:$Z$47,5,0)</f>
        <v>IC4</v>
      </c>
      <c r="E174" s="4">
        <v>150000</v>
      </c>
      <c r="F174" s="7">
        <f>IF(Table3[[#This Row],[Base salary]]&gt;$S$14,$S$14,Table3[[#This Row],[Base salary]])</f>
        <v>150000</v>
      </c>
    </row>
    <row r="175" spans="1:6" x14ac:dyDescent="0.3">
      <c r="A175" s="3">
        <v>205</v>
      </c>
      <c r="B175" s="3" t="s">
        <v>4</v>
      </c>
      <c r="C175" s="3" t="s">
        <v>15</v>
      </c>
      <c r="D175" s="3" t="str">
        <f>VLOOKUP(C175,$V$1:$Z$47,5,0)</f>
        <v>Others</v>
      </c>
      <c r="E175" s="3">
        <v>160000</v>
      </c>
      <c r="F175" s="7">
        <f>IF(Table3[[#This Row],[Base salary]]&gt;$S$14,$S$14,Table3[[#This Row],[Base salary]])</f>
        <v>160000</v>
      </c>
    </row>
    <row r="176" spans="1:6" x14ac:dyDescent="0.3">
      <c r="A176" s="4">
        <v>206</v>
      </c>
      <c r="B176" s="4" t="s">
        <v>4</v>
      </c>
      <c r="C176" s="4" t="s">
        <v>8</v>
      </c>
      <c r="D176" s="3" t="str">
        <f>VLOOKUP(C176,$V$1:$Z$47,5,0)</f>
        <v>IC3</v>
      </c>
      <c r="E176" s="4">
        <v>118000</v>
      </c>
      <c r="F176" s="7">
        <f>IF(Table3[[#This Row],[Base salary]]&gt;$S$14,$S$14,Table3[[#This Row],[Base salary]])</f>
        <v>118000</v>
      </c>
    </row>
    <row r="177" spans="1:6" x14ac:dyDescent="0.3">
      <c r="A177" s="3">
        <v>207</v>
      </c>
      <c r="B177" s="3" t="s">
        <v>4</v>
      </c>
      <c r="C177" s="3" t="s">
        <v>6</v>
      </c>
      <c r="D177" s="3" t="str">
        <f>VLOOKUP(C177,$V$1:$Z$47,5,0)</f>
        <v>IC5</v>
      </c>
      <c r="E177" s="3">
        <v>140000</v>
      </c>
      <c r="F177" s="7">
        <f>IF(Table3[[#This Row],[Base salary]]&gt;$S$14,$S$14,Table3[[#This Row],[Base salary]])</f>
        <v>140000</v>
      </c>
    </row>
    <row r="178" spans="1:6" x14ac:dyDescent="0.3">
      <c r="A178" s="4">
        <v>208</v>
      </c>
      <c r="B178" s="4" t="s">
        <v>4</v>
      </c>
      <c r="C178" s="4" t="s">
        <v>5</v>
      </c>
      <c r="D178" s="3" t="str">
        <f>VLOOKUP(C178,$V$1:$Z$47,5,0)</f>
        <v>IC4</v>
      </c>
      <c r="E178" s="4">
        <v>145000</v>
      </c>
      <c r="F178" s="7">
        <f>IF(Table3[[#This Row],[Base salary]]&gt;$S$14,$S$14,Table3[[#This Row],[Base salary]])</f>
        <v>145000</v>
      </c>
    </row>
    <row r="179" spans="1:6" x14ac:dyDescent="0.3">
      <c r="A179" s="3">
        <v>209</v>
      </c>
      <c r="B179" s="3" t="s">
        <v>4</v>
      </c>
      <c r="C179" s="3" t="s">
        <v>8</v>
      </c>
      <c r="D179" s="3" t="str">
        <f>VLOOKUP(C179,$V$1:$Z$47,5,0)</f>
        <v>IC3</v>
      </c>
      <c r="E179" s="3">
        <v>124000</v>
      </c>
      <c r="F179" s="7">
        <f>IF(Table3[[#This Row],[Base salary]]&gt;$S$14,$S$14,Table3[[#This Row],[Base salary]])</f>
        <v>124000</v>
      </c>
    </row>
    <row r="180" spans="1:6" x14ac:dyDescent="0.3">
      <c r="A180" s="4">
        <v>210</v>
      </c>
      <c r="B180" s="4" t="s">
        <v>4</v>
      </c>
      <c r="C180" s="4" t="s">
        <v>8</v>
      </c>
      <c r="D180" s="3" t="str">
        <f>VLOOKUP(C180,$V$1:$Z$47,5,0)</f>
        <v>IC3</v>
      </c>
      <c r="E180" s="4">
        <v>118000</v>
      </c>
      <c r="F180" s="7">
        <f>IF(Table3[[#This Row],[Base salary]]&gt;$S$14,$S$14,Table3[[#This Row],[Base salary]])</f>
        <v>118000</v>
      </c>
    </row>
    <row r="181" spans="1:6" x14ac:dyDescent="0.3">
      <c r="A181" s="3">
        <v>211</v>
      </c>
      <c r="B181" s="3" t="s">
        <v>4</v>
      </c>
      <c r="C181" s="3" t="s">
        <v>8</v>
      </c>
      <c r="D181" s="3" t="str">
        <f>VLOOKUP(C181,$V$1:$Z$47,5,0)</f>
        <v>IC3</v>
      </c>
      <c r="E181" s="3">
        <v>110000</v>
      </c>
      <c r="F181" s="7">
        <f>IF(Table3[[#This Row],[Base salary]]&gt;$S$14,$S$14,Table3[[#This Row],[Base salary]])</f>
        <v>110000</v>
      </c>
    </row>
    <row r="182" spans="1:6" x14ac:dyDescent="0.3">
      <c r="A182" s="4">
        <v>212</v>
      </c>
      <c r="B182" s="4" t="s">
        <v>4</v>
      </c>
      <c r="C182" s="4" t="s">
        <v>5</v>
      </c>
      <c r="D182" s="3" t="str">
        <f>VLOOKUP(C182,$V$1:$Z$47,5,0)</f>
        <v>IC4</v>
      </c>
      <c r="E182" s="4">
        <v>149526</v>
      </c>
      <c r="F182" s="7">
        <f>IF(Table3[[#This Row],[Base salary]]&gt;$S$14,$S$14,Table3[[#This Row],[Base salary]])</f>
        <v>149526</v>
      </c>
    </row>
    <row r="183" spans="1:6" x14ac:dyDescent="0.3">
      <c r="A183" s="3">
        <v>213</v>
      </c>
      <c r="B183" s="3" t="s">
        <v>7</v>
      </c>
      <c r="C183" s="3" t="s">
        <v>8</v>
      </c>
      <c r="D183" s="3" t="str">
        <f>VLOOKUP(C183,$V$1:$Z$47,5,0)</f>
        <v>IC3</v>
      </c>
      <c r="E183" s="3">
        <v>115000</v>
      </c>
      <c r="F183" s="7">
        <f>IF(Table3[[#This Row],[Base salary]]&gt;$S$14,$S$14,Table3[[#This Row],[Base salary]])</f>
        <v>115000</v>
      </c>
    </row>
    <row r="184" spans="1:6" x14ac:dyDescent="0.3">
      <c r="A184" s="4">
        <v>214</v>
      </c>
      <c r="B184" s="4" t="s">
        <v>7</v>
      </c>
      <c r="C184" s="4" t="s">
        <v>6</v>
      </c>
      <c r="D184" s="3" t="str">
        <f>VLOOKUP(C184,$V$1:$Z$47,5,0)</f>
        <v>IC5</v>
      </c>
      <c r="E184" s="4">
        <v>157750</v>
      </c>
      <c r="F184" s="7">
        <f>IF(Table3[[#This Row],[Base salary]]&gt;$S$14,$S$14,Table3[[#This Row],[Base salary]])</f>
        <v>157750</v>
      </c>
    </row>
    <row r="185" spans="1:6" x14ac:dyDescent="0.3">
      <c r="A185" s="3">
        <v>215</v>
      </c>
      <c r="B185" s="3" t="s">
        <v>7</v>
      </c>
      <c r="C185" s="3" t="s">
        <v>8</v>
      </c>
      <c r="D185" s="3" t="str">
        <f>VLOOKUP(C185,$V$1:$Z$47,5,0)</f>
        <v>IC3</v>
      </c>
      <c r="E185" s="3">
        <v>118000</v>
      </c>
      <c r="F185" s="7">
        <f>IF(Table3[[#This Row],[Base salary]]&gt;$S$14,$S$14,Table3[[#This Row],[Base salary]])</f>
        <v>118000</v>
      </c>
    </row>
    <row r="186" spans="1:6" x14ac:dyDescent="0.3">
      <c r="A186" s="4">
        <v>216</v>
      </c>
      <c r="B186" s="4" t="s">
        <v>4</v>
      </c>
      <c r="C186" s="4" t="s">
        <v>8</v>
      </c>
      <c r="D186" s="3" t="str">
        <f>VLOOKUP(C186,$V$1:$Z$47,5,0)</f>
        <v>IC3</v>
      </c>
      <c r="E186" s="4">
        <v>124000</v>
      </c>
      <c r="F186" s="7">
        <f>IF(Table3[[#This Row],[Base salary]]&gt;$S$14,$S$14,Table3[[#This Row],[Base salary]])</f>
        <v>124000</v>
      </c>
    </row>
    <row r="187" spans="1:6" x14ac:dyDescent="0.3">
      <c r="A187" s="3">
        <v>217</v>
      </c>
      <c r="B187" s="3" t="s">
        <v>7</v>
      </c>
      <c r="C187" s="3" t="s">
        <v>8</v>
      </c>
      <c r="D187" s="3" t="str">
        <f>VLOOKUP(C187,$V$1:$Z$47,5,0)</f>
        <v>IC3</v>
      </c>
      <c r="E187" s="3">
        <v>110000</v>
      </c>
      <c r="F187" s="7">
        <f>IF(Table3[[#This Row],[Base salary]]&gt;$S$14,$S$14,Table3[[#This Row],[Base salary]])</f>
        <v>110000</v>
      </c>
    </row>
    <row r="188" spans="1:6" x14ac:dyDescent="0.3">
      <c r="A188" s="4">
        <v>218</v>
      </c>
      <c r="B188" s="4" t="s">
        <v>4</v>
      </c>
      <c r="C188" s="4" t="s">
        <v>5</v>
      </c>
      <c r="D188" s="3" t="str">
        <f>VLOOKUP(C188,$V$1:$Z$47,5,0)</f>
        <v>IC4</v>
      </c>
      <c r="E188" s="4">
        <v>156800</v>
      </c>
      <c r="F188" s="7">
        <f>IF(Table3[[#This Row],[Base salary]]&gt;$S$14,$S$14,Table3[[#This Row],[Base salary]])</f>
        <v>156800</v>
      </c>
    </row>
    <row r="189" spans="1:6" x14ac:dyDescent="0.3">
      <c r="A189" s="3">
        <v>219</v>
      </c>
      <c r="B189" s="3" t="s">
        <v>4</v>
      </c>
      <c r="C189" s="3" t="s">
        <v>8</v>
      </c>
      <c r="D189" s="3" t="str">
        <f>VLOOKUP(C189,$V$1:$Z$47,5,0)</f>
        <v>IC3</v>
      </c>
      <c r="E189" s="3">
        <v>118000</v>
      </c>
      <c r="F189" s="7">
        <f>IF(Table3[[#This Row],[Base salary]]&gt;$S$14,$S$14,Table3[[#This Row],[Base salary]])</f>
        <v>118000</v>
      </c>
    </row>
    <row r="190" spans="1:6" x14ac:dyDescent="0.3">
      <c r="A190" s="4">
        <v>220</v>
      </c>
      <c r="B190" s="4" t="s">
        <v>4</v>
      </c>
      <c r="C190" s="4" t="s">
        <v>25</v>
      </c>
      <c r="D190" s="3" t="str">
        <f>VLOOKUP(C190,$V$1:$Z$47,5,0)</f>
        <v>Others</v>
      </c>
      <c r="E190" s="4">
        <v>118000</v>
      </c>
      <c r="F190" s="7">
        <f>IF(Table3[[#This Row],[Base salary]]&gt;$S$14,$S$14,Table3[[#This Row],[Base salary]])</f>
        <v>118000</v>
      </c>
    </row>
    <row r="191" spans="1:6" x14ac:dyDescent="0.3">
      <c r="A191" s="3">
        <v>221</v>
      </c>
      <c r="B191" s="3" t="s">
        <v>4</v>
      </c>
      <c r="C191" s="3" t="s">
        <v>6</v>
      </c>
      <c r="D191" s="3" t="str">
        <f>VLOOKUP(C191,$V$1:$Z$47,5,0)</f>
        <v>IC5</v>
      </c>
      <c r="E191" s="3">
        <v>207000</v>
      </c>
      <c r="F191" s="7">
        <f>IF(Table3[[#This Row],[Base salary]]&gt;$S$14,$S$14,Table3[[#This Row],[Base salary]])</f>
        <v>207000</v>
      </c>
    </row>
    <row r="192" spans="1:6" x14ac:dyDescent="0.3">
      <c r="A192" s="4">
        <v>222</v>
      </c>
      <c r="B192" s="4" t="s">
        <v>4</v>
      </c>
      <c r="C192" s="4" t="s">
        <v>6</v>
      </c>
      <c r="D192" s="3" t="str">
        <f>VLOOKUP(C192,$V$1:$Z$47,5,0)</f>
        <v>IC5</v>
      </c>
      <c r="E192" s="4">
        <v>185220</v>
      </c>
      <c r="F192" s="7">
        <f>IF(Table3[[#This Row],[Base salary]]&gt;$S$14,$S$14,Table3[[#This Row],[Base salary]])</f>
        <v>185220</v>
      </c>
    </row>
    <row r="193" spans="1:6" x14ac:dyDescent="0.3">
      <c r="A193" s="3">
        <v>223</v>
      </c>
      <c r="B193" s="3" t="s">
        <v>7</v>
      </c>
      <c r="C193" s="3" t="s">
        <v>9</v>
      </c>
      <c r="D193" s="3" t="str">
        <f>VLOOKUP(C193,$V$1:$Z$47,5,0)</f>
        <v>IC6</v>
      </c>
      <c r="E193" s="3">
        <v>230000</v>
      </c>
      <c r="F193" s="7">
        <f>IF(Table3[[#This Row],[Base salary]]&gt;$S$14,$S$14,Table3[[#This Row],[Base salary]])</f>
        <v>230000</v>
      </c>
    </row>
    <row r="194" spans="1:6" x14ac:dyDescent="0.3">
      <c r="A194" s="4">
        <v>224</v>
      </c>
      <c r="B194" s="4" t="s">
        <v>4</v>
      </c>
      <c r="C194" s="4" t="s">
        <v>5</v>
      </c>
      <c r="D194" s="3" t="str">
        <f>VLOOKUP(C194,$V$1:$Z$47,5,0)</f>
        <v>IC4</v>
      </c>
      <c r="E194" s="4">
        <v>150000</v>
      </c>
      <c r="F194" s="7">
        <f>IF(Table3[[#This Row],[Base salary]]&gt;$S$14,$S$14,Table3[[#This Row],[Base salary]])</f>
        <v>150000</v>
      </c>
    </row>
    <row r="195" spans="1:6" x14ac:dyDescent="0.3">
      <c r="A195" s="3">
        <v>225</v>
      </c>
      <c r="B195" s="3" t="s">
        <v>7</v>
      </c>
      <c r="C195" s="3" t="s">
        <v>26</v>
      </c>
      <c r="D195" s="3" t="str">
        <f>VLOOKUP(C195,$V$1:$Z$47,5,0)</f>
        <v>Others</v>
      </c>
      <c r="E195" s="3">
        <v>48500</v>
      </c>
      <c r="F195" s="7">
        <f>IF(Table3[[#This Row],[Base salary]]&gt;$S$14,$S$14,Table3[[#This Row],[Base salary]])</f>
        <v>48500</v>
      </c>
    </row>
    <row r="196" spans="1:6" x14ac:dyDescent="0.3">
      <c r="A196" s="4">
        <v>226</v>
      </c>
      <c r="B196" s="4" t="s">
        <v>7</v>
      </c>
      <c r="C196" s="4" t="s">
        <v>5</v>
      </c>
      <c r="D196" s="3" t="str">
        <f>VLOOKUP(C196,$V$1:$Z$47,5,0)</f>
        <v>IC4</v>
      </c>
      <c r="E196" s="4">
        <v>140000</v>
      </c>
      <c r="F196" s="7">
        <f>IF(Table3[[#This Row],[Base salary]]&gt;$S$14,$S$14,Table3[[#This Row],[Base salary]])</f>
        <v>140000</v>
      </c>
    </row>
    <row r="197" spans="1:6" x14ac:dyDescent="0.3">
      <c r="A197" s="3">
        <v>227</v>
      </c>
      <c r="B197" s="3" t="s">
        <v>4</v>
      </c>
      <c r="C197" s="3" t="s">
        <v>8</v>
      </c>
      <c r="D197" s="3" t="str">
        <f>VLOOKUP(C197,$V$1:$Z$47,5,0)</f>
        <v>IC3</v>
      </c>
      <c r="E197" s="3">
        <v>95000</v>
      </c>
      <c r="F197" s="7">
        <f>IF(Table3[[#This Row],[Base salary]]&gt;$S$14,$S$14,Table3[[#This Row],[Base salary]])</f>
        <v>95000</v>
      </c>
    </row>
    <row r="198" spans="1:6" x14ac:dyDescent="0.3">
      <c r="A198" s="4">
        <v>228</v>
      </c>
      <c r="B198" s="4" t="s">
        <v>4</v>
      </c>
      <c r="C198" s="4" t="s">
        <v>5</v>
      </c>
      <c r="D198" s="3" t="str">
        <f>VLOOKUP(C198,$V$1:$Z$47,5,0)</f>
        <v>IC4</v>
      </c>
      <c r="E198" s="4">
        <v>168000</v>
      </c>
      <c r="F198" s="7">
        <f>IF(Table3[[#This Row],[Base salary]]&gt;$S$14,$S$14,Table3[[#This Row],[Base salary]])</f>
        <v>168000</v>
      </c>
    </row>
    <row r="199" spans="1:6" x14ac:dyDescent="0.3">
      <c r="A199" s="3">
        <v>229</v>
      </c>
      <c r="B199" s="3" t="s">
        <v>4</v>
      </c>
      <c r="C199" s="3" t="s">
        <v>8</v>
      </c>
      <c r="D199" s="3" t="str">
        <f>VLOOKUP(C199,$V$1:$Z$47,5,0)</f>
        <v>IC3</v>
      </c>
      <c r="E199" s="3">
        <v>120000</v>
      </c>
      <c r="F199" s="7">
        <f>IF(Table3[[#This Row],[Base salary]]&gt;$S$14,$S$14,Table3[[#This Row],[Base salary]])</f>
        <v>120000</v>
      </c>
    </row>
    <row r="200" spans="1:6" x14ac:dyDescent="0.3">
      <c r="A200" s="4">
        <v>230</v>
      </c>
      <c r="B200" s="4" t="s">
        <v>7</v>
      </c>
      <c r="C200" s="4" t="s">
        <v>6</v>
      </c>
      <c r="D200" s="3" t="str">
        <f>VLOOKUP(C200,$V$1:$Z$47,5,0)</f>
        <v>IC5</v>
      </c>
      <c r="E200" s="4">
        <v>187000</v>
      </c>
      <c r="F200" s="7">
        <f>IF(Table3[[#This Row],[Base salary]]&gt;$S$14,$S$14,Table3[[#This Row],[Base salary]])</f>
        <v>187000</v>
      </c>
    </row>
    <row r="201" spans="1:6" x14ac:dyDescent="0.3">
      <c r="A201" s="3">
        <v>231</v>
      </c>
      <c r="B201" s="3" t="s">
        <v>4</v>
      </c>
      <c r="C201" s="3" t="s">
        <v>6</v>
      </c>
      <c r="D201" s="3" t="str">
        <f>VLOOKUP(C201,$V$1:$Z$47,5,0)</f>
        <v>IC5</v>
      </c>
      <c r="E201" s="3">
        <v>198000</v>
      </c>
      <c r="F201" s="7">
        <f>IF(Table3[[#This Row],[Base salary]]&gt;$S$14,$S$14,Table3[[#This Row],[Base salary]])</f>
        <v>198000</v>
      </c>
    </row>
    <row r="202" spans="1:6" x14ac:dyDescent="0.3">
      <c r="A202" s="4">
        <v>232</v>
      </c>
      <c r="B202" s="4" t="s">
        <v>7</v>
      </c>
      <c r="C202" s="4" t="s">
        <v>6</v>
      </c>
      <c r="D202" s="3" t="str">
        <f>VLOOKUP(C202,$V$1:$Z$47,5,0)</f>
        <v>IC5</v>
      </c>
      <c r="E202" s="4">
        <v>95000</v>
      </c>
      <c r="F202" s="7">
        <f>IF(Table3[[#This Row],[Base salary]]&gt;$S$14,$S$14,Table3[[#This Row],[Base salary]])</f>
        <v>95000</v>
      </c>
    </row>
    <row r="203" spans="1:6" x14ac:dyDescent="0.3">
      <c r="A203" s="3">
        <v>233</v>
      </c>
      <c r="B203" s="3" t="s">
        <v>4</v>
      </c>
      <c r="C203" s="3" t="s">
        <v>6</v>
      </c>
      <c r="D203" s="3" t="str">
        <f>VLOOKUP(C203,$V$1:$Z$47,5,0)</f>
        <v>IC5</v>
      </c>
      <c r="E203" s="3">
        <v>190000</v>
      </c>
      <c r="F203" s="7">
        <f>IF(Table3[[#This Row],[Base salary]]&gt;$S$14,$S$14,Table3[[#This Row],[Base salary]])</f>
        <v>190000</v>
      </c>
    </row>
    <row r="204" spans="1:6" x14ac:dyDescent="0.3">
      <c r="A204" s="4">
        <v>234</v>
      </c>
      <c r="B204" s="4" t="s">
        <v>4</v>
      </c>
      <c r="C204" s="4" t="s">
        <v>14</v>
      </c>
      <c r="D204" s="3" t="str">
        <f>VLOOKUP(C204,$V$1:$Z$47,5,0)</f>
        <v>M1</v>
      </c>
      <c r="E204" s="4">
        <v>136000</v>
      </c>
      <c r="F204" s="7">
        <f>IF(Table3[[#This Row],[Base salary]]&gt;$S$14,$S$14,Table3[[#This Row],[Base salary]])</f>
        <v>136000</v>
      </c>
    </row>
    <row r="205" spans="1:6" x14ac:dyDescent="0.3">
      <c r="A205" s="3">
        <v>235</v>
      </c>
      <c r="B205" s="3" t="s">
        <v>4</v>
      </c>
      <c r="C205" s="3" t="s">
        <v>27</v>
      </c>
      <c r="D205" s="3" t="str">
        <f>VLOOKUP(C205,$V$1:$Z$47,5,0)</f>
        <v>Others</v>
      </c>
      <c r="E205" s="3">
        <v>96000</v>
      </c>
      <c r="F205" s="7">
        <f>IF(Table3[[#This Row],[Base salary]]&gt;$S$14,$S$14,Table3[[#This Row],[Base salary]])</f>
        <v>96000</v>
      </c>
    </row>
    <row r="206" spans="1:6" x14ac:dyDescent="0.3">
      <c r="A206" s="4">
        <v>236</v>
      </c>
      <c r="B206" s="4" t="s">
        <v>4</v>
      </c>
      <c r="C206" s="4" t="s">
        <v>5</v>
      </c>
      <c r="D206" s="3" t="str">
        <f>VLOOKUP(C206,$V$1:$Z$47,5,0)</f>
        <v>IC4</v>
      </c>
      <c r="E206" s="4">
        <v>155000</v>
      </c>
      <c r="F206" s="7">
        <f>IF(Table3[[#This Row],[Base salary]]&gt;$S$14,$S$14,Table3[[#This Row],[Base salary]])</f>
        <v>155000</v>
      </c>
    </row>
    <row r="207" spans="1:6" x14ac:dyDescent="0.3">
      <c r="A207" s="3">
        <v>237</v>
      </c>
      <c r="B207" s="3" t="s">
        <v>4</v>
      </c>
      <c r="C207" s="3" t="s">
        <v>5</v>
      </c>
      <c r="D207" s="3" t="str">
        <f>VLOOKUP(C207,$V$1:$Z$47,5,0)</f>
        <v>IC4</v>
      </c>
      <c r="E207" s="3">
        <v>84000</v>
      </c>
      <c r="F207" s="7">
        <f>IF(Table3[[#This Row],[Base salary]]&gt;$S$14,$S$14,Table3[[#This Row],[Base salary]])</f>
        <v>84000</v>
      </c>
    </row>
    <row r="208" spans="1:6" x14ac:dyDescent="0.3">
      <c r="A208" s="4">
        <v>238</v>
      </c>
      <c r="B208" s="4" t="s">
        <v>4</v>
      </c>
      <c r="C208" s="4" t="s">
        <v>5</v>
      </c>
      <c r="D208" s="3" t="str">
        <f>VLOOKUP(C208,$V$1:$Z$47,5,0)</f>
        <v>IC4</v>
      </c>
      <c r="E208" s="4">
        <v>147000</v>
      </c>
      <c r="F208" s="7">
        <f>IF(Table3[[#This Row],[Base salary]]&gt;$S$14,$S$14,Table3[[#This Row],[Base salary]])</f>
        <v>147000</v>
      </c>
    </row>
    <row r="209" spans="1:6" x14ac:dyDescent="0.3">
      <c r="A209" s="3">
        <v>239</v>
      </c>
      <c r="B209" s="3" t="s">
        <v>7</v>
      </c>
      <c r="C209" s="3" t="s">
        <v>5</v>
      </c>
      <c r="D209" s="3" t="str">
        <f>VLOOKUP(C209,$V$1:$Z$47,5,0)</f>
        <v>IC4</v>
      </c>
      <c r="E209" s="3">
        <v>132955</v>
      </c>
      <c r="F209" s="7">
        <f>IF(Table3[[#This Row],[Base salary]]&gt;$S$14,$S$14,Table3[[#This Row],[Base salary]])</f>
        <v>132955</v>
      </c>
    </row>
    <row r="210" spans="1:6" x14ac:dyDescent="0.3">
      <c r="A210" s="4">
        <v>240</v>
      </c>
      <c r="B210" s="4" t="s">
        <v>7</v>
      </c>
      <c r="C210" s="4" t="s">
        <v>6</v>
      </c>
      <c r="D210" s="3" t="str">
        <f>VLOOKUP(C210,$V$1:$Z$47,5,0)</f>
        <v>IC5</v>
      </c>
      <c r="E210" s="4">
        <v>157534</v>
      </c>
      <c r="F210" s="7">
        <f>IF(Table3[[#This Row],[Base salary]]&gt;$S$14,$S$14,Table3[[#This Row],[Base salary]])</f>
        <v>157534</v>
      </c>
    </row>
    <row r="211" spans="1:6" x14ac:dyDescent="0.3">
      <c r="A211" s="3">
        <v>241</v>
      </c>
      <c r="B211" s="3" t="s">
        <v>4</v>
      </c>
      <c r="C211" s="3" t="s">
        <v>6</v>
      </c>
      <c r="D211" s="3" t="str">
        <f>VLOOKUP(C211,$V$1:$Z$47,5,0)</f>
        <v>IC5</v>
      </c>
      <c r="E211" s="3">
        <v>115000</v>
      </c>
      <c r="F211" s="7">
        <f>IF(Table3[[#This Row],[Base salary]]&gt;$S$14,$S$14,Table3[[#This Row],[Base salary]])</f>
        <v>115000</v>
      </c>
    </row>
    <row r="212" spans="1:6" x14ac:dyDescent="0.3">
      <c r="A212" s="3">
        <v>243</v>
      </c>
      <c r="B212" s="3" t="s">
        <v>4</v>
      </c>
      <c r="C212" s="3" t="s">
        <v>14</v>
      </c>
      <c r="D212" s="3" t="str">
        <f>VLOOKUP(C212,$V$1:$Z$47,5,0)</f>
        <v>M1</v>
      </c>
      <c r="E212" s="3">
        <v>190500</v>
      </c>
      <c r="F212" s="7">
        <f>IF(Table3[[#This Row],[Base salary]]&gt;$S$14,$S$14,Table3[[#This Row],[Base salary]])</f>
        <v>190500</v>
      </c>
    </row>
    <row r="213" spans="1:6" x14ac:dyDescent="0.3">
      <c r="A213" s="3">
        <v>244</v>
      </c>
      <c r="B213" s="3" t="s">
        <v>7</v>
      </c>
      <c r="C213" s="3" t="s">
        <v>8</v>
      </c>
      <c r="D213" s="3" t="str">
        <f>VLOOKUP(C213,$V$1:$Z$47,5,0)</f>
        <v>IC3</v>
      </c>
      <c r="E213" s="3">
        <v>50000</v>
      </c>
      <c r="F213" s="7">
        <f>IF(Table3[[#This Row],[Base salary]]&gt;$S$14,$S$14,Table3[[#This Row],[Base salary]])</f>
        <v>50000</v>
      </c>
    </row>
    <row r="214" spans="1:6" x14ac:dyDescent="0.3">
      <c r="A214" s="3">
        <v>245</v>
      </c>
      <c r="B214" s="3" t="s">
        <v>4</v>
      </c>
      <c r="C214" s="3" t="s">
        <v>8</v>
      </c>
      <c r="D214" s="3" t="str">
        <f>VLOOKUP(C214,$V$1:$Z$47,5,0)</f>
        <v>IC3</v>
      </c>
      <c r="E214" s="3">
        <v>56000</v>
      </c>
      <c r="F214" s="7">
        <f>IF(Table3[[#This Row],[Base salary]]&gt;$S$14,$S$14,Table3[[#This Row],[Base salary]])</f>
        <v>56000</v>
      </c>
    </row>
    <row r="215" spans="1:6" x14ac:dyDescent="0.3">
      <c r="A215" s="3">
        <v>246</v>
      </c>
      <c r="B215" s="3" t="s">
        <v>7</v>
      </c>
      <c r="C215" s="3" t="s">
        <v>24</v>
      </c>
      <c r="D215" s="3" t="str">
        <f>VLOOKUP(C215,$V$1:$Z$47,5,0)</f>
        <v>IC5</v>
      </c>
      <c r="E215" s="3">
        <v>180000</v>
      </c>
      <c r="F215" s="7">
        <f>IF(Table3[[#This Row],[Base salary]]&gt;$S$14,$S$14,Table3[[#This Row],[Base salary]])</f>
        <v>180000</v>
      </c>
    </row>
    <row r="216" spans="1:6" x14ac:dyDescent="0.3">
      <c r="A216" s="3">
        <v>247</v>
      </c>
      <c r="B216" s="3" t="s">
        <v>7</v>
      </c>
      <c r="C216" s="3" t="s">
        <v>5</v>
      </c>
      <c r="D216" s="3" t="str">
        <f>VLOOKUP(C216,$V$1:$Z$47,5,0)</f>
        <v>IC4</v>
      </c>
      <c r="E216" s="3">
        <v>125000</v>
      </c>
      <c r="F216" s="7">
        <f>IF(Table3[[#This Row],[Base salary]]&gt;$S$14,$S$14,Table3[[#This Row],[Base salary]])</f>
        <v>125000</v>
      </c>
    </row>
    <row r="217" spans="1:6" x14ac:dyDescent="0.3">
      <c r="A217" s="3">
        <v>248</v>
      </c>
      <c r="B217" s="3" t="s">
        <v>7</v>
      </c>
      <c r="C217" s="3" t="s">
        <v>14</v>
      </c>
      <c r="D217" s="3" t="str">
        <f>VLOOKUP(C217,$V$1:$Z$47,5,0)</f>
        <v>M1</v>
      </c>
      <c r="E217" s="3">
        <v>201000</v>
      </c>
      <c r="F217" s="7">
        <f>IF(Table3[[#This Row],[Base salary]]&gt;$S$14,$S$14,Table3[[#This Row],[Base salary]])</f>
        <v>201000</v>
      </c>
    </row>
    <row r="218" spans="1:6" x14ac:dyDescent="0.3">
      <c r="A218" s="3">
        <v>249</v>
      </c>
      <c r="B218" s="3" t="s">
        <v>4</v>
      </c>
      <c r="C218" s="3" t="s">
        <v>6</v>
      </c>
      <c r="D218" s="3" t="str">
        <f>VLOOKUP(C218,$V$1:$Z$47,5,0)</f>
        <v>IC5</v>
      </c>
      <c r="E218" s="3">
        <v>180000</v>
      </c>
      <c r="F218" s="7">
        <f>IF(Table3[[#This Row],[Base salary]]&gt;$S$14,$S$14,Table3[[#This Row],[Base salary]])</f>
        <v>180000</v>
      </c>
    </row>
    <row r="219" spans="1:6" x14ac:dyDescent="0.3">
      <c r="A219" s="3">
        <v>250</v>
      </c>
      <c r="B219" s="3" t="s">
        <v>4</v>
      </c>
      <c r="C219" s="3" t="s">
        <v>6</v>
      </c>
      <c r="D219" s="3" t="str">
        <f>VLOOKUP(C219,$V$1:$Z$47,5,0)</f>
        <v>IC5</v>
      </c>
      <c r="E219" s="3">
        <v>185000</v>
      </c>
      <c r="F219" s="7">
        <f>IF(Table3[[#This Row],[Base salary]]&gt;$S$14,$S$14,Table3[[#This Row],[Base salary]])</f>
        <v>185000</v>
      </c>
    </row>
    <row r="220" spans="1:6" x14ac:dyDescent="0.3">
      <c r="A220" s="3">
        <v>251</v>
      </c>
      <c r="B220" s="3" t="s">
        <v>7</v>
      </c>
      <c r="C220" s="3" t="s">
        <v>5</v>
      </c>
      <c r="D220" s="3" t="str">
        <f>VLOOKUP(C220,$V$1:$Z$47,5,0)</f>
        <v>IC4</v>
      </c>
      <c r="E220" s="3">
        <v>164000</v>
      </c>
      <c r="F220" s="7">
        <f>IF(Table3[[#This Row],[Base salary]]&gt;$S$14,$S$14,Table3[[#This Row],[Base salary]])</f>
        <v>164000</v>
      </c>
    </row>
    <row r="221" spans="1:6" x14ac:dyDescent="0.3">
      <c r="A221" s="3">
        <v>252</v>
      </c>
      <c r="B221" s="3" t="s">
        <v>4</v>
      </c>
      <c r="C221" s="3" t="s">
        <v>6</v>
      </c>
      <c r="D221" s="3" t="str">
        <f>VLOOKUP(C221,$V$1:$Z$47,5,0)</f>
        <v>IC5</v>
      </c>
      <c r="E221" s="3">
        <v>175000</v>
      </c>
      <c r="F221" s="7">
        <f>IF(Table3[[#This Row],[Base salary]]&gt;$S$14,$S$14,Table3[[#This Row],[Base salary]])</f>
        <v>175000</v>
      </c>
    </row>
    <row r="222" spans="1:6" x14ac:dyDescent="0.3">
      <c r="A222" s="3">
        <v>253</v>
      </c>
      <c r="B222" s="3" t="s">
        <v>4</v>
      </c>
      <c r="C222" s="3" t="s">
        <v>8</v>
      </c>
      <c r="D222" s="3" t="str">
        <f>VLOOKUP(C222,$V$1:$Z$47,5,0)</f>
        <v>IC3</v>
      </c>
      <c r="E222" s="3">
        <v>121000</v>
      </c>
      <c r="F222" s="7">
        <f>IF(Table3[[#This Row],[Base salary]]&gt;$S$14,$S$14,Table3[[#This Row],[Base salary]])</f>
        <v>121000</v>
      </c>
    </row>
    <row r="223" spans="1:6" x14ac:dyDescent="0.3">
      <c r="A223" s="3">
        <v>254</v>
      </c>
      <c r="B223" s="3" t="s">
        <v>7</v>
      </c>
      <c r="C223" s="3" t="s">
        <v>8</v>
      </c>
      <c r="D223" s="3" t="str">
        <f>VLOOKUP(C223,$V$1:$Z$47,5,0)</f>
        <v>IC3</v>
      </c>
      <c r="E223" s="3">
        <v>108000</v>
      </c>
      <c r="F223" s="7">
        <f>IF(Table3[[#This Row],[Base salary]]&gt;$S$14,$S$14,Table3[[#This Row],[Base salary]])</f>
        <v>108000</v>
      </c>
    </row>
    <row r="224" spans="1:6" x14ac:dyDescent="0.3">
      <c r="A224" s="3">
        <v>255</v>
      </c>
      <c r="B224" s="3" t="s">
        <v>7</v>
      </c>
      <c r="C224" s="3" t="s">
        <v>8</v>
      </c>
      <c r="D224" s="3" t="str">
        <f>VLOOKUP(C224,$V$1:$Z$47,5,0)</f>
        <v>IC3</v>
      </c>
      <c r="E224" s="3">
        <v>118000</v>
      </c>
      <c r="F224" s="7">
        <f>IF(Table3[[#This Row],[Base salary]]&gt;$S$14,$S$14,Table3[[#This Row],[Base salary]])</f>
        <v>118000</v>
      </c>
    </row>
    <row r="225" spans="1:6" x14ac:dyDescent="0.3">
      <c r="A225" s="3">
        <v>256</v>
      </c>
      <c r="B225" s="3" t="s">
        <v>7</v>
      </c>
      <c r="C225" s="3" t="s">
        <v>6</v>
      </c>
      <c r="D225" s="3" t="str">
        <f>VLOOKUP(C225,$V$1:$Z$47,5,0)</f>
        <v>IC5</v>
      </c>
      <c r="E225" s="3">
        <v>81000</v>
      </c>
      <c r="F225" s="7">
        <f>IF(Table3[[#This Row],[Base salary]]&gt;$S$14,$S$14,Table3[[#This Row],[Base salary]])</f>
        <v>81000</v>
      </c>
    </row>
    <row r="226" spans="1:6" x14ac:dyDescent="0.3">
      <c r="A226" s="3">
        <v>257</v>
      </c>
      <c r="B226" s="3" t="s">
        <v>7</v>
      </c>
      <c r="C226" s="3" t="s">
        <v>6</v>
      </c>
      <c r="D226" s="3" t="str">
        <f>VLOOKUP(C226,$V$1:$Z$47,5,0)</f>
        <v>IC5</v>
      </c>
      <c r="E226" s="3">
        <v>171932</v>
      </c>
      <c r="F226" s="7">
        <f>IF(Table3[[#This Row],[Base salary]]&gt;$S$14,$S$14,Table3[[#This Row],[Base salary]])</f>
        <v>171932</v>
      </c>
    </row>
    <row r="227" spans="1:6" x14ac:dyDescent="0.3">
      <c r="A227" s="3">
        <v>258</v>
      </c>
      <c r="B227" s="3" t="s">
        <v>4</v>
      </c>
      <c r="C227" s="3" t="s">
        <v>8</v>
      </c>
      <c r="D227" s="3" t="str">
        <f>VLOOKUP(C227,$V$1:$Z$47,5,0)</f>
        <v>IC3</v>
      </c>
      <c r="E227" s="3">
        <v>104000</v>
      </c>
      <c r="F227" s="7">
        <f>IF(Table3[[#This Row],[Base salary]]&gt;$S$14,$S$14,Table3[[#This Row],[Base salary]])</f>
        <v>104000</v>
      </c>
    </row>
    <row r="228" spans="1:6" x14ac:dyDescent="0.3">
      <c r="A228" s="3">
        <v>259</v>
      </c>
      <c r="B228" s="3" t="s">
        <v>4</v>
      </c>
      <c r="C228" s="3" t="s">
        <v>6</v>
      </c>
      <c r="D228" s="3" t="str">
        <f>VLOOKUP(C228,$V$1:$Z$47,5,0)</f>
        <v>IC5</v>
      </c>
      <c r="E228" s="3">
        <v>200000</v>
      </c>
      <c r="F228" s="7">
        <f>IF(Table3[[#This Row],[Base salary]]&gt;$S$14,$S$14,Table3[[#This Row],[Base salary]])</f>
        <v>200000</v>
      </c>
    </row>
    <row r="229" spans="1:6" x14ac:dyDescent="0.3">
      <c r="A229" s="3">
        <v>260</v>
      </c>
      <c r="B229" s="3" t="s">
        <v>4</v>
      </c>
      <c r="C229" s="3" t="s">
        <v>5</v>
      </c>
      <c r="D229" s="3" t="str">
        <f>VLOOKUP(C229,$V$1:$Z$47,5,0)</f>
        <v>IC4</v>
      </c>
      <c r="E229" s="3">
        <v>155000</v>
      </c>
      <c r="F229" s="7">
        <f>IF(Table3[[#This Row],[Base salary]]&gt;$S$14,$S$14,Table3[[#This Row],[Base salary]])</f>
        <v>155000</v>
      </c>
    </row>
    <row r="230" spans="1:6" x14ac:dyDescent="0.3">
      <c r="A230" s="3">
        <v>261</v>
      </c>
      <c r="B230" s="3" t="s">
        <v>4</v>
      </c>
      <c r="C230" s="3" t="s">
        <v>26</v>
      </c>
      <c r="D230" s="3" t="str">
        <f>VLOOKUP(C230,$V$1:$Z$47,5,0)</f>
        <v>Others</v>
      </c>
      <c r="E230" s="3">
        <v>69680</v>
      </c>
      <c r="F230" s="7">
        <f>IF(Table3[[#This Row],[Base salary]]&gt;$S$14,$S$14,Table3[[#This Row],[Base salary]])</f>
        <v>69680</v>
      </c>
    </row>
    <row r="231" spans="1:6" x14ac:dyDescent="0.3">
      <c r="A231" s="3">
        <v>262</v>
      </c>
      <c r="B231" s="3" t="s">
        <v>4</v>
      </c>
      <c r="C231" s="3" t="s">
        <v>6</v>
      </c>
      <c r="D231" s="3" t="str">
        <f>VLOOKUP(C231,$V$1:$Z$47,5,0)</f>
        <v>IC5</v>
      </c>
      <c r="E231" s="3">
        <v>160000</v>
      </c>
      <c r="F231" s="7">
        <f>IF(Table3[[#This Row],[Base salary]]&gt;$S$14,$S$14,Table3[[#This Row],[Base salary]])</f>
        <v>160000</v>
      </c>
    </row>
    <row r="232" spans="1:6" x14ac:dyDescent="0.3">
      <c r="A232" s="3">
        <v>263</v>
      </c>
      <c r="B232" s="3" t="s">
        <v>4</v>
      </c>
      <c r="C232" s="3" t="s">
        <v>6</v>
      </c>
      <c r="D232" s="3" t="str">
        <f>VLOOKUP(C232,$V$1:$Z$47,5,0)</f>
        <v>IC5</v>
      </c>
      <c r="E232" s="3">
        <v>102916</v>
      </c>
      <c r="F232" s="7">
        <f>IF(Table3[[#This Row],[Base salary]]&gt;$S$14,$S$14,Table3[[#This Row],[Base salary]])</f>
        <v>102916</v>
      </c>
    </row>
    <row r="233" spans="1:6" x14ac:dyDescent="0.3">
      <c r="A233" s="3">
        <v>264</v>
      </c>
      <c r="B233" s="3" t="s">
        <v>4</v>
      </c>
      <c r="C233" s="3" t="s">
        <v>5</v>
      </c>
      <c r="D233" s="3" t="str">
        <f>VLOOKUP(C233,$V$1:$Z$47,5,0)</f>
        <v>IC4</v>
      </c>
      <c r="E233" s="3">
        <v>120000</v>
      </c>
      <c r="F233" s="7">
        <f>IF(Table3[[#This Row],[Base salary]]&gt;$S$14,$S$14,Table3[[#This Row],[Base salary]])</f>
        <v>120000</v>
      </c>
    </row>
    <row r="234" spans="1:6" x14ac:dyDescent="0.3">
      <c r="A234" s="3">
        <v>265</v>
      </c>
      <c r="B234" s="3" t="s">
        <v>4</v>
      </c>
      <c r="C234" s="3" t="s">
        <v>6</v>
      </c>
      <c r="D234" s="3" t="str">
        <f>VLOOKUP(C234,$V$1:$Z$47,5,0)</f>
        <v>IC5</v>
      </c>
      <c r="E234" s="3">
        <v>190000</v>
      </c>
      <c r="F234" s="7">
        <f>IF(Table3[[#This Row],[Base salary]]&gt;$S$14,$S$14,Table3[[#This Row],[Base salary]])</f>
        <v>190000</v>
      </c>
    </row>
    <row r="235" spans="1:6" x14ac:dyDescent="0.3">
      <c r="A235" s="3">
        <v>266</v>
      </c>
      <c r="B235" s="3" t="s">
        <v>4</v>
      </c>
      <c r="C235" s="3" t="s">
        <v>8</v>
      </c>
      <c r="D235" s="3" t="str">
        <f>VLOOKUP(C235,$V$1:$Z$47,5,0)</f>
        <v>IC3</v>
      </c>
      <c r="E235" s="3">
        <v>123000</v>
      </c>
      <c r="F235" s="7">
        <f>IF(Table3[[#This Row],[Base salary]]&gt;$S$14,$S$14,Table3[[#This Row],[Base salary]])</f>
        <v>123000</v>
      </c>
    </row>
    <row r="236" spans="1:6" x14ac:dyDescent="0.3">
      <c r="A236" s="3">
        <v>267</v>
      </c>
      <c r="B236" s="3" t="s">
        <v>4</v>
      </c>
      <c r="C236" s="3" t="s">
        <v>5</v>
      </c>
      <c r="D236" s="3" t="str">
        <f>VLOOKUP(C236,$V$1:$Z$47,5,0)</f>
        <v>IC4</v>
      </c>
      <c r="E236" s="3">
        <v>160000</v>
      </c>
      <c r="F236" s="7">
        <f>IF(Table3[[#This Row],[Base salary]]&gt;$S$14,$S$14,Table3[[#This Row],[Base salary]])</f>
        <v>160000</v>
      </c>
    </row>
    <row r="237" spans="1:6" x14ac:dyDescent="0.3">
      <c r="A237" s="3">
        <v>268</v>
      </c>
      <c r="B237" s="3" t="s">
        <v>7</v>
      </c>
      <c r="C237" s="3" t="s">
        <v>5</v>
      </c>
      <c r="D237" s="3" t="str">
        <f>VLOOKUP(C237,$V$1:$Z$47,5,0)</f>
        <v>IC4</v>
      </c>
      <c r="E237" s="3">
        <v>150000</v>
      </c>
      <c r="F237" s="7">
        <f>IF(Table3[[#This Row],[Base salary]]&gt;$S$14,$S$14,Table3[[#This Row],[Base salary]])</f>
        <v>150000</v>
      </c>
    </row>
    <row r="238" spans="1:6" x14ac:dyDescent="0.3">
      <c r="A238" s="3">
        <v>269</v>
      </c>
      <c r="B238" s="3" t="s">
        <v>4</v>
      </c>
      <c r="C238" s="3" t="s">
        <v>5</v>
      </c>
      <c r="D238" s="3" t="str">
        <f>VLOOKUP(C238,$V$1:$Z$47,5,0)</f>
        <v>IC4</v>
      </c>
      <c r="E238" s="3">
        <v>165000</v>
      </c>
      <c r="F238" s="7">
        <f>IF(Table3[[#This Row],[Base salary]]&gt;$S$14,$S$14,Table3[[#This Row],[Base salary]])</f>
        <v>165000</v>
      </c>
    </row>
    <row r="239" spans="1:6" x14ac:dyDescent="0.3">
      <c r="A239" s="3">
        <v>270</v>
      </c>
      <c r="B239" s="3" t="s">
        <v>4</v>
      </c>
      <c r="C239" s="3" t="s">
        <v>5</v>
      </c>
      <c r="D239" s="3" t="str">
        <f>VLOOKUP(C239,$V$1:$Z$47,5,0)</f>
        <v>IC4</v>
      </c>
      <c r="E239" s="3">
        <v>154000</v>
      </c>
      <c r="F239" s="7">
        <f>IF(Table3[[#This Row],[Base salary]]&gt;$S$14,$S$14,Table3[[#This Row],[Base salary]])</f>
        <v>154000</v>
      </c>
    </row>
    <row r="240" spans="1:6" x14ac:dyDescent="0.3">
      <c r="A240" s="3">
        <v>272</v>
      </c>
      <c r="B240" s="3" t="s">
        <v>7</v>
      </c>
      <c r="C240" s="3" t="s">
        <v>8</v>
      </c>
      <c r="D240" s="3" t="str">
        <f>VLOOKUP(C240,$V$1:$Z$47,5,0)</f>
        <v>IC3</v>
      </c>
      <c r="E240" s="3">
        <v>103950</v>
      </c>
      <c r="F240" s="7">
        <f>IF(Table3[[#This Row],[Base salary]]&gt;$S$14,$S$14,Table3[[#This Row],[Base salary]])</f>
        <v>103950</v>
      </c>
    </row>
    <row r="241" spans="1:6" x14ac:dyDescent="0.3">
      <c r="A241" s="3">
        <v>273</v>
      </c>
      <c r="B241" s="3" t="s">
        <v>7</v>
      </c>
      <c r="C241" s="3" t="s">
        <v>8</v>
      </c>
      <c r="D241" s="3" t="str">
        <f>VLOOKUP(C241,$V$1:$Z$47,5,0)</f>
        <v>IC3</v>
      </c>
      <c r="E241" s="3">
        <v>118000</v>
      </c>
      <c r="F241" s="7">
        <f>IF(Table3[[#This Row],[Base salary]]&gt;$S$14,$S$14,Table3[[#This Row],[Base salary]])</f>
        <v>118000</v>
      </c>
    </row>
    <row r="242" spans="1:6" x14ac:dyDescent="0.3">
      <c r="A242" s="3">
        <v>274</v>
      </c>
      <c r="B242" s="3" t="s">
        <v>4</v>
      </c>
      <c r="C242" s="3" t="s">
        <v>6</v>
      </c>
      <c r="D242" s="3" t="str">
        <f>VLOOKUP(C242,$V$1:$Z$47,5,0)</f>
        <v>IC5</v>
      </c>
      <c r="E242" s="3">
        <v>205000</v>
      </c>
      <c r="F242" s="7">
        <f>IF(Table3[[#This Row],[Base salary]]&gt;$S$14,$S$14,Table3[[#This Row],[Base salary]])</f>
        <v>205000</v>
      </c>
    </row>
    <row r="243" spans="1:6" x14ac:dyDescent="0.3">
      <c r="A243" s="3">
        <v>275</v>
      </c>
      <c r="B243" s="3" t="s">
        <v>4</v>
      </c>
      <c r="C243" s="3" t="s">
        <v>9</v>
      </c>
      <c r="D243" s="3" t="str">
        <f>VLOOKUP(C243,$V$1:$Z$47,5,0)</f>
        <v>IC6</v>
      </c>
      <c r="E243" s="3">
        <v>195000</v>
      </c>
      <c r="F243" s="7">
        <f>IF(Table3[[#This Row],[Base salary]]&gt;$S$14,$S$14,Table3[[#This Row],[Base salary]])</f>
        <v>195000</v>
      </c>
    </row>
    <row r="244" spans="1:6" x14ac:dyDescent="0.3">
      <c r="A244" s="3">
        <v>276</v>
      </c>
      <c r="B244" s="3" t="s">
        <v>4</v>
      </c>
      <c r="C244" s="3" t="s">
        <v>5</v>
      </c>
      <c r="D244" s="3" t="str">
        <f>VLOOKUP(C244,$V$1:$Z$47,5,0)</f>
        <v>IC4</v>
      </c>
      <c r="E244" s="3">
        <v>127000</v>
      </c>
      <c r="F244" s="7">
        <f>IF(Table3[[#This Row],[Base salary]]&gt;$S$14,$S$14,Table3[[#This Row],[Base salary]])</f>
        <v>127000</v>
      </c>
    </row>
    <row r="245" spans="1:6" x14ac:dyDescent="0.3">
      <c r="A245" s="3">
        <v>277</v>
      </c>
      <c r="B245" s="3" t="s">
        <v>4</v>
      </c>
      <c r="C245" s="3" t="s">
        <v>19</v>
      </c>
      <c r="D245" s="3" t="str">
        <f>VLOOKUP(C245,$V$1:$Z$47,5,0)</f>
        <v>Others</v>
      </c>
      <c r="E245" s="3">
        <v>260000</v>
      </c>
      <c r="F245" s="7">
        <f>IF(Table3[[#This Row],[Base salary]]&gt;$S$14,$S$14,Table3[[#This Row],[Base salary]])</f>
        <v>260000</v>
      </c>
    </row>
    <row r="246" spans="1:6" x14ac:dyDescent="0.3">
      <c r="A246" s="3">
        <v>279</v>
      </c>
      <c r="B246" s="3" t="s">
        <v>4</v>
      </c>
      <c r="C246" s="3" t="s">
        <v>28</v>
      </c>
      <c r="D246" s="3" t="str">
        <f>VLOOKUP(C246,$V$1:$Z$47,5,0)</f>
        <v>Others</v>
      </c>
      <c r="E246" s="3">
        <v>40310.400000000001</v>
      </c>
      <c r="F246" s="7">
        <f>IF(Table3[[#This Row],[Base salary]]&gt;$S$14,$S$14,Table3[[#This Row],[Base salary]])</f>
        <v>40310.400000000001</v>
      </c>
    </row>
    <row r="247" spans="1:6" x14ac:dyDescent="0.3">
      <c r="A247" s="3">
        <v>280</v>
      </c>
      <c r="B247" s="3" t="s">
        <v>7</v>
      </c>
      <c r="C247" s="3" t="s">
        <v>29</v>
      </c>
      <c r="D247" s="3" t="str">
        <f>VLOOKUP(C247,$V$1:$Z$47,5,0)</f>
        <v>Others</v>
      </c>
      <c r="E247" s="3">
        <v>55000</v>
      </c>
      <c r="F247" s="7">
        <f>IF(Table3[[#This Row],[Base salary]]&gt;$S$14,$S$14,Table3[[#This Row],[Base salary]])</f>
        <v>55000</v>
      </c>
    </row>
    <row r="248" spans="1:6" x14ac:dyDescent="0.3">
      <c r="A248" s="3">
        <v>281</v>
      </c>
      <c r="B248" s="3" t="s">
        <v>7</v>
      </c>
      <c r="C248" s="3" t="s">
        <v>30</v>
      </c>
      <c r="D248" s="3" t="str">
        <f>VLOOKUP(C248,$V$1:$Z$47,5,0)</f>
        <v>Others</v>
      </c>
      <c r="E248" s="3">
        <v>33289</v>
      </c>
      <c r="F248" s="7">
        <f>IF(Table3[[#This Row],[Base salary]]&gt;$S$14,$S$14,Table3[[#This Row],[Base salary]])</f>
        <v>33289</v>
      </c>
    </row>
    <row r="249" spans="1:6" x14ac:dyDescent="0.3">
      <c r="A249" s="3">
        <v>282</v>
      </c>
      <c r="B249" s="3" t="s">
        <v>4</v>
      </c>
      <c r="C249" s="3" t="s">
        <v>8</v>
      </c>
      <c r="D249" s="3" t="str">
        <f>VLOOKUP(C249,$V$1:$Z$47,5,0)</f>
        <v>IC3</v>
      </c>
      <c r="E249" s="3">
        <v>95000</v>
      </c>
      <c r="F249" s="7">
        <f>IF(Table3[[#This Row],[Base salary]]&gt;$S$14,$S$14,Table3[[#This Row],[Base salary]])</f>
        <v>95000</v>
      </c>
    </row>
    <row r="250" spans="1:6" x14ac:dyDescent="0.3">
      <c r="A250" s="3">
        <v>283</v>
      </c>
      <c r="B250" s="3" t="s">
        <v>4</v>
      </c>
      <c r="C250" s="3" t="s">
        <v>26</v>
      </c>
      <c r="D250" s="3" t="str">
        <f>VLOOKUP(C250,$V$1:$Z$47,5,0)</f>
        <v>Others</v>
      </c>
      <c r="E250" s="3">
        <v>73000</v>
      </c>
      <c r="F250" s="7">
        <f>IF(Table3[[#This Row],[Base salary]]&gt;$S$14,$S$14,Table3[[#This Row],[Base salary]])</f>
        <v>73000</v>
      </c>
    </row>
    <row r="251" spans="1:6" x14ac:dyDescent="0.3">
      <c r="A251" s="3">
        <v>284</v>
      </c>
      <c r="B251" s="3" t="s">
        <v>7</v>
      </c>
      <c r="C251" s="3" t="s">
        <v>5</v>
      </c>
      <c r="D251" s="3" t="str">
        <f>VLOOKUP(C251,$V$1:$Z$47,5,0)</f>
        <v>IC4</v>
      </c>
      <c r="E251" s="3">
        <v>159000</v>
      </c>
      <c r="F251" s="7">
        <f>IF(Table3[[#This Row],[Base salary]]&gt;$S$14,$S$14,Table3[[#This Row],[Base salary]])</f>
        <v>159000</v>
      </c>
    </row>
    <row r="252" spans="1:6" x14ac:dyDescent="0.3">
      <c r="A252" s="3">
        <v>285</v>
      </c>
      <c r="B252" s="3" t="s">
        <v>7</v>
      </c>
      <c r="C252" s="3" t="s">
        <v>5</v>
      </c>
      <c r="D252" s="3" t="str">
        <f>VLOOKUP(C252,$V$1:$Z$47,5,0)</f>
        <v>IC4</v>
      </c>
      <c r="E252" s="3">
        <v>130680</v>
      </c>
      <c r="F252" s="7">
        <f>IF(Table3[[#This Row],[Base salary]]&gt;$S$14,$S$14,Table3[[#This Row],[Base salary]])</f>
        <v>130680</v>
      </c>
    </row>
    <row r="253" spans="1:6" x14ac:dyDescent="0.3">
      <c r="A253" s="3">
        <v>286</v>
      </c>
      <c r="B253" s="3" t="s">
        <v>7</v>
      </c>
      <c r="C253" s="3" t="s">
        <v>31</v>
      </c>
      <c r="D253" s="3" t="str">
        <f>VLOOKUP(C253,$V$1:$Z$47,5,0)</f>
        <v>Others</v>
      </c>
      <c r="E253" s="3">
        <v>112000</v>
      </c>
      <c r="F253" s="7">
        <f>IF(Table3[[#This Row],[Base salary]]&gt;$S$14,$S$14,Table3[[#This Row],[Base salary]])</f>
        <v>112000</v>
      </c>
    </row>
    <row r="254" spans="1:6" x14ac:dyDescent="0.3">
      <c r="A254" s="3">
        <v>287</v>
      </c>
      <c r="B254" s="3" t="s">
        <v>7</v>
      </c>
      <c r="C254" s="3" t="s">
        <v>8</v>
      </c>
      <c r="D254" s="3" t="str">
        <f>VLOOKUP(C254,$V$1:$Z$47,5,0)</f>
        <v>IC3</v>
      </c>
      <c r="E254" s="3">
        <v>125000</v>
      </c>
      <c r="F254" s="7">
        <f>IF(Table3[[#This Row],[Base salary]]&gt;$S$14,$S$14,Table3[[#This Row],[Base salary]])</f>
        <v>125000</v>
      </c>
    </row>
    <row r="255" spans="1:6" x14ac:dyDescent="0.3">
      <c r="A255" s="3">
        <v>288</v>
      </c>
      <c r="B255" s="3" t="s">
        <v>4</v>
      </c>
      <c r="C255" s="3" t="s">
        <v>8</v>
      </c>
      <c r="D255" s="3" t="str">
        <f>VLOOKUP(C255,$V$1:$Z$47,5,0)</f>
        <v>IC3</v>
      </c>
      <c r="E255" s="3">
        <v>123000</v>
      </c>
      <c r="F255" s="7">
        <f>IF(Table3[[#This Row],[Base salary]]&gt;$S$14,$S$14,Table3[[#This Row],[Base salary]])</f>
        <v>123000</v>
      </c>
    </row>
    <row r="256" spans="1:6" x14ac:dyDescent="0.3">
      <c r="A256" s="3">
        <v>289</v>
      </c>
      <c r="B256" s="3" t="s">
        <v>4</v>
      </c>
      <c r="C256" s="3" t="s">
        <v>32</v>
      </c>
      <c r="D256" s="3" t="str">
        <f>VLOOKUP(C256,$V$1:$Z$47,5,0)</f>
        <v>IC4</v>
      </c>
      <c r="E256" s="3">
        <v>165000</v>
      </c>
      <c r="F256" s="7">
        <f>IF(Table3[[#This Row],[Base salary]]&gt;$S$14,$S$14,Table3[[#This Row],[Base salary]])</f>
        <v>165000</v>
      </c>
    </row>
    <row r="257" spans="1:6" x14ac:dyDescent="0.3">
      <c r="A257" s="3">
        <v>290</v>
      </c>
      <c r="B257" s="3" t="s">
        <v>4</v>
      </c>
      <c r="C257" s="3" t="s">
        <v>6</v>
      </c>
      <c r="D257" s="3" t="str">
        <f>VLOOKUP(C257,$V$1:$Z$47,5,0)</f>
        <v>IC5</v>
      </c>
      <c r="E257" s="3">
        <v>198000</v>
      </c>
      <c r="F257" s="7">
        <f>IF(Table3[[#This Row],[Base salary]]&gt;$S$14,$S$14,Table3[[#This Row],[Base salary]])</f>
        <v>198000</v>
      </c>
    </row>
    <row r="258" spans="1:6" x14ac:dyDescent="0.3">
      <c r="A258" s="3">
        <v>291</v>
      </c>
      <c r="B258" s="3" t="s">
        <v>4</v>
      </c>
      <c r="C258" s="3" t="s">
        <v>6</v>
      </c>
      <c r="D258" s="3" t="str">
        <f>VLOOKUP(C258,$V$1:$Z$47,5,0)</f>
        <v>IC5</v>
      </c>
      <c r="E258" s="3">
        <v>190000</v>
      </c>
      <c r="F258" s="7">
        <f>IF(Table3[[#This Row],[Base salary]]&gt;$S$14,$S$14,Table3[[#This Row],[Base salary]])</f>
        <v>190000</v>
      </c>
    </row>
    <row r="259" spans="1:6" x14ac:dyDescent="0.3">
      <c r="A259" s="3">
        <v>292</v>
      </c>
      <c r="B259" s="3" t="s">
        <v>4</v>
      </c>
      <c r="C259" s="3" t="s">
        <v>8</v>
      </c>
      <c r="D259" s="3" t="str">
        <f>VLOOKUP(C259,$V$1:$Z$47,5,0)</f>
        <v>IC3</v>
      </c>
      <c r="E259" s="3">
        <v>119000</v>
      </c>
      <c r="F259" s="7">
        <f>IF(Table3[[#This Row],[Base salary]]&gt;$S$14,$S$14,Table3[[#This Row],[Base salary]])</f>
        <v>119000</v>
      </c>
    </row>
    <row r="260" spans="1:6" x14ac:dyDescent="0.3">
      <c r="A260" s="3">
        <v>293</v>
      </c>
      <c r="B260" s="3" t="s">
        <v>4</v>
      </c>
      <c r="C260" s="3" t="s">
        <v>6</v>
      </c>
      <c r="D260" s="3" t="str">
        <f>VLOOKUP(C260,$V$1:$Z$47,5,0)</f>
        <v>IC5</v>
      </c>
      <c r="E260" s="3">
        <v>195</v>
      </c>
      <c r="F260" s="7">
        <f>IF(Table3[[#This Row],[Base salary]]&gt;$S$14,$S$14,Table3[[#This Row],[Base salary]])</f>
        <v>195</v>
      </c>
    </row>
    <row r="261" spans="1:6" x14ac:dyDescent="0.3">
      <c r="A261" s="3">
        <v>294</v>
      </c>
      <c r="B261" s="3" t="s">
        <v>4</v>
      </c>
      <c r="C261" s="3" t="s">
        <v>6</v>
      </c>
      <c r="D261" s="3" t="str">
        <f>VLOOKUP(C261,$V$1:$Z$47,5,0)</f>
        <v>IC5</v>
      </c>
      <c r="E261" s="3">
        <v>198000</v>
      </c>
      <c r="F261" s="7">
        <f>IF(Table3[[#This Row],[Base salary]]&gt;$S$14,$S$14,Table3[[#This Row],[Base salary]])</f>
        <v>198000</v>
      </c>
    </row>
    <row r="262" spans="1:6" x14ac:dyDescent="0.3">
      <c r="A262" s="3">
        <v>295</v>
      </c>
      <c r="B262" s="3" t="s">
        <v>4</v>
      </c>
      <c r="C262" s="3" t="s">
        <v>14</v>
      </c>
      <c r="D262" s="3" t="str">
        <f>VLOOKUP(C262,$V$1:$Z$47,5,0)</f>
        <v>M1</v>
      </c>
      <c r="E262" s="3">
        <v>220000</v>
      </c>
      <c r="F262" s="7">
        <f>IF(Table3[[#This Row],[Base salary]]&gt;$S$14,$S$14,Table3[[#This Row],[Base salary]])</f>
        <v>220000</v>
      </c>
    </row>
    <row r="263" spans="1:6" x14ac:dyDescent="0.3">
      <c r="A263" s="3">
        <v>296</v>
      </c>
      <c r="B263" s="3" t="s">
        <v>4</v>
      </c>
      <c r="C263" s="3" t="s">
        <v>6</v>
      </c>
      <c r="D263" s="3" t="str">
        <f>VLOOKUP(C263,$V$1:$Z$47,5,0)</f>
        <v>IC5</v>
      </c>
      <c r="E263" s="3">
        <v>105000</v>
      </c>
      <c r="F263" s="7">
        <f>IF(Table3[[#This Row],[Base salary]]&gt;$S$14,$S$14,Table3[[#This Row],[Base salary]])</f>
        <v>105000</v>
      </c>
    </row>
    <row r="264" spans="1:6" x14ac:dyDescent="0.3">
      <c r="A264" s="3">
        <v>297</v>
      </c>
      <c r="B264" s="3" t="s">
        <v>4</v>
      </c>
      <c r="C264" s="3" t="s">
        <v>33</v>
      </c>
      <c r="D264" s="3" t="str">
        <f>VLOOKUP(C264,$V$1:$Z$47,5,0)</f>
        <v>Others</v>
      </c>
      <c r="E264" s="3">
        <v>151000</v>
      </c>
      <c r="F264" s="7">
        <f>IF(Table3[[#This Row],[Base salary]]&gt;$S$14,$S$14,Table3[[#This Row],[Base salary]])</f>
        <v>151000</v>
      </c>
    </row>
    <row r="265" spans="1:6" x14ac:dyDescent="0.3">
      <c r="A265" s="3">
        <v>298</v>
      </c>
      <c r="B265" s="3" t="s">
        <v>7</v>
      </c>
      <c r="C265" s="3" t="s">
        <v>34</v>
      </c>
      <c r="D265" s="3" t="str">
        <f>VLOOKUP(C265,$V$1:$Z$47,5,0)</f>
        <v>Others</v>
      </c>
      <c r="E265" s="3">
        <v>210000</v>
      </c>
      <c r="F265" s="7">
        <f>IF(Table3[[#This Row],[Base salary]]&gt;$S$14,$S$14,Table3[[#This Row],[Base salary]])</f>
        <v>210000</v>
      </c>
    </row>
    <row r="266" spans="1:6" x14ac:dyDescent="0.3">
      <c r="A266" s="3">
        <v>299</v>
      </c>
      <c r="B266" s="3" t="s">
        <v>4</v>
      </c>
      <c r="C266" s="3" t="s">
        <v>8</v>
      </c>
      <c r="D266" s="3" t="str">
        <f>VLOOKUP(C266,$V$1:$Z$47,5,0)</f>
        <v>IC3</v>
      </c>
      <c r="E266" s="3">
        <v>86439</v>
      </c>
      <c r="F266" s="7">
        <f>IF(Table3[[#This Row],[Base salary]]&gt;$S$14,$S$14,Table3[[#This Row],[Base salary]])</f>
        <v>86439</v>
      </c>
    </row>
    <row r="267" spans="1:6" x14ac:dyDescent="0.3">
      <c r="A267" s="3">
        <v>300</v>
      </c>
      <c r="B267" s="3" t="s">
        <v>4</v>
      </c>
      <c r="C267" s="3" t="s">
        <v>35</v>
      </c>
      <c r="D267" s="3" t="str">
        <f>VLOOKUP(C267,$V$1:$Z$47,5,0)</f>
        <v>Others</v>
      </c>
      <c r="E267" s="3">
        <v>149000</v>
      </c>
      <c r="F267" s="7">
        <f>IF(Table3[[#This Row],[Base salary]]&gt;$S$14,$S$14,Table3[[#This Row],[Base salary]])</f>
        <v>149000</v>
      </c>
    </row>
    <row r="268" spans="1:6" x14ac:dyDescent="0.3">
      <c r="A268" s="3">
        <v>301</v>
      </c>
      <c r="B268" s="3" t="s">
        <v>4</v>
      </c>
      <c r="C268" s="3" t="s">
        <v>5</v>
      </c>
      <c r="D268" s="3" t="str">
        <f>VLOOKUP(C268,$V$1:$Z$47,5,0)</f>
        <v>IC4</v>
      </c>
      <c r="E268" s="3">
        <v>115000</v>
      </c>
      <c r="F268" s="7">
        <f>IF(Table3[[#This Row],[Base salary]]&gt;$S$14,$S$14,Table3[[#This Row],[Base salary]])</f>
        <v>115000</v>
      </c>
    </row>
    <row r="269" spans="1:6" x14ac:dyDescent="0.3">
      <c r="A269" s="3">
        <v>302</v>
      </c>
      <c r="B269" s="3" t="s">
        <v>4</v>
      </c>
      <c r="C269" s="3" t="s">
        <v>5</v>
      </c>
      <c r="D269" s="3" t="str">
        <f>VLOOKUP(C269,$V$1:$Z$47,5,0)</f>
        <v>IC4</v>
      </c>
      <c r="E269" s="3">
        <v>160000</v>
      </c>
      <c r="F269" s="7">
        <f>IF(Table3[[#This Row],[Base salary]]&gt;$S$14,$S$14,Table3[[#This Row],[Base salary]])</f>
        <v>160000</v>
      </c>
    </row>
    <row r="270" spans="1:6" x14ac:dyDescent="0.3">
      <c r="A270" s="3">
        <v>303</v>
      </c>
      <c r="B270" s="3" t="s">
        <v>7</v>
      </c>
      <c r="C270" s="3" t="s">
        <v>26</v>
      </c>
      <c r="D270" s="3" t="str">
        <f>VLOOKUP(C270,$V$1:$Z$47,5,0)</f>
        <v>Others</v>
      </c>
      <c r="E270" s="3">
        <v>75000</v>
      </c>
      <c r="F270" s="7">
        <f>IF(Table3[[#This Row],[Base salary]]&gt;$S$14,$S$14,Table3[[#This Row],[Base salary]])</f>
        <v>75000</v>
      </c>
    </row>
    <row r="271" spans="1:6" x14ac:dyDescent="0.3">
      <c r="A271" s="3">
        <v>304</v>
      </c>
      <c r="B271" s="3" t="s">
        <v>7</v>
      </c>
      <c r="C271" s="3" t="s">
        <v>8</v>
      </c>
      <c r="D271" s="3" t="str">
        <f>VLOOKUP(C271,$V$1:$Z$47,5,0)</f>
        <v>IC3</v>
      </c>
      <c r="E271" s="3">
        <v>113000</v>
      </c>
      <c r="F271" s="7">
        <f>IF(Table3[[#This Row],[Base salary]]&gt;$S$14,$S$14,Table3[[#This Row],[Base salary]])</f>
        <v>113000</v>
      </c>
    </row>
    <row r="272" spans="1:6" x14ac:dyDescent="0.3">
      <c r="A272" s="3">
        <v>305</v>
      </c>
      <c r="B272" s="3" t="s">
        <v>7</v>
      </c>
      <c r="C272" s="3" t="s">
        <v>5</v>
      </c>
      <c r="D272" s="3" t="str">
        <f>VLOOKUP(C272,$V$1:$Z$47,5,0)</f>
        <v>IC4</v>
      </c>
      <c r="E272" s="3">
        <v>117600</v>
      </c>
      <c r="F272" s="7">
        <f>IF(Table3[[#This Row],[Base salary]]&gt;$S$14,$S$14,Table3[[#This Row],[Base salary]])</f>
        <v>117600</v>
      </c>
    </row>
    <row r="273" spans="1:6" x14ac:dyDescent="0.3">
      <c r="A273" s="3">
        <v>306</v>
      </c>
      <c r="B273" s="3" t="s">
        <v>7</v>
      </c>
      <c r="C273" s="3" t="s">
        <v>5</v>
      </c>
      <c r="D273" s="3" t="str">
        <f>VLOOKUP(C273,$V$1:$Z$47,5,0)</f>
        <v>IC4</v>
      </c>
      <c r="E273" s="3">
        <v>160000</v>
      </c>
      <c r="F273" s="7">
        <f>IF(Table3[[#This Row],[Base salary]]&gt;$S$14,$S$14,Table3[[#This Row],[Base salary]])</f>
        <v>160000</v>
      </c>
    </row>
    <row r="274" spans="1:6" x14ac:dyDescent="0.3">
      <c r="A274" s="3">
        <v>307</v>
      </c>
      <c r="B274" s="3" t="s">
        <v>4</v>
      </c>
      <c r="C274" s="3" t="s">
        <v>6</v>
      </c>
      <c r="D274" s="3" t="str">
        <f>VLOOKUP(C274,$V$1:$Z$47,5,0)</f>
        <v>IC5</v>
      </c>
      <c r="E274" s="3">
        <v>202000</v>
      </c>
      <c r="F274" s="7">
        <f>IF(Table3[[#This Row],[Base salary]]&gt;$S$14,$S$14,Table3[[#This Row],[Base salary]])</f>
        <v>202000</v>
      </c>
    </row>
    <row r="275" spans="1:6" x14ac:dyDescent="0.3">
      <c r="A275" s="3">
        <v>308</v>
      </c>
      <c r="B275" s="3" t="s">
        <v>4</v>
      </c>
      <c r="C275" s="3" t="s">
        <v>6</v>
      </c>
      <c r="D275" s="3" t="str">
        <f>VLOOKUP(C275,$V$1:$Z$47,5,0)</f>
        <v>IC5</v>
      </c>
      <c r="E275" s="3">
        <v>195000</v>
      </c>
      <c r="F275" s="7">
        <f>IF(Table3[[#This Row],[Base salary]]&gt;$S$14,$S$14,Table3[[#This Row],[Base salary]])</f>
        <v>195000</v>
      </c>
    </row>
    <row r="276" spans="1:6" x14ac:dyDescent="0.3">
      <c r="A276" s="3">
        <v>309</v>
      </c>
      <c r="B276" s="3" t="s">
        <v>4</v>
      </c>
      <c r="C276" s="3" t="s">
        <v>6</v>
      </c>
      <c r="D276" s="3" t="str">
        <f>VLOOKUP(C276,$V$1:$Z$47,5,0)</f>
        <v>IC5</v>
      </c>
      <c r="E276" s="3">
        <v>195000</v>
      </c>
      <c r="F276" s="7">
        <f>IF(Table3[[#This Row],[Base salary]]&gt;$S$14,$S$14,Table3[[#This Row],[Base salary]])</f>
        <v>195000</v>
      </c>
    </row>
    <row r="277" spans="1:6" x14ac:dyDescent="0.3">
      <c r="A277" s="3">
        <v>310</v>
      </c>
      <c r="B277" s="3" t="s">
        <v>4</v>
      </c>
      <c r="C277" s="3" t="s">
        <v>8</v>
      </c>
      <c r="D277" s="3" t="str">
        <f>VLOOKUP(C277,$V$1:$Z$47,5,0)</f>
        <v>IC3</v>
      </c>
      <c r="E277" s="3">
        <v>123000</v>
      </c>
      <c r="F277" s="7">
        <f>IF(Table3[[#This Row],[Base salary]]&gt;$S$14,$S$14,Table3[[#This Row],[Base salary]])</f>
        <v>123000</v>
      </c>
    </row>
    <row r="278" spans="1:6" x14ac:dyDescent="0.3">
      <c r="A278" s="3">
        <v>311</v>
      </c>
      <c r="B278" s="3" t="s">
        <v>4</v>
      </c>
      <c r="C278" s="3" t="s">
        <v>5</v>
      </c>
      <c r="D278" s="3" t="str">
        <f>VLOOKUP(C278,$V$1:$Z$47,5,0)</f>
        <v>IC4</v>
      </c>
      <c r="E278" s="3">
        <v>160000</v>
      </c>
      <c r="F278" s="7">
        <f>IF(Table3[[#This Row],[Base salary]]&gt;$S$14,$S$14,Table3[[#This Row],[Base salary]])</f>
        <v>160000</v>
      </c>
    </row>
    <row r="279" spans="1:6" x14ac:dyDescent="0.3">
      <c r="A279" s="3">
        <v>312</v>
      </c>
      <c r="B279" s="3" t="s">
        <v>7</v>
      </c>
      <c r="C279" s="3" t="s">
        <v>5</v>
      </c>
      <c r="D279" s="3" t="str">
        <f>VLOOKUP(C279,$V$1:$Z$47,5,0)</f>
        <v>IC4</v>
      </c>
      <c r="E279" s="3">
        <v>160000</v>
      </c>
      <c r="F279" s="7">
        <f>IF(Table3[[#This Row],[Base salary]]&gt;$S$14,$S$14,Table3[[#This Row],[Base salary]])</f>
        <v>160000</v>
      </c>
    </row>
    <row r="280" spans="1:6" x14ac:dyDescent="0.3">
      <c r="A280" s="3">
        <v>313</v>
      </c>
      <c r="B280" s="3" t="s">
        <v>4</v>
      </c>
      <c r="C280" s="3" t="s">
        <v>5</v>
      </c>
      <c r="D280" s="3" t="str">
        <f>VLOOKUP(C280,$V$1:$Z$47,5,0)</f>
        <v>IC4</v>
      </c>
      <c r="E280" s="3">
        <v>165000</v>
      </c>
      <c r="F280" s="7">
        <f>IF(Table3[[#This Row],[Base salary]]&gt;$S$14,$S$14,Table3[[#This Row],[Base salary]])</f>
        <v>165000</v>
      </c>
    </row>
    <row r="281" spans="1:6" x14ac:dyDescent="0.3">
      <c r="A281" s="3">
        <v>314</v>
      </c>
      <c r="B281" s="3" t="s">
        <v>4</v>
      </c>
      <c r="C281" s="3" t="s">
        <v>5</v>
      </c>
      <c r="D281" s="3" t="str">
        <f>VLOOKUP(C281,$V$1:$Z$47,5,0)</f>
        <v>IC4</v>
      </c>
      <c r="E281" s="3">
        <v>158000</v>
      </c>
      <c r="F281" s="7">
        <f>IF(Table3[[#This Row],[Base salary]]&gt;$S$14,$S$14,Table3[[#This Row],[Base salary]])</f>
        <v>158000</v>
      </c>
    </row>
    <row r="282" spans="1:6" x14ac:dyDescent="0.3">
      <c r="A282" s="3">
        <v>315</v>
      </c>
      <c r="B282" s="3" t="s">
        <v>7</v>
      </c>
      <c r="C282" s="3" t="s">
        <v>6</v>
      </c>
      <c r="D282" s="3" t="str">
        <f>VLOOKUP(C282,$V$1:$Z$47,5,0)</f>
        <v>IC5</v>
      </c>
      <c r="E282" s="3">
        <v>182000</v>
      </c>
      <c r="F282" s="7">
        <f>IF(Table3[[#This Row],[Base salary]]&gt;$S$14,$S$14,Table3[[#This Row],[Base salary]])</f>
        <v>182000</v>
      </c>
    </row>
    <row r="283" spans="1:6" x14ac:dyDescent="0.3">
      <c r="A283" s="3">
        <v>316</v>
      </c>
      <c r="B283" s="3" t="s">
        <v>4</v>
      </c>
      <c r="C283" s="3" t="s">
        <v>6</v>
      </c>
      <c r="D283" s="3" t="str">
        <f>VLOOKUP(C283,$V$1:$Z$47,5,0)</f>
        <v>IC5</v>
      </c>
      <c r="E283" s="3">
        <v>195000</v>
      </c>
      <c r="F283" s="7">
        <f>IF(Table3[[#This Row],[Base salary]]&gt;$S$14,$S$14,Table3[[#This Row],[Base salary]])</f>
        <v>195000</v>
      </c>
    </row>
    <row r="284" spans="1:6" x14ac:dyDescent="0.3">
      <c r="A284" s="3">
        <v>317</v>
      </c>
      <c r="B284" s="3" t="s">
        <v>4</v>
      </c>
      <c r="C284" s="3" t="s">
        <v>5</v>
      </c>
      <c r="D284" s="3" t="str">
        <f>VLOOKUP(C284,$V$1:$Z$47,5,0)</f>
        <v>IC4</v>
      </c>
      <c r="E284" s="3">
        <v>160000</v>
      </c>
      <c r="F284" s="7">
        <f>IF(Table3[[#This Row],[Base salary]]&gt;$S$14,$S$14,Table3[[#This Row],[Base salary]])</f>
        <v>160000</v>
      </c>
    </row>
    <row r="285" spans="1:6" x14ac:dyDescent="0.3">
      <c r="A285" s="3">
        <v>318</v>
      </c>
      <c r="B285" s="3" t="s">
        <v>4</v>
      </c>
      <c r="C285" s="3" t="s">
        <v>36</v>
      </c>
      <c r="D285" s="3" t="str">
        <f>VLOOKUP(C285,$V$1:$Z$47,5,0)</f>
        <v>Others</v>
      </c>
      <c r="E285" s="3">
        <v>235000</v>
      </c>
      <c r="F285" s="7">
        <f>IF(Table3[[#This Row],[Base salary]]&gt;$S$14,$S$14,Table3[[#This Row],[Base salary]])</f>
        <v>235000</v>
      </c>
    </row>
    <row r="286" spans="1:6" x14ac:dyDescent="0.3">
      <c r="A286" s="3">
        <v>320</v>
      </c>
      <c r="B286" s="3" t="s">
        <v>4</v>
      </c>
      <c r="C286" s="3" t="s">
        <v>38</v>
      </c>
      <c r="D286" s="3" t="str">
        <f>VLOOKUP(C286,$V$1:$Z$47,5,0)</f>
        <v>Others</v>
      </c>
      <c r="E286" s="3">
        <v>120000</v>
      </c>
      <c r="F286" s="7">
        <f>IF(Table3[[#This Row],[Base salary]]&gt;$S$14,$S$14,Table3[[#This Row],[Base salary]])</f>
        <v>120000</v>
      </c>
    </row>
    <row r="287" spans="1:6" x14ac:dyDescent="0.3">
      <c r="A287" s="3">
        <v>321</v>
      </c>
      <c r="B287" s="3" t="s">
        <v>7</v>
      </c>
      <c r="C287" s="3" t="s">
        <v>6</v>
      </c>
      <c r="D287" s="3" t="str">
        <f>VLOOKUP(C287,$V$1:$Z$47,5,0)</f>
        <v>IC5</v>
      </c>
      <c r="E287" s="3">
        <v>130000</v>
      </c>
      <c r="F287" s="7">
        <f>IF(Table3[[#This Row],[Base salary]]&gt;$S$14,$S$14,Table3[[#This Row],[Base salary]])</f>
        <v>130000</v>
      </c>
    </row>
    <row r="288" spans="1:6" x14ac:dyDescent="0.3">
      <c r="A288" s="3">
        <v>322</v>
      </c>
      <c r="B288" s="3" t="s">
        <v>7</v>
      </c>
      <c r="C288" s="3" t="s">
        <v>9</v>
      </c>
      <c r="D288" s="3" t="str">
        <f>VLOOKUP(C288,$V$1:$Z$47,5,0)</f>
        <v>IC6</v>
      </c>
      <c r="E288" s="3">
        <v>179340</v>
      </c>
      <c r="F288" s="7">
        <f>IF(Table3[[#This Row],[Base salary]]&gt;$S$14,$S$14,Table3[[#This Row],[Base salary]])</f>
        <v>179340</v>
      </c>
    </row>
    <row r="289" spans="1:6" x14ac:dyDescent="0.3">
      <c r="A289" s="4">
        <v>324</v>
      </c>
      <c r="B289" s="4" t="s">
        <v>4</v>
      </c>
      <c r="C289" s="4" t="s">
        <v>5</v>
      </c>
      <c r="D289" s="3" t="str">
        <f>VLOOKUP(C289,$V$1:$Z$47,5,0)</f>
        <v>IC4</v>
      </c>
      <c r="E289" s="4">
        <v>150000</v>
      </c>
      <c r="F289" s="7">
        <f>IF(Table3[[#This Row],[Base salary]]&gt;$S$14,$S$14,Table3[[#This Row],[Base salary]])</f>
        <v>150000</v>
      </c>
    </row>
    <row r="290" spans="1:6" x14ac:dyDescent="0.3">
      <c r="A290" s="3">
        <v>325</v>
      </c>
      <c r="B290" s="3" t="s">
        <v>7</v>
      </c>
      <c r="C290" s="3" t="s">
        <v>8</v>
      </c>
      <c r="D290" s="3" t="str">
        <f>VLOOKUP(C290,$V$1:$Z$47,5,0)</f>
        <v>IC3</v>
      </c>
      <c r="E290" s="3">
        <v>115000</v>
      </c>
      <c r="F290" s="7">
        <f>IF(Table3[[#This Row],[Base salary]]&gt;$S$14,$S$14,Table3[[#This Row],[Base salary]])</f>
        <v>115000</v>
      </c>
    </row>
    <row r="291" spans="1:6" x14ac:dyDescent="0.3">
      <c r="A291" s="4">
        <v>326</v>
      </c>
      <c r="B291" s="4" t="s">
        <v>4</v>
      </c>
      <c r="C291" s="4" t="s">
        <v>9</v>
      </c>
      <c r="D291" s="3" t="str">
        <f>VLOOKUP(C291,$V$1:$Z$47,5,0)</f>
        <v>IC6</v>
      </c>
      <c r="E291" s="4">
        <v>200000</v>
      </c>
      <c r="F291" s="7">
        <f>IF(Table3[[#This Row],[Base salary]]&gt;$S$14,$S$14,Table3[[#This Row],[Base salary]])</f>
        <v>200000</v>
      </c>
    </row>
    <row r="292" spans="1:6" x14ac:dyDescent="0.3">
      <c r="A292" s="3">
        <v>327</v>
      </c>
      <c r="B292" s="3" t="s">
        <v>7</v>
      </c>
      <c r="C292" s="3" t="s">
        <v>6</v>
      </c>
      <c r="D292" s="3" t="str">
        <f>VLOOKUP(C292,$V$1:$Z$47,5,0)</f>
        <v>IC5</v>
      </c>
      <c r="E292" s="3">
        <v>170000</v>
      </c>
      <c r="F292" s="7">
        <f>IF(Table3[[#This Row],[Base salary]]&gt;$S$14,$S$14,Table3[[#This Row],[Base salary]])</f>
        <v>170000</v>
      </c>
    </row>
    <row r="293" spans="1:6" x14ac:dyDescent="0.3">
      <c r="A293" s="4">
        <v>328</v>
      </c>
      <c r="B293" s="4" t="s">
        <v>7</v>
      </c>
      <c r="C293" s="4" t="s">
        <v>5</v>
      </c>
      <c r="D293" s="3" t="str">
        <f>VLOOKUP(C293,$V$1:$Z$47,5,0)</f>
        <v>IC4</v>
      </c>
      <c r="E293" s="4">
        <v>180000</v>
      </c>
      <c r="F293" s="7">
        <f>IF(Table3[[#This Row],[Base salary]]&gt;$S$14,$S$14,Table3[[#This Row],[Base salary]])</f>
        <v>180000</v>
      </c>
    </row>
    <row r="294" spans="1:6" x14ac:dyDescent="0.3">
      <c r="A294" s="3">
        <v>329</v>
      </c>
      <c r="B294" s="3" t="s">
        <v>4</v>
      </c>
      <c r="C294" s="3" t="s">
        <v>39</v>
      </c>
      <c r="D294" s="3" t="str">
        <f>VLOOKUP(C294,$V$1:$Z$47,5,0)</f>
        <v>Others</v>
      </c>
      <c r="E294" s="3">
        <v>295629</v>
      </c>
      <c r="F294" s="7">
        <f>IF(Table3[[#This Row],[Base salary]]&gt;$S$14,$S$14,Table3[[#This Row],[Base salary]])</f>
        <v>295629</v>
      </c>
    </row>
    <row r="295" spans="1:6" x14ac:dyDescent="0.3">
      <c r="A295" s="4">
        <v>330</v>
      </c>
      <c r="B295" s="4" t="s">
        <v>4</v>
      </c>
      <c r="C295" s="4" t="s">
        <v>39</v>
      </c>
      <c r="D295" s="3" t="str">
        <f>VLOOKUP(C295,$V$1:$Z$47,5,0)</f>
        <v>Others</v>
      </c>
      <c r="E295" s="4">
        <v>295629</v>
      </c>
      <c r="F295" s="7">
        <f>IF(Table3[[#This Row],[Base salary]]&gt;$S$14,$S$14,Table3[[#This Row],[Base salary]])</f>
        <v>295629</v>
      </c>
    </row>
    <row r="296" spans="1:6" x14ac:dyDescent="0.3">
      <c r="A296" s="3">
        <v>331</v>
      </c>
      <c r="B296" s="3" t="s">
        <v>4</v>
      </c>
      <c r="C296" s="3" t="s">
        <v>6</v>
      </c>
      <c r="D296" s="3" t="str">
        <f>VLOOKUP(C296,$V$1:$Z$47,5,0)</f>
        <v>IC5</v>
      </c>
      <c r="E296" s="3">
        <v>180000</v>
      </c>
      <c r="F296" s="7">
        <f>IF(Table3[[#This Row],[Base salary]]&gt;$S$14,$S$14,Table3[[#This Row],[Base salary]])</f>
        <v>180000</v>
      </c>
    </row>
    <row r="297" spans="1:6" x14ac:dyDescent="0.3">
      <c r="A297" s="4">
        <v>332</v>
      </c>
      <c r="B297" s="4" t="s">
        <v>7</v>
      </c>
      <c r="C297" s="4" t="s">
        <v>8</v>
      </c>
      <c r="D297" s="3" t="str">
        <f>VLOOKUP(C297,$V$1:$Z$47,5,0)</f>
        <v>IC3</v>
      </c>
      <c r="E297" s="4">
        <v>62000</v>
      </c>
      <c r="F297" s="7">
        <f>IF(Table3[[#This Row],[Base salary]]&gt;$S$14,$S$14,Table3[[#This Row],[Base salary]])</f>
        <v>62000</v>
      </c>
    </row>
    <row r="298" spans="1:6" x14ac:dyDescent="0.3">
      <c r="A298" s="3">
        <v>333</v>
      </c>
      <c r="B298" s="3" t="s">
        <v>7</v>
      </c>
      <c r="C298" s="3" t="s">
        <v>5</v>
      </c>
      <c r="D298" s="3" t="str">
        <f>VLOOKUP(C298,$V$1:$Z$47,5,0)</f>
        <v>IC4</v>
      </c>
      <c r="E298" s="3">
        <v>80000</v>
      </c>
      <c r="F298" s="7">
        <f>IF(Table3[[#This Row],[Base salary]]&gt;$S$14,$S$14,Table3[[#This Row],[Base salary]])</f>
        <v>80000</v>
      </c>
    </row>
    <row r="299" spans="1:6" x14ac:dyDescent="0.3">
      <c r="A299" s="4">
        <v>334</v>
      </c>
      <c r="B299" s="4" t="s">
        <v>4</v>
      </c>
      <c r="C299" s="4" t="s">
        <v>5</v>
      </c>
      <c r="D299" s="3" t="str">
        <f>VLOOKUP(C299,$V$1:$Z$47,5,0)</f>
        <v>IC4</v>
      </c>
      <c r="E299" s="4">
        <v>150000</v>
      </c>
      <c r="F299" s="7">
        <f>IF(Table3[[#This Row],[Base salary]]&gt;$S$14,$S$14,Table3[[#This Row],[Base salary]])</f>
        <v>150000</v>
      </c>
    </row>
    <row r="300" spans="1:6" x14ac:dyDescent="0.3">
      <c r="A300" s="3">
        <v>335</v>
      </c>
      <c r="B300" s="3" t="s">
        <v>7</v>
      </c>
      <c r="C300" s="3" t="s">
        <v>14</v>
      </c>
      <c r="D300" s="3" t="str">
        <f>VLOOKUP(C300,$V$1:$Z$47,5,0)</f>
        <v>M1</v>
      </c>
      <c r="E300" s="3">
        <v>227303</v>
      </c>
      <c r="F300" s="7">
        <f>IF(Table3[[#This Row],[Base salary]]&gt;$S$14,$S$14,Table3[[#This Row],[Base salary]])</f>
        <v>227303</v>
      </c>
    </row>
    <row r="301" spans="1:6" x14ac:dyDescent="0.3">
      <c r="A301" s="4">
        <v>336</v>
      </c>
      <c r="B301" s="4" t="s">
        <v>4</v>
      </c>
      <c r="C301" s="4" t="s">
        <v>5</v>
      </c>
      <c r="D301" s="3" t="str">
        <f>VLOOKUP(C301,$V$1:$Z$47,5,0)</f>
        <v>IC4</v>
      </c>
      <c r="E301" s="4">
        <v>155000</v>
      </c>
      <c r="F301" s="7">
        <f>IF(Table3[[#This Row],[Base salary]]&gt;$S$14,$S$14,Table3[[#This Row],[Base salary]])</f>
        <v>155000</v>
      </c>
    </row>
    <row r="302" spans="1:6" x14ac:dyDescent="0.3">
      <c r="A302" s="3">
        <v>337</v>
      </c>
      <c r="B302" s="3" t="s">
        <v>4</v>
      </c>
      <c r="C302" s="3" t="s">
        <v>14</v>
      </c>
      <c r="D302" s="3" t="str">
        <f>VLOOKUP(C302,$V$1:$Z$47,5,0)</f>
        <v>M1</v>
      </c>
      <c r="E302" s="3">
        <v>156000</v>
      </c>
      <c r="F302" s="7">
        <f>IF(Table3[[#This Row],[Base salary]]&gt;$S$14,$S$14,Table3[[#This Row],[Base salary]])</f>
        <v>156000</v>
      </c>
    </row>
    <row r="303" spans="1:6" x14ac:dyDescent="0.3">
      <c r="A303" s="4">
        <v>338</v>
      </c>
      <c r="B303" s="4" t="s">
        <v>7</v>
      </c>
      <c r="C303" s="4" t="s">
        <v>8</v>
      </c>
      <c r="D303" s="3" t="str">
        <f>VLOOKUP(C303,$V$1:$Z$47,5,0)</f>
        <v>IC3</v>
      </c>
      <c r="E303" s="4">
        <v>118000</v>
      </c>
      <c r="F303" s="7">
        <f>IF(Table3[[#This Row],[Base salary]]&gt;$S$14,$S$14,Table3[[#This Row],[Base salary]])</f>
        <v>118000</v>
      </c>
    </row>
    <row r="304" spans="1:6" x14ac:dyDescent="0.3">
      <c r="A304" s="3">
        <v>339</v>
      </c>
      <c r="B304" s="3" t="s">
        <v>4</v>
      </c>
      <c r="C304" s="3" t="s">
        <v>5</v>
      </c>
      <c r="D304" s="3" t="str">
        <f>VLOOKUP(C304,$V$1:$Z$47,5,0)</f>
        <v>IC4</v>
      </c>
      <c r="E304" s="3">
        <v>160000</v>
      </c>
      <c r="F304" s="7">
        <f>IF(Table3[[#This Row],[Base salary]]&gt;$S$14,$S$14,Table3[[#This Row],[Base salary]])</f>
        <v>160000</v>
      </c>
    </row>
    <row r="305" spans="1:6" x14ac:dyDescent="0.3">
      <c r="A305" s="4">
        <v>340</v>
      </c>
      <c r="B305" s="4" t="s">
        <v>4</v>
      </c>
      <c r="C305" s="4" t="s">
        <v>14</v>
      </c>
      <c r="D305" s="3" t="str">
        <f>VLOOKUP(C305,$V$1:$Z$47,5,0)</f>
        <v>M1</v>
      </c>
      <c r="E305" s="4">
        <v>225000</v>
      </c>
      <c r="F305" s="7">
        <f>IF(Table3[[#This Row],[Base salary]]&gt;$S$14,$S$14,Table3[[#This Row],[Base salary]])</f>
        <v>225000</v>
      </c>
    </row>
    <row r="306" spans="1:6" x14ac:dyDescent="0.3">
      <c r="A306" s="3">
        <v>341</v>
      </c>
      <c r="B306" s="3" t="s">
        <v>7</v>
      </c>
      <c r="C306" s="3" t="s">
        <v>9</v>
      </c>
      <c r="D306" s="3" t="str">
        <f>VLOOKUP(C306,$V$1:$Z$47,5,0)</f>
        <v>IC6</v>
      </c>
      <c r="E306" s="3">
        <v>215000</v>
      </c>
      <c r="F306" s="7">
        <f>IF(Table3[[#This Row],[Base salary]]&gt;$S$14,$S$14,Table3[[#This Row],[Base salary]])</f>
        <v>215000</v>
      </c>
    </row>
    <row r="307" spans="1:6" x14ac:dyDescent="0.3">
      <c r="A307" s="4">
        <v>342</v>
      </c>
      <c r="B307" s="4" t="s">
        <v>4</v>
      </c>
      <c r="C307" s="4" t="s">
        <v>6</v>
      </c>
      <c r="D307" s="3" t="str">
        <f>VLOOKUP(C307,$V$1:$Z$47,5,0)</f>
        <v>IC5</v>
      </c>
      <c r="E307" s="4">
        <v>198000</v>
      </c>
      <c r="F307" s="7">
        <f>IF(Table3[[#This Row],[Base salary]]&gt;$S$14,$S$14,Table3[[#This Row],[Base salary]])</f>
        <v>198000</v>
      </c>
    </row>
    <row r="308" spans="1:6" x14ac:dyDescent="0.3">
      <c r="A308" s="3">
        <v>343</v>
      </c>
      <c r="B308" s="3" t="s">
        <v>4</v>
      </c>
      <c r="C308" s="3" t="s">
        <v>22</v>
      </c>
      <c r="D308" s="3" t="str">
        <f>VLOOKUP(C308,$V$1:$Z$47,5,0)</f>
        <v>Others</v>
      </c>
      <c r="E308" s="3">
        <v>123000</v>
      </c>
      <c r="F308" s="7">
        <f>IF(Table3[[#This Row],[Base salary]]&gt;$S$14,$S$14,Table3[[#This Row],[Base salary]])</f>
        <v>123000</v>
      </c>
    </row>
    <row r="309" spans="1:6" x14ac:dyDescent="0.3">
      <c r="A309" s="4">
        <v>344</v>
      </c>
      <c r="B309" s="4" t="s">
        <v>4</v>
      </c>
      <c r="C309" s="4" t="s">
        <v>9</v>
      </c>
      <c r="D309" s="3" t="str">
        <f>VLOOKUP(C309,$V$1:$Z$47,5,0)</f>
        <v>IC6</v>
      </c>
      <c r="E309" s="4">
        <v>220000</v>
      </c>
      <c r="F309" s="7">
        <f>IF(Table3[[#This Row],[Base salary]]&gt;$S$14,$S$14,Table3[[#This Row],[Base salary]])</f>
        <v>220000</v>
      </c>
    </row>
    <row r="310" spans="1:6" x14ac:dyDescent="0.3">
      <c r="A310" s="3">
        <v>345</v>
      </c>
      <c r="B310" s="3" t="s">
        <v>4</v>
      </c>
      <c r="C310" s="3" t="s">
        <v>6</v>
      </c>
      <c r="D310" s="3" t="str">
        <f>VLOOKUP(C310,$V$1:$Z$47,5,0)</f>
        <v>IC5</v>
      </c>
      <c r="E310" s="3">
        <v>200000</v>
      </c>
      <c r="F310" s="7">
        <f>IF(Table3[[#This Row],[Base salary]]&gt;$S$14,$S$14,Table3[[#This Row],[Base salary]])</f>
        <v>200000</v>
      </c>
    </row>
    <row r="311" spans="1:6" x14ac:dyDescent="0.3">
      <c r="A311" s="4">
        <v>346</v>
      </c>
      <c r="B311" s="4" t="s">
        <v>4</v>
      </c>
      <c r="C311" s="4" t="s">
        <v>6</v>
      </c>
      <c r="D311" s="3" t="str">
        <f>VLOOKUP(C311,$V$1:$Z$47,5,0)</f>
        <v>IC5</v>
      </c>
      <c r="E311" s="4">
        <v>195000</v>
      </c>
      <c r="F311" s="7">
        <f>IF(Table3[[#This Row],[Base salary]]&gt;$S$14,$S$14,Table3[[#This Row],[Base salary]])</f>
        <v>195000</v>
      </c>
    </row>
    <row r="312" spans="1:6" x14ac:dyDescent="0.3">
      <c r="A312" s="3">
        <v>347</v>
      </c>
      <c r="B312" s="3" t="s">
        <v>7</v>
      </c>
      <c r="C312" s="3" t="s">
        <v>5</v>
      </c>
      <c r="D312" s="3" t="str">
        <f>VLOOKUP(C312,$V$1:$Z$47,5,0)</f>
        <v>IC4</v>
      </c>
      <c r="E312" s="3">
        <v>154000</v>
      </c>
      <c r="F312" s="7">
        <f>IF(Table3[[#This Row],[Base salary]]&gt;$S$14,$S$14,Table3[[#This Row],[Base salary]])</f>
        <v>154000</v>
      </c>
    </row>
    <row r="313" spans="1:6" x14ac:dyDescent="0.3">
      <c r="A313" s="4">
        <v>348</v>
      </c>
      <c r="B313" s="4" t="s">
        <v>4</v>
      </c>
      <c r="C313" s="4" t="s">
        <v>5</v>
      </c>
      <c r="D313" s="3" t="str">
        <f>VLOOKUP(C313,$V$1:$Z$47,5,0)</f>
        <v>IC4</v>
      </c>
      <c r="E313" s="4">
        <v>140000</v>
      </c>
      <c r="F313" s="7">
        <f>IF(Table3[[#This Row],[Base salary]]&gt;$S$14,$S$14,Table3[[#This Row],[Base salary]])</f>
        <v>140000</v>
      </c>
    </row>
    <row r="314" spans="1:6" x14ac:dyDescent="0.3">
      <c r="A314" s="3">
        <v>349</v>
      </c>
      <c r="B314" s="3" t="s">
        <v>4</v>
      </c>
      <c r="C314" s="3" t="s">
        <v>6</v>
      </c>
      <c r="D314" s="3" t="str">
        <f>VLOOKUP(C314,$V$1:$Z$47,5,0)</f>
        <v>IC5</v>
      </c>
      <c r="E314" s="3">
        <v>184000</v>
      </c>
      <c r="F314" s="7">
        <f>IF(Table3[[#This Row],[Base salary]]&gt;$S$14,$S$14,Table3[[#This Row],[Base salary]])</f>
        <v>184000</v>
      </c>
    </row>
    <row r="315" spans="1:6" x14ac:dyDescent="0.3">
      <c r="A315" s="4">
        <v>350</v>
      </c>
      <c r="B315" s="4" t="s">
        <v>7</v>
      </c>
      <c r="C315" s="4" t="s">
        <v>6</v>
      </c>
      <c r="D315" s="3" t="str">
        <f>VLOOKUP(C315,$V$1:$Z$47,5,0)</f>
        <v>IC5</v>
      </c>
      <c r="E315" s="4">
        <v>194000</v>
      </c>
      <c r="F315" s="7">
        <f>IF(Table3[[#This Row],[Base salary]]&gt;$S$14,$S$14,Table3[[#This Row],[Base salary]])</f>
        <v>194000</v>
      </c>
    </row>
    <row r="316" spans="1:6" x14ac:dyDescent="0.3">
      <c r="A316" s="3">
        <v>351</v>
      </c>
      <c r="B316" s="3" t="s">
        <v>7</v>
      </c>
      <c r="C316" s="3" t="s">
        <v>6</v>
      </c>
      <c r="D316" s="3" t="str">
        <f>VLOOKUP(C316,$V$1:$Z$47,5,0)</f>
        <v>IC5</v>
      </c>
      <c r="E316" s="3">
        <v>145000</v>
      </c>
      <c r="F316" s="7">
        <f>IF(Table3[[#This Row],[Base salary]]&gt;$S$14,$S$14,Table3[[#This Row],[Base salary]])</f>
        <v>145000</v>
      </c>
    </row>
    <row r="317" spans="1:6" x14ac:dyDescent="0.3">
      <c r="A317" s="4">
        <v>352</v>
      </c>
      <c r="B317" s="4" t="s">
        <v>7</v>
      </c>
      <c r="C317" s="4" t="s">
        <v>8</v>
      </c>
      <c r="D317" s="3" t="str">
        <f>VLOOKUP(C317,$V$1:$Z$47,5,0)</f>
        <v>IC3</v>
      </c>
      <c r="E317" s="4">
        <v>100000</v>
      </c>
      <c r="F317" s="7">
        <f>IF(Table3[[#This Row],[Base salary]]&gt;$S$14,$S$14,Table3[[#This Row],[Base salary]])</f>
        <v>100000</v>
      </c>
    </row>
    <row r="318" spans="1:6" x14ac:dyDescent="0.3">
      <c r="A318" s="3">
        <v>353</v>
      </c>
      <c r="B318" s="3" t="s">
        <v>4</v>
      </c>
      <c r="C318" s="3" t="s">
        <v>19</v>
      </c>
      <c r="D318" s="3" t="str">
        <f>VLOOKUP(C318,$V$1:$Z$47,5,0)</f>
        <v>Others</v>
      </c>
      <c r="E318" s="3">
        <v>265000</v>
      </c>
      <c r="F318" s="7">
        <f>IF(Table3[[#This Row],[Base salary]]&gt;$S$14,$S$14,Table3[[#This Row],[Base salary]])</f>
        <v>265000</v>
      </c>
    </row>
    <row r="319" spans="1:6" x14ac:dyDescent="0.3">
      <c r="A319" s="4">
        <v>354</v>
      </c>
      <c r="B319" s="4" t="s">
        <v>4</v>
      </c>
      <c r="C319" s="4" t="s">
        <v>5</v>
      </c>
      <c r="D319" s="3" t="str">
        <f>VLOOKUP(C319,$V$1:$Z$47,5,0)</f>
        <v>IC4</v>
      </c>
      <c r="E319" s="4">
        <v>114000</v>
      </c>
      <c r="F319" s="7">
        <f>IF(Table3[[#This Row],[Base salary]]&gt;$S$14,$S$14,Table3[[#This Row],[Base salary]])</f>
        <v>114000</v>
      </c>
    </row>
    <row r="320" spans="1:6" x14ac:dyDescent="0.3">
      <c r="A320" s="3">
        <v>355</v>
      </c>
      <c r="B320" s="3" t="s">
        <v>4</v>
      </c>
      <c r="C320" s="3" t="s">
        <v>22</v>
      </c>
      <c r="D320" s="3" t="str">
        <f>VLOOKUP(C320,$V$1:$Z$47,5,0)</f>
        <v>Others</v>
      </c>
      <c r="E320" s="3">
        <v>52800</v>
      </c>
      <c r="F320" s="7">
        <f>IF(Table3[[#This Row],[Base salary]]&gt;$S$14,$S$14,Table3[[#This Row],[Base salary]])</f>
        <v>52800</v>
      </c>
    </row>
    <row r="321" spans="1:6" x14ac:dyDescent="0.3">
      <c r="A321" s="4">
        <v>356</v>
      </c>
      <c r="B321" s="4" t="s">
        <v>7</v>
      </c>
      <c r="C321" s="4" t="s">
        <v>5</v>
      </c>
      <c r="D321" s="3" t="str">
        <f>VLOOKUP(C321,$V$1:$Z$47,5,0)</f>
        <v>IC4</v>
      </c>
      <c r="E321" s="4">
        <v>165000</v>
      </c>
      <c r="F321" s="7">
        <f>IF(Table3[[#This Row],[Base salary]]&gt;$S$14,$S$14,Table3[[#This Row],[Base salary]])</f>
        <v>165000</v>
      </c>
    </row>
    <row r="322" spans="1:6" x14ac:dyDescent="0.3">
      <c r="A322" s="3">
        <v>357</v>
      </c>
      <c r="B322" s="3" t="s">
        <v>4</v>
      </c>
      <c r="C322" s="3" t="s">
        <v>6</v>
      </c>
      <c r="D322" s="3" t="str">
        <f>VLOOKUP(C322,$V$1:$Z$47,5,0)</f>
        <v>IC5</v>
      </c>
      <c r="E322" s="3">
        <v>190000</v>
      </c>
      <c r="F322" s="7">
        <f>IF(Table3[[#This Row],[Base salary]]&gt;$S$14,$S$14,Table3[[#This Row],[Base salary]])</f>
        <v>190000</v>
      </c>
    </row>
    <row r="323" spans="1:6" x14ac:dyDescent="0.3">
      <c r="A323" s="4">
        <v>358</v>
      </c>
      <c r="B323" s="4" t="s">
        <v>4</v>
      </c>
      <c r="C323" s="4" t="s">
        <v>5</v>
      </c>
      <c r="D323" s="3" t="str">
        <f>VLOOKUP(C323,$V$1:$Z$47,5,0)</f>
        <v>IC4</v>
      </c>
      <c r="E323" s="4">
        <v>154000</v>
      </c>
      <c r="F323" s="7">
        <f>IF(Table3[[#This Row],[Base salary]]&gt;$S$14,$S$14,Table3[[#This Row],[Base salary]])</f>
        <v>154000</v>
      </c>
    </row>
    <row r="324" spans="1:6" x14ac:dyDescent="0.3">
      <c r="A324" s="3">
        <v>359</v>
      </c>
      <c r="B324" s="3" t="s">
        <v>7</v>
      </c>
      <c r="C324" s="3" t="s">
        <v>5</v>
      </c>
      <c r="D324" s="3" t="str">
        <f>VLOOKUP(C324,$V$1:$Z$47,5,0)</f>
        <v>IC4</v>
      </c>
      <c r="E324" s="3">
        <v>66000</v>
      </c>
      <c r="F324" s="7">
        <f>IF(Table3[[#This Row],[Base salary]]&gt;$S$14,$S$14,Table3[[#This Row],[Base salary]])</f>
        <v>66000</v>
      </c>
    </row>
    <row r="325" spans="1:6" x14ac:dyDescent="0.3">
      <c r="A325" s="4">
        <v>360</v>
      </c>
      <c r="B325" s="4" t="s">
        <v>7</v>
      </c>
      <c r="C325" s="4" t="s">
        <v>5</v>
      </c>
      <c r="D325" s="3" t="str">
        <f>VLOOKUP(C325,$V$1:$Z$47,5,0)</f>
        <v>IC4</v>
      </c>
      <c r="E325" s="4">
        <v>146000</v>
      </c>
      <c r="F325" s="7">
        <f>IF(Table3[[#This Row],[Base salary]]&gt;$S$14,$S$14,Table3[[#This Row],[Base salary]])</f>
        <v>146000</v>
      </c>
    </row>
    <row r="326" spans="1:6" x14ac:dyDescent="0.3">
      <c r="A326" s="3">
        <v>361</v>
      </c>
      <c r="B326" s="3" t="s">
        <v>4</v>
      </c>
      <c r="C326" s="3" t="s">
        <v>8</v>
      </c>
      <c r="D326" s="3" t="str">
        <f>VLOOKUP(C326,$V$1:$Z$47,5,0)</f>
        <v>IC3</v>
      </c>
      <c r="E326" s="3">
        <v>118000</v>
      </c>
      <c r="F326" s="7">
        <f>IF(Table3[[#This Row],[Base salary]]&gt;$S$14,$S$14,Table3[[#This Row],[Base salary]])</f>
        <v>118000</v>
      </c>
    </row>
    <row r="327" spans="1:6" x14ac:dyDescent="0.3">
      <c r="A327" s="4">
        <v>362</v>
      </c>
      <c r="B327" s="4" t="s">
        <v>4</v>
      </c>
      <c r="C327" s="4" t="s">
        <v>8</v>
      </c>
      <c r="D327" s="3" t="str">
        <f>VLOOKUP(C327,$V$1:$Z$47,5,0)</f>
        <v>IC3</v>
      </c>
      <c r="E327" s="4">
        <v>118000</v>
      </c>
      <c r="F327" s="7">
        <f>IF(Table3[[#This Row],[Base salary]]&gt;$S$14,$S$14,Table3[[#This Row],[Base salary]])</f>
        <v>118000</v>
      </c>
    </row>
    <row r="328" spans="1:6" x14ac:dyDescent="0.3">
      <c r="A328" s="3">
        <v>363</v>
      </c>
      <c r="B328" s="3" t="s">
        <v>4</v>
      </c>
      <c r="C328" s="3" t="s">
        <v>5</v>
      </c>
      <c r="D328" s="3" t="str">
        <f>VLOOKUP(C328,$V$1:$Z$47,5,0)</f>
        <v>IC4</v>
      </c>
      <c r="E328" s="3">
        <v>162000</v>
      </c>
      <c r="F328" s="7">
        <f>IF(Table3[[#This Row],[Base salary]]&gt;$S$14,$S$14,Table3[[#This Row],[Base salary]])</f>
        <v>162000</v>
      </c>
    </row>
    <row r="329" spans="1:6" x14ac:dyDescent="0.3">
      <c r="A329" s="4">
        <v>364</v>
      </c>
      <c r="B329" s="4" t="s">
        <v>4</v>
      </c>
      <c r="C329" s="4" t="s">
        <v>5</v>
      </c>
      <c r="D329" s="3" t="str">
        <f>VLOOKUP(C329,$V$1:$Z$47,5,0)</f>
        <v>IC4</v>
      </c>
      <c r="E329" s="4">
        <v>150000</v>
      </c>
      <c r="F329" s="7">
        <f>IF(Table3[[#This Row],[Base salary]]&gt;$S$14,$S$14,Table3[[#This Row],[Base salary]])</f>
        <v>150000</v>
      </c>
    </row>
    <row r="330" spans="1:6" x14ac:dyDescent="0.3">
      <c r="A330" s="3">
        <v>365</v>
      </c>
      <c r="B330" s="3" t="s">
        <v>7</v>
      </c>
      <c r="C330" s="3" t="s">
        <v>5</v>
      </c>
      <c r="D330" s="3" t="str">
        <f>VLOOKUP(C330,$V$1:$Z$47,5,0)</f>
        <v>IC4</v>
      </c>
      <c r="E330" s="3">
        <v>67000</v>
      </c>
      <c r="F330" s="7">
        <f>IF(Table3[[#This Row],[Base salary]]&gt;$S$14,$S$14,Table3[[#This Row],[Base salary]])</f>
        <v>67000</v>
      </c>
    </row>
    <row r="331" spans="1:6" x14ac:dyDescent="0.3">
      <c r="A331" s="4">
        <v>366</v>
      </c>
      <c r="B331" s="4" t="s">
        <v>4</v>
      </c>
      <c r="C331" s="4" t="s">
        <v>5</v>
      </c>
      <c r="D331" s="3" t="str">
        <f>VLOOKUP(C331,$V$1:$Z$47,5,0)</f>
        <v>IC4</v>
      </c>
      <c r="E331" s="4">
        <v>163000</v>
      </c>
      <c r="F331" s="7">
        <f>IF(Table3[[#This Row],[Base salary]]&gt;$S$14,$S$14,Table3[[#This Row],[Base salary]])</f>
        <v>163000</v>
      </c>
    </row>
    <row r="332" spans="1:6" x14ac:dyDescent="0.3">
      <c r="A332" s="3">
        <v>367</v>
      </c>
      <c r="B332" s="3" t="s">
        <v>4</v>
      </c>
      <c r="C332" s="3" t="s">
        <v>8</v>
      </c>
      <c r="D332" s="3" t="str">
        <f>VLOOKUP(C332,$V$1:$Z$47,5,0)</f>
        <v>IC3</v>
      </c>
      <c r="E332" s="3">
        <v>58000</v>
      </c>
      <c r="F332" s="7">
        <f>IF(Table3[[#This Row],[Base salary]]&gt;$S$14,$S$14,Table3[[#This Row],[Base salary]])</f>
        <v>58000</v>
      </c>
    </row>
    <row r="333" spans="1:6" x14ac:dyDescent="0.3">
      <c r="A333" s="3">
        <v>369</v>
      </c>
      <c r="B333" s="3" t="s">
        <v>7</v>
      </c>
      <c r="C333" s="3" t="s">
        <v>8</v>
      </c>
      <c r="D333" s="3" t="str">
        <f>VLOOKUP(C333,$V$1:$Z$47,5,0)</f>
        <v>IC3</v>
      </c>
      <c r="E333" s="3">
        <v>115000</v>
      </c>
      <c r="F333" s="7">
        <f>IF(Table3[[#This Row],[Base salary]]&gt;$S$14,$S$14,Table3[[#This Row],[Base salary]])</f>
        <v>115000</v>
      </c>
    </row>
    <row r="334" spans="1:6" x14ac:dyDescent="0.3">
      <c r="A334" s="4">
        <v>370</v>
      </c>
      <c r="B334" s="4" t="s">
        <v>4</v>
      </c>
      <c r="C334" s="4" t="s">
        <v>6</v>
      </c>
      <c r="D334" s="3" t="str">
        <f>VLOOKUP(C334,$V$1:$Z$47,5,0)</f>
        <v>IC5</v>
      </c>
      <c r="E334" s="4">
        <v>186242.6</v>
      </c>
      <c r="F334" s="7">
        <f>IF(Table3[[#This Row],[Base salary]]&gt;$S$14,$S$14,Table3[[#This Row],[Base salary]])</f>
        <v>186242.6</v>
      </c>
    </row>
    <row r="335" spans="1:6" x14ac:dyDescent="0.3">
      <c r="A335" s="3">
        <v>371</v>
      </c>
      <c r="B335" s="3" t="s">
        <v>4</v>
      </c>
      <c r="C335" s="3" t="s">
        <v>6</v>
      </c>
      <c r="D335" s="3" t="str">
        <f>VLOOKUP(C335,$V$1:$Z$47,5,0)</f>
        <v>IC5</v>
      </c>
      <c r="E335" s="3">
        <v>185000</v>
      </c>
      <c r="F335" s="7">
        <f>IF(Table3[[#This Row],[Base salary]]&gt;$S$14,$S$14,Table3[[#This Row],[Base salary]])</f>
        <v>185000</v>
      </c>
    </row>
    <row r="336" spans="1:6" x14ac:dyDescent="0.3">
      <c r="A336" s="4">
        <v>372</v>
      </c>
      <c r="B336" s="4" t="s">
        <v>4</v>
      </c>
      <c r="C336" s="4" t="s">
        <v>6</v>
      </c>
      <c r="D336" s="3" t="str">
        <f>VLOOKUP(C336,$V$1:$Z$47,5,0)</f>
        <v>IC5</v>
      </c>
      <c r="E336" s="4">
        <v>182000</v>
      </c>
      <c r="F336" s="7">
        <f>IF(Table3[[#This Row],[Base salary]]&gt;$S$14,$S$14,Table3[[#This Row],[Base salary]])</f>
        <v>182000</v>
      </c>
    </row>
    <row r="337" spans="1:6" x14ac:dyDescent="0.3">
      <c r="A337" s="3">
        <v>373</v>
      </c>
      <c r="B337" s="3" t="s">
        <v>7</v>
      </c>
      <c r="C337" s="3" t="s">
        <v>5</v>
      </c>
      <c r="D337" s="3" t="str">
        <f>VLOOKUP(C337,$V$1:$Z$47,5,0)</f>
        <v>IC4</v>
      </c>
      <c r="E337" s="3">
        <v>140000</v>
      </c>
      <c r="F337" s="7">
        <f>IF(Table3[[#This Row],[Base salary]]&gt;$S$14,$S$14,Table3[[#This Row],[Base salary]])</f>
        <v>140000</v>
      </c>
    </row>
    <row r="338" spans="1:6" x14ac:dyDescent="0.3">
      <c r="A338" s="4">
        <v>374</v>
      </c>
      <c r="B338" s="4" t="s">
        <v>4</v>
      </c>
      <c r="C338" s="4" t="s">
        <v>8</v>
      </c>
      <c r="D338" s="3" t="str">
        <f>VLOOKUP(C338,$V$1:$Z$47,5,0)</f>
        <v>IC3</v>
      </c>
      <c r="E338" s="4">
        <v>115000</v>
      </c>
      <c r="F338" s="7">
        <f>IF(Table3[[#This Row],[Base salary]]&gt;$S$14,$S$14,Table3[[#This Row],[Base salary]])</f>
        <v>115000</v>
      </c>
    </row>
    <row r="339" spans="1:6" x14ac:dyDescent="0.3">
      <c r="A339" s="3">
        <v>375</v>
      </c>
      <c r="B339" s="3" t="s">
        <v>4</v>
      </c>
      <c r="C339" s="3" t="s">
        <v>40</v>
      </c>
      <c r="D339" s="3" t="str">
        <f>VLOOKUP(C339,$V$1:$Z$47,5,0)</f>
        <v>IC4</v>
      </c>
      <c r="E339" s="3">
        <v>168000</v>
      </c>
      <c r="F339" s="7">
        <f>IF(Table3[[#This Row],[Base salary]]&gt;$S$14,$S$14,Table3[[#This Row],[Base salary]])</f>
        <v>168000</v>
      </c>
    </row>
    <row r="340" spans="1:6" x14ac:dyDescent="0.3">
      <c r="A340" s="4">
        <v>376</v>
      </c>
      <c r="B340" s="4" t="s">
        <v>4</v>
      </c>
      <c r="C340" s="4" t="s">
        <v>8</v>
      </c>
      <c r="D340" s="3" t="str">
        <f>VLOOKUP(C340,$V$1:$Z$47,5,0)</f>
        <v>IC3</v>
      </c>
      <c r="E340" s="4">
        <v>115000</v>
      </c>
      <c r="F340" s="7">
        <f>IF(Table3[[#This Row],[Base salary]]&gt;$S$14,$S$14,Table3[[#This Row],[Base salary]])</f>
        <v>115000</v>
      </c>
    </row>
    <row r="341" spans="1:6" x14ac:dyDescent="0.3">
      <c r="A341" s="3">
        <v>377</v>
      </c>
      <c r="B341" s="3" t="s">
        <v>4</v>
      </c>
      <c r="C341" s="3" t="s">
        <v>5</v>
      </c>
      <c r="D341" s="3" t="str">
        <f>VLOOKUP(C341,$V$1:$Z$47,5,0)</f>
        <v>IC4</v>
      </c>
      <c r="E341" s="3">
        <v>150000</v>
      </c>
      <c r="F341" s="7">
        <f>IF(Table3[[#This Row],[Base salary]]&gt;$S$14,$S$14,Table3[[#This Row],[Base salary]])</f>
        <v>150000</v>
      </c>
    </row>
    <row r="342" spans="1:6" x14ac:dyDescent="0.3">
      <c r="A342" s="4">
        <v>378</v>
      </c>
      <c r="B342" s="4" t="s">
        <v>4</v>
      </c>
      <c r="C342" s="4" t="s">
        <v>6</v>
      </c>
      <c r="D342" s="3" t="str">
        <f>VLOOKUP(C342,$V$1:$Z$47,5,0)</f>
        <v>IC5</v>
      </c>
      <c r="E342" s="4">
        <v>182160</v>
      </c>
      <c r="F342" s="7">
        <f>IF(Table3[[#This Row],[Base salary]]&gt;$S$14,$S$14,Table3[[#This Row],[Base salary]])</f>
        <v>182160</v>
      </c>
    </row>
    <row r="343" spans="1:6" x14ac:dyDescent="0.3">
      <c r="A343" s="3">
        <v>379</v>
      </c>
      <c r="B343" s="3" t="s">
        <v>7</v>
      </c>
      <c r="C343" s="3" t="s">
        <v>5</v>
      </c>
      <c r="D343" s="3" t="str">
        <f>VLOOKUP(C343,$V$1:$Z$47,5,0)</f>
        <v>IC4</v>
      </c>
      <c r="E343" s="3">
        <v>160000</v>
      </c>
      <c r="F343" s="7">
        <f>IF(Table3[[#This Row],[Base salary]]&gt;$S$14,$S$14,Table3[[#This Row],[Base salary]])</f>
        <v>160000</v>
      </c>
    </row>
    <row r="344" spans="1:6" x14ac:dyDescent="0.3">
      <c r="A344" s="4">
        <v>380</v>
      </c>
      <c r="B344" s="4" t="s">
        <v>7</v>
      </c>
      <c r="C344" s="4" t="s">
        <v>6</v>
      </c>
      <c r="D344" s="3" t="str">
        <f>VLOOKUP(C344,$V$1:$Z$47,5,0)</f>
        <v>IC5</v>
      </c>
      <c r="E344" s="4">
        <v>93000</v>
      </c>
      <c r="F344" s="7">
        <f>IF(Table3[[#This Row],[Base salary]]&gt;$S$14,$S$14,Table3[[#This Row],[Base salary]])</f>
        <v>93000</v>
      </c>
    </row>
    <row r="345" spans="1:6" x14ac:dyDescent="0.3">
      <c r="A345" s="3">
        <v>381</v>
      </c>
      <c r="B345" s="3" t="s">
        <v>7</v>
      </c>
      <c r="C345" s="3" t="s">
        <v>5</v>
      </c>
      <c r="D345" s="3" t="str">
        <f>VLOOKUP(C345,$V$1:$Z$47,5,0)</f>
        <v>IC4</v>
      </c>
      <c r="E345" s="3">
        <v>79000</v>
      </c>
      <c r="F345" s="7">
        <f>IF(Table3[[#This Row],[Base salary]]&gt;$S$14,$S$14,Table3[[#This Row],[Base salary]])</f>
        <v>79000</v>
      </c>
    </row>
    <row r="346" spans="1:6" x14ac:dyDescent="0.3">
      <c r="A346" s="4">
        <v>382</v>
      </c>
      <c r="B346" s="4" t="s">
        <v>4</v>
      </c>
      <c r="C346" s="4" t="s">
        <v>6</v>
      </c>
      <c r="D346" s="3" t="str">
        <f>VLOOKUP(C346,$V$1:$Z$47,5,0)</f>
        <v>IC5</v>
      </c>
      <c r="E346" s="4">
        <v>150000</v>
      </c>
      <c r="F346" s="7">
        <f>IF(Table3[[#This Row],[Base salary]]&gt;$S$14,$S$14,Table3[[#This Row],[Base salary]])</f>
        <v>150000</v>
      </c>
    </row>
    <row r="347" spans="1:6" x14ac:dyDescent="0.3">
      <c r="A347" s="3">
        <v>383</v>
      </c>
      <c r="B347" s="3" t="s">
        <v>7</v>
      </c>
      <c r="C347" s="3" t="s">
        <v>5</v>
      </c>
      <c r="D347" s="3" t="str">
        <f>VLOOKUP(C347,$V$1:$Z$47,5,0)</f>
        <v>IC4</v>
      </c>
      <c r="E347" s="3">
        <v>160000</v>
      </c>
      <c r="F347" s="7">
        <f>IF(Table3[[#This Row],[Base salary]]&gt;$S$14,$S$14,Table3[[#This Row],[Base salary]])</f>
        <v>160000</v>
      </c>
    </row>
    <row r="348" spans="1:6" x14ac:dyDescent="0.3">
      <c r="A348" s="4">
        <v>384</v>
      </c>
      <c r="B348" s="4" t="s">
        <v>7</v>
      </c>
      <c r="C348" s="4" t="s">
        <v>5</v>
      </c>
      <c r="D348" s="3" t="str">
        <f>VLOOKUP(C348,$V$1:$Z$47,5,0)</f>
        <v>IC4</v>
      </c>
      <c r="E348" s="4">
        <v>172000</v>
      </c>
      <c r="F348" s="7">
        <f>IF(Table3[[#This Row],[Base salary]]&gt;$S$14,$S$14,Table3[[#This Row],[Base salary]])</f>
        <v>172000</v>
      </c>
    </row>
    <row r="349" spans="1:6" x14ac:dyDescent="0.3">
      <c r="A349" s="3">
        <v>385</v>
      </c>
      <c r="B349" s="3" t="s">
        <v>4</v>
      </c>
      <c r="C349" s="3" t="s">
        <v>8</v>
      </c>
      <c r="D349" s="3" t="str">
        <f>VLOOKUP(C349,$V$1:$Z$47,5,0)</f>
        <v>IC3</v>
      </c>
      <c r="E349" s="3">
        <v>90000</v>
      </c>
      <c r="F349" s="7">
        <f>IF(Table3[[#This Row],[Base salary]]&gt;$S$14,$S$14,Table3[[#This Row],[Base salary]])</f>
        <v>90000</v>
      </c>
    </row>
    <row r="350" spans="1:6" x14ac:dyDescent="0.3">
      <c r="A350" s="4">
        <v>386</v>
      </c>
      <c r="B350" s="4" t="s">
        <v>4</v>
      </c>
      <c r="C350" s="4" t="s">
        <v>5</v>
      </c>
      <c r="D350" s="3" t="str">
        <f>VLOOKUP(C350,$V$1:$Z$47,5,0)</f>
        <v>IC4</v>
      </c>
      <c r="E350" s="4">
        <v>130000</v>
      </c>
      <c r="F350" s="7">
        <f>IF(Table3[[#This Row],[Base salary]]&gt;$S$14,$S$14,Table3[[#This Row],[Base salary]])</f>
        <v>130000</v>
      </c>
    </row>
    <row r="351" spans="1:6" x14ac:dyDescent="0.3">
      <c r="A351" s="3">
        <v>387</v>
      </c>
      <c r="B351" s="3" t="s">
        <v>7</v>
      </c>
      <c r="C351" s="3" t="s">
        <v>5</v>
      </c>
      <c r="D351" s="3" t="str">
        <f>VLOOKUP(C351,$V$1:$Z$47,5,0)</f>
        <v>IC4</v>
      </c>
      <c r="E351" s="3">
        <v>165000</v>
      </c>
      <c r="F351" s="7">
        <f>IF(Table3[[#This Row],[Base salary]]&gt;$S$14,$S$14,Table3[[#This Row],[Base salary]])</f>
        <v>165000</v>
      </c>
    </row>
    <row r="352" spans="1:6" x14ac:dyDescent="0.3">
      <c r="A352" s="4">
        <v>388</v>
      </c>
      <c r="B352" s="4" t="s">
        <v>7</v>
      </c>
      <c r="C352" s="4" t="s">
        <v>41</v>
      </c>
      <c r="D352" s="3" t="str">
        <f>VLOOKUP(C352,$V$1:$Z$47,5,0)</f>
        <v>Others</v>
      </c>
      <c r="E352" s="4">
        <v>52000</v>
      </c>
      <c r="F352" s="7">
        <f>IF(Table3[[#This Row],[Base salary]]&gt;$S$14,$S$14,Table3[[#This Row],[Base salary]])</f>
        <v>52000</v>
      </c>
    </row>
    <row r="353" spans="1:6" x14ac:dyDescent="0.3">
      <c r="A353" s="3">
        <v>389</v>
      </c>
      <c r="B353" s="3" t="s">
        <v>4</v>
      </c>
      <c r="C353" s="3" t="s">
        <v>6</v>
      </c>
      <c r="D353" s="3" t="str">
        <f>VLOOKUP(C353,$V$1:$Z$47,5,0)</f>
        <v>IC5</v>
      </c>
      <c r="E353" s="3">
        <v>83000</v>
      </c>
      <c r="F353" s="7">
        <f>IF(Table3[[#This Row],[Base salary]]&gt;$S$14,$S$14,Table3[[#This Row],[Base salary]])</f>
        <v>83000</v>
      </c>
    </row>
    <row r="354" spans="1:6" x14ac:dyDescent="0.3">
      <c r="A354" s="4">
        <v>390</v>
      </c>
      <c r="B354" s="4" t="s">
        <v>4</v>
      </c>
      <c r="C354" s="4" t="s">
        <v>5</v>
      </c>
      <c r="D354" s="3" t="str">
        <f>VLOOKUP(C354,$V$1:$Z$47,5,0)</f>
        <v>IC4</v>
      </c>
      <c r="E354" s="4">
        <v>77500</v>
      </c>
      <c r="F354" s="7">
        <f>IF(Table3[[#This Row],[Base salary]]&gt;$S$14,$S$14,Table3[[#This Row],[Base salary]])</f>
        <v>77500</v>
      </c>
    </row>
    <row r="355" spans="1:6" x14ac:dyDescent="0.3">
      <c r="A355" s="3">
        <v>391</v>
      </c>
      <c r="B355" s="3" t="s">
        <v>4</v>
      </c>
      <c r="C355" s="3" t="s">
        <v>5</v>
      </c>
      <c r="D355" s="3" t="str">
        <f>VLOOKUP(C355,$V$1:$Z$47,5,0)</f>
        <v>IC4</v>
      </c>
      <c r="E355" s="3">
        <v>165000</v>
      </c>
      <c r="F355" s="7">
        <f>IF(Table3[[#This Row],[Base salary]]&gt;$S$14,$S$14,Table3[[#This Row],[Base salary]])</f>
        <v>165000</v>
      </c>
    </row>
    <row r="356" spans="1:6" x14ac:dyDescent="0.3">
      <c r="A356" s="4">
        <v>392</v>
      </c>
      <c r="B356" s="4" t="s">
        <v>4</v>
      </c>
      <c r="C356" s="4" t="s">
        <v>6</v>
      </c>
      <c r="D356" s="3" t="str">
        <f>VLOOKUP(C356,$V$1:$Z$47,5,0)</f>
        <v>IC5</v>
      </c>
      <c r="E356" s="4">
        <v>200000</v>
      </c>
      <c r="F356" s="7">
        <f>IF(Table3[[#This Row],[Base salary]]&gt;$S$14,$S$14,Table3[[#This Row],[Base salary]])</f>
        <v>200000</v>
      </c>
    </row>
    <row r="357" spans="1:6" x14ac:dyDescent="0.3">
      <c r="A357" s="3">
        <v>393</v>
      </c>
      <c r="B357" s="3" t="s">
        <v>7</v>
      </c>
      <c r="C357" s="3" t="s">
        <v>6</v>
      </c>
      <c r="D357" s="3" t="str">
        <f>VLOOKUP(C357,$V$1:$Z$47,5,0)</f>
        <v>IC5</v>
      </c>
      <c r="E357" s="3">
        <v>180000</v>
      </c>
      <c r="F357" s="7">
        <f>IF(Table3[[#This Row],[Base salary]]&gt;$S$14,$S$14,Table3[[#This Row],[Base salary]])</f>
        <v>180000</v>
      </c>
    </row>
    <row r="358" spans="1:6" x14ac:dyDescent="0.3">
      <c r="A358" s="4">
        <v>394</v>
      </c>
      <c r="B358" s="4" t="s">
        <v>4</v>
      </c>
      <c r="C358" s="4" t="s">
        <v>8</v>
      </c>
      <c r="D358" s="3" t="str">
        <f>VLOOKUP(C358,$V$1:$Z$47,5,0)</f>
        <v>IC3</v>
      </c>
      <c r="E358" s="4">
        <v>61000</v>
      </c>
      <c r="F358" s="7">
        <f>IF(Table3[[#This Row],[Base salary]]&gt;$S$14,$S$14,Table3[[#This Row],[Base salary]])</f>
        <v>61000</v>
      </c>
    </row>
    <row r="359" spans="1:6" x14ac:dyDescent="0.3">
      <c r="A359" s="3">
        <v>395</v>
      </c>
      <c r="B359" s="3" t="s">
        <v>4</v>
      </c>
      <c r="C359" s="3" t="s">
        <v>6</v>
      </c>
      <c r="D359" s="3" t="str">
        <f>VLOOKUP(C359,$V$1:$Z$47,5,0)</f>
        <v>IC5</v>
      </c>
      <c r="E359" s="3">
        <v>175000</v>
      </c>
      <c r="F359" s="7">
        <f>IF(Table3[[#This Row],[Base salary]]&gt;$S$14,$S$14,Table3[[#This Row],[Base salary]])</f>
        <v>175000</v>
      </c>
    </row>
    <row r="360" spans="1:6" x14ac:dyDescent="0.3">
      <c r="A360" s="4">
        <v>396</v>
      </c>
      <c r="B360" s="4" t="s">
        <v>4</v>
      </c>
      <c r="C360" s="4" t="s">
        <v>6</v>
      </c>
      <c r="D360" s="3" t="str">
        <f>VLOOKUP(C360,$V$1:$Z$47,5,0)</f>
        <v>IC5</v>
      </c>
      <c r="E360" s="4">
        <v>191000</v>
      </c>
      <c r="F360" s="7">
        <f>IF(Table3[[#This Row],[Base salary]]&gt;$S$14,$S$14,Table3[[#This Row],[Base salary]])</f>
        <v>191000</v>
      </c>
    </row>
    <row r="361" spans="1:6" x14ac:dyDescent="0.3">
      <c r="A361" s="3">
        <v>397</v>
      </c>
      <c r="B361" s="3" t="s">
        <v>4</v>
      </c>
      <c r="C361" s="3" t="s">
        <v>6</v>
      </c>
      <c r="D361" s="3" t="str">
        <f>VLOOKUP(C361,$V$1:$Z$47,5,0)</f>
        <v>IC5</v>
      </c>
      <c r="E361" s="3">
        <v>205000</v>
      </c>
      <c r="F361" s="7">
        <f>IF(Table3[[#This Row],[Base salary]]&gt;$S$14,$S$14,Table3[[#This Row],[Base salary]])</f>
        <v>205000</v>
      </c>
    </row>
    <row r="362" spans="1:6" x14ac:dyDescent="0.3">
      <c r="A362" s="4">
        <v>398</v>
      </c>
      <c r="B362" s="4" t="s">
        <v>4</v>
      </c>
      <c r="C362" s="4" t="s">
        <v>6</v>
      </c>
      <c r="D362" s="3" t="str">
        <f>VLOOKUP(C362,$V$1:$Z$47,5,0)</f>
        <v>IC5</v>
      </c>
      <c r="E362" s="4">
        <v>115500</v>
      </c>
      <c r="F362" s="7">
        <f>IF(Table3[[#This Row],[Base salary]]&gt;$S$14,$S$14,Table3[[#This Row],[Base salary]])</f>
        <v>115500</v>
      </c>
    </row>
    <row r="363" spans="1:6" x14ac:dyDescent="0.3">
      <c r="A363" s="3">
        <v>399</v>
      </c>
      <c r="B363" s="3" t="s">
        <v>4</v>
      </c>
      <c r="C363" s="3" t="s">
        <v>42</v>
      </c>
      <c r="D363" s="3" t="str">
        <f>VLOOKUP(C363,$V$1:$Z$47,5,0)</f>
        <v>Others</v>
      </c>
      <c r="E363" s="3">
        <v>76000</v>
      </c>
      <c r="F363" s="7">
        <f>IF(Table3[[#This Row],[Base salary]]&gt;$S$14,$S$14,Table3[[#This Row],[Base salary]])</f>
        <v>76000</v>
      </c>
    </row>
    <row r="364" spans="1:6" x14ac:dyDescent="0.3">
      <c r="A364" s="4">
        <v>400</v>
      </c>
      <c r="B364" s="4" t="s">
        <v>7</v>
      </c>
      <c r="C364" s="4" t="s">
        <v>26</v>
      </c>
      <c r="D364" s="3" t="str">
        <f>VLOOKUP(C364,$V$1:$Z$47,5,0)</f>
        <v>Others</v>
      </c>
      <c r="E364" s="4">
        <v>80080</v>
      </c>
      <c r="F364" s="7">
        <f>IF(Table3[[#This Row],[Base salary]]&gt;$S$14,$S$14,Table3[[#This Row],[Base salary]])</f>
        <v>80080</v>
      </c>
    </row>
    <row r="365" spans="1:6" x14ac:dyDescent="0.3">
      <c r="A365" s="3">
        <v>401</v>
      </c>
      <c r="B365" s="3" t="s">
        <v>4</v>
      </c>
      <c r="C365" s="3" t="s">
        <v>5</v>
      </c>
      <c r="D365" s="3" t="str">
        <f>VLOOKUP(C365,$V$1:$Z$47,5,0)</f>
        <v>IC4</v>
      </c>
      <c r="E365" s="3">
        <v>165000</v>
      </c>
      <c r="F365" s="7">
        <f>IF(Table3[[#This Row],[Base salary]]&gt;$S$14,$S$14,Table3[[#This Row],[Base salary]])</f>
        <v>165000</v>
      </c>
    </row>
    <row r="366" spans="1:6" x14ac:dyDescent="0.3">
      <c r="A366" s="4">
        <v>402</v>
      </c>
      <c r="B366" s="4" t="s">
        <v>7</v>
      </c>
      <c r="C366" s="4" t="s">
        <v>8</v>
      </c>
      <c r="D366" s="3" t="str">
        <f>VLOOKUP(C366,$V$1:$Z$47,5,0)</f>
        <v>IC3</v>
      </c>
      <c r="E366" s="4">
        <v>110000</v>
      </c>
      <c r="F366" s="7">
        <f>IF(Table3[[#This Row],[Base salary]]&gt;$S$14,$S$14,Table3[[#This Row],[Base salary]])</f>
        <v>110000</v>
      </c>
    </row>
    <row r="367" spans="1:6" x14ac:dyDescent="0.3">
      <c r="A367" s="3">
        <v>403</v>
      </c>
      <c r="B367" s="3" t="s">
        <v>7</v>
      </c>
      <c r="C367" s="3" t="s">
        <v>5</v>
      </c>
      <c r="D367" s="3" t="str">
        <f>VLOOKUP(C367,$V$1:$Z$47,5,0)</f>
        <v>IC4</v>
      </c>
      <c r="E367" s="3">
        <v>150000</v>
      </c>
      <c r="F367" s="7">
        <f>IF(Table3[[#This Row],[Base salary]]&gt;$S$14,$S$14,Table3[[#This Row],[Base salary]])</f>
        <v>150000</v>
      </c>
    </row>
    <row r="368" spans="1:6" x14ac:dyDescent="0.3">
      <c r="A368" s="4">
        <v>404</v>
      </c>
      <c r="B368" s="4" t="s">
        <v>4</v>
      </c>
      <c r="C368" s="4" t="s">
        <v>6</v>
      </c>
      <c r="D368" s="3" t="str">
        <f>VLOOKUP(C368,$V$1:$Z$47,5,0)</f>
        <v>IC5</v>
      </c>
      <c r="E368" s="4">
        <v>180000</v>
      </c>
      <c r="F368" s="7">
        <f>IF(Table3[[#This Row],[Base salary]]&gt;$S$14,$S$14,Table3[[#This Row],[Base salary]])</f>
        <v>180000</v>
      </c>
    </row>
    <row r="369" spans="1:6" x14ac:dyDescent="0.3">
      <c r="A369" s="3">
        <v>405</v>
      </c>
      <c r="B369" s="3" t="s">
        <v>4</v>
      </c>
      <c r="C369" s="3" t="s">
        <v>5</v>
      </c>
      <c r="D369" s="3" t="str">
        <f>VLOOKUP(C369,$V$1:$Z$47,5,0)</f>
        <v>IC4</v>
      </c>
      <c r="E369" s="3">
        <v>159000</v>
      </c>
      <c r="F369" s="7">
        <f>IF(Table3[[#This Row],[Base salary]]&gt;$S$14,$S$14,Table3[[#This Row],[Base salary]])</f>
        <v>159000</v>
      </c>
    </row>
    <row r="370" spans="1:6" x14ac:dyDescent="0.3">
      <c r="A370" s="4">
        <v>406</v>
      </c>
      <c r="B370" s="4" t="s">
        <v>4</v>
      </c>
      <c r="C370" s="4" t="s">
        <v>5</v>
      </c>
      <c r="D370" s="3" t="str">
        <f>VLOOKUP(C370,$V$1:$Z$47,5,0)</f>
        <v>IC4</v>
      </c>
      <c r="E370" s="4">
        <v>129084</v>
      </c>
      <c r="F370" s="7">
        <f>IF(Table3[[#This Row],[Base salary]]&gt;$S$14,$S$14,Table3[[#This Row],[Base salary]])</f>
        <v>129084</v>
      </c>
    </row>
    <row r="371" spans="1:6" x14ac:dyDescent="0.3">
      <c r="A371" s="3">
        <v>407</v>
      </c>
      <c r="B371" s="3" t="s">
        <v>7</v>
      </c>
      <c r="C371" s="3" t="s">
        <v>6</v>
      </c>
      <c r="D371" s="3" t="str">
        <f>VLOOKUP(C371,$V$1:$Z$47,5,0)</f>
        <v>IC5</v>
      </c>
      <c r="E371" s="3">
        <v>185000</v>
      </c>
      <c r="F371" s="7">
        <f>IF(Table3[[#This Row],[Base salary]]&gt;$S$14,$S$14,Table3[[#This Row],[Base salary]])</f>
        <v>185000</v>
      </c>
    </row>
    <row r="372" spans="1:6" x14ac:dyDescent="0.3">
      <c r="A372" s="4">
        <v>408</v>
      </c>
      <c r="B372" s="4" t="s">
        <v>4</v>
      </c>
      <c r="C372" s="4" t="s">
        <v>8</v>
      </c>
      <c r="D372" s="3" t="str">
        <f>VLOOKUP(C372,$V$1:$Z$47,5,0)</f>
        <v>IC3</v>
      </c>
      <c r="E372" s="4">
        <v>80000</v>
      </c>
      <c r="F372" s="7">
        <f>IF(Table3[[#This Row],[Base salary]]&gt;$S$14,$S$14,Table3[[#This Row],[Base salary]])</f>
        <v>80000</v>
      </c>
    </row>
    <row r="373" spans="1:6" x14ac:dyDescent="0.3">
      <c r="A373" s="3">
        <v>409</v>
      </c>
      <c r="B373" s="3" t="s">
        <v>7</v>
      </c>
      <c r="C373" s="3" t="s">
        <v>8</v>
      </c>
      <c r="D373" s="3" t="str">
        <f>VLOOKUP(C373,$V$1:$Z$47,5,0)</f>
        <v>IC3</v>
      </c>
      <c r="E373" s="3">
        <v>84000</v>
      </c>
      <c r="F373" s="7">
        <f>IF(Table3[[#This Row],[Base salary]]&gt;$S$14,$S$14,Table3[[#This Row],[Base salary]])</f>
        <v>84000</v>
      </c>
    </row>
    <row r="374" spans="1:6" x14ac:dyDescent="0.3">
      <c r="A374" s="4">
        <v>410</v>
      </c>
      <c r="B374" s="4" t="s">
        <v>7</v>
      </c>
      <c r="C374" s="4" t="s">
        <v>6</v>
      </c>
      <c r="D374" s="3" t="str">
        <f>VLOOKUP(C374,$V$1:$Z$47,5,0)</f>
        <v>IC5</v>
      </c>
      <c r="E374" s="4">
        <v>165000</v>
      </c>
      <c r="F374" s="7">
        <f>IF(Table3[[#This Row],[Base salary]]&gt;$S$14,$S$14,Table3[[#This Row],[Base salary]])</f>
        <v>165000</v>
      </c>
    </row>
    <row r="375" spans="1:6" x14ac:dyDescent="0.3">
      <c r="A375" s="3">
        <v>411</v>
      </c>
      <c r="B375" s="3" t="s">
        <v>7</v>
      </c>
      <c r="C375" s="3" t="s">
        <v>43</v>
      </c>
      <c r="D375" s="3" t="str">
        <f>VLOOKUP(C375,$V$1:$Z$47,5,0)</f>
        <v>Others</v>
      </c>
      <c r="E375" s="3">
        <v>72300</v>
      </c>
      <c r="F375" s="7">
        <f>IF(Table3[[#This Row],[Base salary]]&gt;$S$14,$S$14,Table3[[#This Row],[Base salary]])</f>
        <v>72300</v>
      </c>
    </row>
    <row r="376" spans="1:6" x14ac:dyDescent="0.3">
      <c r="A376" s="3">
        <v>413</v>
      </c>
      <c r="B376" s="3" t="s">
        <v>4</v>
      </c>
      <c r="C376" s="3" t="s">
        <v>5</v>
      </c>
      <c r="D376" s="3" t="str">
        <f>VLOOKUP(C376,$V$1:$Z$47,5,0)</f>
        <v>IC4</v>
      </c>
      <c r="E376" s="3">
        <v>165000</v>
      </c>
      <c r="F376" s="7">
        <f>IF(Table3[[#This Row],[Base salary]]&gt;$S$14,$S$14,Table3[[#This Row],[Base salary]])</f>
        <v>165000</v>
      </c>
    </row>
    <row r="377" spans="1:6" x14ac:dyDescent="0.3">
      <c r="A377" s="4">
        <v>414</v>
      </c>
      <c r="B377" s="4" t="s">
        <v>4</v>
      </c>
      <c r="C377" s="4" t="s">
        <v>8</v>
      </c>
      <c r="D377" s="3" t="str">
        <f>VLOOKUP(C377,$V$1:$Z$47,5,0)</f>
        <v>IC3</v>
      </c>
      <c r="E377" s="4">
        <v>123000</v>
      </c>
      <c r="F377" s="7">
        <f>IF(Table3[[#This Row],[Base salary]]&gt;$S$14,$S$14,Table3[[#This Row],[Base salary]])</f>
        <v>123000</v>
      </c>
    </row>
    <row r="378" spans="1:6" x14ac:dyDescent="0.3">
      <c r="A378" s="3">
        <v>415</v>
      </c>
      <c r="B378" s="3" t="s">
        <v>7</v>
      </c>
      <c r="C378" s="3" t="s">
        <v>6</v>
      </c>
      <c r="D378" s="3" t="str">
        <f>VLOOKUP(C378,$V$1:$Z$47,5,0)</f>
        <v>IC5</v>
      </c>
      <c r="E378" s="3">
        <v>160000</v>
      </c>
      <c r="F378" s="7">
        <f>IF(Table3[[#This Row],[Base salary]]&gt;$S$14,$S$14,Table3[[#This Row],[Base salary]])</f>
        <v>160000</v>
      </c>
    </row>
    <row r="379" spans="1:6" x14ac:dyDescent="0.3">
      <c r="A379" s="4">
        <v>416</v>
      </c>
      <c r="B379" s="4" t="s">
        <v>4</v>
      </c>
      <c r="C379" s="4" t="s">
        <v>6</v>
      </c>
      <c r="D379" s="3" t="str">
        <f>VLOOKUP(C379,$V$1:$Z$47,5,0)</f>
        <v>IC5</v>
      </c>
      <c r="E379" s="4">
        <v>195000</v>
      </c>
      <c r="F379" s="7">
        <f>IF(Table3[[#This Row],[Base salary]]&gt;$S$14,$S$14,Table3[[#This Row],[Base salary]])</f>
        <v>195000</v>
      </c>
    </row>
    <row r="380" spans="1:6" x14ac:dyDescent="0.3">
      <c r="A380" s="3">
        <v>417</v>
      </c>
      <c r="B380" s="3" t="s">
        <v>7</v>
      </c>
      <c r="C380" s="3" t="s">
        <v>5</v>
      </c>
      <c r="D380" s="3" t="str">
        <f>VLOOKUP(C380,$V$1:$Z$47,5,0)</f>
        <v>IC4</v>
      </c>
      <c r="E380" s="3">
        <v>149000</v>
      </c>
      <c r="F380" s="7">
        <f>IF(Table3[[#This Row],[Base salary]]&gt;$S$14,$S$14,Table3[[#This Row],[Base salary]])</f>
        <v>149000</v>
      </c>
    </row>
    <row r="381" spans="1:6" x14ac:dyDescent="0.3">
      <c r="A381" s="4">
        <v>418</v>
      </c>
      <c r="B381" s="4" t="s">
        <v>4</v>
      </c>
      <c r="C381" s="4" t="s">
        <v>6</v>
      </c>
      <c r="D381" s="3" t="str">
        <f>VLOOKUP(C381,$V$1:$Z$47,5,0)</f>
        <v>IC5</v>
      </c>
      <c r="E381" s="4">
        <v>89000</v>
      </c>
      <c r="F381" s="7">
        <f>IF(Table3[[#This Row],[Base salary]]&gt;$S$14,$S$14,Table3[[#This Row],[Base salary]])</f>
        <v>89000</v>
      </c>
    </row>
    <row r="382" spans="1:6" x14ac:dyDescent="0.3">
      <c r="A382" s="3">
        <v>419</v>
      </c>
      <c r="B382" s="3" t="s">
        <v>7</v>
      </c>
      <c r="C382" s="3" t="s">
        <v>5</v>
      </c>
      <c r="D382" s="3" t="str">
        <f>VLOOKUP(C382,$V$1:$Z$47,5,0)</f>
        <v>IC4</v>
      </c>
      <c r="E382" s="3">
        <v>125000</v>
      </c>
      <c r="F382" s="7">
        <f>IF(Table3[[#This Row],[Base salary]]&gt;$S$14,$S$14,Table3[[#This Row],[Base salary]])</f>
        <v>125000</v>
      </c>
    </row>
    <row r="383" spans="1:6" x14ac:dyDescent="0.3">
      <c r="A383" s="4">
        <v>420</v>
      </c>
      <c r="B383" s="4" t="s">
        <v>7</v>
      </c>
      <c r="C383" s="4" t="s">
        <v>9</v>
      </c>
      <c r="D383" s="3" t="str">
        <f>VLOOKUP(C383,$V$1:$Z$47,5,0)</f>
        <v>IC6</v>
      </c>
      <c r="E383" s="4">
        <v>205000</v>
      </c>
      <c r="F383" s="7">
        <f>IF(Table3[[#This Row],[Base salary]]&gt;$S$14,$S$14,Table3[[#This Row],[Base salary]])</f>
        <v>205000</v>
      </c>
    </row>
    <row r="384" spans="1:6" x14ac:dyDescent="0.3">
      <c r="A384" s="3">
        <v>423</v>
      </c>
      <c r="B384" s="3" t="s">
        <v>4</v>
      </c>
      <c r="C384" s="3" t="s">
        <v>5</v>
      </c>
      <c r="D384" s="3" t="str">
        <f>VLOOKUP(C384,$V$1:$Z$47,5,0)</f>
        <v>IC4</v>
      </c>
      <c r="E384" s="3">
        <v>172000</v>
      </c>
      <c r="F384" s="7">
        <f>IF(Table3[[#This Row],[Base salary]]&gt;$S$14,$S$14,Table3[[#This Row],[Base salary]])</f>
        <v>172000</v>
      </c>
    </row>
    <row r="385" spans="1:6" x14ac:dyDescent="0.3">
      <c r="A385" s="4">
        <v>424</v>
      </c>
      <c r="B385" s="4" t="s">
        <v>7</v>
      </c>
      <c r="C385" s="4" t="s">
        <v>5</v>
      </c>
      <c r="D385" s="3" t="str">
        <f>VLOOKUP(C385,$V$1:$Z$47,5,0)</f>
        <v>IC4</v>
      </c>
      <c r="E385" s="4">
        <v>100000</v>
      </c>
      <c r="F385" s="7">
        <f>IF(Table3[[#This Row],[Base salary]]&gt;$S$14,$S$14,Table3[[#This Row],[Base salary]])</f>
        <v>100000</v>
      </c>
    </row>
    <row r="386" spans="1:6" x14ac:dyDescent="0.3">
      <c r="A386" s="3">
        <v>425</v>
      </c>
      <c r="B386" s="3" t="s">
        <v>7</v>
      </c>
      <c r="C386" s="3" t="s">
        <v>5</v>
      </c>
      <c r="D386" s="3" t="str">
        <f>VLOOKUP(C386,$V$1:$Z$47,5,0)</f>
        <v>IC4</v>
      </c>
      <c r="E386" s="3">
        <v>120000</v>
      </c>
      <c r="F386" s="7">
        <f>IF(Table3[[#This Row],[Base salary]]&gt;$S$14,$S$14,Table3[[#This Row],[Base salary]])</f>
        <v>120000</v>
      </c>
    </row>
    <row r="387" spans="1:6" x14ac:dyDescent="0.3">
      <c r="A387" s="4">
        <v>426</v>
      </c>
      <c r="B387" s="4" t="s">
        <v>7</v>
      </c>
      <c r="C387" s="4" t="s">
        <v>8</v>
      </c>
      <c r="D387" s="3" t="str">
        <f>VLOOKUP(C387,$V$1:$Z$47,5,0)</f>
        <v>IC3</v>
      </c>
      <c r="E387" s="4">
        <v>57000</v>
      </c>
      <c r="F387" s="7">
        <f>IF(Table3[[#This Row],[Base salary]]&gt;$S$14,$S$14,Table3[[#This Row],[Base salary]])</f>
        <v>57000</v>
      </c>
    </row>
    <row r="388" spans="1:6" x14ac:dyDescent="0.3">
      <c r="A388" s="3">
        <v>427</v>
      </c>
      <c r="B388" s="3" t="s">
        <v>4</v>
      </c>
      <c r="C388" s="3" t="s">
        <v>6</v>
      </c>
      <c r="D388" s="3" t="str">
        <f>VLOOKUP(C388,$V$1:$Z$47,5,0)</f>
        <v>IC5</v>
      </c>
      <c r="E388" s="3">
        <v>102000</v>
      </c>
      <c r="F388" s="7">
        <f>IF(Table3[[#This Row],[Base salary]]&gt;$S$14,$S$14,Table3[[#This Row],[Base salary]])</f>
        <v>102000</v>
      </c>
    </row>
    <row r="389" spans="1:6" x14ac:dyDescent="0.3">
      <c r="A389" s="4">
        <v>428</v>
      </c>
      <c r="B389" s="4" t="s">
        <v>7</v>
      </c>
      <c r="C389" s="4" t="s">
        <v>5</v>
      </c>
      <c r="D389" s="3" t="str">
        <f>VLOOKUP(C389,$V$1:$Z$47,5,0)</f>
        <v>IC4</v>
      </c>
      <c r="E389" s="4">
        <v>123000</v>
      </c>
      <c r="F389" s="7">
        <f>IF(Table3[[#This Row],[Base salary]]&gt;$S$14,$S$14,Table3[[#This Row],[Base salary]])</f>
        <v>123000</v>
      </c>
    </row>
    <row r="390" spans="1:6" x14ac:dyDescent="0.3">
      <c r="A390" s="3">
        <v>429</v>
      </c>
      <c r="B390" s="3" t="s">
        <v>4</v>
      </c>
      <c r="C390" s="3" t="s">
        <v>8</v>
      </c>
      <c r="D390" s="3" t="str">
        <f>VLOOKUP(C390,$V$1:$Z$47,5,0)</f>
        <v>IC3</v>
      </c>
      <c r="E390" s="3">
        <v>137000</v>
      </c>
      <c r="F390" s="7">
        <f>IF(Table3[[#This Row],[Base salary]]&gt;$S$14,$S$14,Table3[[#This Row],[Base salary]])</f>
        <v>137000</v>
      </c>
    </row>
    <row r="391" spans="1:6" x14ac:dyDescent="0.3">
      <c r="A391" s="4">
        <v>430</v>
      </c>
      <c r="B391" s="4" t="s">
        <v>7</v>
      </c>
      <c r="C391" s="4" t="s">
        <v>9</v>
      </c>
      <c r="D391" s="3" t="str">
        <f>VLOOKUP(C391,$V$1:$Z$47,5,0)</f>
        <v>IC6</v>
      </c>
      <c r="E391" s="4">
        <v>125000</v>
      </c>
      <c r="F391" s="7">
        <f>IF(Table3[[#This Row],[Base salary]]&gt;$S$14,$S$14,Table3[[#This Row],[Base salary]])</f>
        <v>125000</v>
      </c>
    </row>
    <row r="392" spans="1:6" x14ac:dyDescent="0.3">
      <c r="A392" s="3">
        <v>431</v>
      </c>
      <c r="B392" s="3" t="s">
        <v>4</v>
      </c>
      <c r="C392" s="3" t="s">
        <v>5</v>
      </c>
      <c r="D392" s="3" t="str">
        <f>VLOOKUP(C392,$V$1:$Z$47,5,0)</f>
        <v>IC4</v>
      </c>
      <c r="E392" s="3">
        <v>81000</v>
      </c>
      <c r="F392" s="7">
        <f>IF(Table3[[#This Row],[Base salary]]&gt;$S$14,$S$14,Table3[[#This Row],[Base salary]])</f>
        <v>81000</v>
      </c>
    </row>
    <row r="393" spans="1:6" x14ac:dyDescent="0.3">
      <c r="A393" s="4">
        <v>432</v>
      </c>
      <c r="B393" s="4" t="s">
        <v>4</v>
      </c>
      <c r="C393" s="4" t="s">
        <v>11</v>
      </c>
      <c r="D393" s="3" t="str">
        <f>VLOOKUP(C393,$V$1:$Z$47,5,0)</f>
        <v>IC5</v>
      </c>
      <c r="E393" s="4">
        <v>146000</v>
      </c>
      <c r="F393" s="7">
        <f>IF(Table3[[#This Row],[Base salary]]&gt;$S$14,$S$14,Table3[[#This Row],[Base salary]])</f>
        <v>146000</v>
      </c>
    </row>
    <row r="394" spans="1:6" x14ac:dyDescent="0.3">
      <c r="A394" s="3">
        <v>433</v>
      </c>
      <c r="B394" s="3" t="s">
        <v>7</v>
      </c>
      <c r="C394" s="3" t="s">
        <v>6</v>
      </c>
      <c r="D394" s="3" t="str">
        <f>VLOOKUP(C394,$V$1:$Z$47,5,0)</f>
        <v>IC5</v>
      </c>
      <c r="E394" s="3">
        <v>149570</v>
      </c>
      <c r="F394" s="7">
        <f>IF(Table3[[#This Row],[Base salary]]&gt;$S$14,$S$14,Table3[[#This Row],[Base salary]])</f>
        <v>149570</v>
      </c>
    </row>
    <row r="395" spans="1:6" x14ac:dyDescent="0.3">
      <c r="A395" s="4">
        <v>434</v>
      </c>
      <c r="B395" s="4" t="s">
        <v>4</v>
      </c>
      <c r="C395" s="4" t="s">
        <v>5</v>
      </c>
      <c r="D395" s="3" t="str">
        <f>VLOOKUP(C395,$V$1:$Z$47,5,0)</f>
        <v>IC4</v>
      </c>
      <c r="E395" s="4">
        <v>155000</v>
      </c>
      <c r="F395" s="7">
        <f>IF(Table3[[#This Row],[Base salary]]&gt;$S$14,$S$14,Table3[[#This Row],[Base salary]])</f>
        <v>155000</v>
      </c>
    </row>
    <row r="396" spans="1:6" x14ac:dyDescent="0.3">
      <c r="A396" s="3">
        <v>435</v>
      </c>
      <c r="B396" s="3" t="s">
        <v>4</v>
      </c>
      <c r="C396" s="3" t="s">
        <v>9</v>
      </c>
      <c r="D396" s="3" t="str">
        <f>VLOOKUP(C396,$V$1:$Z$47,5,0)</f>
        <v>IC6</v>
      </c>
      <c r="E396" s="3">
        <v>200000</v>
      </c>
      <c r="F396" s="7">
        <f>IF(Table3[[#This Row],[Base salary]]&gt;$S$14,$S$14,Table3[[#This Row],[Base salary]])</f>
        <v>200000</v>
      </c>
    </row>
    <row r="397" spans="1:6" x14ac:dyDescent="0.3">
      <c r="A397" s="4">
        <v>436</v>
      </c>
      <c r="B397" s="4" t="s">
        <v>4</v>
      </c>
      <c r="C397" s="4" t="s">
        <v>8</v>
      </c>
      <c r="D397" s="3" t="str">
        <f>VLOOKUP(C397,$V$1:$Z$47,5,0)</f>
        <v>IC3</v>
      </c>
      <c r="E397" s="4">
        <v>61000</v>
      </c>
      <c r="F397" s="7">
        <f>IF(Table3[[#This Row],[Base salary]]&gt;$S$14,$S$14,Table3[[#This Row],[Base salary]])</f>
        <v>61000</v>
      </c>
    </row>
    <row r="398" spans="1:6" x14ac:dyDescent="0.3">
      <c r="A398" s="3">
        <v>437</v>
      </c>
      <c r="B398" s="3" t="s">
        <v>4</v>
      </c>
      <c r="C398" s="3" t="s">
        <v>6</v>
      </c>
      <c r="D398" s="3" t="str">
        <f>VLOOKUP(C398,$V$1:$Z$47,5,0)</f>
        <v>IC5</v>
      </c>
      <c r="E398" s="3">
        <v>115000</v>
      </c>
      <c r="F398" s="7">
        <f>IF(Table3[[#This Row],[Base salary]]&gt;$S$14,$S$14,Table3[[#This Row],[Base salary]])</f>
        <v>115000</v>
      </c>
    </row>
    <row r="399" spans="1:6" x14ac:dyDescent="0.3">
      <c r="A399" s="4">
        <v>438</v>
      </c>
      <c r="B399" s="4" t="s">
        <v>4</v>
      </c>
      <c r="C399" s="4" t="s">
        <v>5</v>
      </c>
      <c r="D399" s="3" t="str">
        <f>VLOOKUP(C399,$V$1:$Z$47,5,0)</f>
        <v>IC4</v>
      </c>
      <c r="E399" s="4">
        <v>150000</v>
      </c>
      <c r="F399" s="7">
        <f>IF(Table3[[#This Row],[Base salary]]&gt;$S$14,$S$14,Table3[[#This Row],[Base salary]])</f>
        <v>150000</v>
      </c>
    </row>
    <row r="400" spans="1:6" x14ac:dyDescent="0.3">
      <c r="A400" s="3">
        <v>439</v>
      </c>
      <c r="B400" s="3" t="s">
        <v>7</v>
      </c>
      <c r="C400" s="3" t="s">
        <v>6</v>
      </c>
      <c r="D400" s="3" t="str">
        <f>VLOOKUP(C400,$V$1:$Z$47,5,0)</f>
        <v>IC5</v>
      </c>
      <c r="E400" s="3">
        <v>98000</v>
      </c>
      <c r="F400" s="7">
        <f>IF(Table3[[#This Row],[Base salary]]&gt;$S$14,$S$14,Table3[[#This Row],[Base salary]])</f>
        <v>98000</v>
      </c>
    </row>
    <row r="401" spans="1:6" x14ac:dyDescent="0.3">
      <c r="A401" s="3">
        <v>441</v>
      </c>
      <c r="B401" s="3" t="s">
        <v>4</v>
      </c>
      <c r="C401" s="3" t="s">
        <v>44</v>
      </c>
      <c r="D401" s="3" t="str">
        <f>VLOOKUP(C401,$V$1:$Z$47,5,0)</f>
        <v>IC3</v>
      </c>
      <c r="E401" s="3">
        <v>118</v>
      </c>
      <c r="F401" s="7">
        <f>IF(Table3[[#This Row],[Base salary]]&gt;$S$14,$S$14,Table3[[#This Row],[Base salary]])</f>
        <v>118</v>
      </c>
    </row>
    <row r="402" spans="1:6" x14ac:dyDescent="0.3">
      <c r="A402" s="3">
        <v>442</v>
      </c>
      <c r="B402" s="3" t="s">
        <v>7</v>
      </c>
      <c r="C402" s="3" t="s">
        <v>5</v>
      </c>
      <c r="D402" s="3" t="str">
        <f>VLOOKUP(C402,$V$1:$Z$47,5,0)</f>
        <v>IC4</v>
      </c>
      <c r="E402" s="3">
        <v>127000</v>
      </c>
      <c r="F402" s="7">
        <f>IF(Table3[[#This Row],[Base salary]]&gt;$S$14,$S$14,Table3[[#This Row],[Base salary]])</f>
        <v>127000</v>
      </c>
    </row>
    <row r="403" spans="1:6" x14ac:dyDescent="0.3">
      <c r="A403" s="3">
        <v>443</v>
      </c>
      <c r="B403" s="3" t="s">
        <v>4</v>
      </c>
      <c r="C403" s="3" t="s">
        <v>8</v>
      </c>
      <c r="D403" s="3" t="str">
        <f>VLOOKUP(C403,$V$1:$Z$47,5,0)</f>
        <v>IC3</v>
      </c>
      <c r="E403" s="3">
        <v>123000</v>
      </c>
      <c r="F403" s="7">
        <f>IF(Table3[[#This Row],[Base salary]]&gt;$S$14,$S$14,Table3[[#This Row],[Base salary]])</f>
        <v>123000</v>
      </c>
    </row>
    <row r="404" spans="1:6" x14ac:dyDescent="0.3">
      <c r="A404" s="3">
        <v>444</v>
      </c>
      <c r="B404" s="3" t="s">
        <v>7</v>
      </c>
      <c r="C404" s="3" t="s">
        <v>6</v>
      </c>
      <c r="D404" s="3" t="str">
        <f>VLOOKUP(C404,$V$1:$Z$47,5,0)</f>
        <v>IC5</v>
      </c>
      <c r="E404" s="3">
        <v>153000</v>
      </c>
      <c r="F404" s="7">
        <f>IF(Table3[[#This Row],[Base salary]]&gt;$S$14,$S$14,Table3[[#This Row],[Base salary]])</f>
        <v>153000</v>
      </c>
    </row>
    <row r="405" spans="1:6" x14ac:dyDescent="0.3">
      <c r="A405" s="4">
        <v>446</v>
      </c>
      <c r="B405" s="4" t="s">
        <v>4</v>
      </c>
      <c r="C405" s="4" t="s">
        <v>14</v>
      </c>
      <c r="D405" s="3" t="str">
        <f>VLOOKUP(C405,$V$1:$Z$47,5,0)</f>
        <v>M1</v>
      </c>
      <c r="E405" s="4">
        <v>235000</v>
      </c>
      <c r="F405" s="7">
        <f>IF(Table3[[#This Row],[Base salary]]&gt;$S$14,$S$14,Table3[[#This Row],[Base salary]])</f>
        <v>235000</v>
      </c>
    </row>
    <row r="406" spans="1:6" x14ac:dyDescent="0.3">
      <c r="A406" s="3">
        <v>447</v>
      </c>
      <c r="B406" s="3" t="s">
        <v>7</v>
      </c>
      <c r="C406" s="3" t="s">
        <v>6</v>
      </c>
      <c r="D406" s="3" t="str">
        <f>VLOOKUP(C406,$V$1:$Z$47,5,0)</f>
        <v>IC5</v>
      </c>
      <c r="E406" s="3">
        <v>91000</v>
      </c>
      <c r="F406" s="7">
        <f>IF(Table3[[#This Row],[Base salary]]&gt;$S$14,$S$14,Table3[[#This Row],[Base salary]])</f>
        <v>91000</v>
      </c>
    </row>
    <row r="407" spans="1:6" x14ac:dyDescent="0.3">
      <c r="A407" s="4">
        <v>448</v>
      </c>
      <c r="B407" s="4" t="s">
        <v>4</v>
      </c>
      <c r="C407" s="4" t="s">
        <v>6</v>
      </c>
      <c r="D407" s="3" t="str">
        <f>VLOOKUP(C407,$V$1:$Z$47,5,0)</f>
        <v>IC5</v>
      </c>
      <c r="E407" s="4">
        <v>100000</v>
      </c>
      <c r="F407" s="7">
        <f>IF(Table3[[#This Row],[Base salary]]&gt;$S$14,$S$14,Table3[[#This Row],[Base salary]])</f>
        <v>100000</v>
      </c>
    </row>
    <row r="408" spans="1:6" x14ac:dyDescent="0.3">
      <c r="A408" s="3">
        <v>449</v>
      </c>
      <c r="B408" s="3" t="s">
        <v>4</v>
      </c>
      <c r="C408" s="3" t="s">
        <v>8</v>
      </c>
      <c r="D408" s="3" t="str">
        <f>VLOOKUP(C408,$V$1:$Z$47,5,0)</f>
        <v>IC3</v>
      </c>
      <c r="E408" s="3">
        <v>100000</v>
      </c>
      <c r="F408" s="7">
        <f>IF(Table3[[#This Row],[Base salary]]&gt;$S$14,$S$14,Table3[[#This Row],[Base salary]])</f>
        <v>100000</v>
      </c>
    </row>
    <row r="409" spans="1:6" x14ac:dyDescent="0.3">
      <c r="A409" s="4">
        <v>450</v>
      </c>
      <c r="B409" s="4" t="s">
        <v>4</v>
      </c>
      <c r="C409" s="4" t="s">
        <v>6</v>
      </c>
      <c r="D409" s="3" t="str">
        <f>VLOOKUP(C409,$V$1:$Z$47,5,0)</f>
        <v>IC5</v>
      </c>
      <c r="E409" s="4">
        <v>180000</v>
      </c>
      <c r="F409" s="7">
        <f>IF(Table3[[#This Row],[Base salary]]&gt;$S$14,$S$14,Table3[[#This Row],[Base salary]])</f>
        <v>180000</v>
      </c>
    </row>
    <row r="410" spans="1:6" x14ac:dyDescent="0.3">
      <c r="A410" s="3">
        <v>451</v>
      </c>
      <c r="B410" s="3" t="s">
        <v>7</v>
      </c>
      <c r="C410" s="3" t="s">
        <v>5</v>
      </c>
      <c r="D410" s="3" t="str">
        <f>VLOOKUP(C410,$V$1:$Z$47,5,0)</f>
        <v>IC4</v>
      </c>
      <c r="E410" s="3">
        <v>160000</v>
      </c>
      <c r="F410" s="7">
        <f>IF(Table3[[#This Row],[Base salary]]&gt;$S$14,$S$14,Table3[[#This Row],[Base salary]])</f>
        <v>160000</v>
      </c>
    </row>
    <row r="411" spans="1:6" x14ac:dyDescent="0.3">
      <c r="A411" s="4">
        <v>452</v>
      </c>
      <c r="B411" s="4" t="s">
        <v>7</v>
      </c>
      <c r="C411" s="4" t="s">
        <v>5</v>
      </c>
      <c r="D411" s="3" t="str">
        <f>VLOOKUP(C411,$V$1:$Z$47,5,0)</f>
        <v>IC4</v>
      </c>
      <c r="E411" s="4">
        <v>165000</v>
      </c>
      <c r="F411" s="7">
        <f>IF(Table3[[#This Row],[Base salary]]&gt;$S$14,$S$14,Table3[[#This Row],[Base salary]])</f>
        <v>165000</v>
      </c>
    </row>
    <row r="412" spans="1:6" x14ac:dyDescent="0.3">
      <c r="A412" s="3">
        <v>453</v>
      </c>
      <c r="B412" s="3" t="s">
        <v>7</v>
      </c>
      <c r="C412" s="3" t="s">
        <v>26</v>
      </c>
      <c r="D412" s="3" t="str">
        <f>VLOOKUP(C412,$V$1:$Z$47,5,0)</f>
        <v>Others</v>
      </c>
      <c r="E412" s="3">
        <v>78000</v>
      </c>
      <c r="F412" s="7">
        <f>IF(Table3[[#This Row],[Base salary]]&gt;$S$14,$S$14,Table3[[#This Row],[Base salary]])</f>
        <v>78000</v>
      </c>
    </row>
    <row r="413" spans="1:6" x14ac:dyDescent="0.3">
      <c r="A413" s="4">
        <v>454</v>
      </c>
      <c r="B413" s="4" t="s">
        <v>4</v>
      </c>
      <c r="C413" s="4" t="s">
        <v>8</v>
      </c>
      <c r="D413" s="3" t="str">
        <f>VLOOKUP(C413,$V$1:$Z$47,5,0)</f>
        <v>IC3</v>
      </c>
      <c r="E413" s="4">
        <v>130000</v>
      </c>
      <c r="F413" s="7">
        <f>IF(Table3[[#This Row],[Base salary]]&gt;$S$14,$S$14,Table3[[#This Row],[Base salary]])</f>
        <v>130000</v>
      </c>
    </row>
    <row r="414" spans="1:6" x14ac:dyDescent="0.3">
      <c r="A414" s="3">
        <v>455</v>
      </c>
      <c r="B414" s="3" t="s">
        <v>4</v>
      </c>
      <c r="C414" s="3" t="s">
        <v>6</v>
      </c>
      <c r="D414" s="3" t="str">
        <f>VLOOKUP(C414,$V$1:$Z$47,5,0)</f>
        <v>IC5</v>
      </c>
      <c r="E414" s="3">
        <v>198000</v>
      </c>
      <c r="F414" s="7">
        <f>IF(Table3[[#This Row],[Base salary]]&gt;$S$14,$S$14,Table3[[#This Row],[Base salary]])</f>
        <v>198000</v>
      </c>
    </row>
    <row r="415" spans="1:6" x14ac:dyDescent="0.3">
      <c r="A415" s="4">
        <v>456</v>
      </c>
      <c r="B415" s="4" t="s">
        <v>7</v>
      </c>
      <c r="C415" s="4" t="s">
        <v>5</v>
      </c>
      <c r="D415" s="3" t="str">
        <f>VLOOKUP(C415,$V$1:$Z$47,5,0)</f>
        <v>IC4</v>
      </c>
      <c r="E415" s="4">
        <v>76440</v>
      </c>
      <c r="F415" s="7">
        <f>IF(Table3[[#This Row],[Base salary]]&gt;$S$14,$S$14,Table3[[#This Row],[Base salary]])</f>
        <v>76440</v>
      </c>
    </row>
    <row r="416" spans="1:6" x14ac:dyDescent="0.3">
      <c r="A416" s="3">
        <v>457</v>
      </c>
      <c r="B416" s="3" t="s">
        <v>4</v>
      </c>
      <c r="C416" s="3" t="s">
        <v>9</v>
      </c>
      <c r="D416" s="3" t="str">
        <f>VLOOKUP(C416,$V$1:$Z$47,5,0)</f>
        <v>IC6</v>
      </c>
      <c r="E416" s="3">
        <v>220000</v>
      </c>
      <c r="F416" s="7">
        <f>IF(Table3[[#This Row],[Base salary]]&gt;$S$14,$S$14,Table3[[#This Row],[Base salary]])</f>
        <v>220000</v>
      </c>
    </row>
    <row r="417" spans="1:6" x14ac:dyDescent="0.3">
      <c r="A417" s="4">
        <v>458</v>
      </c>
      <c r="B417" s="4" t="s">
        <v>7</v>
      </c>
      <c r="C417" s="4" t="s">
        <v>45</v>
      </c>
      <c r="D417" s="3" t="str">
        <f>VLOOKUP(C417,$V$1:$Z$47,5,0)</f>
        <v>Others</v>
      </c>
      <c r="E417" s="4">
        <v>52000</v>
      </c>
      <c r="F417" s="7">
        <f>IF(Table3[[#This Row],[Base salary]]&gt;$S$14,$S$14,Table3[[#This Row],[Base salary]])</f>
        <v>52000</v>
      </c>
    </row>
    <row r="418" spans="1:6" x14ac:dyDescent="0.3">
      <c r="A418" s="3">
        <v>459</v>
      </c>
      <c r="B418" s="3" t="s">
        <v>7</v>
      </c>
      <c r="C418" s="3" t="s">
        <v>5</v>
      </c>
      <c r="D418" s="3" t="str">
        <f>VLOOKUP(C418,$V$1:$Z$47,5,0)</f>
        <v>IC4</v>
      </c>
      <c r="E418" s="3">
        <v>78000</v>
      </c>
      <c r="F418" s="7">
        <f>IF(Table3[[#This Row],[Base salary]]&gt;$S$14,$S$14,Table3[[#This Row],[Base salary]])</f>
        <v>78000</v>
      </c>
    </row>
    <row r="419" spans="1:6" x14ac:dyDescent="0.3">
      <c r="A419" s="4">
        <v>460</v>
      </c>
      <c r="B419" s="4" t="s">
        <v>7</v>
      </c>
      <c r="C419" s="4" t="s">
        <v>16</v>
      </c>
      <c r="D419" s="3" t="str">
        <f>VLOOKUP(C419,$V$1:$Z$47,5,0)</f>
        <v>Others</v>
      </c>
      <c r="E419" s="4">
        <v>75000</v>
      </c>
      <c r="F419" s="7">
        <f>IF(Table3[[#This Row],[Base salary]]&gt;$S$14,$S$14,Table3[[#This Row],[Base salary]])</f>
        <v>75000</v>
      </c>
    </row>
    <row r="420" spans="1:6" x14ac:dyDescent="0.3">
      <c r="A420" s="3">
        <v>461</v>
      </c>
      <c r="B420" s="3" t="s">
        <v>7</v>
      </c>
      <c r="C420" s="3" t="s">
        <v>6</v>
      </c>
      <c r="D420" s="3" t="str">
        <f>VLOOKUP(C420,$V$1:$Z$47,5,0)</f>
        <v>IC5</v>
      </c>
      <c r="E420" s="3">
        <v>175000</v>
      </c>
      <c r="F420" s="7">
        <f>IF(Table3[[#This Row],[Base salary]]&gt;$S$14,$S$14,Table3[[#This Row],[Base salary]])</f>
        <v>175000</v>
      </c>
    </row>
    <row r="421" spans="1:6" x14ac:dyDescent="0.3">
      <c r="A421" s="4">
        <v>462</v>
      </c>
      <c r="B421" s="4" t="s">
        <v>4</v>
      </c>
      <c r="C421" s="4" t="s">
        <v>5</v>
      </c>
      <c r="D421" s="3" t="str">
        <f>VLOOKUP(C421,$V$1:$Z$47,5,0)</f>
        <v>IC4</v>
      </c>
      <c r="E421" s="4">
        <v>167000</v>
      </c>
      <c r="F421" s="7">
        <f>IF(Table3[[#This Row],[Base salary]]&gt;$S$14,$S$14,Table3[[#This Row],[Base salary]])</f>
        <v>167000</v>
      </c>
    </row>
    <row r="422" spans="1:6" x14ac:dyDescent="0.3">
      <c r="A422" s="3">
        <v>463</v>
      </c>
      <c r="B422" s="3" t="s">
        <v>4</v>
      </c>
      <c r="C422" s="3" t="s">
        <v>8</v>
      </c>
      <c r="D422" s="3" t="str">
        <f>VLOOKUP(C422,$V$1:$Z$47,5,0)</f>
        <v>IC3</v>
      </c>
      <c r="E422" s="3">
        <v>61000</v>
      </c>
      <c r="F422" s="7">
        <f>IF(Table3[[#This Row],[Base salary]]&gt;$S$14,$S$14,Table3[[#This Row],[Base salary]])</f>
        <v>61000</v>
      </c>
    </row>
    <row r="423" spans="1:6" x14ac:dyDescent="0.3">
      <c r="A423" s="4">
        <v>464</v>
      </c>
      <c r="B423" s="4" t="s">
        <v>7</v>
      </c>
      <c r="C423" s="4" t="s">
        <v>5</v>
      </c>
      <c r="D423" s="3" t="str">
        <f>VLOOKUP(C423,$V$1:$Z$47,5,0)</f>
        <v>IC4</v>
      </c>
      <c r="E423" s="4">
        <v>160000</v>
      </c>
      <c r="F423" s="7">
        <f>IF(Table3[[#This Row],[Base salary]]&gt;$S$14,$S$14,Table3[[#This Row],[Base salary]])</f>
        <v>160000</v>
      </c>
    </row>
    <row r="424" spans="1:6" x14ac:dyDescent="0.3">
      <c r="A424" s="3">
        <v>465</v>
      </c>
      <c r="B424" s="3" t="s">
        <v>4</v>
      </c>
      <c r="C424" s="3" t="s">
        <v>6</v>
      </c>
      <c r="D424" s="3" t="str">
        <f>VLOOKUP(C424,$V$1:$Z$47,5,0)</f>
        <v>IC5</v>
      </c>
      <c r="E424" s="3">
        <v>188000</v>
      </c>
      <c r="F424" s="7">
        <f>IF(Table3[[#This Row],[Base salary]]&gt;$S$14,$S$14,Table3[[#This Row],[Base salary]])</f>
        <v>188000</v>
      </c>
    </row>
    <row r="425" spans="1:6" x14ac:dyDescent="0.3">
      <c r="A425" s="4">
        <v>466</v>
      </c>
      <c r="B425" s="4" t="s">
        <v>7</v>
      </c>
      <c r="C425" s="4" t="s">
        <v>18</v>
      </c>
      <c r="D425" s="3" t="str">
        <f>VLOOKUP(C425,$V$1:$Z$47,5,0)</f>
        <v>Others</v>
      </c>
      <c r="E425" s="4">
        <v>163000</v>
      </c>
      <c r="F425" s="7">
        <f>IF(Table3[[#This Row],[Base salary]]&gt;$S$14,$S$14,Table3[[#This Row],[Base salary]])</f>
        <v>163000</v>
      </c>
    </row>
    <row r="426" spans="1:6" x14ac:dyDescent="0.3">
      <c r="A426" s="3">
        <v>467</v>
      </c>
      <c r="B426" s="3" t="s">
        <v>7</v>
      </c>
      <c r="C426" s="3" t="s">
        <v>8</v>
      </c>
      <c r="D426" s="3" t="str">
        <f>VLOOKUP(C426,$V$1:$Z$47,5,0)</f>
        <v>IC3</v>
      </c>
      <c r="E426" s="3">
        <v>129700</v>
      </c>
      <c r="F426" s="7">
        <f>IF(Table3[[#This Row],[Base salary]]&gt;$S$14,$S$14,Table3[[#This Row],[Base salary]])</f>
        <v>129700</v>
      </c>
    </row>
    <row r="427" spans="1:6" x14ac:dyDescent="0.3">
      <c r="A427" s="4">
        <v>468</v>
      </c>
      <c r="B427" s="4" t="s">
        <v>4</v>
      </c>
      <c r="C427" s="4" t="s">
        <v>9</v>
      </c>
      <c r="D427" s="3" t="str">
        <f>VLOOKUP(C427,$V$1:$Z$47,5,0)</f>
        <v>IC6</v>
      </c>
      <c r="E427" s="4">
        <v>215000</v>
      </c>
      <c r="F427" s="7">
        <f>IF(Table3[[#This Row],[Base salary]]&gt;$S$14,$S$14,Table3[[#This Row],[Base salary]])</f>
        <v>215000</v>
      </c>
    </row>
    <row r="428" spans="1:6" x14ac:dyDescent="0.3">
      <c r="A428" s="3">
        <v>469</v>
      </c>
      <c r="B428" s="3" t="s">
        <v>4</v>
      </c>
      <c r="C428" s="3" t="s">
        <v>5</v>
      </c>
      <c r="D428" s="3" t="str">
        <f>VLOOKUP(C428,$V$1:$Z$47,5,0)</f>
        <v>IC4</v>
      </c>
      <c r="E428" s="3">
        <v>156000</v>
      </c>
      <c r="F428" s="7">
        <f>IF(Table3[[#This Row],[Base salary]]&gt;$S$14,$S$14,Table3[[#This Row],[Base salary]])</f>
        <v>156000</v>
      </c>
    </row>
    <row r="429" spans="1:6" x14ac:dyDescent="0.3">
      <c r="A429" s="4">
        <v>470</v>
      </c>
      <c r="B429" s="4" t="s">
        <v>4</v>
      </c>
      <c r="C429" s="4" t="s">
        <v>8</v>
      </c>
      <c r="D429" s="3" t="str">
        <f>VLOOKUP(C429,$V$1:$Z$47,5,0)</f>
        <v>IC3</v>
      </c>
      <c r="E429" s="4">
        <v>83200</v>
      </c>
      <c r="F429" s="7">
        <f>IF(Table3[[#This Row],[Base salary]]&gt;$S$14,$S$14,Table3[[#This Row],[Base salary]])</f>
        <v>83200</v>
      </c>
    </row>
    <row r="430" spans="1:6" x14ac:dyDescent="0.3">
      <c r="A430" s="3">
        <v>471</v>
      </c>
      <c r="B430" s="3" t="s">
        <v>4</v>
      </c>
      <c r="C430" s="3" t="s">
        <v>32</v>
      </c>
      <c r="D430" s="3" t="str">
        <f>VLOOKUP(C430,$V$1:$Z$47,5,0)</f>
        <v>IC4</v>
      </c>
      <c r="E430" s="3">
        <v>165000</v>
      </c>
      <c r="F430" s="7">
        <f>IF(Table3[[#This Row],[Base salary]]&gt;$S$14,$S$14,Table3[[#This Row],[Base salary]])</f>
        <v>165000</v>
      </c>
    </row>
    <row r="431" spans="1:6" x14ac:dyDescent="0.3">
      <c r="A431" s="4">
        <v>472</v>
      </c>
      <c r="B431" s="4" t="s">
        <v>7</v>
      </c>
      <c r="C431" s="4" t="s">
        <v>9</v>
      </c>
      <c r="D431" s="3" t="str">
        <f>VLOOKUP(C431,$V$1:$Z$47,5,0)</f>
        <v>IC6</v>
      </c>
      <c r="E431" s="4">
        <v>206000</v>
      </c>
      <c r="F431" s="7">
        <f>IF(Table3[[#This Row],[Base salary]]&gt;$S$14,$S$14,Table3[[#This Row],[Base salary]])</f>
        <v>206000</v>
      </c>
    </row>
    <row r="432" spans="1:6" x14ac:dyDescent="0.3">
      <c r="A432" s="3">
        <v>473</v>
      </c>
      <c r="B432" s="3" t="s">
        <v>7</v>
      </c>
      <c r="C432" s="3" t="s">
        <v>6</v>
      </c>
      <c r="D432" s="3" t="str">
        <f>VLOOKUP(C432,$V$1:$Z$47,5,0)</f>
        <v>IC5</v>
      </c>
      <c r="E432" s="3">
        <v>195000</v>
      </c>
      <c r="F432" s="7">
        <f>IF(Table3[[#This Row],[Base salary]]&gt;$S$14,$S$14,Table3[[#This Row],[Base salary]])</f>
        <v>195000</v>
      </c>
    </row>
    <row r="433" spans="1:6" x14ac:dyDescent="0.3">
      <c r="A433" s="3">
        <v>475</v>
      </c>
      <c r="B433" s="3" t="s">
        <v>4</v>
      </c>
      <c r="C433" s="3" t="s">
        <v>8</v>
      </c>
      <c r="D433" s="3" t="str">
        <f>VLOOKUP(C433,$V$1:$Z$47,5,0)</f>
        <v>IC3</v>
      </c>
      <c r="E433" s="3">
        <v>118000</v>
      </c>
      <c r="F433" s="7">
        <f>IF(Table3[[#This Row],[Base salary]]&gt;$S$14,$S$14,Table3[[#This Row],[Base salary]])</f>
        <v>118000</v>
      </c>
    </row>
    <row r="434" spans="1:6" x14ac:dyDescent="0.3">
      <c r="A434" s="3">
        <v>476</v>
      </c>
      <c r="B434" s="3" t="s">
        <v>4</v>
      </c>
      <c r="C434" s="3" t="s">
        <v>8</v>
      </c>
      <c r="D434" s="3" t="str">
        <f>VLOOKUP(C434,$V$1:$Z$47,5,0)</f>
        <v>IC3</v>
      </c>
      <c r="E434" s="3">
        <v>62000</v>
      </c>
      <c r="F434" s="7">
        <f>IF(Table3[[#This Row],[Base salary]]&gt;$S$14,$S$14,Table3[[#This Row],[Base salary]])</f>
        <v>62000</v>
      </c>
    </row>
    <row r="435" spans="1:6" x14ac:dyDescent="0.3">
      <c r="A435" s="3">
        <v>477</v>
      </c>
      <c r="B435" s="3" t="s">
        <v>7</v>
      </c>
      <c r="C435" s="3" t="s">
        <v>9</v>
      </c>
      <c r="D435" s="3" t="str">
        <f>VLOOKUP(C435,$V$1:$Z$47,5,0)</f>
        <v>IC6</v>
      </c>
      <c r="E435" s="3">
        <v>200000</v>
      </c>
      <c r="F435" s="7">
        <f>IF(Table3[[#This Row],[Base salary]]&gt;$S$14,$S$14,Table3[[#This Row],[Base salary]])</f>
        <v>200000</v>
      </c>
    </row>
    <row r="436" spans="1:6" x14ac:dyDescent="0.3">
      <c r="A436" s="3">
        <v>478</v>
      </c>
      <c r="B436" s="3" t="s">
        <v>4</v>
      </c>
      <c r="C436" s="3" t="s">
        <v>46</v>
      </c>
      <c r="D436" s="3" t="str">
        <f>VLOOKUP(C436,$V$1:$Z$47,5,0)</f>
        <v>Others</v>
      </c>
      <c r="E436" s="3">
        <v>128572</v>
      </c>
      <c r="F436" s="7">
        <f>IF(Table3[[#This Row],[Base salary]]&gt;$S$14,$S$14,Table3[[#This Row],[Base salary]])</f>
        <v>128572</v>
      </c>
    </row>
    <row r="437" spans="1:6" x14ac:dyDescent="0.3">
      <c r="A437" s="3">
        <v>479</v>
      </c>
      <c r="B437" s="3" t="s">
        <v>4</v>
      </c>
      <c r="C437" s="3" t="s">
        <v>6</v>
      </c>
      <c r="D437" s="3" t="str">
        <f>VLOOKUP(C437,$V$1:$Z$47,5,0)</f>
        <v>IC5</v>
      </c>
      <c r="E437" s="3">
        <v>162000</v>
      </c>
      <c r="F437" s="7">
        <f>IF(Table3[[#This Row],[Base salary]]&gt;$S$14,$S$14,Table3[[#This Row],[Base salary]])</f>
        <v>162000</v>
      </c>
    </row>
    <row r="438" spans="1:6" x14ac:dyDescent="0.3">
      <c r="A438" s="3">
        <v>480</v>
      </c>
      <c r="B438" s="3" t="s">
        <v>7</v>
      </c>
      <c r="C438" s="3" t="s">
        <v>5</v>
      </c>
      <c r="D438" s="3" t="str">
        <f>VLOOKUP(C438,$V$1:$Z$47,5,0)</f>
        <v>IC4</v>
      </c>
      <c r="E438" s="3">
        <v>130000</v>
      </c>
      <c r="F438" s="7">
        <f>IF(Table3[[#This Row],[Base salary]]&gt;$S$14,$S$14,Table3[[#This Row],[Base salary]])</f>
        <v>130000</v>
      </c>
    </row>
    <row r="439" spans="1:6" x14ac:dyDescent="0.3">
      <c r="A439" s="3">
        <v>481</v>
      </c>
      <c r="B439" s="3" t="s">
        <v>4</v>
      </c>
      <c r="C439" s="3" t="s">
        <v>9</v>
      </c>
      <c r="D439" s="3" t="str">
        <f>VLOOKUP(C439,$V$1:$Z$47,5,0)</f>
        <v>IC6</v>
      </c>
      <c r="E439" s="3">
        <v>239000</v>
      </c>
      <c r="F439" s="7">
        <f>IF(Table3[[#This Row],[Base salary]]&gt;$S$14,$S$14,Table3[[#This Row],[Base salary]])</f>
        <v>239000</v>
      </c>
    </row>
    <row r="440" spans="1:6" x14ac:dyDescent="0.3">
      <c r="A440" s="3">
        <v>482</v>
      </c>
      <c r="B440" s="3" t="s">
        <v>4</v>
      </c>
      <c r="C440" s="3" t="s">
        <v>5</v>
      </c>
      <c r="D440" s="3" t="str">
        <f>VLOOKUP(C440,$V$1:$Z$47,5,0)</f>
        <v>IC4</v>
      </c>
      <c r="E440" s="3">
        <v>76000</v>
      </c>
      <c r="F440" s="7">
        <f>IF(Table3[[#This Row],[Base salary]]&gt;$S$14,$S$14,Table3[[#This Row],[Base salary]])</f>
        <v>76000</v>
      </c>
    </row>
    <row r="441" spans="1:6" x14ac:dyDescent="0.3">
      <c r="A441" s="3">
        <v>483</v>
      </c>
      <c r="B441" s="3" t="s">
        <v>4</v>
      </c>
      <c r="C441" s="3" t="s">
        <v>5</v>
      </c>
      <c r="D441" s="3" t="str">
        <f>VLOOKUP(C441,$V$1:$Z$47,5,0)</f>
        <v>IC4</v>
      </c>
      <c r="E441" s="3">
        <v>75000</v>
      </c>
      <c r="F441" s="7">
        <f>IF(Table3[[#This Row],[Base salary]]&gt;$S$14,$S$14,Table3[[#This Row],[Base salary]])</f>
        <v>75000</v>
      </c>
    </row>
    <row r="442" spans="1:6" x14ac:dyDescent="0.3">
      <c r="A442" s="3">
        <v>485</v>
      </c>
      <c r="B442" s="3" t="s">
        <v>4</v>
      </c>
      <c r="C442" s="3" t="s">
        <v>6</v>
      </c>
      <c r="D442" s="3" t="str">
        <f>VLOOKUP(C442,$V$1:$Z$47,5,0)</f>
        <v>IC5</v>
      </c>
      <c r="E442" s="3">
        <v>192298</v>
      </c>
      <c r="F442" s="7">
        <f>IF(Table3[[#This Row],[Base salary]]&gt;$S$14,$S$14,Table3[[#This Row],[Base salary]])</f>
        <v>192298</v>
      </c>
    </row>
    <row r="443" spans="1:6" x14ac:dyDescent="0.3">
      <c r="A443" s="4">
        <v>486</v>
      </c>
      <c r="B443" s="4" t="s">
        <v>7</v>
      </c>
      <c r="C443" s="4" t="s">
        <v>5</v>
      </c>
      <c r="D443" s="3" t="str">
        <f>VLOOKUP(C443,$V$1:$Z$47,5,0)</f>
        <v>IC4</v>
      </c>
      <c r="E443" s="4">
        <v>154000</v>
      </c>
      <c r="F443" s="7">
        <f>IF(Table3[[#This Row],[Base salary]]&gt;$S$14,$S$14,Table3[[#This Row],[Base salary]])</f>
        <v>154000</v>
      </c>
    </row>
    <row r="444" spans="1:6" x14ac:dyDescent="0.3">
      <c r="A444" s="3">
        <v>487</v>
      </c>
      <c r="B444" s="3" t="s">
        <v>4</v>
      </c>
      <c r="C444" s="3" t="s">
        <v>6</v>
      </c>
      <c r="D444" s="3" t="str">
        <f>VLOOKUP(C444,$V$1:$Z$47,5,0)</f>
        <v>IC5</v>
      </c>
      <c r="E444" s="3">
        <v>93000</v>
      </c>
      <c r="F444" s="7">
        <f>IF(Table3[[#This Row],[Base salary]]&gt;$S$14,$S$14,Table3[[#This Row],[Base salary]])</f>
        <v>93000</v>
      </c>
    </row>
    <row r="445" spans="1:6" x14ac:dyDescent="0.3">
      <c r="A445" s="4">
        <v>488</v>
      </c>
      <c r="B445" s="4" t="s">
        <v>4</v>
      </c>
      <c r="C445" s="4" t="s">
        <v>6</v>
      </c>
      <c r="D445" s="3" t="str">
        <f>VLOOKUP(C445,$V$1:$Z$47,5,0)</f>
        <v>IC5</v>
      </c>
      <c r="E445" s="4">
        <v>186915</v>
      </c>
      <c r="F445" s="7">
        <f>IF(Table3[[#This Row],[Base salary]]&gt;$S$14,$S$14,Table3[[#This Row],[Base salary]])</f>
        <v>186915</v>
      </c>
    </row>
    <row r="446" spans="1:6" x14ac:dyDescent="0.3">
      <c r="A446" s="3">
        <v>489</v>
      </c>
      <c r="B446" s="3" t="s">
        <v>4</v>
      </c>
      <c r="C446" s="3" t="s">
        <v>5</v>
      </c>
      <c r="D446" s="3" t="str">
        <f>VLOOKUP(C446,$V$1:$Z$47,5,0)</f>
        <v>IC4</v>
      </c>
      <c r="E446" s="3">
        <v>150000</v>
      </c>
      <c r="F446" s="7">
        <f>IF(Table3[[#This Row],[Base salary]]&gt;$S$14,$S$14,Table3[[#This Row],[Base salary]])</f>
        <v>150000</v>
      </c>
    </row>
    <row r="447" spans="1:6" x14ac:dyDescent="0.3">
      <c r="A447" s="4">
        <v>490</v>
      </c>
      <c r="B447" s="4" t="s">
        <v>4</v>
      </c>
      <c r="C447" s="4" t="s">
        <v>6</v>
      </c>
      <c r="D447" s="3" t="str">
        <f>VLOOKUP(C447,$V$1:$Z$47,5,0)</f>
        <v>IC5</v>
      </c>
      <c r="E447" s="4">
        <v>105000</v>
      </c>
      <c r="F447" s="7">
        <f>IF(Table3[[#This Row],[Base salary]]&gt;$S$14,$S$14,Table3[[#This Row],[Base salary]])</f>
        <v>105000</v>
      </c>
    </row>
    <row r="448" spans="1:6" x14ac:dyDescent="0.3">
      <c r="A448" s="3">
        <v>491</v>
      </c>
      <c r="B448" s="3" t="s">
        <v>4</v>
      </c>
      <c r="C448" s="3" t="s">
        <v>15</v>
      </c>
      <c r="D448" s="3" t="str">
        <f>VLOOKUP(C448,$V$1:$Z$47,5,0)</f>
        <v>Others</v>
      </c>
      <c r="E448" s="3">
        <v>161076</v>
      </c>
      <c r="F448" s="7">
        <f>IF(Table3[[#This Row],[Base salary]]&gt;$S$14,$S$14,Table3[[#This Row],[Base salary]])</f>
        <v>161076</v>
      </c>
    </row>
    <row r="449" spans="1:6" x14ac:dyDescent="0.3">
      <c r="A449" s="4">
        <v>492</v>
      </c>
      <c r="B449" s="4" t="s">
        <v>7</v>
      </c>
      <c r="C449" s="4" t="s">
        <v>17</v>
      </c>
      <c r="D449" s="3" t="str">
        <f>VLOOKUP(C449,$V$1:$Z$47,5,0)</f>
        <v>Others</v>
      </c>
      <c r="E449" s="4">
        <v>205000</v>
      </c>
      <c r="F449" s="7">
        <f>IF(Table3[[#This Row],[Base salary]]&gt;$S$14,$S$14,Table3[[#This Row],[Base salary]])</f>
        <v>205000</v>
      </c>
    </row>
    <row r="450" spans="1:6" x14ac:dyDescent="0.3">
      <c r="A450" s="3">
        <v>493</v>
      </c>
      <c r="B450" s="3" t="s">
        <v>4</v>
      </c>
      <c r="C450" s="3" t="s">
        <v>14</v>
      </c>
      <c r="D450" s="3" t="str">
        <f>VLOOKUP(C450,$V$1:$Z$47,5,0)</f>
        <v>M1</v>
      </c>
      <c r="E450" s="3">
        <v>230000</v>
      </c>
      <c r="F450" s="7">
        <f>IF(Table3[[#This Row],[Base salary]]&gt;$S$14,$S$14,Table3[[#This Row],[Base salary]])</f>
        <v>230000</v>
      </c>
    </row>
    <row r="451" spans="1:6" x14ac:dyDescent="0.3">
      <c r="A451" s="4">
        <v>494</v>
      </c>
      <c r="B451" s="4" t="s">
        <v>7</v>
      </c>
      <c r="C451" s="4" t="s">
        <v>9</v>
      </c>
      <c r="D451" s="3" t="str">
        <f>VLOOKUP(C451,$V$1:$Z$47,5,0)</f>
        <v>IC6</v>
      </c>
      <c r="E451" s="4">
        <v>215000</v>
      </c>
      <c r="F451" s="7">
        <f>IF(Table3[[#This Row],[Base salary]]&gt;$S$14,$S$14,Table3[[#This Row],[Base salary]])</f>
        <v>215000</v>
      </c>
    </row>
    <row r="452" spans="1:6" x14ac:dyDescent="0.3">
      <c r="A452" s="3">
        <v>495</v>
      </c>
      <c r="B452" s="3" t="s">
        <v>7</v>
      </c>
      <c r="C452" s="3" t="s">
        <v>5</v>
      </c>
      <c r="D452" s="3" t="str">
        <f>VLOOKUP(C452,$V$1:$Z$47,5,0)</f>
        <v>IC4</v>
      </c>
      <c r="E452" s="3">
        <v>82500</v>
      </c>
      <c r="F452" s="7">
        <f>IF(Table3[[#This Row],[Base salary]]&gt;$S$14,$S$14,Table3[[#This Row],[Base salary]])</f>
        <v>82500</v>
      </c>
    </row>
    <row r="453" spans="1:6" x14ac:dyDescent="0.3">
      <c r="A453" s="4">
        <v>496</v>
      </c>
      <c r="B453" s="4" t="s">
        <v>7</v>
      </c>
      <c r="C453" s="4" t="s">
        <v>9</v>
      </c>
      <c r="D453" s="3" t="str">
        <f>VLOOKUP(C453,$V$1:$Z$47,5,0)</f>
        <v>IC6</v>
      </c>
      <c r="E453" s="4">
        <v>250000</v>
      </c>
      <c r="F453" s="7">
        <f>IF(Table3[[#This Row],[Base salary]]&gt;$S$14,$S$14,Table3[[#This Row],[Base salary]])</f>
        <v>250000</v>
      </c>
    </row>
    <row r="454" spans="1:6" x14ac:dyDescent="0.3">
      <c r="A454" s="3">
        <v>497</v>
      </c>
      <c r="B454" s="3" t="s">
        <v>4</v>
      </c>
      <c r="C454" s="3" t="s">
        <v>6</v>
      </c>
      <c r="D454" s="3" t="str">
        <f>VLOOKUP(C454,$V$1:$Z$47,5,0)</f>
        <v>IC5</v>
      </c>
      <c r="E454" s="3">
        <v>182000</v>
      </c>
      <c r="F454" s="7">
        <f>IF(Table3[[#This Row],[Base salary]]&gt;$S$14,$S$14,Table3[[#This Row],[Base salary]])</f>
        <v>182000</v>
      </c>
    </row>
    <row r="455" spans="1:6" x14ac:dyDescent="0.3">
      <c r="A455" s="4">
        <v>498</v>
      </c>
      <c r="B455" s="4" t="s">
        <v>4</v>
      </c>
      <c r="C455" s="4" t="s">
        <v>5</v>
      </c>
      <c r="D455" s="3" t="str">
        <f>VLOOKUP(C455,$V$1:$Z$47,5,0)</f>
        <v>IC4</v>
      </c>
      <c r="E455" s="4">
        <v>156000</v>
      </c>
      <c r="F455" s="7">
        <f>IF(Table3[[#This Row],[Base salary]]&gt;$S$14,$S$14,Table3[[#This Row],[Base salary]])</f>
        <v>156000</v>
      </c>
    </row>
    <row r="456" spans="1:6" x14ac:dyDescent="0.3">
      <c r="A456" s="3">
        <v>499</v>
      </c>
      <c r="B456" s="3" t="s">
        <v>4</v>
      </c>
      <c r="C456" s="3" t="s">
        <v>5</v>
      </c>
      <c r="D456" s="3" t="str">
        <f>VLOOKUP(C456,$V$1:$Z$47,5,0)</f>
        <v>IC4</v>
      </c>
      <c r="E456" s="3">
        <v>154000</v>
      </c>
      <c r="F456" s="7">
        <f>IF(Table3[[#This Row],[Base salary]]&gt;$S$14,$S$14,Table3[[#This Row],[Base salary]])</f>
        <v>154000</v>
      </c>
    </row>
    <row r="457" spans="1:6" x14ac:dyDescent="0.3">
      <c r="A457" s="4">
        <v>500</v>
      </c>
      <c r="B457" s="4" t="s">
        <v>4</v>
      </c>
      <c r="C457" s="4" t="s">
        <v>8</v>
      </c>
      <c r="D457" s="3" t="str">
        <f>VLOOKUP(C457,$V$1:$Z$47,5,0)</f>
        <v>IC3</v>
      </c>
      <c r="E457" s="4">
        <v>118000</v>
      </c>
      <c r="F457" s="7">
        <f>IF(Table3[[#This Row],[Base salary]]&gt;$S$14,$S$14,Table3[[#This Row],[Base salary]])</f>
        <v>118000</v>
      </c>
    </row>
    <row r="458" spans="1:6" x14ac:dyDescent="0.3">
      <c r="A458" s="3">
        <v>501</v>
      </c>
      <c r="B458" s="3" t="s">
        <v>4</v>
      </c>
      <c r="C458" s="3" t="s">
        <v>6</v>
      </c>
      <c r="D458" s="3" t="str">
        <f>VLOOKUP(C458,$V$1:$Z$47,5,0)</f>
        <v>IC5</v>
      </c>
      <c r="E458" s="3">
        <v>162000</v>
      </c>
      <c r="F458" s="7">
        <f>IF(Table3[[#This Row],[Base salary]]&gt;$S$14,$S$14,Table3[[#This Row],[Base salary]])</f>
        <v>162000</v>
      </c>
    </row>
    <row r="459" spans="1:6" x14ac:dyDescent="0.3">
      <c r="A459" s="4">
        <v>502</v>
      </c>
      <c r="B459" s="4" t="s">
        <v>4</v>
      </c>
      <c r="C459" s="4" t="s">
        <v>5</v>
      </c>
      <c r="D459" s="3" t="str">
        <f>VLOOKUP(C459,$V$1:$Z$47,5,0)</f>
        <v>IC4</v>
      </c>
      <c r="E459" s="4">
        <v>97302.399999999994</v>
      </c>
      <c r="F459" s="7">
        <f>IF(Table3[[#This Row],[Base salary]]&gt;$S$14,$S$14,Table3[[#This Row],[Base salary]])</f>
        <v>97302.399999999994</v>
      </c>
    </row>
    <row r="460" spans="1:6" x14ac:dyDescent="0.3">
      <c r="A460" s="3">
        <v>503</v>
      </c>
      <c r="B460" s="3" t="s">
        <v>4</v>
      </c>
      <c r="C460" s="3" t="s">
        <v>8</v>
      </c>
      <c r="D460" s="3" t="str">
        <f>VLOOKUP(C460,$V$1:$Z$47,5,0)</f>
        <v>IC3</v>
      </c>
      <c r="E460" s="3">
        <v>66000</v>
      </c>
      <c r="F460" s="7">
        <f>IF(Table3[[#This Row],[Base salary]]&gt;$S$14,$S$14,Table3[[#This Row],[Base salary]])</f>
        <v>66000</v>
      </c>
    </row>
    <row r="461" spans="1:6" x14ac:dyDescent="0.3">
      <c r="A461" s="4">
        <v>504</v>
      </c>
      <c r="B461" s="4" t="s">
        <v>7</v>
      </c>
      <c r="C461" s="4" t="s">
        <v>8</v>
      </c>
      <c r="D461" s="3" t="str">
        <f>VLOOKUP(C461,$V$1:$Z$47,5,0)</f>
        <v>IC3</v>
      </c>
      <c r="E461" s="4">
        <v>104381</v>
      </c>
      <c r="F461" s="7">
        <f>IF(Table3[[#This Row],[Base salary]]&gt;$S$14,$S$14,Table3[[#This Row],[Base salary]])</f>
        <v>104381</v>
      </c>
    </row>
    <row r="462" spans="1:6" x14ac:dyDescent="0.3">
      <c r="A462" s="3">
        <v>505</v>
      </c>
      <c r="B462" s="3" t="s">
        <v>4</v>
      </c>
      <c r="C462" s="3" t="s">
        <v>5</v>
      </c>
      <c r="D462" s="3" t="str">
        <f>VLOOKUP(C462,$V$1:$Z$47,5,0)</f>
        <v>IC4</v>
      </c>
      <c r="E462" s="3">
        <v>160000</v>
      </c>
      <c r="F462" s="7">
        <f>IF(Table3[[#This Row],[Base salary]]&gt;$S$14,$S$14,Table3[[#This Row],[Base salary]])</f>
        <v>160000</v>
      </c>
    </row>
    <row r="463" spans="1:6" x14ac:dyDescent="0.3">
      <c r="A463" s="4">
        <v>506</v>
      </c>
      <c r="B463" s="4" t="s">
        <v>4</v>
      </c>
      <c r="C463" s="4" t="s">
        <v>5</v>
      </c>
      <c r="D463" s="3" t="str">
        <f>VLOOKUP(C463,$V$1:$Z$47,5,0)</f>
        <v>IC4</v>
      </c>
      <c r="E463" s="4">
        <v>135000</v>
      </c>
      <c r="F463" s="7">
        <f>IF(Table3[[#This Row],[Base salary]]&gt;$S$14,$S$14,Table3[[#This Row],[Base salary]])</f>
        <v>135000</v>
      </c>
    </row>
    <row r="464" spans="1:6" x14ac:dyDescent="0.3">
      <c r="A464" s="3">
        <v>507</v>
      </c>
      <c r="B464" s="3" t="s">
        <v>4</v>
      </c>
      <c r="C464" s="3" t="s">
        <v>6</v>
      </c>
      <c r="D464" s="3" t="str">
        <f>VLOOKUP(C464,$V$1:$Z$47,5,0)</f>
        <v>IC5</v>
      </c>
      <c r="E464" s="3">
        <v>190000</v>
      </c>
      <c r="F464" s="7">
        <f>IF(Table3[[#This Row],[Base salary]]&gt;$S$14,$S$14,Table3[[#This Row],[Base salary]])</f>
        <v>190000</v>
      </c>
    </row>
    <row r="465" spans="1:6" x14ac:dyDescent="0.3">
      <c r="A465" s="4">
        <v>508</v>
      </c>
      <c r="B465" s="4" t="s">
        <v>4</v>
      </c>
      <c r="C465" s="4" t="s">
        <v>17</v>
      </c>
      <c r="D465" s="3" t="str">
        <f>VLOOKUP(C465,$V$1:$Z$47,5,0)</f>
        <v>Others</v>
      </c>
      <c r="E465" s="4">
        <v>205000</v>
      </c>
      <c r="F465" s="7">
        <f>IF(Table3[[#This Row],[Base salary]]&gt;$S$14,$S$14,Table3[[#This Row],[Base salary]])</f>
        <v>205000</v>
      </c>
    </row>
    <row r="466" spans="1:6" x14ac:dyDescent="0.3">
      <c r="A466" s="3">
        <v>509</v>
      </c>
      <c r="B466" s="3" t="s">
        <v>7</v>
      </c>
      <c r="C466" s="3" t="s">
        <v>8</v>
      </c>
      <c r="D466" s="3" t="str">
        <f>VLOOKUP(C466,$V$1:$Z$47,5,0)</f>
        <v>IC3</v>
      </c>
      <c r="E466" s="3">
        <v>124000</v>
      </c>
      <c r="F466" s="7">
        <f>IF(Table3[[#This Row],[Base salary]]&gt;$S$14,$S$14,Table3[[#This Row],[Base salary]])</f>
        <v>124000</v>
      </c>
    </row>
    <row r="467" spans="1:6" x14ac:dyDescent="0.3">
      <c r="A467" s="4">
        <v>510</v>
      </c>
      <c r="B467" s="4" t="s">
        <v>4</v>
      </c>
      <c r="C467" s="4" t="s">
        <v>5</v>
      </c>
      <c r="D467" s="3" t="str">
        <f>VLOOKUP(C467,$V$1:$Z$47,5,0)</f>
        <v>IC4</v>
      </c>
      <c r="E467" s="4">
        <v>167000</v>
      </c>
      <c r="F467" s="7">
        <f>IF(Table3[[#This Row],[Base salary]]&gt;$S$14,$S$14,Table3[[#This Row],[Base salary]])</f>
        <v>167000</v>
      </c>
    </row>
    <row r="468" spans="1:6" x14ac:dyDescent="0.3">
      <c r="A468" s="3">
        <v>511</v>
      </c>
      <c r="B468" s="3" t="s">
        <v>4</v>
      </c>
      <c r="C468" s="3" t="s">
        <v>8</v>
      </c>
      <c r="D468" s="3" t="str">
        <f>VLOOKUP(C468,$V$1:$Z$47,5,0)</f>
        <v>IC3</v>
      </c>
      <c r="E468" s="3">
        <v>100000</v>
      </c>
      <c r="F468" s="7">
        <f>IF(Table3[[#This Row],[Base salary]]&gt;$S$14,$S$14,Table3[[#This Row],[Base salary]])</f>
        <v>100000</v>
      </c>
    </row>
    <row r="469" spans="1:6" x14ac:dyDescent="0.3">
      <c r="A469" s="4">
        <v>512</v>
      </c>
      <c r="B469" s="4" t="s">
        <v>4</v>
      </c>
      <c r="C469" s="4" t="s">
        <v>5</v>
      </c>
      <c r="D469" s="3" t="str">
        <f>VLOOKUP(C469,$V$1:$Z$47,5,0)</f>
        <v>IC4</v>
      </c>
      <c r="E469" s="4">
        <v>160000</v>
      </c>
      <c r="F469" s="7">
        <f>IF(Table3[[#This Row],[Base salary]]&gt;$S$14,$S$14,Table3[[#This Row],[Base salary]])</f>
        <v>160000</v>
      </c>
    </row>
    <row r="470" spans="1:6" x14ac:dyDescent="0.3">
      <c r="A470" s="3">
        <v>513</v>
      </c>
      <c r="B470" s="3" t="s">
        <v>4</v>
      </c>
      <c r="C470" s="3" t="s">
        <v>8</v>
      </c>
      <c r="D470" s="3" t="str">
        <f>VLOOKUP(C470,$V$1:$Z$47,5,0)</f>
        <v>IC3</v>
      </c>
      <c r="E470" s="3">
        <v>120000</v>
      </c>
      <c r="F470" s="7">
        <f>IF(Table3[[#This Row],[Base salary]]&gt;$S$14,$S$14,Table3[[#This Row],[Base salary]])</f>
        <v>120000</v>
      </c>
    </row>
    <row r="471" spans="1:6" x14ac:dyDescent="0.3">
      <c r="A471" s="4">
        <v>514</v>
      </c>
      <c r="B471" s="4" t="s">
        <v>4</v>
      </c>
      <c r="C471" s="4" t="s">
        <v>6</v>
      </c>
      <c r="D471" s="3" t="str">
        <f>VLOOKUP(C471,$V$1:$Z$47,5,0)</f>
        <v>IC5</v>
      </c>
      <c r="E471" s="4">
        <v>188000</v>
      </c>
      <c r="F471" s="7">
        <f>IF(Table3[[#This Row],[Base salary]]&gt;$S$14,$S$14,Table3[[#This Row],[Base salary]])</f>
        <v>188000</v>
      </c>
    </row>
    <row r="472" spans="1:6" x14ac:dyDescent="0.3">
      <c r="A472" s="3">
        <v>515</v>
      </c>
      <c r="B472" s="3" t="s">
        <v>7</v>
      </c>
      <c r="C472" s="3" t="s">
        <v>8</v>
      </c>
      <c r="D472" s="3" t="str">
        <f>VLOOKUP(C472,$V$1:$Z$47,5,0)</f>
        <v>IC3</v>
      </c>
      <c r="E472" s="3">
        <v>110000</v>
      </c>
      <c r="F472" s="7">
        <f>IF(Table3[[#This Row],[Base salary]]&gt;$S$14,$S$14,Table3[[#This Row],[Base salary]])</f>
        <v>110000</v>
      </c>
    </row>
    <row r="473" spans="1:6" x14ac:dyDescent="0.3">
      <c r="A473" s="4">
        <v>516</v>
      </c>
      <c r="B473" s="4" t="s">
        <v>4</v>
      </c>
      <c r="C473" s="4" t="s">
        <v>5</v>
      </c>
      <c r="D473" s="3" t="str">
        <f>VLOOKUP(C473,$V$1:$Z$47,5,0)</f>
        <v>IC4</v>
      </c>
      <c r="E473" s="4">
        <v>121000</v>
      </c>
      <c r="F473" s="7">
        <f>IF(Table3[[#This Row],[Base salary]]&gt;$S$14,$S$14,Table3[[#This Row],[Base salary]])</f>
        <v>121000</v>
      </c>
    </row>
    <row r="474" spans="1:6" x14ac:dyDescent="0.3">
      <c r="A474" s="3">
        <v>517</v>
      </c>
      <c r="B474" s="3" t="s">
        <v>7</v>
      </c>
      <c r="C474" s="3" t="s">
        <v>5</v>
      </c>
      <c r="D474" s="3" t="str">
        <f>VLOOKUP(C474,$V$1:$Z$47,5,0)</f>
        <v>IC4</v>
      </c>
      <c r="E474" s="3">
        <v>155000</v>
      </c>
      <c r="F474" s="7">
        <f>IF(Table3[[#This Row],[Base salary]]&gt;$S$14,$S$14,Table3[[#This Row],[Base salary]])</f>
        <v>155000</v>
      </c>
    </row>
    <row r="475" spans="1:6" x14ac:dyDescent="0.3">
      <c r="A475" s="4">
        <v>518</v>
      </c>
      <c r="B475" s="4" t="s">
        <v>4</v>
      </c>
      <c r="C475" s="4" t="s">
        <v>25</v>
      </c>
      <c r="D475" s="3" t="str">
        <f>VLOOKUP(C475,$V$1:$Z$47,5,0)</f>
        <v>Others</v>
      </c>
      <c r="E475" s="4">
        <v>124189.38</v>
      </c>
      <c r="F475" s="7">
        <f>IF(Table3[[#This Row],[Base salary]]&gt;$S$14,$S$14,Table3[[#This Row],[Base salary]])</f>
        <v>124189.38</v>
      </c>
    </row>
    <row r="476" spans="1:6" x14ac:dyDescent="0.3">
      <c r="A476" s="3">
        <v>519</v>
      </c>
      <c r="B476" s="3" t="s">
        <v>4</v>
      </c>
      <c r="C476" s="3" t="s">
        <v>5</v>
      </c>
      <c r="D476" s="3" t="str">
        <f>VLOOKUP(C476,$V$1:$Z$47,5,0)</f>
        <v>IC4</v>
      </c>
      <c r="E476" s="3">
        <v>175000</v>
      </c>
      <c r="F476" s="7">
        <f>IF(Table3[[#This Row],[Base salary]]&gt;$S$14,$S$14,Table3[[#This Row],[Base salary]])</f>
        <v>175000</v>
      </c>
    </row>
    <row r="477" spans="1:6" x14ac:dyDescent="0.3">
      <c r="A477" s="4">
        <v>520</v>
      </c>
      <c r="B477" s="4" t="s">
        <v>4</v>
      </c>
      <c r="C477" s="4" t="s">
        <v>8</v>
      </c>
      <c r="D477" s="3" t="str">
        <f>VLOOKUP(C477,$V$1:$Z$47,5,0)</f>
        <v>IC3</v>
      </c>
      <c r="E477" s="4">
        <v>125000</v>
      </c>
      <c r="F477" s="7">
        <f>IF(Table3[[#This Row],[Base salary]]&gt;$S$14,$S$14,Table3[[#This Row],[Base salary]])</f>
        <v>125000</v>
      </c>
    </row>
    <row r="478" spans="1:6" x14ac:dyDescent="0.3">
      <c r="A478" s="3">
        <v>521</v>
      </c>
      <c r="B478" s="3" t="s">
        <v>4</v>
      </c>
      <c r="C478" s="3" t="s">
        <v>14</v>
      </c>
      <c r="D478" s="3" t="str">
        <f>VLOOKUP(C478,$V$1:$Z$47,5,0)</f>
        <v>M1</v>
      </c>
      <c r="E478" s="3">
        <v>225636</v>
      </c>
      <c r="F478" s="7">
        <f>IF(Table3[[#This Row],[Base salary]]&gt;$S$14,$S$14,Table3[[#This Row],[Base salary]])</f>
        <v>225636</v>
      </c>
    </row>
    <row r="479" spans="1:6" x14ac:dyDescent="0.3">
      <c r="A479" s="4">
        <v>522</v>
      </c>
      <c r="B479" s="4" t="s">
        <v>4</v>
      </c>
      <c r="C479" s="4" t="s">
        <v>6</v>
      </c>
      <c r="D479" s="3" t="str">
        <f>VLOOKUP(C479,$V$1:$Z$47,5,0)</f>
        <v>IC5</v>
      </c>
      <c r="E479" s="4">
        <v>179000</v>
      </c>
      <c r="F479" s="7">
        <f>IF(Table3[[#This Row],[Base salary]]&gt;$S$14,$S$14,Table3[[#This Row],[Base salary]])</f>
        <v>179000</v>
      </c>
    </row>
    <row r="480" spans="1:6" x14ac:dyDescent="0.3">
      <c r="A480" s="3">
        <v>523</v>
      </c>
      <c r="B480" s="3" t="s">
        <v>7</v>
      </c>
      <c r="C480" s="3" t="s">
        <v>5</v>
      </c>
      <c r="D480" s="3" t="str">
        <f>VLOOKUP(C480,$V$1:$Z$47,5,0)</f>
        <v>IC4</v>
      </c>
      <c r="E480" s="3">
        <v>125000</v>
      </c>
      <c r="F480" s="7">
        <f>IF(Table3[[#This Row],[Base salary]]&gt;$S$14,$S$14,Table3[[#This Row],[Base salary]])</f>
        <v>125000</v>
      </c>
    </row>
    <row r="481" spans="1:6" x14ac:dyDescent="0.3">
      <c r="A481" s="4">
        <v>524</v>
      </c>
      <c r="B481" s="4" t="s">
        <v>4</v>
      </c>
      <c r="C481" s="4" t="s">
        <v>5</v>
      </c>
      <c r="D481" s="3" t="str">
        <f>VLOOKUP(C481,$V$1:$Z$47,5,0)</f>
        <v>IC4</v>
      </c>
      <c r="E481" s="4">
        <v>150000</v>
      </c>
      <c r="F481" s="7">
        <f>IF(Table3[[#This Row],[Base salary]]&gt;$S$14,$S$14,Table3[[#This Row],[Base salary]])</f>
        <v>150000</v>
      </c>
    </row>
    <row r="482" spans="1:6" x14ac:dyDescent="0.3">
      <c r="A482" s="3">
        <v>525</v>
      </c>
      <c r="B482" s="3" t="s">
        <v>7</v>
      </c>
      <c r="C482" s="3" t="s">
        <v>5</v>
      </c>
      <c r="D482" s="3" t="str">
        <f>VLOOKUP(C482,$V$1:$Z$47,5,0)</f>
        <v>IC4</v>
      </c>
      <c r="E482" s="3">
        <v>157000</v>
      </c>
      <c r="F482" s="7">
        <f>IF(Table3[[#This Row],[Base salary]]&gt;$S$14,$S$14,Table3[[#This Row],[Base salary]])</f>
        <v>157000</v>
      </c>
    </row>
    <row r="483" spans="1:6" x14ac:dyDescent="0.3">
      <c r="A483" s="3">
        <v>527</v>
      </c>
      <c r="B483" s="3" t="s">
        <v>4</v>
      </c>
      <c r="C483" s="3" t="s">
        <v>6</v>
      </c>
      <c r="D483" s="3" t="str">
        <f>VLOOKUP(C483,$V$1:$Z$47,5,0)</f>
        <v>IC5</v>
      </c>
      <c r="E483" s="3">
        <v>196000</v>
      </c>
      <c r="F483" s="7">
        <f>IF(Table3[[#This Row],[Base salary]]&gt;$S$14,$S$14,Table3[[#This Row],[Base salary]])</f>
        <v>196000</v>
      </c>
    </row>
    <row r="484" spans="1:6" x14ac:dyDescent="0.3">
      <c r="A484" s="3">
        <v>528</v>
      </c>
      <c r="B484" s="3" t="s">
        <v>4</v>
      </c>
      <c r="C484" s="3" t="s">
        <v>8</v>
      </c>
      <c r="D484" s="3" t="str">
        <f>VLOOKUP(C484,$V$1:$Z$47,5,0)</f>
        <v>IC3</v>
      </c>
      <c r="E484" s="3">
        <v>110000</v>
      </c>
      <c r="F484" s="7">
        <f>IF(Table3[[#This Row],[Base salary]]&gt;$S$14,$S$14,Table3[[#This Row],[Base salary]])</f>
        <v>110000</v>
      </c>
    </row>
    <row r="485" spans="1:6" x14ac:dyDescent="0.3">
      <c r="A485" s="3">
        <v>529</v>
      </c>
      <c r="B485" s="3" t="s">
        <v>7</v>
      </c>
      <c r="C485" s="3" t="s">
        <v>5</v>
      </c>
      <c r="D485" s="3" t="str">
        <f>VLOOKUP(C485,$V$1:$Z$47,5,0)</f>
        <v>IC4</v>
      </c>
      <c r="E485" s="3">
        <v>155000</v>
      </c>
      <c r="F485" s="7">
        <f>IF(Table3[[#This Row],[Base salary]]&gt;$S$14,$S$14,Table3[[#This Row],[Base salary]])</f>
        <v>155000</v>
      </c>
    </row>
    <row r="486" spans="1:6" x14ac:dyDescent="0.3">
      <c r="A486" s="3">
        <v>530</v>
      </c>
      <c r="B486" s="3" t="s">
        <v>4</v>
      </c>
      <c r="C486" s="3" t="s">
        <v>6</v>
      </c>
      <c r="D486" s="3" t="str">
        <f>VLOOKUP(C486,$V$1:$Z$47,5,0)</f>
        <v>IC5</v>
      </c>
      <c r="E486" s="3">
        <v>195000</v>
      </c>
      <c r="F486" s="7">
        <f>IF(Table3[[#This Row],[Base salary]]&gt;$S$14,$S$14,Table3[[#This Row],[Base salary]])</f>
        <v>195000</v>
      </c>
    </row>
    <row r="487" spans="1:6" x14ac:dyDescent="0.3">
      <c r="A487" s="3">
        <v>531</v>
      </c>
      <c r="B487" s="3" t="s">
        <v>4</v>
      </c>
      <c r="C487" s="3" t="s">
        <v>8</v>
      </c>
      <c r="D487" s="3" t="str">
        <f>VLOOKUP(C487,$V$1:$Z$47,5,0)</f>
        <v>IC3</v>
      </c>
      <c r="E487" s="3">
        <v>123</v>
      </c>
      <c r="F487" s="7">
        <f>IF(Table3[[#This Row],[Base salary]]&gt;$S$14,$S$14,Table3[[#This Row],[Base salary]])</f>
        <v>123</v>
      </c>
    </row>
    <row r="488" spans="1:6" x14ac:dyDescent="0.3">
      <c r="A488" s="3">
        <v>532</v>
      </c>
      <c r="B488" s="3" t="s">
        <v>4</v>
      </c>
      <c r="C488" s="3" t="s">
        <v>15</v>
      </c>
      <c r="D488" s="3" t="str">
        <f>VLOOKUP(C488,$V$1:$Z$47,5,0)</f>
        <v>Others</v>
      </c>
      <c r="E488" s="3">
        <v>154000</v>
      </c>
      <c r="F488" s="7">
        <f>IF(Table3[[#This Row],[Base salary]]&gt;$S$14,$S$14,Table3[[#This Row],[Base salary]])</f>
        <v>154000</v>
      </c>
    </row>
    <row r="489" spans="1:6" x14ac:dyDescent="0.3">
      <c r="A489" s="3">
        <v>533</v>
      </c>
      <c r="B489" s="3" t="s">
        <v>4</v>
      </c>
      <c r="C489" s="3" t="s">
        <v>6</v>
      </c>
      <c r="D489" s="3" t="str">
        <f>VLOOKUP(C489,$V$1:$Z$47,5,0)</f>
        <v>IC5</v>
      </c>
      <c r="E489" s="3">
        <v>190000</v>
      </c>
      <c r="F489" s="7">
        <f>IF(Table3[[#This Row],[Base salary]]&gt;$S$14,$S$14,Table3[[#This Row],[Base salary]])</f>
        <v>190000</v>
      </c>
    </row>
    <row r="490" spans="1:6" x14ac:dyDescent="0.3">
      <c r="A490" s="3">
        <v>534</v>
      </c>
      <c r="B490" s="3" t="s">
        <v>4</v>
      </c>
      <c r="C490" s="3" t="s">
        <v>25</v>
      </c>
      <c r="D490" s="3" t="str">
        <f>VLOOKUP(C490,$V$1:$Z$47,5,0)</f>
        <v>Others</v>
      </c>
      <c r="E490" s="3">
        <v>123000</v>
      </c>
      <c r="F490" s="7">
        <f>IF(Table3[[#This Row],[Base salary]]&gt;$S$14,$S$14,Table3[[#This Row],[Base salary]])</f>
        <v>123000</v>
      </c>
    </row>
    <row r="491" spans="1:6" x14ac:dyDescent="0.3">
      <c r="A491" s="3">
        <v>535</v>
      </c>
      <c r="B491" s="3" t="s">
        <v>4</v>
      </c>
      <c r="C491" s="3" t="s">
        <v>6</v>
      </c>
      <c r="D491" s="3" t="str">
        <f>VLOOKUP(C491,$V$1:$Z$47,5,0)</f>
        <v>IC5</v>
      </c>
      <c r="E491" s="3">
        <v>195000</v>
      </c>
      <c r="F491" s="7">
        <f>IF(Table3[[#This Row],[Base salary]]&gt;$S$14,$S$14,Table3[[#This Row],[Base salary]])</f>
        <v>195000</v>
      </c>
    </row>
    <row r="492" spans="1:6" x14ac:dyDescent="0.3">
      <c r="A492" s="3">
        <v>536</v>
      </c>
      <c r="B492" s="3" t="s">
        <v>4</v>
      </c>
      <c r="C492" s="3" t="s">
        <v>6</v>
      </c>
      <c r="D492" s="3" t="str">
        <f>VLOOKUP(C492,$V$1:$Z$47,5,0)</f>
        <v>IC5</v>
      </c>
      <c r="E492" s="3">
        <v>185000</v>
      </c>
      <c r="F492" s="7">
        <f>IF(Table3[[#This Row],[Base salary]]&gt;$S$14,$S$14,Table3[[#This Row],[Base salary]])</f>
        <v>185000</v>
      </c>
    </row>
    <row r="493" spans="1:6" x14ac:dyDescent="0.3">
      <c r="A493" s="3">
        <v>537</v>
      </c>
      <c r="B493" s="3" t="s">
        <v>4</v>
      </c>
      <c r="C493" s="3" t="s">
        <v>6</v>
      </c>
      <c r="D493" s="3" t="str">
        <f>VLOOKUP(C493,$V$1:$Z$47,5,0)</f>
        <v>IC5</v>
      </c>
      <c r="E493" s="3">
        <v>200000</v>
      </c>
      <c r="F493" s="7">
        <f>IF(Table3[[#This Row],[Base salary]]&gt;$S$14,$S$14,Table3[[#This Row],[Base salary]])</f>
        <v>200000</v>
      </c>
    </row>
    <row r="494" spans="1:6" x14ac:dyDescent="0.3">
      <c r="A494" s="3">
        <v>538</v>
      </c>
      <c r="B494" s="3" t="s">
        <v>4</v>
      </c>
      <c r="C494" s="3" t="s">
        <v>6</v>
      </c>
      <c r="D494" s="3" t="str">
        <f>VLOOKUP(C494,$V$1:$Z$47,5,0)</f>
        <v>IC5</v>
      </c>
      <c r="E494" s="3">
        <v>195000</v>
      </c>
      <c r="F494" s="7">
        <f>IF(Table3[[#This Row],[Base salary]]&gt;$S$14,$S$14,Table3[[#This Row],[Base salary]])</f>
        <v>195000</v>
      </c>
    </row>
    <row r="495" spans="1:6" x14ac:dyDescent="0.3">
      <c r="A495" s="3">
        <v>540</v>
      </c>
      <c r="B495" s="3" t="s">
        <v>4</v>
      </c>
      <c r="C495" s="3" t="s">
        <v>9</v>
      </c>
      <c r="D495" s="3" t="str">
        <f>VLOOKUP(C495,$V$1:$Z$47,5,0)</f>
        <v>IC6</v>
      </c>
      <c r="E495" s="3">
        <v>155000</v>
      </c>
      <c r="F495" s="7">
        <f>IF(Table3[[#This Row],[Base salary]]&gt;$S$14,$S$14,Table3[[#This Row],[Base salary]])</f>
        <v>155000</v>
      </c>
    </row>
    <row r="496" spans="1:6" x14ac:dyDescent="0.3">
      <c r="A496" s="3">
        <v>541</v>
      </c>
      <c r="B496" s="3" t="s">
        <v>4</v>
      </c>
      <c r="C496" s="3" t="s">
        <v>9</v>
      </c>
      <c r="D496" s="3" t="str">
        <f>VLOOKUP(C496,$V$1:$Z$47,5,0)</f>
        <v>IC6</v>
      </c>
      <c r="E496" s="3">
        <v>203000</v>
      </c>
      <c r="F496" s="7">
        <f>IF(Table3[[#This Row],[Base salary]]&gt;$S$14,$S$14,Table3[[#This Row],[Base salary]])</f>
        <v>203000</v>
      </c>
    </row>
    <row r="497" spans="1:6" x14ac:dyDescent="0.3">
      <c r="A497" s="3">
        <v>542</v>
      </c>
      <c r="B497" s="3" t="s">
        <v>4</v>
      </c>
      <c r="C497" s="3" t="s">
        <v>5</v>
      </c>
      <c r="D497" s="3" t="str">
        <f>VLOOKUP(C497,$V$1:$Z$47,5,0)</f>
        <v>IC4</v>
      </c>
      <c r="E497" s="3">
        <v>155000</v>
      </c>
      <c r="F497" s="7">
        <f>IF(Table3[[#This Row],[Base salary]]&gt;$S$14,$S$14,Table3[[#This Row],[Base salary]])</f>
        <v>155000</v>
      </c>
    </row>
    <row r="498" spans="1:6" x14ac:dyDescent="0.3">
      <c r="A498" s="3">
        <v>543</v>
      </c>
      <c r="B498" s="3" t="s">
        <v>4</v>
      </c>
      <c r="C498" s="3" t="s">
        <v>9</v>
      </c>
      <c r="D498" s="3" t="str">
        <f>VLOOKUP(C498,$V$1:$Z$47,5,0)</f>
        <v>IC6</v>
      </c>
      <c r="E498" s="3">
        <v>230000</v>
      </c>
      <c r="F498" s="7">
        <f>IF(Table3[[#This Row],[Base salary]]&gt;$S$14,$S$14,Table3[[#This Row],[Base salary]])</f>
        <v>230000</v>
      </c>
    </row>
    <row r="499" spans="1:6" x14ac:dyDescent="0.3">
      <c r="A499" s="3">
        <v>544</v>
      </c>
      <c r="B499" s="3" t="s">
        <v>7</v>
      </c>
      <c r="C499" s="3" t="s">
        <v>5</v>
      </c>
      <c r="D499" s="3" t="str">
        <f>VLOOKUP(C499,$V$1:$Z$47,5,0)</f>
        <v>IC4</v>
      </c>
      <c r="E499" s="3">
        <v>108000</v>
      </c>
      <c r="F499" s="7">
        <f>IF(Table3[[#This Row],[Base salary]]&gt;$S$14,$S$14,Table3[[#This Row],[Base salary]])</f>
        <v>108000</v>
      </c>
    </row>
    <row r="500" spans="1:6" x14ac:dyDescent="0.3">
      <c r="A500" s="3">
        <v>545</v>
      </c>
      <c r="B500" s="3" t="s">
        <v>4</v>
      </c>
      <c r="C500" s="3" t="s">
        <v>5</v>
      </c>
      <c r="D500" s="3" t="str">
        <f>VLOOKUP(C500,$V$1:$Z$47,5,0)</f>
        <v>IC4</v>
      </c>
      <c r="E500" s="3">
        <v>160000</v>
      </c>
      <c r="F500" s="7">
        <f>IF(Table3[[#This Row],[Base salary]]&gt;$S$14,$S$14,Table3[[#This Row],[Base salary]])</f>
        <v>160000</v>
      </c>
    </row>
    <row r="501" spans="1:6" x14ac:dyDescent="0.3">
      <c r="A501" s="3">
        <v>546</v>
      </c>
      <c r="B501" s="3" t="s">
        <v>7</v>
      </c>
      <c r="C501" s="3" t="s">
        <v>6</v>
      </c>
      <c r="D501" s="3" t="str">
        <f>VLOOKUP(C501,$V$1:$Z$47,5,0)</f>
        <v>IC5</v>
      </c>
      <c r="E501" s="3">
        <v>140000</v>
      </c>
      <c r="F501" s="7">
        <f>IF(Table3[[#This Row],[Base salary]]&gt;$S$14,$S$14,Table3[[#This Row],[Base salary]])</f>
        <v>140000</v>
      </c>
    </row>
    <row r="502" spans="1:6" x14ac:dyDescent="0.3">
      <c r="A502" s="3">
        <v>547</v>
      </c>
      <c r="B502" s="3" t="s">
        <v>4</v>
      </c>
      <c r="C502" s="3" t="s">
        <v>9</v>
      </c>
      <c r="D502" s="3" t="str">
        <f>VLOOKUP(C502,$V$1:$Z$47,5,0)</f>
        <v>IC6</v>
      </c>
      <c r="E502" s="3">
        <v>185000</v>
      </c>
      <c r="F502" s="7">
        <f>IF(Table3[[#This Row],[Base salary]]&gt;$S$14,$S$14,Table3[[#This Row],[Base salary]])</f>
        <v>185000</v>
      </c>
    </row>
    <row r="503" spans="1:6" x14ac:dyDescent="0.3">
      <c r="A503" s="3">
        <v>548</v>
      </c>
      <c r="B503" s="3" t="s">
        <v>4</v>
      </c>
      <c r="C503" s="3" t="s">
        <v>47</v>
      </c>
      <c r="D503" s="3" t="str">
        <f>VLOOKUP(C503,$V$1:$Z$47,5,0)</f>
        <v>Others</v>
      </c>
      <c r="E503" s="3">
        <v>194000</v>
      </c>
      <c r="F503" s="7">
        <f>IF(Table3[[#This Row],[Base salary]]&gt;$S$14,$S$14,Table3[[#This Row],[Base salary]])</f>
        <v>194000</v>
      </c>
    </row>
    <row r="504" spans="1:6" x14ac:dyDescent="0.3">
      <c r="A504" s="3">
        <v>549</v>
      </c>
      <c r="B504" s="3" t="s">
        <v>7</v>
      </c>
      <c r="C504" s="3" t="s">
        <v>6</v>
      </c>
      <c r="D504" s="3" t="str">
        <f>VLOOKUP(C504,$V$1:$Z$47,5,0)</f>
        <v>IC5</v>
      </c>
      <c r="E504" s="3">
        <v>157826</v>
      </c>
      <c r="F504" s="7">
        <f>IF(Table3[[#This Row],[Base salary]]&gt;$S$14,$S$14,Table3[[#This Row],[Base salary]])</f>
        <v>157826</v>
      </c>
    </row>
    <row r="505" spans="1:6" x14ac:dyDescent="0.3">
      <c r="A505" s="3">
        <v>550</v>
      </c>
      <c r="B505" s="3" t="s">
        <v>4</v>
      </c>
      <c r="C505" s="3" t="s">
        <v>8</v>
      </c>
      <c r="D505" s="3" t="str">
        <f>VLOOKUP(C505,$V$1:$Z$47,5,0)</f>
        <v>IC3</v>
      </c>
      <c r="E505" s="3">
        <v>112000</v>
      </c>
      <c r="F505" s="7">
        <f>IF(Table3[[#This Row],[Base salary]]&gt;$S$14,$S$14,Table3[[#This Row],[Base salary]])</f>
        <v>112000</v>
      </c>
    </row>
    <row r="506" spans="1:6" x14ac:dyDescent="0.3">
      <c r="A506" s="3">
        <v>551</v>
      </c>
      <c r="B506" s="3" t="s">
        <v>7</v>
      </c>
      <c r="C506" s="3" t="s">
        <v>6</v>
      </c>
      <c r="D506" s="3" t="str">
        <f>VLOOKUP(C506,$V$1:$Z$47,5,0)</f>
        <v>IC5</v>
      </c>
      <c r="E506" s="3">
        <v>162896</v>
      </c>
      <c r="F506" s="7">
        <f>IF(Table3[[#This Row],[Base salary]]&gt;$S$14,$S$14,Table3[[#This Row],[Base salary]])</f>
        <v>162896</v>
      </c>
    </row>
    <row r="507" spans="1:6" x14ac:dyDescent="0.3">
      <c r="A507" s="3">
        <v>552</v>
      </c>
      <c r="B507" s="3" t="s">
        <v>4</v>
      </c>
      <c r="C507" s="3" t="s">
        <v>8</v>
      </c>
      <c r="D507" s="3" t="str">
        <f>VLOOKUP(C507,$V$1:$Z$47,5,0)</f>
        <v>IC3</v>
      </c>
      <c r="E507" s="3">
        <v>101000</v>
      </c>
      <c r="F507" s="7">
        <f>IF(Table3[[#This Row],[Base salary]]&gt;$S$14,$S$14,Table3[[#This Row],[Base salary]])</f>
        <v>101000</v>
      </c>
    </row>
    <row r="508" spans="1:6" x14ac:dyDescent="0.3">
      <c r="A508" s="3">
        <v>553</v>
      </c>
      <c r="B508" s="3" t="s">
        <v>7</v>
      </c>
      <c r="C508" s="3" t="s">
        <v>5</v>
      </c>
      <c r="D508" s="3" t="str">
        <f>VLOOKUP(C508,$V$1:$Z$47,5,0)</f>
        <v>IC4</v>
      </c>
      <c r="E508" s="3">
        <v>80000</v>
      </c>
      <c r="F508" s="7">
        <f>IF(Table3[[#This Row],[Base salary]]&gt;$S$14,$S$14,Table3[[#This Row],[Base salary]])</f>
        <v>80000</v>
      </c>
    </row>
    <row r="509" spans="1:6" x14ac:dyDescent="0.3">
      <c r="A509" s="3">
        <v>554</v>
      </c>
      <c r="B509" s="3" t="s">
        <v>7</v>
      </c>
      <c r="C509" s="3" t="s">
        <v>8</v>
      </c>
      <c r="D509" s="3" t="str">
        <f>VLOOKUP(C509,$V$1:$Z$47,5,0)</f>
        <v>IC3</v>
      </c>
      <c r="E509" s="3">
        <v>115000</v>
      </c>
      <c r="F509" s="7">
        <f>IF(Table3[[#This Row],[Base salary]]&gt;$S$14,$S$14,Table3[[#This Row],[Base salary]])</f>
        <v>115000</v>
      </c>
    </row>
    <row r="510" spans="1:6" x14ac:dyDescent="0.3">
      <c r="A510" s="3">
        <v>555</v>
      </c>
      <c r="B510" s="3" t="s">
        <v>4</v>
      </c>
      <c r="C510" s="3" t="s">
        <v>8</v>
      </c>
      <c r="D510" s="3" t="str">
        <f>VLOOKUP(C510,$V$1:$Z$47,5,0)</f>
        <v>IC3</v>
      </c>
      <c r="E510" s="3">
        <v>155000</v>
      </c>
      <c r="F510" s="7">
        <f>IF(Table3[[#This Row],[Base salary]]&gt;$S$14,$S$14,Table3[[#This Row],[Base salary]])</f>
        <v>155000</v>
      </c>
    </row>
    <row r="511" spans="1:6" x14ac:dyDescent="0.3">
      <c r="A511" s="3">
        <v>556</v>
      </c>
      <c r="B511" s="3" t="s">
        <v>4</v>
      </c>
      <c r="C511" s="3" t="s">
        <v>8</v>
      </c>
      <c r="D511" s="3" t="str">
        <f>VLOOKUP(C511,$V$1:$Z$47,5,0)</f>
        <v>IC3</v>
      </c>
      <c r="E511" s="3">
        <v>95000</v>
      </c>
      <c r="F511" s="7">
        <f>IF(Table3[[#This Row],[Base salary]]&gt;$S$14,$S$14,Table3[[#This Row],[Base salary]])</f>
        <v>95000</v>
      </c>
    </row>
    <row r="512" spans="1:6" x14ac:dyDescent="0.3">
      <c r="A512" s="3">
        <v>557</v>
      </c>
      <c r="B512" s="3" t="s">
        <v>4</v>
      </c>
      <c r="C512" s="3" t="s">
        <v>17</v>
      </c>
      <c r="D512" s="3" t="str">
        <f>VLOOKUP(C512,$V$1:$Z$47,5,0)</f>
        <v>Others</v>
      </c>
      <c r="E512" s="3">
        <v>201500</v>
      </c>
      <c r="F512" s="7">
        <f>IF(Table3[[#This Row],[Base salary]]&gt;$S$14,$S$14,Table3[[#This Row],[Base salary]])</f>
        <v>201500</v>
      </c>
    </row>
    <row r="513" spans="1:6" x14ac:dyDescent="0.3">
      <c r="A513" s="3">
        <v>558</v>
      </c>
      <c r="B513" s="3" t="s">
        <v>7</v>
      </c>
      <c r="C513" s="3" t="s">
        <v>5</v>
      </c>
      <c r="D513" s="3" t="str">
        <f>VLOOKUP(C513,$V$1:$Z$47,5,0)</f>
        <v>IC4</v>
      </c>
      <c r="E513" s="3">
        <v>110000</v>
      </c>
      <c r="F513" s="7">
        <f>IF(Table3[[#This Row],[Base salary]]&gt;$S$14,$S$14,Table3[[#This Row],[Base salary]])</f>
        <v>110000</v>
      </c>
    </row>
    <row r="514" spans="1:6" x14ac:dyDescent="0.3">
      <c r="A514" s="3">
        <v>559</v>
      </c>
      <c r="B514" s="3" t="s">
        <v>7</v>
      </c>
      <c r="C514" s="3" t="s">
        <v>16</v>
      </c>
      <c r="D514" s="3" t="str">
        <f>VLOOKUP(C514,$V$1:$Z$47,5,0)</f>
        <v>Others</v>
      </c>
      <c r="E514" s="3">
        <v>117000</v>
      </c>
      <c r="F514" s="7">
        <f>IF(Table3[[#This Row],[Base salary]]&gt;$S$14,$S$14,Table3[[#This Row],[Base salary]])</f>
        <v>117000</v>
      </c>
    </row>
    <row r="515" spans="1:6" x14ac:dyDescent="0.3">
      <c r="A515" s="3">
        <v>561</v>
      </c>
      <c r="B515" s="3" t="s">
        <v>7</v>
      </c>
      <c r="C515" s="3" t="s">
        <v>8</v>
      </c>
      <c r="D515" s="3" t="str">
        <f>VLOOKUP(C515,$V$1:$Z$47,5,0)</f>
        <v>IC3</v>
      </c>
      <c r="E515" s="3">
        <v>65000</v>
      </c>
      <c r="F515" s="7">
        <f>IF(Table3[[#This Row],[Base salary]]&gt;$S$14,$S$14,Table3[[#This Row],[Base salary]])</f>
        <v>65000</v>
      </c>
    </row>
    <row r="516" spans="1:6" x14ac:dyDescent="0.3">
      <c r="A516" s="3">
        <v>562</v>
      </c>
      <c r="B516" s="3" t="s">
        <v>7</v>
      </c>
      <c r="C516" s="3" t="s">
        <v>5</v>
      </c>
      <c r="D516" s="3" t="str">
        <f>VLOOKUP(C516,$V$1:$Z$47,5,0)</f>
        <v>IC4</v>
      </c>
      <c r="E516" s="3">
        <v>155000</v>
      </c>
      <c r="F516" s="7">
        <f>IF(Table3[[#This Row],[Base salary]]&gt;$S$14,$S$14,Table3[[#This Row],[Base salary]])</f>
        <v>155000</v>
      </c>
    </row>
    <row r="517" spans="1:6" x14ac:dyDescent="0.3">
      <c r="A517" s="3">
        <v>563</v>
      </c>
      <c r="B517" s="3" t="s">
        <v>7</v>
      </c>
      <c r="C517" s="3" t="s">
        <v>9</v>
      </c>
      <c r="D517" s="3" t="str">
        <f>VLOOKUP(C517,$V$1:$Z$47,5,0)</f>
        <v>IC6</v>
      </c>
      <c r="E517" s="3">
        <v>190000</v>
      </c>
      <c r="F517" s="7">
        <f>IF(Table3[[#This Row],[Base salary]]&gt;$S$14,$S$14,Table3[[#This Row],[Base salary]])</f>
        <v>190000</v>
      </c>
    </row>
    <row r="518" spans="1:6" x14ac:dyDescent="0.3">
      <c r="A518" s="3">
        <v>564</v>
      </c>
      <c r="B518" s="3" t="s">
        <v>7</v>
      </c>
      <c r="C518" s="3" t="s">
        <v>6</v>
      </c>
      <c r="D518" s="3" t="str">
        <f>VLOOKUP(C518,$V$1:$Z$47,5,0)</f>
        <v>IC5</v>
      </c>
      <c r="E518" s="3">
        <v>172000</v>
      </c>
      <c r="F518" s="7">
        <f>IF(Table3[[#This Row],[Base salary]]&gt;$S$14,$S$14,Table3[[#This Row],[Base salary]])</f>
        <v>172000</v>
      </c>
    </row>
    <row r="519" spans="1:6" x14ac:dyDescent="0.3">
      <c r="A519" s="3">
        <v>565</v>
      </c>
      <c r="B519" s="3" t="s">
        <v>4</v>
      </c>
      <c r="C519" s="3" t="s">
        <v>6</v>
      </c>
      <c r="D519" s="3" t="str">
        <f>VLOOKUP(C519,$V$1:$Z$47,5,0)</f>
        <v>IC5</v>
      </c>
      <c r="E519" s="3">
        <v>174000</v>
      </c>
      <c r="F519" s="7">
        <f>IF(Table3[[#This Row],[Base salary]]&gt;$S$14,$S$14,Table3[[#This Row],[Base salary]])</f>
        <v>174000</v>
      </c>
    </row>
    <row r="520" spans="1:6" x14ac:dyDescent="0.3">
      <c r="A520" s="3">
        <v>566</v>
      </c>
      <c r="B520" s="3" t="s">
        <v>4</v>
      </c>
      <c r="C520" s="3" t="s">
        <v>8</v>
      </c>
      <c r="D520" s="3" t="str">
        <f>VLOOKUP(C520,$V$1:$Z$47,5,0)</f>
        <v>IC3</v>
      </c>
      <c r="E520" s="3">
        <v>90000</v>
      </c>
      <c r="F520" s="7">
        <f>IF(Table3[[#This Row],[Base salary]]&gt;$S$14,$S$14,Table3[[#This Row],[Base salary]])</f>
        <v>90000</v>
      </c>
    </row>
    <row r="521" spans="1:6" x14ac:dyDescent="0.3">
      <c r="A521" s="3">
        <v>568</v>
      </c>
      <c r="B521" s="3" t="s">
        <v>7</v>
      </c>
      <c r="C521" s="3" t="s">
        <v>8</v>
      </c>
      <c r="D521" s="3" t="str">
        <f>VLOOKUP(C521,$V$1:$Z$47,5,0)</f>
        <v>IC3</v>
      </c>
      <c r="E521" s="3">
        <v>100000</v>
      </c>
      <c r="F521" s="7">
        <f>IF(Table3[[#This Row],[Base salary]]&gt;$S$14,$S$14,Table3[[#This Row],[Base salary]])</f>
        <v>100000</v>
      </c>
    </row>
    <row r="522" spans="1:6" x14ac:dyDescent="0.3">
      <c r="A522" s="3">
        <v>569</v>
      </c>
      <c r="B522" s="3" t="s">
        <v>4</v>
      </c>
      <c r="C522" s="3" t="s">
        <v>6</v>
      </c>
      <c r="D522" s="3" t="str">
        <f>VLOOKUP(C522,$V$1:$Z$47,5,0)</f>
        <v>IC5</v>
      </c>
      <c r="E522" s="3">
        <v>175000</v>
      </c>
      <c r="F522" s="7">
        <f>IF(Table3[[#This Row],[Base salary]]&gt;$S$14,$S$14,Table3[[#This Row],[Base salary]])</f>
        <v>175000</v>
      </c>
    </row>
    <row r="523" spans="1:6" x14ac:dyDescent="0.3">
      <c r="A523" s="3">
        <v>571</v>
      </c>
      <c r="B523" s="3" t="s">
        <v>4</v>
      </c>
      <c r="C523" s="3" t="s">
        <v>5</v>
      </c>
      <c r="D523" s="3" t="str">
        <f>VLOOKUP(C523,$V$1:$Z$47,5,0)</f>
        <v>IC4</v>
      </c>
      <c r="E523" s="3">
        <v>150000</v>
      </c>
      <c r="F523" s="7">
        <f>IF(Table3[[#This Row],[Base salary]]&gt;$S$14,$S$14,Table3[[#This Row],[Base salary]])</f>
        <v>150000</v>
      </c>
    </row>
    <row r="524" spans="1:6" x14ac:dyDescent="0.3">
      <c r="A524" s="4">
        <v>572</v>
      </c>
      <c r="B524" s="4" t="s">
        <v>4</v>
      </c>
      <c r="C524" s="4" t="s">
        <v>8</v>
      </c>
      <c r="D524" s="3" t="str">
        <f>VLOOKUP(C524,$V$1:$Z$47,5,0)</f>
        <v>IC3</v>
      </c>
      <c r="E524" s="4">
        <v>118000</v>
      </c>
      <c r="F524" s="7">
        <f>IF(Table3[[#This Row],[Base salary]]&gt;$S$14,$S$14,Table3[[#This Row],[Base salary]])</f>
        <v>118000</v>
      </c>
    </row>
    <row r="525" spans="1:6" x14ac:dyDescent="0.3">
      <c r="A525" s="3">
        <v>573</v>
      </c>
      <c r="B525" s="3" t="s">
        <v>7</v>
      </c>
      <c r="C525" s="3" t="s">
        <v>5</v>
      </c>
      <c r="D525" s="3" t="str">
        <f>VLOOKUP(C525,$V$1:$Z$47,5,0)</f>
        <v>IC4</v>
      </c>
      <c r="E525" s="3">
        <v>154000</v>
      </c>
      <c r="F525" s="7">
        <f>IF(Table3[[#This Row],[Base salary]]&gt;$S$14,$S$14,Table3[[#This Row],[Base salary]])</f>
        <v>154000</v>
      </c>
    </row>
    <row r="526" spans="1:6" x14ac:dyDescent="0.3">
      <c r="A526" s="4">
        <v>574</v>
      </c>
      <c r="B526" s="4" t="s">
        <v>4</v>
      </c>
      <c r="C526" s="4" t="s">
        <v>6</v>
      </c>
      <c r="D526" s="3" t="str">
        <f>VLOOKUP(C526,$V$1:$Z$47,5,0)</f>
        <v>IC5</v>
      </c>
      <c r="E526" s="4">
        <v>195000</v>
      </c>
      <c r="F526" s="7">
        <f>IF(Table3[[#This Row],[Base salary]]&gt;$S$14,$S$14,Table3[[#This Row],[Base salary]])</f>
        <v>195000</v>
      </c>
    </row>
    <row r="527" spans="1:6" x14ac:dyDescent="0.3">
      <c r="A527" s="3">
        <v>575</v>
      </c>
      <c r="B527" s="3" t="s">
        <v>4</v>
      </c>
      <c r="C527" s="3" t="s">
        <v>5</v>
      </c>
      <c r="D527" s="3" t="str">
        <f>VLOOKUP(C527,$V$1:$Z$47,5,0)</f>
        <v>IC4</v>
      </c>
      <c r="E527" s="3">
        <v>161000</v>
      </c>
      <c r="F527" s="7">
        <f>IF(Table3[[#This Row],[Base salary]]&gt;$S$14,$S$14,Table3[[#This Row],[Base salary]])</f>
        <v>161000</v>
      </c>
    </row>
    <row r="528" spans="1:6" x14ac:dyDescent="0.3">
      <c r="A528" s="4">
        <v>576</v>
      </c>
      <c r="B528" s="4" t="s">
        <v>4</v>
      </c>
      <c r="C528" s="4" t="s">
        <v>5</v>
      </c>
      <c r="D528" s="3" t="str">
        <f>VLOOKUP(C528,$V$1:$Z$47,5,0)</f>
        <v>IC4</v>
      </c>
      <c r="E528" s="4">
        <v>130000</v>
      </c>
      <c r="F528" s="7">
        <f>IF(Table3[[#This Row],[Base salary]]&gt;$S$14,$S$14,Table3[[#This Row],[Base salary]])</f>
        <v>130000</v>
      </c>
    </row>
    <row r="529" spans="1:6" x14ac:dyDescent="0.3">
      <c r="A529" s="3">
        <v>577</v>
      </c>
      <c r="B529" s="3" t="s">
        <v>4</v>
      </c>
      <c r="C529" s="3" t="s">
        <v>9</v>
      </c>
      <c r="D529" s="3" t="str">
        <f>VLOOKUP(C529,$V$1:$Z$47,5,0)</f>
        <v>IC6</v>
      </c>
      <c r="E529" s="3">
        <v>230000</v>
      </c>
      <c r="F529" s="7">
        <f>IF(Table3[[#This Row],[Base salary]]&gt;$S$14,$S$14,Table3[[#This Row],[Base salary]])</f>
        <v>230000</v>
      </c>
    </row>
    <row r="530" spans="1:6" x14ac:dyDescent="0.3">
      <c r="A530" s="4">
        <v>578</v>
      </c>
      <c r="B530" s="4" t="s">
        <v>4</v>
      </c>
      <c r="C530" s="4" t="s">
        <v>5</v>
      </c>
      <c r="D530" s="3" t="str">
        <f>VLOOKUP(C530,$V$1:$Z$47,5,0)</f>
        <v>IC4</v>
      </c>
      <c r="E530" s="4">
        <v>160000</v>
      </c>
      <c r="F530" s="7">
        <f>IF(Table3[[#This Row],[Base salary]]&gt;$S$14,$S$14,Table3[[#This Row],[Base salary]])</f>
        <v>160000</v>
      </c>
    </row>
    <row r="531" spans="1:6" x14ac:dyDescent="0.3">
      <c r="A531" s="3">
        <v>579</v>
      </c>
      <c r="B531" s="3" t="s">
        <v>4</v>
      </c>
      <c r="C531" s="3" t="s">
        <v>5</v>
      </c>
      <c r="D531" s="3" t="str">
        <f>VLOOKUP(C531,$V$1:$Z$47,5,0)</f>
        <v>IC4</v>
      </c>
      <c r="E531" s="3">
        <v>79000</v>
      </c>
      <c r="F531" s="7">
        <f>IF(Table3[[#This Row],[Base salary]]&gt;$S$14,$S$14,Table3[[#This Row],[Base salary]])</f>
        <v>79000</v>
      </c>
    </row>
    <row r="532" spans="1:6" x14ac:dyDescent="0.3">
      <c r="A532" s="4">
        <v>580</v>
      </c>
      <c r="B532" s="4" t="s">
        <v>4</v>
      </c>
      <c r="C532" s="4" t="s">
        <v>5</v>
      </c>
      <c r="D532" s="3" t="str">
        <f>VLOOKUP(C532,$V$1:$Z$47,5,0)</f>
        <v>IC4</v>
      </c>
      <c r="E532" s="4">
        <v>77000</v>
      </c>
      <c r="F532" s="7">
        <f>IF(Table3[[#This Row],[Base salary]]&gt;$S$14,$S$14,Table3[[#This Row],[Base salary]])</f>
        <v>77000</v>
      </c>
    </row>
    <row r="533" spans="1:6" x14ac:dyDescent="0.3">
      <c r="A533" s="3">
        <v>581</v>
      </c>
      <c r="B533" s="3" t="s">
        <v>7</v>
      </c>
      <c r="C533" s="3" t="s">
        <v>6</v>
      </c>
      <c r="D533" s="3" t="str">
        <f>VLOOKUP(C533,$V$1:$Z$47,5,0)</f>
        <v>IC5</v>
      </c>
      <c r="E533" s="3">
        <v>160000</v>
      </c>
      <c r="F533" s="7">
        <f>IF(Table3[[#This Row],[Base salary]]&gt;$S$14,$S$14,Table3[[#This Row],[Base salary]])</f>
        <v>160000</v>
      </c>
    </row>
    <row r="534" spans="1:6" x14ac:dyDescent="0.3">
      <c r="A534" s="4">
        <v>582</v>
      </c>
      <c r="B534" s="4" t="s">
        <v>7</v>
      </c>
      <c r="C534" s="4" t="s">
        <v>5</v>
      </c>
      <c r="D534" s="3" t="str">
        <f>VLOOKUP(C534,$V$1:$Z$47,5,0)</f>
        <v>IC4</v>
      </c>
      <c r="E534" s="4">
        <v>110000</v>
      </c>
      <c r="F534" s="7">
        <f>IF(Table3[[#This Row],[Base salary]]&gt;$S$14,$S$14,Table3[[#This Row],[Base salary]])</f>
        <v>110000</v>
      </c>
    </row>
    <row r="535" spans="1:6" x14ac:dyDescent="0.3">
      <c r="A535" s="3">
        <v>583</v>
      </c>
      <c r="B535" s="3" t="s">
        <v>7</v>
      </c>
      <c r="C535" s="3" t="s">
        <v>5</v>
      </c>
      <c r="D535" s="3" t="str">
        <f>VLOOKUP(C535,$V$1:$Z$47,5,0)</f>
        <v>IC4</v>
      </c>
      <c r="E535" s="3">
        <v>104000</v>
      </c>
      <c r="F535" s="7">
        <f>IF(Table3[[#This Row],[Base salary]]&gt;$S$14,$S$14,Table3[[#This Row],[Base salary]])</f>
        <v>104000</v>
      </c>
    </row>
    <row r="536" spans="1:6" x14ac:dyDescent="0.3">
      <c r="A536" s="4">
        <v>584</v>
      </c>
      <c r="B536" s="4" t="s">
        <v>7</v>
      </c>
      <c r="C536" s="4" t="s">
        <v>8</v>
      </c>
      <c r="D536" s="3" t="str">
        <f>VLOOKUP(C536,$V$1:$Z$47,5,0)</f>
        <v>IC3</v>
      </c>
      <c r="E536" s="4">
        <v>104000</v>
      </c>
      <c r="F536" s="7">
        <f>IF(Table3[[#This Row],[Base salary]]&gt;$S$14,$S$14,Table3[[#This Row],[Base salary]])</f>
        <v>104000</v>
      </c>
    </row>
    <row r="537" spans="1:6" x14ac:dyDescent="0.3">
      <c r="A537" s="3">
        <v>585</v>
      </c>
      <c r="B537" s="3" t="s">
        <v>7</v>
      </c>
      <c r="C537" s="3" t="s">
        <v>5</v>
      </c>
      <c r="D537" s="3" t="str">
        <f>VLOOKUP(C537,$V$1:$Z$47,5,0)</f>
        <v>IC4</v>
      </c>
      <c r="E537" s="3">
        <v>157000</v>
      </c>
      <c r="F537" s="7">
        <f>IF(Table3[[#This Row],[Base salary]]&gt;$S$14,$S$14,Table3[[#This Row],[Base salary]])</f>
        <v>157000</v>
      </c>
    </row>
    <row r="538" spans="1:6" x14ac:dyDescent="0.3">
      <c r="A538" s="4">
        <v>586</v>
      </c>
      <c r="B538" s="4" t="s">
        <v>4</v>
      </c>
      <c r="C538" s="4" t="s">
        <v>6</v>
      </c>
      <c r="D538" s="3" t="str">
        <f>VLOOKUP(C538,$V$1:$Z$47,5,0)</f>
        <v>IC5</v>
      </c>
      <c r="E538" s="4">
        <v>188000</v>
      </c>
      <c r="F538" s="7">
        <f>IF(Table3[[#This Row],[Base salary]]&gt;$S$14,$S$14,Table3[[#This Row],[Base salary]])</f>
        <v>188000</v>
      </c>
    </row>
    <row r="539" spans="1:6" x14ac:dyDescent="0.3">
      <c r="A539" s="3">
        <v>587</v>
      </c>
      <c r="B539" s="3" t="s">
        <v>4</v>
      </c>
      <c r="C539" s="3" t="s">
        <v>8</v>
      </c>
      <c r="D539" s="3" t="str">
        <f>VLOOKUP(C539,$V$1:$Z$47,5,0)</f>
        <v>IC3</v>
      </c>
      <c r="E539" s="3">
        <v>63000</v>
      </c>
      <c r="F539" s="7">
        <f>IF(Table3[[#This Row],[Base salary]]&gt;$S$14,$S$14,Table3[[#This Row],[Base salary]])</f>
        <v>63000</v>
      </c>
    </row>
    <row r="540" spans="1:6" x14ac:dyDescent="0.3">
      <c r="A540" s="4">
        <v>588</v>
      </c>
      <c r="B540" s="4" t="s">
        <v>4</v>
      </c>
      <c r="C540" s="4" t="s">
        <v>8</v>
      </c>
      <c r="D540" s="3" t="str">
        <f>VLOOKUP(C540,$V$1:$Z$47,5,0)</f>
        <v>IC3</v>
      </c>
      <c r="E540" s="4">
        <v>84000</v>
      </c>
      <c r="F540" s="7">
        <f>IF(Table3[[#This Row],[Base salary]]&gt;$S$14,$S$14,Table3[[#This Row],[Base salary]])</f>
        <v>84000</v>
      </c>
    </row>
    <row r="541" spans="1:6" x14ac:dyDescent="0.3">
      <c r="A541" s="3">
        <v>589</v>
      </c>
      <c r="B541" s="3" t="s">
        <v>7</v>
      </c>
      <c r="C541" s="3" t="s">
        <v>5</v>
      </c>
      <c r="D541" s="3" t="str">
        <f>VLOOKUP(C541,$V$1:$Z$47,5,0)</f>
        <v>IC4</v>
      </c>
      <c r="E541" s="3">
        <v>77900</v>
      </c>
      <c r="F541" s="7">
        <f>IF(Table3[[#This Row],[Base salary]]&gt;$S$14,$S$14,Table3[[#This Row],[Base salary]])</f>
        <v>77900</v>
      </c>
    </row>
    <row r="542" spans="1:6" x14ac:dyDescent="0.3">
      <c r="A542" s="4">
        <v>590</v>
      </c>
      <c r="B542" s="4" t="s">
        <v>4</v>
      </c>
      <c r="C542" s="4" t="s">
        <v>6</v>
      </c>
      <c r="D542" s="3" t="str">
        <f>VLOOKUP(C542,$V$1:$Z$47,5,0)</f>
        <v>IC5</v>
      </c>
      <c r="E542" s="4">
        <v>191000</v>
      </c>
      <c r="F542" s="7">
        <f>IF(Table3[[#This Row],[Base salary]]&gt;$S$14,$S$14,Table3[[#This Row],[Base salary]])</f>
        <v>191000</v>
      </c>
    </row>
    <row r="543" spans="1:6" x14ac:dyDescent="0.3">
      <c r="A543" s="3">
        <v>591</v>
      </c>
      <c r="B543" s="3" t="s">
        <v>7</v>
      </c>
      <c r="C543" s="3" t="s">
        <v>9</v>
      </c>
      <c r="D543" s="3" t="str">
        <f>VLOOKUP(C543,$V$1:$Z$47,5,0)</f>
        <v>IC6</v>
      </c>
      <c r="E543" s="3">
        <v>230000</v>
      </c>
      <c r="F543" s="7">
        <f>IF(Table3[[#This Row],[Base salary]]&gt;$S$14,$S$14,Table3[[#This Row],[Base salary]])</f>
        <v>230000</v>
      </c>
    </row>
    <row r="544" spans="1:6" x14ac:dyDescent="0.3">
      <c r="A544" s="4">
        <v>592</v>
      </c>
      <c r="B544" s="4" t="s">
        <v>7</v>
      </c>
      <c r="C544" s="4" t="s">
        <v>26</v>
      </c>
      <c r="D544" s="3" t="str">
        <f>VLOOKUP(C544,$V$1:$Z$47,5,0)</f>
        <v>Others</v>
      </c>
      <c r="E544" s="4">
        <v>54300</v>
      </c>
      <c r="F544" s="7">
        <f>IF(Table3[[#This Row],[Base salary]]&gt;$S$14,$S$14,Table3[[#This Row],[Base salary]])</f>
        <v>54300</v>
      </c>
    </row>
    <row r="545" spans="1:6" x14ac:dyDescent="0.3">
      <c r="A545" s="3">
        <v>593</v>
      </c>
      <c r="B545" s="3" t="s">
        <v>4</v>
      </c>
      <c r="C545" s="3" t="s">
        <v>19</v>
      </c>
      <c r="D545" s="3" t="str">
        <f>VLOOKUP(C545,$V$1:$Z$47,5,0)</f>
        <v>Others</v>
      </c>
      <c r="E545" s="3">
        <v>272000</v>
      </c>
      <c r="F545" s="7">
        <f>IF(Table3[[#This Row],[Base salary]]&gt;$S$14,$S$14,Table3[[#This Row],[Base salary]])</f>
        <v>272000</v>
      </c>
    </row>
    <row r="546" spans="1:6" x14ac:dyDescent="0.3">
      <c r="A546" s="4">
        <v>594</v>
      </c>
      <c r="B546" s="4" t="s">
        <v>4</v>
      </c>
      <c r="C546" s="4" t="s">
        <v>9</v>
      </c>
      <c r="D546" s="3" t="str">
        <f>VLOOKUP(C546,$V$1:$Z$47,5,0)</f>
        <v>IC6</v>
      </c>
      <c r="E546" s="4">
        <v>195000</v>
      </c>
      <c r="F546" s="7">
        <f>IF(Table3[[#This Row],[Base salary]]&gt;$S$14,$S$14,Table3[[#This Row],[Base salary]])</f>
        <v>195000</v>
      </c>
    </row>
    <row r="547" spans="1:6" x14ac:dyDescent="0.3">
      <c r="A547" s="3">
        <v>595</v>
      </c>
      <c r="B547" s="3" t="s">
        <v>4</v>
      </c>
      <c r="C547" s="3" t="s">
        <v>8</v>
      </c>
      <c r="D547" s="3" t="str">
        <f>VLOOKUP(C547,$V$1:$Z$47,5,0)</f>
        <v>IC3</v>
      </c>
      <c r="E547" s="3">
        <v>118000</v>
      </c>
      <c r="F547" s="7">
        <f>IF(Table3[[#This Row],[Base salary]]&gt;$S$14,$S$14,Table3[[#This Row],[Base salary]])</f>
        <v>118000</v>
      </c>
    </row>
    <row r="548" spans="1:6" x14ac:dyDescent="0.3">
      <c r="A548" s="3">
        <v>597</v>
      </c>
      <c r="B548" s="3" t="s">
        <v>4</v>
      </c>
      <c r="C548" s="3" t="s">
        <v>5</v>
      </c>
      <c r="D548" s="3" t="str">
        <f>VLOOKUP(C548,$V$1:$Z$47,5,0)</f>
        <v>IC4</v>
      </c>
      <c r="E548" s="3">
        <v>72000</v>
      </c>
      <c r="F548" s="7">
        <f>IF(Table3[[#This Row],[Base salary]]&gt;$S$14,$S$14,Table3[[#This Row],[Base salary]])</f>
        <v>72000</v>
      </c>
    </row>
    <row r="549" spans="1:6" x14ac:dyDescent="0.3">
      <c r="A549" s="3">
        <v>598</v>
      </c>
      <c r="B549" s="3" t="s">
        <v>4</v>
      </c>
      <c r="C549" s="3" t="s">
        <v>5</v>
      </c>
      <c r="D549" s="3" t="str">
        <f>VLOOKUP(C549,$V$1:$Z$47,5,0)</f>
        <v>IC4</v>
      </c>
      <c r="E549" s="3">
        <v>97302.399999999994</v>
      </c>
      <c r="F549" s="7">
        <f>IF(Table3[[#This Row],[Base salary]]&gt;$S$14,$S$14,Table3[[#This Row],[Base salary]])</f>
        <v>97302.399999999994</v>
      </c>
    </row>
    <row r="550" spans="1:6" x14ac:dyDescent="0.3">
      <c r="A550" s="3">
        <v>599</v>
      </c>
      <c r="B550" s="3" t="s">
        <v>4</v>
      </c>
      <c r="C550" s="3" t="s">
        <v>5</v>
      </c>
      <c r="D550" s="3" t="str">
        <f>VLOOKUP(C550,$V$1:$Z$47,5,0)</f>
        <v>IC4</v>
      </c>
      <c r="E550" s="3">
        <v>165000</v>
      </c>
      <c r="F550" s="7">
        <f>IF(Table3[[#This Row],[Base salary]]&gt;$S$14,$S$14,Table3[[#This Row],[Base salary]])</f>
        <v>165000</v>
      </c>
    </row>
    <row r="551" spans="1:6" x14ac:dyDescent="0.3">
      <c r="A551" s="3">
        <v>600</v>
      </c>
      <c r="B551" s="3" t="s">
        <v>7</v>
      </c>
      <c r="C551" s="3" t="s">
        <v>5</v>
      </c>
      <c r="D551" s="3" t="str">
        <f>VLOOKUP(C551,$V$1:$Z$47,5,0)</f>
        <v>IC4</v>
      </c>
      <c r="E551" s="3">
        <v>162000</v>
      </c>
      <c r="F551" s="7">
        <f>IF(Table3[[#This Row],[Base salary]]&gt;$S$14,$S$14,Table3[[#This Row],[Base salary]])</f>
        <v>162000</v>
      </c>
    </row>
    <row r="552" spans="1:6" x14ac:dyDescent="0.3">
      <c r="A552" s="3">
        <v>601</v>
      </c>
      <c r="B552" s="3" t="s">
        <v>4</v>
      </c>
      <c r="C552" s="3" t="s">
        <v>6</v>
      </c>
      <c r="D552" s="3" t="str">
        <f>VLOOKUP(C552,$V$1:$Z$47,5,0)</f>
        <v>IC5</v>
      </c>
      <c r="E552" s="3">
        <v>174000</v>
      </c>
      <c r="F552" s="7">
        <f>IF(Table3[[#This Row],[Base salary]]&gt;$S$14,$S$14,Table3[[#This Row],[Base salary]])</f>
        <v>174000</v>
      </c>
    </row>
    <row r="553" spans="1:6" x14ac:dyDescent="0.3">
      <c r="A553" s="3">
        <v>602</v>
      </c>
      <c r="B553" s="3" t="s">
        <v>4</v>
      </c>
      <c r="C553" s="3" t="s">
        <v>8</v>
      </c>
      <c r="D553" s="3" t="str">
        <f>VLOOKUP(C553,$V$1:$Z$47,5,0)</f>
        <v>IC3</v>
      </c>
      <c r="E553" s="3">
        <v>90000</v>
      </c>
      <c r="F553" s="7">
        <f>IF(Table3[[#This Row],[Base salary]]&gt;$S$14,$S$14,Table3[[#This Row],[Base salary]])</f>
        <v>90000</v>
      </c>
    </row>
    <row r="554" spans="1:6" x14ac:dyDescent="0.3">
      <c r="A554" s="3">
        <v>603</v>
      </c>
      <c r="B554" s="3" t="s">
        <v>7</v>
      </c>
      <c r="C554" s="3" t="s">
        <v>9</v>
      </c>
      <c r="D554" s="3" t="str">
        <f>VLOOKUP(C554,$V$1:$Z$47,5,0)</f>
        <v>IC6</v>
      </c>
      <c r="E554" s="3">
        <v>205000</v>
      </c>
      <c r="F554" s="7">
        <f>IF(Table3[[#This Row],[Base salary]]&gt;$S$14,$S$14,Table3[[#This Row],[Base salary]])</f>
        <v>205000</v>
      </c>
    </row>
    <row r="555" spans="1:6" x14ac:dyDescent="0.3">
      <c r="A555" s="3">
        <v>604</v>
      </c>
      <c r="B555" s="3" t="s">
        <v>4</v>
      </c>
      <c r="C555" s="3" t="s">
        <v>6</v>
      </c>
      <c r="D555" s="3" t="str">
        <f>VLOOKUP(C555,$V$1:$Z$47,5,0)</f>
        <v>IC5</v>
      </c>
      <c r="E555" s="3">
        <v>198000</v>
      </c>
      <c r="F555" s="7">
        <f>IF(Table3[[#This Row],[Base salary]]&gt;$S$14,$S$14,Table3[[#This Row],[Base salary]])</f>
        <v>198000</v>
      </c>
    </row>
    <row r="556" spans="1:6" x14ac:dyDescent="0.3">
      <c r="A556" s="3">
        <v>605</v>
      </c>
      <c r="B556" s="3" t="s">
        <v>4</v>
      </c>
      <c r="C556" s="3" t="s">
        <v>5</v>
      </c>
      <c r="D556" s="3" t="str">
        <f>VLOOKUP(C556,$V$1:$Z$47,5,0)</f>
        <v>IC4</v>
      </c>
      <c r="E556" s="3">
        <v>180000</v>
      </c>
      <c r="F556" s="7">
        <f>IF(Table3[[#This Row],[Base salary]]&gt;$S$14,$S$14,Table3[[#This Row],[Base salary]])</f>
        <v>180000</v>
      </c>
    </row>
    <row r="557" spans="1:6" x14ac:dyDescent="0.3">
      <c r="A557" s="3">
        <v>606</v>
      </c>
      <c r="B557" s="3" t="s">
        <v>4</v>
      </c>
      <c r="C557" s="3" t="s">
        <v>9</v>
      </c>
      <c r="D557" s="3" t="str">
        <f>VLOOKUP(C557,$V$1:$Z$47,5,0)</f>
        <v>IC6</v>
      </c>
      <c r="E557" s="3">
        <v>214000</v>
      </c>
      <c r="F557" s="7">
        <f>IF(Table3[[#This Row],[Base salary]]&gt;$S$14,$S$14,Table3[[#This Row],[Base salary]])</f>
        <v>214000</v>
      </c>
    </row>
    <row r="558" spans="1:6" x14ac:dyDescent="0.3">
      <c r="A558" s="3">
        <v>607</v>
      </c>
      <c r="B558" s="3" t="s">
        <v>4</v>
      </c>
      <c r="C558" s="3" t="s">
        <v>5</v>
      </c>
      <c r="D558" s="3" t="str">
        <f>VLOOKUP(C558,$V$1:$Z$47,5,0)</f>
        <v>IC4</v>
      </c>
      <c r="E558" s="3">
        <v>77200</v>
      </c>
      <c r="F558" s="7">
        <f>IF(Table3[[#This Row],[Base salary]]&gt;$S$14,$S$14,Table3[[#This Row],[Base salary]])</f>
        <v>77200</v>
      </c>
    </row>
    <row r="559" spans="1:6" x14ac:dyDescent="0.3">
      <c r="A559" s="3">
        <v>608</v>
      </c>
      <c r="B559" s="3" t="s">
        <v>4</v>
      </c>
      <c r="C559" s="3" t="s">
        <v>6</v>
      </c>
      <c r="D559" s="3" t="str">
        <f>VLOOKUP(C559,$V$1:$Z$47,5,0)</f>
        <v>IC5</v>
      </c>
      <c r="E559" s="3">
        <v>188000</v>
      </c>
      <c r="F559" s="7">
        <f>IF(Table3[[#This Row],[Base salary]]&gt;$S$14,$S$14,Table3[[#This Row],[Base salary]])</f>
        <v>188000</v>
      </c>
    </row>
    <row r="560" spans="1:6" x14ac:dyDescent="0.3">
      <c r="A560" s="3">
        <v>609</v>
      </c>
      <c r="B560" s="3" t="s">
        <v>4</v>
      </c>
      <c r="C560" s="3" t="s">
        <v>5</v>
      </c>
      <c r="D560" s="3" t="str">
        <f>VLOOKUP(C560,$V$1:$Z$47,5,0)</f>
        <v>IC4</v>
      </c>
      <c r="E560" s="3">
        <v>150000</v>
      </c>
      <c r="F560" s="7">
        <f>IF(Table3[[#This Row],[Base salary]]&gt;$S$14,$S$14,Table3[[#This Row],[Base salary]])</f>
        <v>150000</v>
      </c>
    </row>
    <row r="561" spans="1:6" x14ac:dyDescent="0.3">
      <c r="A561" s="3">
        <v>610</v>
      </c>
      <c r="B561" s="3" t="s">
        <v>4</v>
      </c>
      <c r="C561" s="3" t="s">
        <v>6</v>
      </c>
      <c r="D561" s="3" t="str">
        <f>VLOOKUP(C561,$V$1:$Z$47,5,0)</f>
        <v>IC5</v>
      </c>
      <c r="E561" s="3">
        <v>200000</v>
      </c>
      <c r="F561" s="7">
        <f>IF(Table3[[#This Row],[Base salary]]&gt;$S$14,$S$14,Table3[[#This Row],[Base salary]])</f>
        <v>200000</v>
      </c>
    </row>
    <row r="562" spans="1:6" x14ac:dyDescent="0.3">
      <c r="A562" s="3">
        <v>611</v>
      </c>
      <c r="B562" s="3" t="s">
        <v>4</v>
      </c>
      <c r="C562" s="3" t="s">
        <v>6</v>
      </c>
      <c r="D562" s="3" t="str">
        <f>VLOOKUP(C562,$V$1:$Z$47,5,0)</f>
        <v>IC5</v>
      </c>
      <c r="E562" s="3">
        <v>190</v>
      </c>
      <c r="F562" s="7">
        <f>IF(Table3[[#This Row],[Base salary]]&gt;$S$14,$S$14,Table3[[#This Row],[Base salary]])</f>
        <v>190</v>
      </c>
    </row>
    <row r="563" spans="1:6" x14ac:dyDescent="0.3">
      <c r="A563" s="3">
        <v>612</v>
      </c>
      <c r="B563" s="3" t="s">
        <v>4</v>
      </c>
      <c r="C563" s="3" t="s">
        <v>6</v>
      </c>
      <c r="D563" s="3" t="str">
        <f>VLOOKUP(C563,$V$1:$Z$47,5,0)</f>
        <v>IC5</v>
      </c>
      <c r="E563" s="3">
        <v>205000</v>
      </c>
      <c r="F563" s="7">
        <f>IF(Table3[[#This Row],[Base salary]]&gt;$S$14,$S$14,Table3[[#This Row],[Base salary]])</f>
        <v>205000</v>
      </c>
    </row>
    <row r="564" spans="1:6" x14ac:dyDescent="0.3">
      <c r="A564" s="3">
        <v>613</v>
      </c>
      <c r="B564" s="3" t="s">
        <v>7</v>
      </c>
      <c r="C564" s="3" t="s">
        <v>5</v>
      </c>
      <c r="D564" s="3" t="str">
        <f>VLOOKUP(C564,$V$1:$Z$47,5,0)</f>
        <v>IC4</v>
      </c>
      <c r="E564" s="3">
        <v>76000</v>
      </c>
      <c r="F564" s="7">
        <f>IF(Table3[[#This Row],[Base salary]]&gt;$S$14,$S$14,Table3[[#This Row],[Base salary]])</f>
        <v>76000</v>
      </c>
    </row>
    <row r="565" spans="1:6" x14ac:dyDescent="0.3">
      <c r="A565" s="3">
        <v>614</v>
      </c>
      <c r="B565" s="3" t="s">
        <v>7</v>
      </c>
      <c r="C565" s="3" t="s">
        <v>6</v>
      </c>
      <c r="D565" s="3" t="str">
        <f>VLOOKUP(C565,$V$1:$Z$47,5,0)</f>
        <v>IC5</v>
      </c>
      <c r="E565" s="3">
        <v>148000</v>
      </c>
      <c r="F565" s="7">
        <f>IF(Table3[[#This Row],[Base salary]]&gt;$S$14,$S$14,Table3[[#This Row],[Base salary]])</f>
        <v>148000</v>
      </c>
    </row>
    <row r="566" spans="1:6" x14ac:dyDescent="0.3">
      <c r="A566" s="3">
        <v>615</v>
      </c>
      <c r="B566" s="3" t="s">
        <v>7</v>
      </c>
      <c r="C566" s="3" t="s">
        <v>5</v>
      </c>
      <c r="D566" s="3" t="str">
        <f>VLOOKUP(C566,$V$1:$Z$47,5,0)</f>
        <v>IC4</v>
      </c>
      <c r="E566" s="3">
        <v>137000</v>
      </c>
      <c r="F566" s="7">
        <f>IF(Table3[[#This Row],[Base salary]]&gt;$S$14,$S$14,Table3[[#This Row],[Base salary]])</f>
        <v>137000</v>
      </c>
    </row>
    <row r="567" spans="1:6" x14ac:dyDescent="0.3">
      <c r="A567" s="3">
        <v>616</v>
      </c>
      <c r="B567" s="3" t="s">
        <v>7</v>
      </c>
      <c r="C567" s="3" t="s">
        <v>5</v>
      </c>
      <c r="D567" s="3" t="str">
        <f>VLOOKUP(C567,$V$1:$Z$47,5,0)</f>
        <v>IC4</v>
      </c>
      <c r="E567" s="3">
        <v>155000</v>
      </c>
      <c r="F567" s="7">
        <f>IF(Table3[[#This Row],[Base salary]]&gt;$S$14,$S$14,Table3[[#This Row],[Base salary]])</f>
        <v>155000</v>
      </c>
    </row>
    <row r="568" spans="1:6" x14ac:dyDescent="0.3">
      <c r="A568" s="3">
        <v>617</v>
      </c>
      <c r="B568" s="3" t="s">
        <v>7</v>
      </c>
      <c r="C568" s="3" t="s">
        <v>8</v>
      </c>
      <c r="D568" s="3" t="str">
        <f>VLOOKUP(C568,$V$1:$Z$47,5,0)</f>
        <v>IC3</v>
      </c>
      <c r="E568" s="3">
        <v>94600</v>
      </c>
      <c r="F568" s="7">
        <f>IF(Table3[[#This Row],[Base salary]]&gt;$S$14,$S$14,Table3[[#This Row],[Base salary]])</f>
        <v>94600</v>
      </c>
    </row>
    <row r="569" spans="1:6" x14ac:dyDescent="0.3">
      <c r="A569" s="3">
        <v>618</v>
      </c>
      <c r="B569" s="3" t="s">
        <v>7</v>
      </c>
      <c r="C569" s="3" t="s">
        <v>8</v>
      </c>
      <c r="D569" s="3" t="str">
        <f>VLOOKUP(C569,$V$1:$Z$47,5,0)</f>
        <v>IC3</v>
      </c>
      <c r="E569" s="3">
        <v>124000</v>
      </c>
      <c r="F569" s="7">
        <f>IF(Table3[[#This Row],[Base salary]]&gt;$S$14,$S$14,Table3[[#This Row],[Base salary]])</f>
        <v>124000</v>
      </c>
    </row>
    <row r="570" spans="1:6" x14ac:dyDescent="0.3">
      <c r="A570" s="3">
        <v>619</v>
      </c>
      <c r="B570" s="3" t="s">
        <v>4</v>
      </c>
      <c r="C570" s="3" t="s">
        <v>9</v>
      </c>
      <c r="D570" s="3" t="str">
        <f>VLOOKUP(C570,$V$1:$Z$47,5,0)</f>
        <v>IC6</v>
      </c>
      <c r="E570" s="3">
        <v>220000</v>
      </c>
      <c r="F570" s="7">
        <f>IF(Table3[[#This Row],[Base salary]]&gt;$S$14,$S$14,Table3[[#This Row],[Base salary]])</f>
        <v>220000</v>
      </c>
    </row>
    <row r="571" spans="1:6" x14ac:dyDescent="0.3">
      <c r="A571" s="3">
        <v>620</v>
      </c>
      <c r="B571" s="3" t="s">
        <v>4</v>
      </c>
      <c r="C571" s="3" t="s">
        <v>5</v>
      </c>
      <c r="D571" s="3" t="str">
        <f>VLOOKUP(C571,$V$1:$Z$47,5,0)</f>
        <v>IC4</v>
      </c>
      <c r="E571" s="3">
        <v>165000</v>
      </c>
      <c r="F571" s="7">
        <f>IF(Table3[[#This Row],[Base salary]]&gt;$S$14,$S$14,Table3[[#This Row],[Base salary]])</f>
        <v>165000</v>
      </c>
    </row>
    <row r="572" spans="1:6" x14ac:dyDescent="0.3">
      <c r="A572" s="3">
        <v>621</v>
      </c>
      <c r="B572" s="3" t="s">
        <v>7</v>
      </c>
      <c r="C572" s="3" t="s">
        <v>8</v>
      </c>
      <c r="D572" s="3" t="str">
        <f>VLOOKUP(C572,$V$1:$Z$47,5,0)</f>
        <v>IC3</v>
      </c>
      <c r="E572" s="3">
        <v>84000</v>
      </c>
      <c r="F572" s="7">
        <f>IF(Table3[[#This Row],[Base salary]]&gt;$S$14,$S$14,Table3[[#This Row],[Base salary]])</f>
        <v>84000</v>
      </c>
    </row>
    <row r="573" spans="1:6" x14ac:dyDescent="0.3">
      <c r="A573" s="3">
        <v>622</v>
      </c>
      <c r="B573" s="3" t="s">
        <v>4</v>
      </c>
      <c r="C573" s="3" t="s">
        <v>6</v>
      </c>
      <c r="D573" s="3" t="str">
        <f>VLOOKUP(C573,$V$1:$Z$47,5,0)</f>
        <v>IC5</v>
      </c>
      <c r="E573" s="3">
        <v>180000</v>
      </c>
      <c r="F573" s="7">
        <f>IF(Table3[[#This Row],[Base salary]]&gt;$S$14,$S$14,Table3[[#This Row],[Base salary]])</f>
        <v>180000</v>
      </c>
    </row>
    <row r="574" spans="1:6" x14ac:dyDescent="0.3">
      <c r="A574" s="3">
        <v>623</v>
      </c>
      <c r="B574" s="3" t="s">
        <v>4</v>
      </c>
      <c r="C574" s="3" t="s">
        <v>6</v>
      </c>
      <c r="D574" s="3" t="str">
        <f>VLOOKUP(C574,$V$1:$Z$47,5,0)</f>
        <v>IC5</v>
      </c>
      <c r="E574" s="3">
        <v>105000</v>
      </c>
      <c r="F574" s="7">
        <f>IF(Table3[[#This Row],[Base salary]]&gt;$S$14,$S$14,Table3[[#This Row],[Base salary]])</f>
        <v>105000</v>
      </c>
    </row>
    <row r="575" spans="1:6" x14ac:dyDescent="0.3">
      <c r="A575" s="3">
        <v>624</v>
      </c>
      <c r="B575" s="3" t="s">
        <v>7</v>
      </c>
      <c r="C575" s="3" t="s">
        <v>8</v>
      </c>
      <c r="D575" s="3" t="str">
        <f>VLOOKUP(C575,$V$1:$Z$47,5,0)</f>
        <v>IC3</v>
      </c>
      <c r="E575" s="3">
        <v>118000</v>
      </c>
      <c r="F575" s="7">
        <f>IF(Table3[[#This Row],[Base salary]]&gt;$S$14,$S$14,Table3[[#This Row],[Base salary]])</f>
        <v>118000</v>
      </c>
    </row>
    <row r="576" spans="1:6" x14ac:dyDescent="0.3">
      <c r="A576" s="3">
        <v>625</v>
      </c>
      <c r="B576" s="3" t="s">
        <v>4</v>
      </c>
      <c r="C576" s="3" t="s">
        <v>5</v>
      </c>
      <c r="D576" s="3" t="str">
        <f>VLOOKUP(C576,$V$1:$Z$47,5,0)</f>
        <v>IC4</v>
      </c>
      <c r="E576" s="3">
        <v>167000</v>
      </c>
      <c r="F576" s="7">
        <f>IF(Table3[[#This Row],[Base salary]]&gt;$S$14,$S$14,Table3[[#This Row],[Base salary]])</f>
        <v>167000</v>
      </c>
    </row>
    <row r="577" spans="1:6" x14ac:dyDescent="0.3">
      <c r="A577" s="3">
        <v>626</v>
      </c>
      <c r="B577" s="3" t="s">
        <v>4</v>
      </c>
      <c r="C577" s="3" t="s">
        <v>8</v>
      </c>
      <c r="D577" s="3" t="str">
        <f>VLOOKUP(C577,$V$1:$Z$47,5,0)</f>
        <v>IC3</v>
      </c>
      <c r="E577" s="3">
        <v>118000</v>
      </c>
      <c r="F577" s="7">
        <f>IF(Table3[[#This Row],[Base salary]]&gt;$S$14,$S$14,Table3[[#This Row],[Base salary]])</f>
        <v>118000</v>
      </c>
    </row>
    <row r="578" spans="1:6" x14ac:dyDescent="0.3">
      <c r="A578" s="3">
        <v>627</v>
      </c>
      <c r="B578" s="3" t="s">
        <v>7</v>
      </c>
      <c r="C578" s="3" t="s">
        <v>11</v>
      </c>
      <c r="D578" s="3" t="str">
        <f>VLOOKUP(C578,$V$1:$Z$47,5,0)</f>
        <v>IC5</v>
      </c>
      <c r="E578" s="3">
        <v>106000</v>
      </c>
      <c r="F578" s="7">
        <f>IF(Table3[[#This Row],[Base salary]]&gt;$S$14,$S$14,Table3[[#This Row],[Base salary]])</f>
        <v>106000</v>
      </c>
    </row>
    <row r="579" spans="1:6" x14ac:dyDescent="0.3">
      <c r="A579" s="3">
        <v>628</v>
      </c>
      <c r="B579" s="3" t="s">
        <v>4</v>
      </c>
      <c r="C579" s="3" t="s">
        <v>6</v>
      </c>
      <c r="D579" s="3" t="str">
        <f>VLOOKUP(C579,$V$1:$Z$47,5,0)</f>
        <v>IC5</v>
      </c>
      <c r="E579" s="3">
        <v>139000</v>
      </c>
      <c r="F579" s="7">
        <f>IF(Table3[[#This Row],[Base salary]]&gt;$S$14,$S$14,Table3[[#This Row],[Base salary]])</f>
        <v>139000</v>
      </c>
    </row>
    <row r="580" spans="1:6" x14ac:dyDescent="0.3">
      <c r="A580" s="3">
        <v>629</v>
      </c>
      <c r="B580" s="3" t="s">
        <v>4</v>
      </c>
      <c r="C580" s="3" t="s">
        <v>8</v>
      </c>
      <c r="D580" s="3" t="str">
        <f>VLOOKUP(C580,$V$1:$Z$47,5,0)</f>
        <v>IC3</v>
      </c>
      <c r="E580" s="3">
        <v>58000</v>
      </c>
      <c r="F580" s="7">
        <f>IF(Table3[[#This Row],[Base salary]]&gt;$S$14,$S$14,Table3[[#This Row],[Base salary]])</f>
        <v>58000</v>
      </c>
    </row>
    <row r="581" spans="1:6" x14ac:dyDescent="0.3">
      <c r="A581" s="3">
        <v>630</v>
      </c>
      <c r="B581" s="3" t="s">
        <v>4</v>
      </c>
      <c r="C581" s="3" t="s">
        <v>5</v>
      </c>
      <c r="D581" s="3" t="str">
        <f>VLOOKUP(C581,$V$1:$Z$47,5,0)</f>
        <v>IC4</v>
      </c>
      <c r="E581" s="3">
        <v>78000</v>
      </c>
      <c r="F581" s="7">
        <f>IF(Table3[[#This Row],[Base salary]]&gt;$S$14,$S$14,Table3[[#This Row],[Base salary]])</f>
        <v>78000</v>
      </c>
    </row>
    <row r="582" spans="1:6" x14ac:dyDescent="0.3">
      <c r="A582" s="3">
        <v>631</v>
      </c>
      <c r="B582" s="3" t="s">
        <v>7</v>
      </c>
      <c r="C582" s="3" t="s">
        <v>8</v>
      </c>
      <c r="D582" s="3" t="str">
        <f>VLOOKUP(C582,$V$1:$Z$47,5,0)</f>
        <v>IC3</v>
      </c>
      <c r="E582" s="3">
        <v>110000</v>
      </c>
      <c r="F582" s="7">
        <f>IF(Table3[[#This Row],[Base salary]]&gt;$S$14,$S$14,Table3[[#This Row],[Base salary]])</f>
        <v>110000</v>
      </c>
    </row>
    <row r="583" spans="1:6" x14ac:dyDescent="0.3">
      <c r="A583" s="3">
        <v>632</v>
      </c>
      <c r="B583" s="3" t="s">
        <v>7</v>
      </c>
      <c r="C583" s="3" t="s">
        <v>6</v>
      </c>
      <c r="D583" s="3" t="str">
        <f>VLOOKUP(C583,$V$1:$Z$47,5,0)</f>
        <v>IC5</v>
      </c>
      <c r="E583" s="3">
        <v>95000</v>
      </c>
      <c r="F583" s="7">
        <f>IF(Table3[[#This Row],[Base salary]]&gt;$S$14,$S$14,Table3[[#This Row],[Base salary]])</f>
        <v>95000</v>
      </c>
    </row>
    <row r="584" spans="1:6" x14ac:dyDescent="0.3">
      <c r="A584" s="3">
        <v>633</v>
      </c>
      <c r="B584" s="3" t="s">
        <v>7</v>
      </c>
      <c r="C584" s="3" t="s">
        <v>8</v>
      </c>
      <c r="D584" s="3" t="str">
        <f>VLOOKUP(C584,$V$1:$Z$47,5,0)</f>
        <v>IC3</v>
      </c>
      <c r="E584" s="3">
        <v>58000</v>
      </c>
      <c r="F584" s="7">
        <f>IF(Table3[[#This Row],[Base salary]]&gt;$S$14,$S$14,Table3[[#This Row],[Base salary]])</f>
        <v>58000</v>
      </c>
    </row>
    <row r="585" spans="1:6" x14ac:dyDescent="0.3">
      <c r="A585" s="3">
        <v>635</v>
      </c>
      <c r="B585" s="3" t="s">
        <v>7</v>
      </c>
      <c r="C585" s="3" t="s">
        <v>5</v>
      </c>
      <c r="D585" s="3" t="str">
        <f>VLOOKUP(C585,$V$1:$Z$47,5,0)</f>
        <v>IC4</v>
      </c>
      <c r="E585" s="3">
        <v>129470</v>
      </c>
      <c r="F585" s="7">
        <f>IF(Table3[[#This Row],[Base salary]]&gt;$S$14,$S$14,Table3[[#This Row],[Base salary]])</f>
        <v>129470</v>
      </c>
    </row>
    <row r="586" spans="1:6" x14ac:dyDescent="0.3">
      <c r="A586" s="4">
        <v>636</v>
      </c>
      <c r="B586" s="4" t="s">
        <v>7</v>
      </c>
      <c r="C586" s="4" t="s">
        <v>46</v>
      </c>
      <c r="D586" s="3" t="str">
        <f>VLOOKUP(C586,$V$1:$Z$47,5,0)</f>
        <v>Others</v>
      </c>
      <c r="E586" s="4">
        <v>150000</v>
      </c>
      <c r="F586" s="7">
        <f>IF(Table3[[#This Row],[Base salary]]&gt;$S$14,$S$14,Table3[[#This Row],[Base salary]])</f>
        <v>150000</v>
      </c>
    </row>
    <row r="587" spans="1:6" x14ac:dyDescent="0.3">
      <c r="A587" s="3">
        <v>637</v>
      </c>
      <c r="B587" s="3" t="s">
        <v>4</v>
      </c>
      <c r="C587" s="3" t="s">
        <v>5</v>
      </c>
      <c r="D587" s="3" t="str">
        <f>VLOOKUP(C587,$V$1:$Z$47,5,0)</f>
        <v>IC4</v>
      </c>
      <c r="E587" s="3">
        <v>161000</v>
      </c>
      <c r="F587" s="7">
        <f>IF(Table3[[#This Row],[Base salary]]&gt;$S$14,$S$14,Table3[[#This Row],[Base salary]])</f>
        <v>161000</v>
      </c>
    </row>
    <row r="588" spans="1:6" x14ac:dyDescent="0.3">
      <c r="A588" s="4">
        <v>638</v>
      </c>
      <c r="B588" s="4" t="s">
        <v>4</v>
      </c>
      <c r="C588" s="4" t="s">
        <v>5</v>
      </c>
      <c r="D588" s="3" t="str">
        <f>VLOOKUP(C588,$V$1:$Z$47,5,0)</f>
        <v>IC4</v>
      </c>
      <c r="E588" s="4">
        <v>140000</v>
      </c>
      <c r="F588" s="7">
        <f>IF(Table3[[#This Row],[Base salary]]&gt;$S$14,$S$14,Table3[[#This Row],[Base salary]])</f>
        <v>140000</v>
      </c>
    </row>
    <row r="589" spans="1:6" x14ac:dyDescent="0.3">
      <c r="A589" s="3">
        <v>639</v>
      </c>
      <c r="B589" s="3" t="s">
        <v>4</v>
      </c>
      <c r="C589" s="3" t="s">
        <v>6</v>
      </c>
      <c r="D589" s="3" t="str">
        <f>VLOOKUP(C589,$V$1:$Z$47,5,0)</f>
        <v>IC5</v>
      </c>
      <c r="E589" s="3">
        <v>108000</v>
      </c>
      <c r="F589" s="7">
        <f>IF(Table3[[#This Row],[Base salary]]&gt;$S$14,$S$14,Table3[[#This Row],[Base salary]])</f>
        <v>108000</v>
      </c>
    </row>
    <row r="590" spans="1:6" x14ac:dyDescent="0.3">
      <c r="A590" s="4">
        <v>640</v>
      </c>
      <c r="B590" s="4" t="s">
        <v>4</v>
      </c>
      <c r="C590" s="4" t="s">
        <v>6</v>
      </c>
      <c r="D590" s="3" t="str">
        <f>VLOOKUP(C590,$V$1:$Z$47,5,0)</f>
        <v>IC5</v>
      </c>
      <c r="E590" s="4">
        <v>156263.76</v>
      </c>
      <c r="F590" s="7">
        <f>IF(Table3[[#This Row],[Base salary]]&gt;$S$14,$S$14,Table3[[#This Row],[Base salary]])</f>
        <v>156263.76</v>
      </c>
    </row>
    <row r="591" spans="1:6" x14ac:dyDescent="0.3">
      <c r="A591" s="3">
        <v>641</v>
      </c>
      <c r="B591" s="3" t="s">
        <v>7</v>
      </c>
      <c r="C591" s="3" t="s">
        <v>5</v>
      </c>
      <c r="D591" s="3" t="str">
        <f>VLOOKUP(C591,$V$1:$Z$47,5,0)</f>
        <v>IC4</v>
      </c>
      <c r="E591" s="3">
        <v>100000</v>
      </c>
      <c r="F591" s="7">
        <f>IF(Table3[[#This Row],[Base salary]]&gt;$S$14,$S$14,Table3[[#This Row],[Base salary]])</f>
        <v>100000</v>
      </c>
    </row>
    <row r="592" spans="1:6" x14ac:dyDescent="0.3">
      <c r="A592" s="4">
        <v>642</v>
      </c>
      <c r="B592" s="4" t="s">
        <v>7</v>
      </c>
      <c r="C592" s="4" t="s">
        <v>6</v>
      </c>
      <c r="D592" s="3" t="str">
        <f>VLOOKUP(C592,$V$1:$Z$47,5,0)</f>
        <v>IC5</v>
      </c>
      <c r="E592" s="4">
        <v>195000</v>
      </c>
      <c r="F592" s="7">
        <f>IF(Table3[[#This Row],[Base salary]]&gt;$S$14,$S$14,Table3[[#This Row],[Base salary]])</f>
        <v>195000</v>
      </c>
    </row>
    <row r="593" spans="1:6" x14ac:dyDescent="0.3">
      <c r="A593" s="3">
        <v>643</v>
      </c>
      <c r="B593" s="3" t="s">
        <v>4</v>
      </c>
      <c r="C593" s="3" t="s">
        <v>6</v>
      </c>
      <c r="D593" s="3" t="str">
        <f>VLOOKUP(C593,$V$1:$Z$47,5,0)</f>
        <v>IC5</v>
      </c>
      <c r="E593" s="3">
        <v>190000</v>
      </c>
      <c r="F593" s="7">
        <f>IF(Table3[[#This Row],[Base salary]]&gt;$S$14,$S$14,Table3[[#This Row],[Base salary]])</f>
        <v>190000</v>
      </c>
    </row>
    <row r="594" spans="1:6" x14ac:dyDescent="0.3">
      <c r="A594" s="4">
        <v>644</v>
      </c>
      <c r="B594" s="4" t="s">
        <v>4</v>
      </c>
      <c r="C594" s="4" t="s">
        <v>9</v>
      </c>
      <c r="D594" s="3" t="str">
        <f>VLOOKUP(C594,$V$1:$Z$47,5,0)</f>
        <v>IC6</v>
      </c>
      <c r="E594" s="4">
        <v>202000</v>
      </c>
      <c r="F594" s="7">
        <f>IF(Table3[[#This Row],[Base salary]]&gt;$S$14,$S$14,Table3[[#This Row],[Base salary]])</f>
        <v>202000</v>
      </c>
    </row>
    <row r="595" spans="1:6" x14ac:dyDescent="0.3">
      <c r="A595" s="3">
        <v>645</v>
      </c>
      <c r="B595" s="3" t="s">
        <v>7</v>
      </c>
      <c r="C595" s="3" t="s">
        <v>6</v>
      </c>
      <c r="D595" s="3" t="str">
        <f>VLOOKUP(C595,$V$1:$Z$47,5,0)</f>
        <v>IC5</v>
      </c>
      <c r="E595" s="3">
        <v>185000</v>
      </c>
      <c r="F595" s="7">
        <f>IF(Table3[[#This Row],[Base salary]]&gt;$S$14,$S$14,Table3[[#This Row],[Base salary]])</f>
        <v>185000</v>
      </c>
    </row>
    <row r="596" spans="1:6" x14ac:dyDescent="0.3">
      <c r="A596" s="4">
        <v>646</v>
      </c>
      <c r="B596" s="4" t="s">
        <v>4</v>
      </c>
      <c r="C596" s="4" t="s">
        <v>9</v>
      </c>
      <c r="D596" s="3" t="str">
        <f>VLOOKUP(C596,$V$1:$Z$47,5,0)</f>
        <v>IC6</v>
      </c>
      <c r="E596" s="4">
        <v>224000</v>
      </c>
      <c r="F596" s="7">
        <f>IF(Table3[[#This Row],[Base salary]]&gt;$S$14,$S$14,Table3[[#This Row],[Base salary]])</f>
        <v>224000</v>
      </c>
    </row>
    <row r="597" spans="1:6" x14ac:dyDescent="0.3">
      <c r="A597" s="3">
        <v>647</v>
      </c>
      <c r="B597" s="3" t="s">
        <v>7</v>
      </c>
      <c r="C597" s="3" t="s">
        <v>9</v>
      </c>
      <c r="D597" s="3" t="str">
        <f>VLOOKUP(C597,$V$1:$Z$47,5,0)</f>
        <v>IC6</v>
      </c>
      <c r="E597" s="3">
        <v>185000</v>
      </c>
      <c r="F597" s="7">
        <f>IF(Table3[[#This Row],[Base salary]]&gt;$S$14,$S$14,Table3[[#This Row],[Base salary]])</f>
        <v>185000</v>
      </c>
    </row>
    <row r="598" spans="1:6" x14ac:dyDescent="0.3">
      <c r="A598" s="4">
        <v>648</v>
      </c>
      <c r="B598" s="4" t="s">
        <v>4</v>
      </c>
      <c r="C598" s="4" t="s">
        <v>8</v>
      </c>
      <c r="D598" s="3" t="str">
        <f>VLOOKUP(C598,$V$1:$Z$47,5,0)</f>
        <v>IC3</v>
      </c>
      <c r="E598" s="4">
        <v>90000</v>
      </c>
      <c r="F598" s="7">
        <f>IF(Table3[[#This Row],[Base salary]]&gt;$S$14,$S$14,Table3[[#This Row],[Base salary]])</f>
        <v>90000</v>
      </c>
    </row>
    <row r="599" spans="1:6" x14ac:dyDescent="0.3">
      <c r="A599" s="3">
        <v>650</v>
      </c>
      <c r="B599" s="3" t="s">
        <v>7</v>
      </c>
      <c r="C599" s="3" t="s">
        <v>5</v>
      </c>
      <c r="D599" s="3" t="str">
        <f>VLOOKUP(C599,$V$1:$Z$47,5,0)</f>
        <v>IC4</v>
      </c>
      <c r="E599" s="3">
        <v>157800</v>
      </c>
      <c r="F599" s="7">
        <f>IF(Table3[[#This Row],[Base salary]]&gt;$S$14,$S$14,Table3[[#This Row],[Base salary]])</f>
        <v>157800</v>
      </c>
    </row>
    <row r="600" spans="1:6" x14ac:dyDescent="0.3">
      <c r="A600" s="4">
        <v>652</v>
      </c>
      <c r="B600" s="4" t="s">
        <v>4</v>
      </c>
      <c r="C600" s="4">
        <v>11</v>
      </c>
      <c r="D600" s="3" t="str">
        <f>VLOOKUP(C600,$V$1:$Z$47,5,0)</f>
        <v>Others</v>
      </c>
      <c r="E600" s="4">
        <v>46000</v>
      </c>
      <c r="F600" s="7">
        <f>IF(Table3[[#This Row],[Base salary]]&gt;$S$14,$S$14,Table3[[#This Row],[Base salary]])</f>
        <v>46000</v>
      </c>
    </row>
    <row r="601" spans="1:6" x14ac:dyDescent="0.3">
      <c r="A601" s="3">
        <v>653</v>
      </c>
      <c r="B601" s="3" t="s">
        <v>7</v>
      </c>
      <c r="C601" s="3" t="s">
        <v>16</v>
      </c>
      <c r="D601" s="3" t="str">
        <f>VLOOKUP(C601,$V$1:$Z$47,5,0)</f>
        <v>Others</v>
      </c>
      <c r="E601" s="3">
        <v>81600</v>
      </c>
      <c r="F601" s="7">
        <f>IF(Table3[[#This Row],[Base salary]]&gt;$S$14,$S$14,Table3[[#This Row],[Base salary]])</f>
        <v>81600</v>
      </c>
    </row>
    <row r="602" spans="1:6" x14ac:dyDescent="0.3">
      <c r="A602" s="4">
        <v>654</v>
      </c>
      <c r="B602" s="4" t="s">
        <v>7</v>
      </c>
      <c r="C602" s="4" t="s">
        <v>8</v>
      </c>
      <c r="D602" s="3" t="str">
        <f>VLOOKUP(C602,$V$1:$Z$47,5,0)</f>
        <v>IC3</v>
      </c>
      <c r="E602" s="4">
        <v>124000</v>
      </c>
      <c r="F602" s="7">
        <f>IF(Table3[[#This Row],[Base salary]]&gt;$S$14,$S$14,Table3[[#This Row],[Base salary]])</f>
        <v>124000</v>
      </c>
    </row>
    <row r="603" spans="1:6" x14ac:dyDescent="0.3">
      <c r="A603" s="3">
        <v>655</v>
      </c>
      <c r="B603" s="3" t="s">
        <v>4</v>
      </c>
      <c r="C603" s="3" t="s">
        <v>5</v>
      </c>
      <c r="D603" s="3" t="str">
        <f>VLOOKUP(C603,$V$1:$Z$47,5,0)</f>
        <v>IC4</v>
      </c>
      <c r="E603" s="3">
        <v>148000</v>
      </c>
      <c r="F603" s="7">
        <f>IF(Table3[[#This Row],[Base salary]]&gt;$S$14,$S$14,Table3[[#This Row],[Base salary]])</f>
        <v>148000</v>
      </c>
    </row>
    <row r="604" spans="1:6" x14ac:dyDescent="0.3">
      <c r="A604" s="4">
        <v>656</v>
      </c>
      <c r="B604" s="4" t="s">
        <v>4</v>
      </c>
      <c r="C604" s="4" t="s">
        <v>6</v>
      </c>
      <c r="D604" s="3" t="str">
        <f>VLOOKUP(C604,$V$1:$Z$47,5,0)</f>
        <v>IC5</v>
      </c>
      <c r="E604" s="4">
        <v>197000</v>
      </c>
      <c r="F604" s="7">
        <f>IF(Table3[[#This Row],[Base salary]]&gt;$S$14,$S$14,Table3[[#This Row],[Base salary]])</f>
        <v>197000</v>
      </c>
    </row>
    <row r="605" spans="1:6" x14ac:dyDescent="0.3">
      <c r="A605" s="3">
        <v>657</v>
      </c>
      <c r="B605" s="3" t="s">
        <v>4</v>
      </c>
      <c r="C605" s="3" t="s">
        <v>27</v>
      </c>
      <c r="D605" s="3" t="str">
        <f>VLOOKUP(C605,$V$1:$Z$47,5,0)</f>
        <v>Others</v>
      </c>
      <c r="E605" s="3">
        <v>54000</v>
      </c>
      <c r="F605" s="7">
        <f>IF(Table3[[#This Row],[Base salary]]&gt;$S$14,$S$14,Table3[[#This Row],[Base salary]])</f>
        <v>54000</v>
      </c>
    </row>
    <row r="606" spans="1:6" x14ac:dyDescent="0.3">
      <c r="A606" s="4">
        <v>658</v>
      </c>
      <c r="B606" s="4" t="s">
        <v>7</v>
      </c>
      <c r="C606" s="4" t="s">
        <v>9</v>
      </c>
      <c r="D606" s="3" t="str">
        <f>VLOOKUP(C606,$V$1:$Z$47,5,0)</f>
        <v>IC6</v>
      </c>
      <c r="E606" s="4">
        <v>200000</v>
      </c>
      <c r="F606" s="7">
        <f>IF(Table3[[#This Row],[Base salary]]&gt;$S$14,$S$14,Table3[[#This Row],[Base salary]])</f>
        <v>200000</v>
      </c>
    </row>
    <row r="607" spans="1:6" x14ac:dyDescent="0.3">
      <c r="A607" s="3">
        <v>659</v>
      </c>
      <c r="B607" s="3" t="s">
        <v>7</v>
      </c>
      <c r="C607" s="3" t="s">
        <v>8</v>
      </c>
      <c r="D607" s="3" t="str">
        <f>VLOOKUP(C607,$V$1:$Z$47,5,0)</f>
        <v>IC3</v>
      </c>
      <c r="E607" s="3">
        <v>100000</v>
      </c>
      <c r="F607" s="7">
        <f>IF(Table3[[#This Row],[Base salary]]&gt;$S$14,$S$14,Table3[[#This Row],[Base salary]])</f>
        <v>100000</v>
      </c>
    </row>
    <row r="608" spans="1:6" x14ac:dyDescent="0.3">
      <c r="A608" s="4">
        <v>660</v>
      </c>
      <c r="B608" s="4" t="s">
        <v>4</v>
      </c>
      <c r="C608" s="4" t="s">
        <v>5</v>
      </c>
      <c r="D608" s="3" t="str">
        <f>VLOOKUP(C608,$V$1:$Z$47,5,0)</f>
        <v>IC4</v>
      </c>
      <c r="E608" s="4">
        <v>71000</v>
      </c>
      <c r="F608" s="7">
        <f>IF(Table3[[#This Row],[Base salary]]&gt;$S$14,$S$14,Table3[[#This Row],[Base salary]])</f>
        <v>71000</v>
      </c>
    </row>
    <row r="609" spans="1:6" x14ac:dyDescent="0.3">
      <c r="A609" s="3">
        <v>662</v>
      </c>
      <c r="B609" s="3" t="s">
        <v>4</v>
      </c>
      <c r="C609" s="3" t="s">
        <v>6</v>
      </c>
      <c r="D609" s="3" t="str">
        <f>VLOOKUP(C609,$V$1:$Z$47,5,0)</f>
        <v>IC5</v>
      </c>
      <c r="E609" s="3">
        <v>195000</v>
      </c>
      <c r="F609" s="7">
        <f>IF(Table3[[#This Row],[Base salary]]&gt;$S$14,$S$14,Table3[[#This Row],[Base salary]])</f>
        <v>195000</v>
      </c>
    </row>
    <row r="610" spans="1:6" x14ac:dyDescent="0.3">
      <c r="A610" s="3">
        <v>663</v>
      </c>
      <c r="B610" s="3" t="s">
        <v>7</v>
      </c>
      <c r="C610" s="3" t="s">
        <v>6</v>
      </c>
      <c r="D610" s="3" t="str">
        <f>VLOOKUP(C610,$V$1:$Z$47,5,0)</f>
        <v>IC5</v>
      </c>
      <c r="E610" s="3">
        <v>103000</v>
      </c>
      <c r="F610" s="7">
        <f>IF(Table3[[#This Row],[Base salary]]&gt;$S$14,$S$14,Table3[[#This Row],[Base salary]])</f>
        <v>103000</v>
      </c>
    </row>
    <row r="611" spans="1:6" x14ac:dyDescent="0.3">
      <c r="A611" s="3">
        <v>664</v>
      </c>
      <c r="B611" s="3" t="s">
        <v>4</v>
      </c>
      <c r="C611" s="3" t="s">
        <v>5</v>
      </c>
      <c r="D611" s="3" t="str">
        <f>VLOOKUP(C611,$V$1:$Z$47,5,0)</f>
        <v>IC4</v>
      </c>
      <c r="E611" s="3">
        <v>149910</v>
      </c>
      <c r="F611" s="7">
        <f>IF(Table3[[#This Row],[Base salary]]&gt;$S$14,$S$14,Table3[[#This Row],[Base salary]])</f>
        <v>149910</v>
      </c>
    </row>
    <row r="612" spans="1:6" x14ac:dyDescent="0.3">
      <c r="A612" s="3">
        <v>665</v>
      </c>
      <c r="B612" s="3" t="s">
        <v>4</v>
      </c>
      <c r="C612" s="3" t="s">
        <v>6</v>
      </c>
      <c r="D612" s="3" t="str">
        <f>VLOOKUP(C612,$V$1:$Z$47,5,0)</f>
        <v>IC5</v>
      </c>
      <c r="E612" s="3">
        <v>202217.29</v>
      </c>
      <c r="F612" s="7">
        <f>IF(Table3[[#This Row],[Base salary]]&gt;$S$14,$S$14,Table3[[#This Row],[Base salary]])</f>
        <v>202217.29</v>
      </c>
    </row>
    <row r="613" spans="1:6" x14ac:dyDescent="0.3">
      <c r="A613" s="3">
        <v>666</v>
      </c>
      <c r="B613" s="3" t="s">
        <v>4</v>
      </c>
      <c r="C613" s="3" t="s">
        <v>9</v>
      </c>
      <c r="D613" s="3" t="str">
        <f>VLOOKUP(C613,$V$1:$Z$47,5,0)</f>
        <v>IC6</v>
      </c>
      <c r="E613" s="3">
        <v>211000</v>
      </c>
      <c r="F613" s="7">
        <f>IF(Table3[[#This Row],[Base salary]]&gt;$S$14,$S$14,Table3[[#This Row],[Base salary]])</f>
        <v>211000</v>
      </c>
    </row>
    <row r="614" spans="1:6" x14ac:dyDescent="0.3">
      <c r="A614" s="3">
        <v>667</v>
      </c>
      <c r="B614" s="3" t="s">
        <v>7</v>
      </c>
      <c r="C614" s="3" t="s">
        <v>5</v>
      </c>
      <c r="D614" s="3" t="str">
        <f>VLOOKUP(C614,$V$1:$Z$47,5,0)</f>
        <v>IC4</v>
      </c>
      <c r="E614" s="3">
        <v>75000</v>
      </c>
      <c r="F614" s="7">
        <f>IF(Table3[[#This Row],[Base salary]]&gt;$S$14,$S$14,Table3[[#This Row],[Base salary]])</f>
        <v>75000</v>
      </c>
    </row>
    <row r="615" spans="1:6" x14ac:dyDescent="0.3">
      <c r="A615" s="3">
        <v>668</v>
      </c>
      <c r="B615" s="3" t="s">
        <v>4</v>
      </c>
      <c r="C615" s="3" t="s">
        <v>6</v>
      </c>
      <c r="D615" s="3" t="str">
        <f>VLOOKUP(C615,$V$1:$Z$47,5,0)</f>
        <v>IC5</v>
      </c>
      <c r="E615" s="3">
        <v>188000</v>
      </c>
      <c r="F615" s="7">
        <f>IF(Table3[[#This Row],[Base salary]]&gt;$S$14,$S$14,Table3[[#This Row],[Base salary]])</f>
        <v>188000</v>
      </c>
    </row>
    <row r="616" spans="1:6" x14ac:dyDescent="0.3">
      <c r="A616" s="3">
        <v>669</v>
      </c>
      <c r="B616" s="3" t="s">
        <v>4</v>
      </c>
      <c r="C616" s="3" t="s">
        <v>6</v>
      </c>
      <c r="D616" s="3" t="str">
        <f>VLOOKUP(C616,$V$1:$Z$47,5,0)</f>
        <v>IC5</v>
      </c>
      <c r="E616" s="3">
        <v>200000</v>
      </c>
      <c r="F616" s="7">
        <f>IF(Table3[[#This Row],[Base salary]]&gt;$S$14,$S$14,Table3[[#This Row],[Base salary]])</f>
        <v>200000</v>
      </c>
    </row>
    <row r="617" spans="1:6" x14ac:dyDescent="0.3">
      <c r="A617" s="3">
        <v>670</v>
      </c>
      <c r="B617" s="3" t="s">
        <v>7</v>
      </c>
      <c r="C617" s="3" t="s">
        <v>8</v>
      </c>
      <c r="D617" s="3" t="str">
        <f>VLOOKUP(C617,$V$1:$Z$47,5,0)</f>
        <v>IC3</v>
      </c>
      <c r="E617" s="3">
        <v>96000</v>
      </c>
      <c r="F617" s="7">
        <f>IF(Table3[[#This Row],[Base salary]]&gt;$S$14,$S$14,Table3[[#This Row],[Base salary]])</f>
        <v>96000</v>
      </c>
    </row>
    <row r="618" spans="1:6" x14ac:dyDescent="0.3">
      <c r="A618" s="4">
        <v>672</v>
      </c>
      <c r="B618" s="4" t="s">
        <v>7</v>
      </c>
      <c r="C618" s="4" t="s">
        <v>9</v>
      </c>
      <c r="D618" s="3" t="str">
        <f>VLOOKUP(C618,$V$1:$Z$47,5,0)</f>
        <v>IC6</v>
      </c>
      <c r="E618" s="4">
        <v>230000</v>
      </c>
      <c r="F618" s="7">
        <f>IF(Table3[[#This Row],[Base salary]]&gt;$S$14,$S$14,Table3[[#This Row],[Base salary]])</f>
        <v>230000</v>
      </c>
    </row>
    <row r="619" spans="1:6" x14ac:dyDescent="0.3">
      <c r="A619" s="3">
        <v>673</v>
      </c>
      <c r="B619" s="3" t="s">
        <v>7</v>
      </c>
      <c r="C619" s="3" t="s">
        <v>8</v>
      </c>
      <c r="D619" s="3" t="str">
        <f>VLOOKUP(C619,$V$1:$Z$47,5,0)</f>
        <v>IC3</v>
      </c>
      <c r="E619" s="3">
        <v>125000</v>
      </c>
      <c r="F619" s="7">
        <f>IF(Table3[[#This Row],[Base salary]]&gt;$S$14,$S$14,Table3[[#This Row],[Base salary]])</f>
        <v>125000</v>
      </c>
    </row>
    <row r="620" spans="1:6" x14ac:dyDescent="0.3">
      <c r="A620" s="3">
        <v>675</v>
      </c>
      <c r="B620" s="3" t="s">
        <v>7</v>
      </c>
      <c r="C620" s="3" t="s">
        <v>6</v>
      </c>
      <c r="D620" s="3" t="str">
        <f>VLOOKUP(C620,$V$1:$Z$47,5,0)</f>
        <v>IC5</v>
      </c>
      <c r="E620" s="3">
        <v>172000</v>
      </c>
      <c r="F620" s="7">
        <f>IF(Table3[[#This Row],[Base salary]]&gt;$S$14,$S$14,Table3[[#This Row],[Base salary]])</f>
        <v>172000</v>
      </c>
    </row>
    <row r="621" spans="1:6" x14ac:dyDescent="0.3">
      <c r="A621" s="3">
        <v>676</v>
      </c>
      <c r="B621" s="3" t="s">
        <v>7</v>
      </c>
      <c r="C621" s="3" t="s">
        <v>5</v>
      </c>
      <c r="D621" s="3" t="str">
        <f>VLOOKUP(C621,$V$1:$Z$47,5,0)</f>
        <v>IC4</v>
      </c>
      <c r="E621" s="3">
        <v>121000</v>
      </c>
      <c r="F621" s="7">
        <f>IF(Table3[[#This Row],[Base salary]]&gt;$S$14,$S$14,Table3[[#This Row],[Base salary]])</f>
        <v>121000</v>
      </c>
    </row>
    <row r="622" spans="1:6" x14ac:dyDescent="0.3">
      <c r="A622" s="3">
        <v>677</v>
      </c>
      <c r="B622" s="3" t="s">
        <v>4</v>
      </c>
      <c r="C622" s="3" t="s">
        <v>9</v>
      </c>
      <c r="D622" s="3" t="str">
        <f>VLOOKUP(C622,$V$1:$Z$47,5,0)</f>
        <v>IC6</v>
      </c>
      <c r="E622" s="3">
        <v>185000</v>
      </c>
      <c r="F622" s="7">
        <f>IF(Table3[[#This Row],[Base salary]]&gt;$S$14,$S$14,Table3[[#This Row],[Base salary]])</f>
        <v>185000</v>
      </c>
    </row>
    <row r="623" spans="1:6" x14ac:dyDescent="0.3">
      <c r="A623" s="3">
        <v>678</v>
      </c>
      <c r="B623" s="3" t="s">
        <v>4</v>
      </c>
      <c r="C623" s="3" t="s">
        <v>5</v>
      </c>
      <c r="D623" s="3" t="str">
        <f>VLOOKUP(C623,$V$1:$Z$47,5,0)</f>
        <v>IC4</v>
      </c>
      <c r="E623" s="3">
        <v>153000</v>
      </c>
      <c r="F623" s="7">
        <f>IF(Table3[[#This Row],[Base salary]]&gt;$S$14,$S$14,Table3[[#This Row],[Base salary]])</f>
        <v>153000</v>
      </c>
    </row>
    <row r="624" spans="1:6" x14ac:dyDescent="0.3">
      <c r="A624" s="3">
        <v>679</v>
      </c>
      <c r="B624" s="3" t="s">
        <v>4</v>
      </c>
      <c r="C624" s="3" t="s">
        <v>9</v>
      </c>
      <c r="D624" s="3" t="str">
        <f>VLOOKUP(C624,$V$1:$Z$47,5,0)</f>
        <v>IC6</v>
      </c>
      <c r="E624" s="3">
        <v>230000</v>
      </c>
      <c r="F624" s="7">
        <f>IF(Table3[[#This Row],[Base salary]]&gt;$S$14,$S$14,Table3[[#This Row],[Base salary]])</f>
        <v>230000</v>
      </c>
    </row>
    <row r="625" spans="1:6" x14ac:dyDescent="0.3">
      <c r="A625" s="3">
        <v>680</v>
      </c>
      <c r="B625" s="3" t="s">
        <v>7</v>
      </c>
      <c r="C625" s="3" t="s">
        <v>6</v>
      </c>
      <c r="D625" s="3" t="str">
        <f>VLOOKUP(C625,$V$1:$Z$47,5,0)</f>
        <v>IC5</v>
      </c>
      <c r="E625" s="3">
        <v>190000</v>
      </c>
      <c r="F625" s="7">
        <f>IF(Table3[[#This Row],[Base salary]]&gt;$S$14,$S$14,Table3[[#This Row],[Base salary]])</f>
        <v>190000</v>
      </c>
    </row>
    <row r="626" spans="1:6" x14ac:dyDescent="0.3">
      <c r="A626" s="3">
        <v>681</v>
      </c>
      <c r="B626" s="3" t="s">
        <v>7</v>
      </c>
      <c r="C626" s="3" t="s">
        <v>26</v>
      </c>
      <c r="D626" s="3" t="str">
        <f>VLOOKUP(C626,$V$1:$Z$47,5,0)</f>
        <v>Others</v>
      </c>
      <c r="E626" s="3">
        <v>89901</v>
      </c>
      <c r="F626" s="7">
        <f>IF(Table3[[#This Row],[Base salary]]&gt;$S$14,$S$14,Table3[[#This Row],[Base salary]])</f>
        <v>89901</v>
      </c>
    </row>
    <row r="627" spans="1:6" x14ac:dyDescent="0.3">
      <c r="A627" s="3">
        <v>682</v>
      </c>
      <c r="B627" s="3" t="s">
        <v>7</v>
      </c>
      <c r="C627" s="3" t="s">
        <v>8</v>
      </c>
      <c r="D627" s="3" t="str">
        <f>VLOOKUP(C627,$V$1:$Z$47,5,0)</f>
        <v>IC3</v>
      </c>
      <c r="E627" s="3">
        <v>110000</v>
      </c>
      <c r="F627" s="7">
        <f>IF(Table3[[#This Row],[Base salary]]&gt;$S$14,$S$14,Table3[[#This Row],[Base salary]])</f>
        <v>110000</v>
      </c>
    </row>
    <row r="628" spans="1:6" x14ac:dyDescent="0.3">
      <c r="A628" s="3">
        <v>683</v>
      </c>
      <c r="B628" s="3" t="s">
        <v>7</v>
      </c>
      <c r="C628" s="3" t="s">
        <v>5</v>
      </c>
      <c r="D628" s="3" t="str">
        <f>VLOOKUP(C628,$V$1:$Z$47,5,0)</f>
        <v>IC4</v>
      </c>
      <c r="E628" s="3">
        <v>123000</v>
      </c>
      <c r="F628" s="7">
        <f>IF(Table3[[#This Row],[Base salary]]&gt;$S$14,$S$14,Table3[[#This Row],[Base salary]])</f>
        <v>123000</v>
      </c>
    </row>
    <row r="629" spans="1:6" x14ac:dyDescent="0.3">
      <c r="A629" s="3">
        <v>684</v>
      </c>
      <c r="B629" s="3" t="s">
        <v>4</v>
      </c>
      <c r="C629" s="3" t="s">
        <v>9</v>
      </c>
      <c r="D629" s="3" t="str">
        <f>VLOOKUP(C629,$V$1:$Z$47,5,0)</f>
        <v>IC6</v>
      </c>
      <c r="E629" s="3">
        <v>120000</v>
      </c>
      <c r="F629" s="7">
        <f>IF(Table3[[#This Row],[Base salary]]&gt;$S$14,$S$14,Table3[[#This Row],[Base salary]])</f>
        <v>120000</v>
      </c>
    </row>
    <row r="630" spans="1:6" x14ac:dyDescent="0.3">
      <c r="A630" s="3">
        <v>685</v>
      </c>
      <c r="B630" s="3" t="s">
        <v>7</v>
      </c>
      <c r="C630" s="3" t="s">
        <v>48</v>
      </c>
      <c r="D630" s="3" t="str">
        <f>VLOOKUP(C630,$V$1:$Z$47,5,0)</f>
        <v>IC6</v>
      </c>
      <c r="E630" s="3">
        <v>230000</v>
      </c>
      <c r="F630" s="7">
        <f>IF(Table3[[#This Row],[Base salary]]&gt;$S$14,$S$14,Table3[[#This Row],[Base salary]])</f>
        <v>230000</v>
      </c>
    </row>
    <row r="631" spans="1:6" x14ac:dyDescent="0.3">
      <c r="A631" s="3">
        <v>686</v>
      </c>
      <c r="B631" s="3" t="s">
        <v>7</v>
      </c>
      <c r="C631" s="3" t="s">
        <v>5</v>
      </c>
      <c r="D631" s="3" t="str">
        <f>VLOOKUP(C631,$V$1:$Z$47,5,0)</f>
        <v>IC4</v>
      </c>
      <c r="E631" s="3">
        <v>69800</v>
      </c>
      <c r="F631" s="7">
        <f>IF(Table3[[#This Row],[Base salary]]&gt;$S$14,$S$14,Table3[[#This Row],[Base salary]])</f>
        <v>69800</v>
      </c>
    </row>
    <row r="632" spans="1:6" x14ac:dyDescent="0.3">
      <c r="A632" s="3">
        <v>687</v>
      </c>
      <c r="B632" s="3" t="s">
        <v>7</v>
      </c>
      <c r="C632" s="3" t="s">
        <v>5</v>
      </c>
      <c r="D632" s="3" t="str">
        <f>VLOOKUP(C632,$V$1:$Z$47,5,0)</f>
        <v>IC4</v>
      </c>
      <c r="E632" s="3">
        <v>69800</v>
      </c>
      <c r="F632" s="7">
        <f>IF(Table3[[#This Row],[Base salary]]&gt;$S$14,$S$14,Table3[[#This Row],[Base salary]])</f>
        <v>69800</v>
      </c>
    </row>
    <row r="633" spans="1:6" x14ac:dyDescent="0.3">
      <c r="A633" s="3">
        <v>688</v>
      </c>
      <c r="B633" s="3" t="s">
        <v>4</v>
      </c>
      <c r="C633" s="3" t="s">
        <v>26</v>
      </c>
      <c r="D633" s="3" t="str">
        <f>VLOOKUP(C633,$V$1:$Z$47,5,0)</f>
        <v>Others</v>
      </c>
      <c r="E633" s="3">
        <v>48000</v>
      </c>
      <c r="F633" s="7">
        <f>IF(Table3[[#This Row],[Base salary]]&gt;$S$14,$S$14,Table3[[#This Row],[Base salary]])</f>
        <v>48000</v>
      </c>
    </row>
    <row r="634" spans="1:6" x14ac:dyDescent="0.3">
      <c r="A634" s="3">
        <v>689</v>
      </c>
      <c r="B634" s="3" t="s">
        <v>4</v>
      </c>
      <c r="C634" s="3" t="s">
        <v>6</v>
      </c>
      <c r="D634" s="3" t="str">
        <f>VLOOKUP(C634,$V$1:$Z$47,5,0)</f>
        <v>IC5</v>
      </c>
      <c r="E634" s="3">
        <v>103000</v>
      </c>
      <c r="F634" s="7">
        <f>IF(Table3[[#This Row],[Base salary]]&gt;$S$14,$S$14,Table3[[#This Row],[Base salary]])</f>
        <v>103000</v>
      </c>
    </row>
    <row r="635" spans="1:6" x14ac:dyDescent="0.3">
      <c r="A635" s="3">
        <v>690</v>
      </c>
      <c r="B635" s="3" t="s">
        <v>7</v>
      </c>
      <c r="C635" s="3" t="s">
        <v>5</v>
      </c>
      <c r="D635" s="3" t="str">
        <f>VLOOKUP(C635,$V$1:$Z$47,5,0)</f>
        <v>IC4</v>
      </c>
      <c r="E635" s="3">
        <v>115000</v>
      </c>
      <c r="F635" s="7">
        <f>IF(Table3[[#This Row],[Base salary]]&gt;$S$14,$S$14,Table3[[#This Row],[Base salary]])</f>
        <v>115000</v>
      </c>
    </row>
    <row r="636" spans="1:6" x14ac:dyDescent="0.3">
      <c r="A636" s="3">
        <v>691</v>
      </c>
      <c r="B636" s="3" t="s">
        <v>7</v>
      </c>
      <c r="C636" s="3" t="s">
        <v>49</v>
      </c>
      <c r="D636" s="3" t="str">
        <f>VLOOKUP(C636,$V$1:$Z$47,5,0)</f>
        <v>Others</v>
      </c>
      <c r="E636" s="3">
        <v>49000</v>
      </c>
      <c r="F636" s="7">
        <f>IF(Table3[[#This Row],[Base salary]]&gt;$S$14,$S$14,Table3[[#This Row],[Base salary]])</f>
        <v>49000</v>
      </c>
    </row>
    <row r="637" spans="1:6" x14ac:dyDescent="0.3">
      <c r="A637" s="3">
        <v>692</v>
      </c>
      <c r="B637" s="3" t="s">
        <v>7</v>
      </c>
      <c r="C637" s="3" t="s">
        <v>6</v>
      </c>
      <c r="D637" s="3" t="str">
        <f>VLOOKUP(C637,$V$1:$Z$47,5,0)</f>
        <v>IC5</v>
      </c>
      <c r="E637" s="3">
        <v>188175</v>
      </c>
      <c r="F637" s="7">
        <f>IF(Table3[[#This Row],[Base salary]]&gt;$S$14,$S$14,Table3[[#This Row],[Base salary]])</f>
        <v>188175</v>
      </c>
    </row>
    <row r="638" spans="1:6" x14ac:dyDescent="0.3">
      <c r="A638" s="3">
        <v>693</v>
      </c>
      <c r="B638" s="3" t="s">
        <v>4</v>
      </c>
      <c r="C638" s="3" t="s">
        <v>8</v>
      </c>
      <c r="D638" s="3" t="str">
        <f>VLOOKUP(C638,$V$1:$Z$47,5,0)</f>
        <v>IC3</v>
      </c>
      <c r="E638" s="3">
        <v>110000</v>
      </c>
      <c r="F638" s="7">
        <f>IF(Table3[[#This Row],[Base salary]]&gt;$S$14,$S$14,Table3[[#This Row],[Base salary]])</f>
        <v>110000</v>
      </c>
    </row>
    <row r="639" spans="1:6" x14ac:dyDescent="0.3">
      <c r="A639" s="3">
        <v>694</v>
      </c>
      <c r="B639" s="3" t="s">
        <v>7</v>
      </c>
      <c r="C639" s="3" t="s">
        <v>5</v>
      </c>
      <c r="D639" s="3" t="str">
        <f>VLOOKUP(C639,$V$1:$Z$47,5,0)</f>
        <v>IC4</v>
      </c>
      <c r="E639" s="3">
        <v>74100</v>
      </c>
      <c r="F639" s="7">
        <f>IF(Table3[[#This Row],[Base salary]]&gt;$S$14,$S$14,Table3[[#This Row],[Base salary]])</f>
        <v>74100</v>
      </c>
    </row>
    <row r="640" spans="1:6" x14ac:dyDescent="0.3">
      <c r="A640" s="3">
        <v>695</v>
      </c>
      <c r="B640" s="3" t="s">
        <v>7</v>
      </c>
      <c r="C640" s="3" t="s">
        <v>8</v>
      </c>
      <c r="D640" s="3" t="str">
        <f>VLOOKUP(C640,$V$1:$Z$47,5,0)</f>
        <v>IC3</v>
      </c>
      <c r="E640" s="3">
        <v>95000</v>
      </c>
      <c r="F640" s="7">
        <f>IF(Table3[[#This Row],[Base salary]]&gt;$S$14,$S$14,Table3[[#This Row],[Base salary]])</f>
        <v>95000</v>
      </c>
    </row>
    <row r="641" spans="1:6" x14ac:dyDescent="0.3">
      <c r="A641" s="3">
        <v>696</v>
      </c>
      <c r="B641" s="3" t="s">
        <v>4</v>
      </c>
      <c r="C641" s="3" t="s">
        <v>6</v>
      </c>
      <c r="D641" s="3" t="str">
        <f>VLOOKUP(C641,$V$1:$Z$47,5,0)</f>
        <v>IC5</v>
      </c>
      <c r="E641" s="3">
        <v>167500</v>
      </c>
      <c r="F641" s="7">
        <f>IF(Table3[[#This Row],[Base salary]]&gt;$S$14,$S$14,Table3[[#This Row],[Base salary]])</f>
        <v>167500</v>
      </c>
    </row>
    <row r="642" spans="1:6" x14ac:dyDescent="0.3">
      <c r="A642" s="3">
        <v>697</v>
      </c>
      <c r="B642" s="3" t="s">
        <v>4</v>
      </c>
      <c r="C642" s="3" t="s">
        <v>50</v>
      </c>
      <c r="D642" s="3" t="str">
        <f>VLOOKUP(C642,$V$1:$Z$47,5,0)</f>
        <v>Others</v>
      </c>
      <c r="E642" s="3">
        <v>140000</v>
      </c>
      <c r="F642" s="7">
        <f>IF(Table3[[#This Row],[Base salary]]&gt;$S$14,$S$14,Table3[[#This Row],[Base salary]])</f>
        <v>140000</v>
      </c>
    </row>
    <row r="643" spans="1:6" x14ac:dyDescent="0.3">
      <c r="A643" s="3">
        <v>698</v>
      </c>
      <c r="B643" s="3" t="s">
        <v>4</v>
      </c>
      <c r="C643" s="3" t="s">
        <v>6</v>
      </c>
      <c r="D643" s="3" t="str">
        <f>VLOOKUP(C643,$V$1:$Z$47,5,0)</f>
        <v>IC5</v>
      </c>
      <c r="E643" s="3">
        <v>185000</v>
      </c>
      <c r="F643" s="7">
        <f>IF(Table3[[#This Row],[Base salary]]&gt;$S$14,$S$14,Table3[[#This Row],[Base salary]])</f>
        <v>185000</v>
      </c>
    </row>
    <row r="644" spans="1:6" x14ac:dyDescent="0.3">
      <c r="A644" s="3">
        <v>699</v>
      </c>
      <c r="B644" s="3" t="s">
        <v>4</v>
      </c>
      <c r="C644" s="3" t="s">
        <v>6</v>
      </c>
      <c r="D644" s="3" t="str">
        <f>VLOOKUP(C644,$V$1:$Z$47,5,0)</f>
        <v>IC5</v>
      </c>
      <c r="E644" s="3">
        <v>190000</v>
      </c>
      <c r="F644" s="7">
        <f>IF(Table3[[#This Row],[Base salary]]&gt;$S$14,$S$14,Table3[[#This Row],[Base salary]])</f>
        <v>190000</v>
      </c>
    </row>
    <row r="645" spans="1:6" x14ac:dyDescent="0.3">
      <c r="A645" s="3">
        <v>700</v>
      </c>
      <c r="B645" s="3" t="s">
        <v>4</v>
      </c>
      <c r="C645" s="3" t="s">
        <v>5</v>
      </c>
      <c r="D645" s="3" t="str">
        <f>VLOOKUP(C645,$V$1:$Z$47,5,0)</f>
        <v>IC4</v>
      </c>
      <c r="E645" s="3">
        <v>142000</v>
      </c>
      <c r="F645" s="7">
        <f>IF(Table3[[#This Row],[Base salary]]&gt;$S$14,$S$14,Table3[[#This Row],[Base salary]])</f>
        <v>142000</v>
      </c>
    </row>
    <row r="646" spans="1:6" x14ac:dyDescent="0.3">
      <c r="A646" s="3">
        <v>701</v>
      </c>
      <c r="B646" s="3" t="s">
        <v>7</v>
      </c>
      <c r="C646" s="3" t="s">
        <v>8</v>
      </c>
      <c r="D646" s="3" t="str">
        <f>VLOOKUP(C646,$V$1:$Z$47,5,0)</f>
        <v>IC3</v>
      </c>
      <c r="E646" s="3">
        <v>97000</v>
      </c>
      <c r="F646" s="7">
        <f>IF(Table3[[#This Row],[Base salary]]&gt;$S$14,$S$14,Table3[[#This Row],[Base salary]])</f>
        <v>97000</v>
      </c>
    </row>
    <row r="647" spans="1:6" x14ac:dyDescent="0.3">
      <c r="A647" s="3">
        <v>702</v>
      </c>
      <c r="B647" s="3" t="s">
        <v>4</v>
      </c>
      <c r="C647" s="3" t="s">
        <v>6</v>
      </c>
      <c r="D647" s="3" t="str">
        <f>VLOOKUP(C647,$V$1:$Z$47,5,0)</f>
        <v>IC5</v>
      </c>
      <c r="E647" s="3">
        <v>205000</v>
      </c>
      <c r="F647" s="7">
        <f>IF(Table3[[#This Row],[Base salary]]&gt;$S$14,$S$14,Table3[[#This Row],[Base salary]])</f>
        <v>205000</v>
      </c>
    </row>
    <row r="648" spans="1:6" x14ac:dyDescent="0.3">
      <c r="A648" s="3">
        <v>703</v>
      </c>
      <c r="B648" s="3" t="s">
        <v>7</v>
      </c>
      <c r="C648" s="3" t="s">
        <v>6</v>
      </c>
      <c r="D648" s="3" t="str">
        <f>VLOOKUP(C648,$V$1:$Z$47,5,0)</f>
        <v>IC5</v>
      </c>
      <c r="E648" s="3">
        <v>162240</v>
      </c>
      <c r="F648" s="7">
        <f>IF(Table3[[#This Row],[Base salary]]&gt;$S$14,$S$14,Table3[[#This Row],[Base salary]])</f>
        <v>162240</v>
      </c>
    </row>
    <row r="649" spans="1:6" x14ac:dyDescent="0.3">
      <c r="A649" s="3">
        <v>704</v>
      </c>
      <c r="B649" s="3" t="s">
        <v>7</v>
      </c>
      <c r="C649" s="3" t="s">
        <v>9</v>
      </c>
      <c r="D649" s="3" t="str">
        <f>VLOOKUP(C649,$V$1:$Z$47,5,0)</f>
        <v>IC6</v>
      </c>
      <c r="E649" s="3">
        <v>212850</v>
      </c>
      <c r="F649" s="7">
        <f>IF(Table3[[#This Row],[Base salary]]&gt;$S$14,$S$14,Table3[[#This Row],[Base salary]])</f>
        <v>212850</v>
      </c>
    </row>
    <row r="650" spans="1:6" x14ac:dyDescent="0.3">
      <c r="A650" s="3">
        <v>705</v>
      </c>
      <c r="B650" s="3" t="s">
        <v>7</v>
      </c>
      <c r="C650" s="3" t="s">
        <v>5</v>
      </c>
      <c r="D650" s="3" t="str">
        <f>VLOOKUP(C650,$V$1:$Z$47,5,0)</f>
        <v>IC4</v>
      </c>
      <c r="E650" s="3">
        <v>124000</v>
      </c>
      <c r="F650" s="7">
        <f>IF(Table3[[#This Row],[Base salary]]&gt;$S$14,$S$14,Table3[[#This Row],[Base salary]])</f>
        <v>124000</v>
      </c>
    </row>
    <row r="651" spans="1:6" x14ac:dyDescent="0.3">
      <c r="A651" s="3">
        <v>706</v>
      </c>
      <c r="B651" s="3" t="s">
        <v>7</v>
      </c>
      <c r="C651" s="3" t="s">
        <v>51</v>
      </c>
      <c r="D651" s="3" t="str">
        <f>VLOOKUP(C651,$V$1:$Z$47,5,0)</f>
        <v>Others</v>
      </c>
      <c r="E651" s="3">
        <v>200000</v>
      </c>
      <c r="F651" s="7">
        <f>IF(Table3[[#This Row],[Base salary]]&gt;$S$14,$S$14,Table3[[#This Row],[Base salary]])</f>
        <v>200000</v>
      </c>
    </row>
    <row r="652" spans="1:6" x14ac:dyDescent="0.3">
      <c r="A652" s="3">
        <v>707</v>
      </c>
      <c r="B652" s="3" t="s">
        <v>7</v>
      </c>
      <c r="C652" s="3" t="s">
        <v>5</v>
      </c>
      <c r="D652" s="3" t="str">
        <f>VLOOKUP(C652,$V$1:$Z$47,5,0)</f>
        <v>IC4</v>
      </c>
      <c r="E652" s="3">
        <v>150000</v>
      </c>
      <c r="F652" s="7">
        <f>IF(Table3[[#This Row],[Base salary]]&gt;$S$14,$S$14,Table3[[#This Row],[Base salary]])</f>
        <v>150000</v>
      </c>
    </row>
    <row r="653" spans="1:6" x14ac:dyDescent="0.3">
      <c r="A653" s="3">
        <v>708</v>
      </c>
      <c r="B653" s="3" t="s">
        <v>4</v>
      </c>
      <c r="C653" s="3" t="s">
        <v>6</v>
      </c>
      <c r="D653" s="3" t="str">
        <f>VLOOKUP(C653,$V$1:$Z$47,5,0)</f>
        <v>IC5</v>
      </c>
      <c r="E653" s="3">
        <v>192000</v>
      </c>
      <c r="F653" s="7">
        <f>IF(Table3[[#This Row],[Base salary]]&gt;$S$14,$S$14,Table3[[#This Row],[Base salary]])</f>
        <v>192000</v>
      </c>
    </row>
    <row r="654" spans="1:6" x14ac:dyDescent="0.3">
      <c r="A654" s="3">
        <v>709</v>
      </c>
      <c r="B654" s="3" t="s">
        <v>4</v>
      </c>
      <c r="C654" s="3" t="s">
        <v>24</v>
      </c>
      <c r="D654" s="3" t="str">
        <f>VLOOKUP(C654,$V$1:$Z$47,5,0)</f>
        <v>IC5</v>
      </c>
      <c r="E654" s="3">
        <v>188000</v>
      </c>
      <c r="F654" s="7">
        <f>IF(Table3[[#This Row],[Base salary]]&gt;$S$14,$S$14,Table3[[#This Row],[Base salary]])</f>
        <v>188000</v>
      </c>
    </row>
    <row r="655" spans="1:6" x14ac:dyDescent="0.3">
      <c r="A655" s="3">
        <v>710</v>
      </c>
      <c r="B655" s="3" t="s">
        <v>7</v>
      </c>
      <c r="C655" s="3" t="s">
        <v>9</v>
      </c>
      <c r="D655" s="3" t="str">
        <f>VLOOKUP(C655,$V$1:$Z$47,5,0)</f>
        <v>IC6</v>
      </c>
      <c r="E655" s="3">
        <v>210000</v>
      </c>
      <c r="F655" s="7">
        <f>IF(Table3[[#This Row],[Base salary]]&gt;$S$14,$S$14,Table3[[#This Row],[Base salary]])</f>
        <v>210000</v>
      </c>
    </row>
    <row r="656" spans="1:6" x14ac:dyDescent="0.3">
      <c r="A656" s="3">
        <v>711</v>
      </c>
      <c r="B656" s="3" t="s">
        <v>7</v>
      </c>
      <c r="C656" s="3" t="s">
        <v>5</v>
      </c>
      <c r="D656" s="3" t="str">
        <f>VLOOKUP(C656,$V$1:$Z$47,5,0)</f>
        <v>IC4</v>
      </c>
      <c r="E656" s="3">
        <v>162000</v>
      </c>
      <c r="F656" s="7">
        <f>IF(Table3[[#This Row],[Base salary]]&gt;$S$14,$S$14,Table3[[#This Row],[Base salary]])</f>
        <v>162000</v>
      </c>
    </row>
    <row r="657" spans="1:6" x14ac:dyDescent="0.3">
      <c r="A657" s="3">
        <v>712</v>
      </c>
      <c r="B657" s="3" t="s">
        <v>4</v>
      </c>
      <c r="C657" s="3" t="s">
        <v>9</v>
      </c>
      <c r="D657" s="3" t="str">
        <f>VLOOKUP(C657,$V$1:$Z$47,5,0)</f>
        <v>IC6</v>
      </c>
      <c r="E657" s="3">
        <v>245000</v>
      </c>
      <c r="F657" s="7">
        <f>IF(Table3[[#This Row],[Base salary]]&gt;$S$14,$S$14,Table3[[#This Row],[Base salary]])</f>
        <v>245000</v>
      </c>
    </row>
    <row r="658" spans="1:6" x14ac:dyDescent="0.3">
      <c r="A658" s="3">
        <v>713</v>
      </c>
      <c r="B658" s="3" t="s">
        <v>4</v>
      </c>
      <c r="C658" s="3" t="s">
        <v>5</v>
      </c>
      <c r="D658" s="3" t="str">
        <f>VLOOKUP(C658,$V$1:$Z$47,5,0)</f>
        <v>IC4</v>
      </c>
      <c r="E658" s="3">
        <v>165000</v>
      </c>
      <c r="F658" s="7">
        <f>IF(Table3[[#This Row],[Base salary]]&gt;$S$14,$S$14,Table3[[#This Row],[Base salary]])</f>
        <v>165000</v>
      </c>
    </row>
    <row r="659" spans="1:6" x14ac:dyDescent="0.3">
      <c r="A659" s="3">
        <v>714</v>
      </c>
      <c r="B659" s="3" t="s">
        <v>7</v>
      </c>
      <c r="C659" s="3" t="s">
        <v>5</v>
      </c>
      <c r="D659" s="3" t="str">
        <f>VLOOKUP(C659,$V$1:$Z$47,5,0)</f>
        <v>IC4</v>
      </c>
      <c r="E659" s="3">
        <v>80300</v>
      </c>
      <c r="F659" s="7">
        <f>IF(Table3[[#This Row],[Base salary]]&gt;$S$14,$S$14,Table3[[#This Row],[Base salary]])</f>
        <v>80300</v>
      </c>
    </row>
    <row r="660" spans="1:6" x14ac:dyDescent="0.3">
      <c r="A660" s="3">
        <v>715</v>
      </c>
      <c r="B660" s="3" t="s">
        <v>4</v>
      </c>
      <c r="C660" s="3" t="s">
        <v>6</v>
      </c>
      <c r="D660" s="3" t="str">
        <f>VLOOKUP(C660,$V$1:$Z$47,5,0)</f>
        <v>IC5</v>
      </c>
      <c r="E660" s="3">
        <v>90000</v>
      </c>
      <c r="F660" s="7">
        <f>IF(Table3[[#This Row],[Base salary]]&gt;$S$14,$S$14,Table3[[#This Row],[Base salary]])</f>
        <v>90000</v>
      </c>
    </row>
    <row r="661" spans="1:6" x14ac:dyDescent="0.3">
      <c r="A661" s="3">
        <v>717</v>
      </c>
      <c r="B661" s="3" t="s">
        <v>4</v>
      </c>
      <c r="C661" s="3" t="s">
        <v>6</v>
      </c>
      <c r="D661" s="3" t="str">
        <f>VLOOKUP(C661,$V$1:$Z$47,5,0)</f>
        <v>IC5</v>
      </c>
      <c r="E661" s="3">
        <v>193000</v>
      </c>
      <c r="F661" s="7">
        <f>IF(Table3[[#This Row],[Base salary]]&gt;$S$14,$S$14,Table3[[#This Row],[Base salary]])</f>
        <v>193000</v>
      </c>
    </row>
    <row r="662" spans="1:6" x14ac:dyDescent="0.3">
      <c r="A662" s="3">
        <v>718</v>
      </c>
      <c r="B662" s="3" t="s">
        <v>4</v>
      </c>
      <c r="C662" s="3" t="s">
        <v>6</v>
      </c>
      <c r="D662" s="3" t="str">
        <f>VLOOKUP(C662,$V$1:$Z$47,5,0)</f>
        <v>IC5</v>
      </c>
      <c r="E662" s="3">
        <v>195000</v>
      </c>
      <c r="F662" s="7">
        <f>IF(Table3[[#This Row],[Base salary]]&gt;$S$14,$S$14,Table3[[#This Row],[Base salary]])</f>
        <v>195000</v>
      </c>
    </row>
    <row r="663" spans="1:6" x14ac:dyDescent="0.3">
      <c r="A663" s="3">
        <v>719</v>
      </c>
      <c r="B663" s="3" t="s">
        <v>7</v>
      </c>
      <c r="C663" s="3" t="s">
        <v>5</v>
      </c>
      <c r="D663" s="3" t="str">
        <f>VLOOKUP(C663,$V$1:$Z$47,5,0)</f>
        <v>IC4</v>
      </c>
      <c r="E663" s="3">
        <v>153000</v>
      </c>
      <c r="F663" s="7">
        <f>IF(Table3[[#This Row],[Base salary]]&gt;$S$14,$S$14,Table3[[#This Row],[Base salary]])</f>
        <v>153000</v>
      </c>
    </row>
    <row r="664" spans="1:6" x14ac:dyDescent="0.3">
      <c r="A664" s="3">
        <v>720</v>
      </c>
      <c r="B664" s="3" t="s">
        <v>7</v>
      </c>
      <c r="C664" s="3" t="s">
        <v>6</v>
      </c>
      <c r="D664" s="3" t="str">
        <f>VLOOKUP(C664,$V$1:$Z$47,5,0)</f>
        <v>IC5</v>
      </c>
      <c r="E664" s="3">
        <v>170000</v>
      </c>
      <c r="F664" s="7">
        <f>IF(Table3[[#This Row],[Base salary]]&gt;$S$14,$S$14,Table3[[#This Row],[Base salary]])</f>
        <v>170000</v>
      </c>
    </row>
    <row r="665" spans="1:6" x14ac:dyDescent="0.3">
      <c r="A665" s="3">
        <v>721</v>
      </c>
      <c r="B665" s="3" t="s">
        <v>4</v>
      </c>
      <c r="C665" s="3" t="s">
        <v>5</v>
      </c>
      <c r="D665" s="3" t="str">
        <f>VLOOKUP(C665,$V$1:$Z$47,5,0)</f>
        <v>IC4</v>
      </c>
      <c r="E665" s="3">
        <v>159232</v>
      </c>
      <c r="F665" s="7">
        <f>IF(Table3[[#This Row],[Base salary]]&gt;$S$14,$S$14,Table3[[#This Row],[Base salary]])</f>
        <v>159232</v>
      </c>
    </row>
    <row r="666" spans="1:6" x14ac:dyDescent="0.3">
      <c r="A666" s="3">
        <v>722</v>
      </c>
      <c r="B666" s="3" t="s">
        <v>4</v>
      </c>
      <c r="C666" s="3" t="s">
        <v>5</v>
      </c>
      <c r="D666" s="3" t="str">
        <f>VLOOKUP(C666,$V$1:$Z$47,5,0)</f>
        <v>IC4</v>
      </c>
      <c r="E666" s="3">
        <v>146000</v>
      </c>
      <c r="F666" s="7">
        <f>IF(Table3[[#This Row],[Base salary]]&gt;$S$14,$S$14,Table3[[#This Row],[Base salary]])</f>
        <v>146000</v>
      </c>
    </row>
    <row r="667" spans="1:6" x14ac:dyDescent="0.3">
      <c r="A667" s="3">
        <v>723</v>
      </c>
      <c r="B667" s="3" t="s">
        <v>7</v>
      </c>
      <c r="C667" s="3" t="s">
        <v>5</v>
      </c>
      <c r="D667" s="3" t="str">
        <f>VLOOKUP(C667,$V$1:$Z$47,5,0)</f>
        <v>IC4</v>
      </c>
      <c r="E667" s="3">
        <v>80300</v>
      </c>
      <c r="F667" s="7">
        <f>IF(Table3[[#This Row],[Base salary]]&gt;$S$14,$S$14,Table3[[#This Row],[Base salary]])</f>
        <v>80300</v>
      </c>
    </row>
    <row r="668" spans="1:6" x14ac:dyDescent="0.3">
      <c r="A668" s="3">
        <v>724</v>
      </c>
      <c r="B668" s="3" t="s">
        <v>4</v>
      </c>
      <c r="C668" s="3" t="s">
        <v>6</v>
      </c>
      <c r="D668" s="3" t="str">
        <f>VLOOKUP(C668,$V$1:$Z$47,5,0)</f>
        <v>IC5</v>
      </c>
      <c r="E668" s="3">
        <v>193000</v>
      </c>
      <c r="F668" s="7">
        <f>IF(Table3[[#This Row],[Base salary]]&gt;$S$14,$S$14,Table3[[#This Row],[Base salary]])</f>
        <v>193000</v>
      </c>
    </row>
    <row r="669" spans="1:6" x14ac:dyDescent="0.3">
      <c r="A669" s="3">
        <v>725</v>
      </c>
      <c r="B669" s="3" t="s">
        <v>4</v>
      </c>
      <c r="C669" s="3" t="s">
        <v>17</v>
      </c>
      <c r="D669" s="3" t="str">
        <f>VLOOKUP(C669,$V$1:$Z$47,5,0)</f>
        <v>Others</v>
      </c>
      <c r="E669" s="3">
        <v>193050</v>
      </c>
      <c r="F669" s="7">
        <f>IF(Table3[[#This Row],[Base salary]]&gt;$S$14,$S$14,Table3[[#This Row],[Base salary]])</f>
        <v>193050</v>
      </c>
    </row>
    <row r="670" spans="1:6" x14ac:dyDescent="0.3">
      <c r="A670" s="3">
        <v>726</v>
      </c>
      <c r="B670" s="3" t="s">
        <v>4</v>
      </c>
      <c r="C670" s="3" t="s">
        <v>5</v>
      </c>
      <c r="D670" s="3" t="str">
        <f>VLOOKUP(C670,$V$1:$Z$47,5,0)</f>
        <v>IC4</v>
      </c>
      <c r="E670" s="3">
        <v>88000</v>
      </c>
      <c r="F670" s="7">
        <f>IF(Table3[[#This Row],[Base salary]]&gt;$S$14,$S$14,Table3[[#This Row],[Base salary]])</f>
        <v>88000</v>
      </c>
    </row>
    <row r="671" spans="1:6" x14ac:dyDescent="0.3">
      <c r="A671" s="3">
        <v>727</v>
      </c>
      <c r="B671" s="3" t="s">
        <v>7</v>
      </c>
      <c r="C671" s="3" t="s">
        <v>9</v>
      </c>
      <c r="D671" s="3" t="str">
        <f>VLOOKUP(C671,$V$1:$Z$47,5,0)</f>
        <v>IC6</v>
      </c>
      <c r="E671" s="3">
        <v>225786.27</v>
      </c>
      <c r="F671" s="7">
        <f>IF(Table3[[#This Row],[Base salary]]&gt;$S$14,$S$14,Table3[[#This Row],[Base salary]])</f>
        <v>225786.27</v>
      </c>
    </row>
    <row r="672" spans="1:6" x14ac:dyDescent="0.3">
      <c r="A672" s="3">
        <v>728</v>
      </c>
      <c r="B672" s="3" t="s">
        <v>4</v>
      </c>
      <c r="C672" s="3" t="s">
        <v>6</v>
      </c>
      <c r="D672" s="3" t="str">
        <f>VLOOKUP(C672,$V$1:$Z$47,5,0)</f>
        <v>IC5</v>
      </c>
      <c r="E672" s="3">
        <v>181000</v>
      </c>
      <c r="F672" s="7">
        <f>IF(Table3[[#This Row],[Base salary]]&gt;$S$14,$S$14,Table3[[#This Row],[Base salary]])</f>
        <v>181000</v>
      </c>
    </row>
    <row r="673" spans="1:6" x14ac:dyDescent="0.3">
      <c r="A673" s="3">
        <v>729</v>
      </c>
      <c r="B673" s="3" t="s">
        <v>4</v>
      </c>
      <c r="C673" s="3" t="s">
        <v>5</v>
      </c>
      <c r="D673" s="3" t="str">
        <f>VLOOKUP(C673,$V$1:$Z$47,5,0)</f>
        <v>IC4</v>
      </c>
      <c r="E673" s="3">
        <v>167000</v>
      </c>
      <c r="F673" s="7">
        <f>IF(Table3[[#This Row],[Base salary]]&gt;$S$14,$S$14,Table3[[#This Row],[Base salary]])</f>
        <v>167000</v>
      </c>
    </row>
    <row r="674" spans="1:6" x14ac:dyDescent="0.3">
      <c r="A674" s="3">
        <v>730</v>
      </c>
      <c r="B674" s="3" t="s">
        <v>4</v>
      </c>
      <c r="C674" s="3" t="s">
        <v>8</v>
      </c>
      <c r="D674" s="3" t="str">
        <f>VLOOKUP(C674,$V$1:$Z$47,5,0)</f>
        <v>IC3</v>
      </c>
      <c r="E674" s="3">
        <v>56000</v>
      </c>
      <c r="F674" s="7">
        <f>IF(Table3[[#This Row],[Base salary]]&gt;$S$14,$S$14,Table3[[#This Row],[Base salary]])</f>
        <v>56000</v>
      </c>
    </row>
    <row r="675" spans="1:6" x14ac:dyDescent="0.3">
      <c r="A675" s="3">
        <v>731</v>
      </c>
      <c r="B675" s="3" t="s">
        <v>4</v>
      </c>
      <c r="C675" s="3" t="s">
        <v>18</v>
      </c>
      <c r="D675" s="3" t="str">
        <f>VLOOKUP(C675,$V$1:$Z$47,5,0)</f>
        <v>Others</v>
      </c>
      <c r="E675" s="3">
        <v>264000</v>
      </c>
      <c r="F675" s="7">
        <f>IF(Table3[[#This Row],[Base salary]]&gt;$S$14,$S$14,Table3[[#This Row],[Base salary]])</f>
        <v>264000</v>
      </c>
    </row>
    <row r="676" spans="1:6" x14ac:dyDescent="0.3">
      <c r="A676" s="3">
        <v>732</v>
      </c>
      <c r="B676" s="3" t="s">
        <v>4</v>
      </c>
      <c r="C676" s="3" t="s">
        <v>8</v>
      </c>
      <c r="D676" s="3" t="str">
        <f>VLOOKUP(C676,$V$1:$Z$47,5,0)</f>
        <v>IC3</v>
      </c>
      <c r="E676" s="3">
        <v>103000</v>
      </c>
      <c r="F676" s="7">
        <f>IF(Table3[[#This Row],[Base salary]]&gt;$S$14,$S$14,Table3[[#This Row],[Base salary]])</f>
        <v>103000</v>
      </c>
    </row>
    <row r="677" spans="1:6" x14ac:dyDescent="0.3">
      <c r="A677" s="3">
        <v>733</v>
      </c>
      <c r="B677" s="3" t="s">
        <v>4</v>
      </c>
      <c r="C677" s="3" t="s">
        <v>6</v>
      </c>
      <c r="D677" s="3" t="str">
        <f>VLOOKUP(C677,$V$1:$Z$47,5,0)</f>
        <v>IC5</v>
      </c>
      <c r="E677" s="3">
        <v>168000</v>
      </c>
      <c r="F677" s="7">
        <f>IF(Table3[[#This Row],[Base salary]]&gt;$S$14,$S$14,Table3[[#This Row],[Base salary]])</f>
        <v>168000</v>
      </c>
    </row>
    <row r="678" spans="1:6" x14ac:dyDescent="0.3">
      <c r="A678" s="3">
        <v>734</v>
      </c>
      <c r="B678" s="3" t="s">
        <v>7</v>
      </c>
      <c r="C678" s="3" t="s">
        <v>8</v>
      </c>
      <c r="D678" s="3" t="str">
        <f>VLOOKUP(C678,$V$1:$Z$47,5,0)</f>
        <v>IC3</v>
      </c>
      <c r="E678" s="3">
        <v>120000</v>
      </c>
      <c r="F678" s="7">
        <f>IF(Table3[[#This Row],[Base salary]]&gt;$S$14,$S$14,Table3[[#This Row],[Base salary]])</f>
        <v>120000</v>
      </c>
    </row>
    <row r="679" spans="1:6" x14ac:dyDescent="0.3">
      <c r="A679" s="3">
        <v>735</v>
      </c>
      <c r="B679" s="3" t="s">
        <v>4</v>
      </c>
      <c r="C679" s="3" t="s">
        <v>6</v>
      </c>
      <c r="D679" s="3" t="str">
        <f>VLOOKUP(C679,$V$1:$Z$47,5,0)</f>
        <v>IC5</v>
      </c>
      <c r="E679" s="3">
        <v>180000</v>
      </c>
      <c r="F679" s="7">
        <f>IF(Table3[[#This Row],[Base salary]]&gt;$S$14,$S$14,Table3[[#This Row],[Base salary]])</f>
        <v>180000</v>
      </c>
    </row>
    <row r="680" spans="1:6" x14ac:dyDescent="0.3">
      <c r="A680" s="3">
        <v>736</v>
      </c>
      <c r="B680" s="3" t="s">
        <v>4</v>
      </c>
      <c r="C680" s="3" t="s">
        <v>6</v>
      </c>
      <c r="D680" s="3" t="str">
        <f>VLOOKUP(C680,$V$1:$Z$47,5,0)</f>
        <v>IC5</v>
      </c>
      <c r="E680" s="3">
        <v>194000</v>
      </c>
      <c r="F680" s="7">
        <f>IF(Table3[[#This Row],[Base salary]]&gt;$S$14,$S$14,Table3[[#This Row],[Base salary]])</f>
        <v>194000</v>
      </c>
    </row>
    <row r="681" spans="1:6" x14ac:dyDescent="0.3">
      <c r="A681" s="3">
        <v>737</v>
      </c>
      <c r="B681" s="3" t="s">
        <v>4</v>
      </c>
      <c r="C681" s="3" t="s">
        <v>5</v>
      </c>
      <c r="D681" s="3" t="str">
        <f>VLOOKUP(C681,$V$1:$Z$47,5,0)</f>
        <v>IC4</v>
      </c>
      <c r="E681" s="3">
        <v>160000</v>
      </c>
      <c r="F681" s="7">
        <f>IF(Table3[[#This Row],[Base salary]]&gt;$S$14,$S$14,Table3[[#This Row],[Base salary]])</f>
        <v>160000</v>
      </c>
    </row>
    <row r="682" spans="1:6" x14ac:dyDescent="0.3">
      <c r="A682" s="3">
        <v>738</v>
      </c>
      <c r="B682" s="3" t="s">
        <v>4</v>
      </c>
      <c r="C682" s="3" t="s">
        <v>6</v>
      </c>
      <c r="D682" s="3" t="str">
        <f>VLOOKUP(C682,$V$1:$Z$47,5,0)</f>
        <v>IC5</v>
      </c>
      <c r="E682" s="3">
        <v>197000</v>
      </c>
      <c r="F682" s="7">
        <f>IF(Table3[[#This Row],[Base salary]]&gt;$S$14,$S$14,Table3[[#This Row],[Base salary]])</f>
        <v>197000</v>
      </c>
    </row>
    <row r="683" spans="1:6" x14ac:dyDescent="0.3">
      <c r="A683" s="3">
        <v>739</v>
      </c>
      <c r="B683" s="3" t="s">
        <v>7</v>
      </c>
      <c r="C683" s="3" t="s">
        <v>6</v>
      </c>
      <c r="D683" s="3" t="str">
        <f>VLOOKUP(C683,$V$1:$Z$47,5,0)</f>
        <v>IC5</v>
      </c>
      <c r="E683" s="3">
        <v>79000</v>
      </c>
      <c r="F683" s="7">
        <f>IF(Table3[[#This Row],[Base salary]]&gt;$S$14,$S$14,Table3[[#This Row],[Base salary]])</f>
        <v>79000</v>
      </c>
    </row>
    <row r="684" spans="1:6" x14ac:dyDescent="0.3">
      <c r="A684" s="3">
        <v>740</v>
      </c>
      <c r="B684" s="3" t="s">
        <v>7</v>
      </c>
      <c r="C684" s="3" t="s">
        <v>5</v>
      </c>
      <c r="D684" s="3" t="str">
        <f>VLOOKUP(C684,$V$1:$Z$47,5,0)</f>
        <v>IC4</v>
      </c>
      <c r="E684" s="3">
        <v>78000</v>
      </c>
      <c r="F684" s="7">
        <f>IF(Table3[[#This Row],[Base salary]]&gt;$S$14,$S$14,Table3[[#This Row],[Base salary]])</f>
        <v>78000</v>
      </c>
    </row>
    <row r="685" spans="1:6" x14ac:dyDescent="0.3">
      <c r="A685" s="3">
        <v>741</v>
      </c>
      <c r="B685" s="3" t="s">
        <v>4</v>
      </c>
      <c r="C685" s="3" t="s">
        <v>8</v>
      </c>
      <c r="D685" s="3" t="str">
        <f>VLOOKUP(C685,$V$1:$Z$47,5,0)</f>
        <v>IC3</v>
      </c>
      <c r="E685" s="3">
        <v>68000</v>
      </c>
      <c r="F685" s="7">
        <f>IF(Table3[[#This Row],[Base salary]]&gt;$S$14,$S$14,Table3[[#This Row],[Base salary]])</f>
        <v>68000</v>
      </c>
    </row>
    <row r="686" spans="1:6" x14ac:dyDescent="0.3">
      <c r="A686" s="3">
        <v>742</v>
      </c>
      <c r="B686" s="3" t="s">
        <v>7</v>
      </c>
      <c r="C686" s="3" t="s">
        <v>5</v>
      </c>
      <c r="D686" s="3" t="str">
        <f>VLOOKUP(C686,$V$1:$Z$47,5,0)</f>
        <v>IC4</v>
      </c>
      <c r="E686" s="3">
        <v>125000</v>
      </c>
      <c r="F686" s="7">
        <f>IF(Table3[[#This Row],[Base salary]]&gt;$S$14,$S$14,Table3[[#This Row],[Base salary]])</f>
        <v>125000</v>
      </c>
    </row>
    <row r="687" spans="1:6" x14ac:dyDescent="0.3">
      <c r="A687" s="3">
        <v>743</v>
      </c>
      <c r="B687" s="3" t="s">
        <v>4</v>
      </c>
      <c r="C687" s="3" t="s">
        <v>5</v>
      </c>
      <c r="D687" s="3" t="str">
        <f>VLOOKUP(C687,$V$1:$Z$47,5,0)</f>
        <v>IC4</v>
      </c>
      <c r="E687" s="3">
        <v>72000</v>
      </c>
      <c r="F687" s="7">
        <f>IF(Table3[[#This Row],[Base salary]]&gt;$S$14,$S$14,Table3[[#This Row],[Base salary]])</f>
        <v>72000</v>
      </c>
    </row>
    <row r="688" spans="1:6" x14ac:dyDescent="0.3">
      <c r="A688" s="3">
        <v>744</v>
      </c>
      <c r="B688" s="3" t="s">
        <v>4</v>
      </c>
      <c r="C688" s="3" t="s">
        <v>6</v>
      </c>
      <c r="D688" s="3" t="str">
        <f>VLOOKUP(C688,$V$1:$Z$47,5,0)</f>
        <v>IC5</v>
      </c>
      <c r="E688" s="3">
        <v>105840</v>
      </c>
      <c r="F688" s="7">
        <f>IF(Table3[[#This Row],[Base salary]]&gt;$S$14,$S$14,Table3[[#This Row],[Base salary]])</f>
        <v>105840</v>
      </c>
    </row>
    <row r="689" spans="1:6" x14ac:dyDescent="0.3">
      <c r="A689" s="3">
        <v>745</v>
      </c>
      <c r="B689" s="3" t="s">
        <v>4</v>
      </c>
      <c r="C689" s="3" t="s">
        <v>6</v>
      </c>
      <c r="D689" s="3" t="str">
        <f>VLOOKUP(C689,$V$1:$Z$47,5,0)</f>
        <v>IC5</v>
      </c>
      <c r="E689" s="3">
        <v>205000</v>
      </c>
      <c r="F689" s="7">
        <f>IF(Table3[[#This Row],[Base salary]]&gt;$S$14,$S$14,Table3[[#This Row],[Base salary]])</f>
        <v>205000</v>
      </c>
    </row>
    <row r="690" spans="1:6" x14ac:dyDescent="0.3">
      <c r="A690" s="3">
        <v>746</v>
      </c>
      <c r="B690" s="3" t="s">
        <v>7</v>
      </c>
      <c r="C690" s="3" t="s">
        <v>9</v>
      </c>
      <c r="D690" s="3" t="str">
        <f>VLOOKUP(C690,$V$1:$Z$47,5,0)</f>
        <v>IC6</v>
      </c>
      <c r="E690" s="3">
        <v>112000</v>
      </c>
      <c r="F690" s="7">
        <f>IF(Table3[[#This Row],[Base salary]]&gt;$S$14,$S$14,Table3[[#This Row],[Base salary]])</f>
        <v>112000</v>
      </c>
    </row>
    <row r="691" spans="1:6" x14ac:dyDescent="0.3">
      <c r="A691" s="4">
        <v>748</v>
      </c>
      <c r="B691" s="4" t="s">
        <v>4</v>
      </c>
      <c r="C691" s="4" t="s">
        <v>6</v>
      </c>
      <c r="D691" s="3" t="str">
        <f>VLOOKUP(C691,$V$1:$Z$47,5,0)</f>
        <v>IC5</v>
      </c>
      <c r="E691" s="4">
        <v>106920</v>
      </c>
      <c r="F691" s="7">
        <f>IF(Table3[[#This Row],[Base salary]]&gt;$S$14,$S$14,Table3[[#This Row],[Base salary]])</f>
        <v>106920</v>
      </c>
    </row>
    <row r="692" spans="1:6" x14ac:dyDescent="0.3">
      <c r="A692" s="3">
        <v>749</v>
      </c>
      <c r="B692" s="3" t="s">
        <v>4</v>
      </c>
      <c r="C692" s="3" t="s">
        <v>6</v>
      </c>
      <c r="D692" s="3" t="str">
        <f>VLOOKUP(C692,$V$1:$Z$47,5,0)</f>
        <v>IC5</v>
      </c>
      <c r="E692" s="3">
        <v>190000</v>
      </c>
      <c r="F692" s="7">
        <f>IF(Table3[[#This Row],[Base salary]]&gt;$S$14,$S$14,Table3[[#This Row],[Base salary]])</f>
        <v>190000</v>
      </c>
    </row>
    <row r="693" spans="1:6" x14ac:dyDescent="0.3">
      <c r="A693" s="4">
        <v>750</v>
      </c>
      <c r="B693" s="4" t="s">
        <v>7</v>
      </c>
      <c r="C693" s="4" t="s">
        <v>40</v>
      </c>
      <c r="D693" s="3" t="str">
        <f>VLOOKUP(C693,$V$1:$Z$47,5,0)</f>
        <v>IC4</v>
      </c>
      <c r="E693" s="4">
        <v>79380</v>
      </c>
      <c r="F693" s="7">
        <f>IF(Table3[[#This Row],[Base salary]]&gt;$S$14,$S$14,Table3[[#This Row],[Base salary]])</f>
        <v>79380</v>
      </c>
    </row>
    <row r="694" spans="1:6" x14ac:dyDescent="0.3">
      <c r="A694" s="3">
        <v>751</v>
      </c>
      <c r="B694" s="3" t="s">
        <v>4</v>
      </c>
      <c r="C694" s="3" t="s">
        <v>5</v>
      </c>
      <c r="D694" s="3" t="str">
        <f>VLOOKUP(C694,$V$1:$Z$47,5,0)</f>
        <v>IC4</v>
      </c>
      <c r="E694" s="3">
        <v>145000</v>
      </c>
      <c r="F694" s="7">
        <f>IF(Table3[[#This Row],[Base salary]]&gt;$S$14,$S$14,Table3[[#This Row],[Base salary]])</f>
        <v>145000</v>
      </c>
    </row>
    <row r="695" spans="1:6" x14ac:dyDescent="0.3">
      <c r="A695" s="4">
        <v>752</v>
      </c>
      <c r="B695" s="4" t="s">
        <v>7</v>
      </c>
      <c r="C695" s="4" t="s">
        <v>5</v>
      </c>
      <c r="D695" s="3" t="str">
        <f>VLOOKUP(C695,$V$1:$Z$47,5,0)</f>
        <v>IC4</v>
      </c>
      <c r="E695" s="4">
        <v>163000</v>
      </c>
      <c r="F695" s="7">
        <f>IF(Table3[[#This Row],[Base salary]]&gt;$S$14,$S$14,Table3[[#This Row],[Base salary]])</f>
        <v>163000</v>
      </c>
    </row>
    <row r="696" spans="1:6" x14ac:dyDescent="0.3">
      <c r="A696" s="3">
        <v>753</v>
      </c>
      <c r="B696" s="3" t="s">
        <v>4</v>
      </c>
      <c r="C696" s="3" t="s">
        <v>5</v>
      </c>
      <c r="D696" s="3" t="str">
        <f>VLOOKUP(C696,$V$1:$Z$47,5,0)</f>
        <v>IC4</v>
      </c>
      <c r="E696" s="3">
        <v>155000</v>
      </c>
      <c r="F696" s="7">
        <f>IF(Table3[[#This Row],[Base salary]]&gt;$S$14,$S$14,Table3[[#This Row],[Base salary]])</f>
        <v>155000</v>
      </c>
    </row>
    <row r="697" spans="1:6" x14ac:dyDescent="0.3">
      <c r="A697" s="4">
        <v>754</v>
      </c>
      <c r="B697" s="4" t="s">
        <v>4</v>
      </c>
      <c r="C697" s="4" t="s">
        <v>9</v>
      </c>
      <c r="D697" s="3" t="str">
        <f>VLOOKUP(C697,$V$1:$Z$47,5,0)</f>
        <v>IC6</v>
      </c>
      <c r="E697" s="4">
        <v>235193.61</v>
      </c>
      <c r="F697" s="7">
        <f>IF(Table3[[#This Row],[Base salary]]&gt;$S$14,$S$14,Table3[[#This Row],[Base salary]])</f>
        <v>235193.61</v>
      </c>
    </row>
    <row r="698" spans="1:6" x14ac:dyDescent="0.3">
      <c r="A698" s="3">
        <v>755</v>
      </c>
      <c r="B698" s="3" t="s">
        <v>4</v>
      </c>
      <c r="C698" s="3" t="s">
        <v>5</v>
      </c>
      <c r="D698" s="3" t="str">
        <f>VLOOKUP(C698,$V$1:$Z$47,5,0)</f>
        <v>IC4</v>
      </c>
      <c r="E698" s="3">
        <v>161000</v>
      </c>
      <c r="F698" s="7">
        <f>IF(Table3[[#This Row],[Base salary]]&gt;$S$14,$S$14,Table3[[#This Row],[Base salary]])</f>
        <v>161000</v>
      </c>
    </row>
    <row r="699" spans="1:6" x14ac:dyDescent="0.3">
      <c r="A699" s="4">
        <v>756</v>
      </c>
      <c r="B699" s="4" t="s">
        <v>4</v>
      </c>
      <c r="C699" s="4" t="s">
        <v>5</v>
      </c>
      <c r="D699" s="3" t="str">
        <f>VLOOKUP(C699,$V$1:$Z$47,5,0)</f>
        <v>IC4</v>
      </c>
      <c r="E699" s="4">
        <v>167000</v>
      </c>
      <c r="F699" s="7">
        <f>IF(Table3[[#This Row],[Base salary]]&gt;$S$14,$S$14,Table3[[#This Row],[Base salary]])</f>
        <v>167000</v>
      </c>
    </row>
    <row r="700" spans="1:6" x14ac:dyDescent="0.3">
      <c r="A700" s="3">
        <v>757</v>
      </c>
      <c r="B700" s="3" t="s">
        <v>4</v>
      </c>
      <c r="C700" s="3" t="s">
        <v>6</v>
      </c>
      <c r="D700" s="3" t="str">
        <f>VLOOKUP(C700,$V$1:$Z$47,5,0)</f>
        <v>IC5</v>
      </c>
      <c r="E700" s="3">
        <v>195020</v>
      </c>
      <c r="F700" s="7">
        <f>IF(Table3[[#This Row],[Base salary]]&gt;$S$14,$S$14,Table3[[#This Row],[Base salary]])</f>
        <v>195020</v>
      </c>
    </row>
    <row r="701" spans="1:6" x14ac:dyDescent="0.3">
      <c r="A701" s="4">
        <v>758</v>
      </c>
      <c r="B701" s="4" t="s">
        <v>7</v>
      </c>
      <c r="C701" s="4" t="s">
        <v>5</v>
      </c>
      <c r="D701" s="3" t="str">
        <f>VLOOKUP(C701,$V$1:$Z$47,5,0)</f>
        <v>IC4</v>
      </c>
      <c r="E701" s="4">
        <v>83000</v>
      </c>
      <c r="F701" s="7">
        <f>IF(Table3[[#This Row],[Base salary]]&gt;$S$14,$S$14,Table3[[#This Row],[Base salary]])</f>
        <v>83000</v>
      </c>
    </row>
    <row r="702" spans="1:6" x14ac:dyDescent="0.3">
      <c r="A702" s="3">
        <v>759</v>
      </c>
      <c r="B702" s="3" t="s">
        <v>7</v>
      </c>
      <c r="C702" s="3" t="s">
        <v>16</v>
      </c>
      <c r="D702" s="3" t="str">
        <f>VLOOKUP(C702,$V$1:$Z$47,5,0)</f>
        <v>Others</v>
      </c>
      <c r="E702" s="3">
        <v>18.23</v>
      </c>
      <c r="F702" s="7">
        <f>IF(Table3[[#This Row],[Base salary]]&gt;$S$14,$S$14,Table3[[#This Row],[Base salary]])</f>
        <v>18.23</v>
      </c>
    </row>
    <row r="703" spans="1:6" x14ac:dyDescent="0.3">
      <c r="A703" s="3">
        <v>761</v>
      </c>
      <c r="B703" s="3" t="s">
        <v>7</v>
      </c>
      <c r="C703" s="3" t="s">
        <v>14</v>
      </c>
      <c r="D703" s="3" t="str">
        <f>VLOOKUP(C703,$V$1:$Z$47,5,0)</f>
        <v>M1</v>
      </c>
      <c r="E703" s="3">
        <v>185000</v>
      </c>
      <c r="F703" s="7">
        <f>IF(Table3[[#This Row],[Base salary]]&gt;$S$14,$S$14,Table3[[#This Row],[Base salary]])</f>
        <v>185000</v>
      </c>
    </row>
    <row r="704" spans="1:6" x14ac:dyDescent="0.3">
      <c r="A704" s="4">
        <v>762</v>
      </c>
      <c r="B704" s="4" t="s">
        <v>4</v>
      </c>
      <c r="C704" s="4" t="s">
        <v>9</v>
      </c>
      <c r="D704" s="3" t="str">
        <f>VLOOKUP(C704,$V$1:$Z$47,5,0)</f>
        <v>IC6</v>
      </c>
      <c r="E704" s="4">
        <v>234000</v>
      </c>
      <c r="F704" s="7">
        <f>IF(Table3[[#This Row],[Base salary]]&gt;$S$14,$S$14,Table3[[#This Row],[Base salary]])</f>
        <v>234000</v>
      </c>
    </row>
    <row r="705" spans="1:6" x14ac:dyDescent="0.3">
      <c r="A705" s="3">
        <v>763</v>
      </c>
      <c r="B705" s="3" t="s">
        <v>4</v>
      </c>
      <c r="C705" s="3" t="s">
        <v>9</v>
      </c>
      <c r="D705" s="3" t="str">
        <f>VLOOKUP(C705,$V$1:$Z$47,5,0)</f>
        <v>IC6</v>
      </c>
      <c r="E705" s="3">
        <v>220000</v>
      </c>
      <c r="F705" s="7">
        <f>IF(Table3[[#This Row],[Base salary]]&gt;$S$14,$S$14,Table3[[#This Row],[Base salary]])</f>
        <v>220000</v>
      </c>
    </row>
    <row r="706" spans="1:6" x14ac:dyDescent="0.3">
      <c r="A706" s="4">
        <v>764</v>
      </c>
      <c r="B706" s="4" t="s">
        <v>4</v>
      </c>
      <c r="C706" s="4" t="s">
        <v>8</v>
      </c>
      <c r="D706" s="3" t="str">
        <f>VLOOKUP(C706,$V$1:$Z$47,5,0)</f>
        <v>IC3</v>
      </c>
      <c r="E706" s="4">
        <v>115000</v>
      </c>
      <c r="F706" s="7">
        <f>IF(Table3[[#This Row],[Base salary]]&gt;$S$14,$S$14,Table3[[#This Row],[Base salary]])</f>
        <v>115000</v>
      </c>
    </row>
    <row r="707" spans="1:6" x14ac:dyDescent="0.3">
      <c r="A707" s="3">
        <v>765</v>
      </c>
      <c r="B707" s="3" t="s">
        <v>7</v>
      </c>
      <c r="C707" s="3" t="s">
        <v>9</v>
      </c>
      <c r="D707" s="3" t="str">
        <f>VLOOKUP(C707,$V$1:$Z$47,5,0)</f>
        <v>IC6</v>
      </c>
      <c r="E707" s="3">
        <v>17900</v>
      </c>
      <c r="F707" s="7">
        <f>IF(Table3[[#This Row],[Base salary]]&gt;$S$14,$S$14,Table3[[#This Row],[Base salary]])</f>
        <v>17900</v>
      </c>
    </row>
    <row r="708" spans="1:6" x14ac:dyDescent="0.3">
      <c r="A708" s="4">
        <v>766</v>
      </c>
      <c r="B708" s="4" t="s">
        <v>4</v>
      </c>
      <c r="C708" s="4" t="s">
        <v>6</v>
      </c>
      <c r="D708" s="3" t="str">
        <f>VLOOKUP(C708,$V$1:$Z$47,5,0)</f>
        <v>IC5</v>
      </c>
      <c r="E708" s="4">
        <v>175000</v>
      </c>
      <c r="F708" s="7">
        <f>IF(Table3[[#This Row],[Base salary]]&gt;$S$14,$S$14,Table3[[#This Row],[Base salary]])</f>
        <v>175000</v>
      </c>
    </row>
    <row r="709" spans="1:6" x14ac:dyDescent="0.3">
      <c r="A709" s="3">
        <v>767</v>
      </c>
      <c r="B709" s="3" t="s">
        <v>7</v>
      </c>
      <c r="C709" s="3" t="s">
        <v>5</v>
      </c>
      <c r="D709" s="3" t="str">
        <f>VLOOKUP(C709,$V$1:$Z$47,5,0)</f>
        <v>IC4</v>
      </c>
      <c r="E709" s="3">
        <v>154000</v>
      </c>
      <c r="F709" s="7">
        <f>IF(Table3[[#This Row],[Base salary]]&gt;$S$14,$S$14,Table3[[#This Row],[Base salary]])</f>
        <v>154000</v>
      </c>
    </row>
    <row r="710" spans="1:6" x14ac:dyDescent="0.3">
      <c r="A710" s="4">
        <v>768</v>
      </c>
      <c r="B710" s="4" t="s">
        <v>4</v>
      </c>
      <c r="C710" s="4" t="s">
        <v>8</v>
      </c>
      <c r="D710" s="3" t="str">
        <f>VLOOKUP(C710,$V$1:$Z$47,5,0)</f>
        <v>IC3</v>
      </c>
      <c r="E710" s="4">
        <v>97000</v>
      </c>
      <c r="F710" s="7">
        <f>IF(Table3[[#This Row],[Base salary]]&gt;$S$14,$S$14,Table3[[#This Row],[Base salary]])</f>
        <v>97000</v>
      </c>
    </row>
    <row r="711" spans="1:6" x14ac:dyDescent="0.3">
      <c r="A711" s="3">
        <v>769</v>
      </c>
      <c r="B711" s="3" t="s">
        <v>7</v>
      </c>
      <c r="C711" s="3" t="s">
        <v>5</v>
      </c>
      <c r="D711" s="3" t="str">
        <f>VLOOKUP(C711,$V$1:$Z$47,5,0)</f>
        <v>IC4</v>
      </c>
      <c r="E711" s="3">
        <v>129900</v>
      </c>
      <c r="F711" s="7">
        <f>IF(Table3[[#This Row],[Base salary]]&gt;$S$14,$S$14,Table3[[#This Row],[Base salary]])</f>
        <v>129900</v>
      </c>
    </row>
    <row r="712" spans="1:6" x14ac:dyDescent="0.3">
      <c r="A712" s="4">
        <v>770</v>
      </c>
      <c r="B712" s="4" t="s">
        <v>4</v>
      </c>
      <c r="C712" s="4" t="s">
        <v>6</v>
      </c>
      <c r="D712" s="3" t="str">
        <f>VLOOKUP(C712,$V$1:$Z$47,5,0)</f>
        <v>IC5</v>
      </c>
      <c r="E712" s="4">
        <v>198000</v>
      </c>
      <c r="F712" s="7">
        <f>IF(Table3[[#This Row],[Base salary]]&gt;$S$14,$S$14,Table3[[#This Row],[Base salary]])</f>
        <v>198000</v>
      </c>
    </row>
    <row r="713" spans="1:6" x14ac:dyDescent="0.3">
      <c r="A713" s="3">
        <v>771</v>
      </c>
      <c r="B713" s="3" t="s">
        <v>4</v>
      </c>
      <c r="C713" s="3" t="s">
        <v>6</v>
      </c>
      <c r="D713" s="3" t="str">
        <f>VLOOKUP(C713,$V$1:$Z$47,5,0)</f>
        <v>IC5</v>
      </c>
      <c r="E713" s="3">
        <v>148960</v>
      </c>
      <c r="F713" s="7">
        <f>IF(Table3[[#This Row],[Base salary]]&gt;$S$14,$S$14,Table3[[#This Row],[Base salary]])</f>
        <v>148960</v>
      </c>
    </row>
    <row r="714" spans="1:6" x14ac:dyDescent="0.3">
      <c r="A714" s="4">
        <v>772</v>
      </c>
      <c r="B714" s="4" t="s">
        <v>4</v>
      </c>
      <c r="C714" s="4" t="s">
        <v>6</v>
      </c>
      <c r="D714" s="3" t="str">
        <f>VLOOKUP(C714,$V$1:$Z$47,5,0)</f>
        <v>IC5</v>
      </c>
      <c r="E714" s="4">
        <v>196020</v>
      </c>
      <c r="F714" s="7">
        <f>IF(Table3[[#This Row],[Base salary]]&gt;$S$14,$S$14,Table3[[#This Row],[Base salary]])</f>
        <v>196020</v>
      </c>
    </row>
    <row r="715" spans="1:6" x14ac:dyDescent="0.3">
      <c r="A715" s="3">
        <v>773</v>
      </c>
      <c r="B715" s="3" t="s">
        <v>7</v>
      </c>
      <c r="C715" s="3" t="s">
        <v>6</v>
      </c>
      <c r="D715" s="3" t="str">
        <f>VLOOKUP(C715,$V$1:$Z$47,5,0)</f>
        <v>IC5</v>
      </c>
      <c r="E715" s="3">
        <v>153000</v>
      </c>
      <c r="F715" s="7">
        <f>IF(Table3[[#This Row],[Base salary]]&gt;$S$14,$S$14,Table3[[#This Row],[Base salary]])</f>
        <v>153000</v>
      </c>
    </row>
    <row r="716" spans="1:6" x14ac:dyDescent="0.3">
      <c r="A716" s="4">
        <v>774</v>
      </c>
      <c r="B716" s="4" t="s">
        <v>4</v>
      </c>
      <c r="C716" s="4" t="s">
        <v>5</v>
      </c>
      <c r="D716" s="3" t="str">
        <f>VLOOKUP(C716,$V$1:$Z$47,5,0)</f>
        <v>IC4</v>
      </c>
      <c r="E716" s="4">
        <v>165000</v>
      </c>
      <c r="F716" s="7">
        <f>IF(Table3[[#This Row],[Base salary]]&gt;$S$14,$S$14,Table3[[#This Row],[Base salary]])</f>
        <v>165000</v>
      </c>
    </row>
    <row r="717" spans="1:6" x14ac:dyDescent="0.3">
      <c r="A717" s="3">
        <v>775</v>
      </c>
      <c r="B717" s="3" t="s">
        <v>4</v>
      </c>
      <c r="C717" s="3" t="s">
        <v>5</v>
      </c>
      <c r="D717" s="3" t="str">
        <f>VLOOKUP(C717,$V$1:$Z$47,5,0)</f>
        <v>IC4</v>
      </c>
      <c r="E717" s="3">
        <v>109090</v>
      </c>
      <c r="F717" s="7">
        <f>IF(Table3[[#This Row],[Base salary]]&gt;$S$14,$S$14,Table3[[#This Row],[Base salary]])</f>
        <v>109090</v>
      </c>
    </row>
    <row r="718" spans="1:6" x14ac:dyDescent="0.3">
      <c r="A718" s="4">
        <v>776</v>
      </c>
      <c r="B718" s="4" t="s">
        <v>4</v>
      </c>
      <c r="C718" s="4" t="s">
        <v>8</v>
      </c>
      <c r="D718" s="3" t="str">
        <f>VLOOKUP(C718,$V$1:$Z$47,5,0)</f>
        <v>IC3</v>
      </c>
      <c r="E718" s="4">
        <v>118000</v>
      </c>
      <c r="F718" s="7">
        <f>IF(Table3[[#This Row],[Base salary]]&gt;$S$14,$S$14,Table3[[#This Row],[Base salary]])</f>
        <v>118000</v>
      </c>
    </row>
    <row r="719" spans="1:6" x14ac:dyDescent="0.3">
      <c r="A719" s="3">
        <v>777</v>
      </c>
      <c r="B719" s="3" t="s">
        <v>4</v>
      </c>
      <c r="C719" s="3" t="s">
        <v>5</v>
      </c>
      <c r="D719" s="3" t="str">
        <f>VLOOKUP(C719,$V$1:$Z$47,5,0)</f>
        <v>IC4</v>
      </c>
      <c r="E719" s="3">
        <v>148000</v>
      </c>
      <c r="F719" s="7">
        <f>IF(Table3[[#This Row],[Base salary]]&gt;$S$14,$S$14,Table3[[#This Row],[Base salary]])</f>
        <v>148000</v>
      </c>
    </row>
    <row r="720" spans="1:6" x14ac:dyDescent="0.3">
      <c r="A720" s="4">
        <v>778</v>
      </c>
      <c r="B720" s="4" t="s">
        <v>4</v>
      </c>
      <c r="C720" s="4" t="s">
        <v>5</v>
      </c>
      <c r="D720" s="3" t="str">
        <f>VLOOKUP(C720,$V$1:$Z$47,5,0)</f>
        <v>IC4</v>
      </c>
      <c r="E720" s="4">
        <v>150000</v>
      </c>
      <c r="F720" s="7">
        <f>IF(Table3[[#This Row],[Base salary]]&gt;$S$14,$S$14,Table3[[#This Row],[Base salary]])</f>
        <v>150000</v>
      </c>
    </row>
    <row r="721" spans="1:6" x14ac:dyDescent="0.3">
      <c r="A721" s="3">
        <v>779</v>
      </c>
      <c r="B721" s="3" t="s">
        <v>4</v>
      </c>
      <c r="C721" s="3" t="s">
        <v>8</v>
      </c>
      <c r="D721" s="3" t="str">
        <f>VLOOKUP(C721,$V$1:$Z$47,5,0)</f>
        <v>IC3</v>
      </c>
      <c r="E721" s="3">
        <v>95000</v>
      </c>
      <c r="F721" s="7">
        <f>IF(Table3[[#This Row],[Base salary]]&gt;$S$14,$S$14,Table3[[#This Row],[Base salary]])</f>
        <v>95000</v>
      </c>
    </row>
    <row r="722" spans="1:6" x14ac:dyDescent="0.3">
      <c r="A722" s="4">
        <v>780</v>
      </c>
      <c r="B722" s="4" t="s">
        <v>7</v>
      </c>
      <c r="C722" s="4" t="s">
        <v>19</v>
      </c>
      <c r="D722" s="3" t="str">
        <f>VLOOKUP(C722,$V$1:$Z$47,5,0)</f>
        <v>Others</v>
      </c>
      <c r="E722" s="4">
        <v>240000</v>
      </c>
      <c r="F722" s="7">
        <f>IF(Table3[[#This Row],[Base salary]]&gt;$S$14,$S$14,Table3[[#This Row],[Base salary]])</f>
        <v>240000</v>
      </c>
    </row>
    <row r="723" spans="1:6" x14ac:dyDescent="0.3">
      <c r="A723" s="3">
        <v>781</v>
      </c>
      <c r="B723" s="3" t="s">
        <v>7</v>
      </c>
      <c r="C723" s="3" t="s">
        <v>5</v>
      </c>
      <c r="D723" s="3" t="str">
        <f>VLOOKUP(C723,$V$1:$Z$47,5,0)</f>
        <v>IC4</v>
      </c>
      <c r="E723" s="3">
        <v>140000</v>
      </c>
      <c r="F723" s="7">
        <f>IF(Table3[[#This Row],[Base salary]]&gt;$S$14,$S$14,Table3[[#This Row],[Base salary]])</f>
        <v>140000</v>
      </c>
    </row>
    <row r="724" spans="1:6" x14ac:dyDescent="0.3">
      <c r="A724" s="4">
        <v>782</v>
      </c>
      <c r="B724" s="4" t="s">
        <v>4</v>
      </c>
      <c r="C724" s="4" t="s">
        <v>6</v>
      </c>
      <c r="D724" s="3" t="str">
        <f>VLOOKUP(C724,$V$1:$Z$47,5,0)</f>
        <v>IC5</v>
      </c>
      <c r="E724" s="4">
        <v>136151.1</v>
      </c>
      <c r="F724" s="7">
        <f>IF(Table3[[#This Row],[Base salary]]&gt;$S$14,$S$14,Table3[[#This Row],[Base salary]])</f>
        <v>136151.1</v>
      </c>
    </row>
    <row r="725" spans="1:6" x14ac:dyDescent="0.3">
      <c r="A725" s="3">
        <v>783</v>
      </c>
      <c r="B725" s="3" t="s">
        <v>4</v>
      </c>
      <c r="C725" s="3" t="s">
        <v>5</v>
      </c>
      <c r="D725" s="3" t="str">
        <f>VLOOKUP(C725,$V$1:$Z$47,5,0)</f>
        <v>IC4</v>
      </c>
      <c r="E725" s="3">
        <v>137000</v>
      </c>
      <c r="F725" s="7">
        <f>IF(Table3[[#This Row],[Base salary]]&gt;$S$14,$S$14,Table3[[#This Row],[Base salary]])</f>
        <v>137000</v>
      </c>
    </row>
    <row r="726" spans="1:6" x14ac:dyDescent="0.3">
      <c r="A726" s="4">
        <v>784</v>
      </c>
      <c r="B726" s="4" t="s">
        <v>4</v>
      </c>
      <c r="C726" s="4" t="s">
        <v>5</v>
      </c>
      <c r="D726" s="3" t="str">
        <f>VLOOKUP(C726,$V$1:$Z$47,5,0)</f>
        <v>IC4</v>
      </c>
      <c r="E726" s="4">
        <v>167000</v>
      </c>
      <c r="F726" s="7">
        <f>IF(Table3[[#This Row],[Base salary]]&gt;$S$14,$S$14,Table3[[#This Row],[Base salary]])</f>
        <v>167000</v>
      </c>
    </row>
    <row r="727" spans="1:6" x14ac:dyDescent="0.3">
      <c r="A727" s="3">
        <v>785</v>
      </c>
      <c r="B727" s="3" t="s">
        <v>4</v>
      </c>
      <c r="C727" s="3" t="s">
        <v>6</v>
      </c>
      <c r="D727" s="3" t="str">
        <f>VLOOKUP(C727,$V$1:$Z$47,5,0)</f>
        <v>IC5</v>
      </c>
      <c r="E727" s="3">
        <v>183150</v>
      </c>
      <c r="F727" s="7">
        <f>IF(Table3[[#This Row],[Base salary]]&gt;$S$14,$S$14,Table3[[#This Row],[Base salary]])</f>
        <v>183150</v>
      </c>
    </row>
    <row r="728" spans="1:6" x14ac:dyDescent="0.3">
      <c r="A728" s="4">
        <v>786</v>
      </c>
      <c r="B728" s="4" t="s">
        <v>4</v>
      </c>
      <c r="C728" s="4" t="s">
        <v>6</v>
      </c>
      <c r="D728" s="3" t="str">
        <f>VLOOKUP(C728,$V$1:$Z$47,5,0)</f>
        <v>IC5</v>
      </c>
      <c r="E728" s="4">
        <v>205000</v>
      </c>
      <c r="F728" s="7">
        <f>IF(Table3[[#This Row],[Base salary]]&gt;$S$14,$S$14,Table3[[#This Row],[Base salary]])</f>
        <v>205000</v>
      </c>
    </row>
    <row r="729" spans="1:6" x14ac:dyDescent="0.3">
      <c r="A729" s="3">
        <v>787</v>
      </c>
      <c r="B729" s="3" t="s">
        <v>4</v>
      </c>
      <c r="C729" s="3" t="s">
        <v>6</v>
      </c>
      <c r="D729" s="3" t="str">
        <f>VLOOKUP(C729,$V$1:$Z$47,5,0)</f>
        <v>IC5</v>
      </c>
      <c r="E729" s="3">
        <v>191100</v>
      </c>
      <c r="F729" s="7">
        <f>IF(Table3[[#This Row],[Base salary]]&gt;$S$14,$S$14,Table3[[#This Row],[Base salary]])</f>
        <v>191100</v>
      </c>
    </row>
    <row r="730" spans="1:6" x14ac:dyDescent="0.3">
      <c r="A730" s="4">
        <v>788</v>
      </c>
      <c r="B730" s="4" t="s">
        <v>7</v>
      </c>
      <c r="C730" s="4" t="s">
        <v>5</v>
      </c>
      <c r="D730" s="3" t="str">
        <f>VLOOKUP(C730,$V$1:$Z$47,5,0)</f>
        <v>IC4</v>
      </c>
      <c r="E730" s="4">
        <v>156420</v>
      </c>
      <c r="F730" s="7">
        <f>IF(Table3[[#This Row],[Base salary]]&gt;$S$14,$S$14,Table3[[#This Row],[Base salary]])</f>
        <v>156420</v>
      </c>
    </row>
    <row r="731" spans="1:6" x14ac:dyDescent="0.3">
      <c r="A731" s="3">
        <v>789</v>
      </c>
      <c r="B731" s="3" t="s">
        <v>4</v>
      </c>
      <c r="C731" s="3" t="s">
        <v>6</v>
      </c>
      <c r="D731" s="3" t="str">
        <f>VLOOKUP(C731,$V$1:$Z$47,5,0)</f>
        <v>IC5</v>
      </c>
      <c r="E731" s="3">
        <v>168000</v>
      </c>
      <c r="F731" s="7">
        <f>IF(Table3[[#This Row],[Base salary]]&gt;$S$14,$S$14,Table3[[#This Row],[Base salary]])</f>
        <v>168000</v>
      </c>
    </row>
    <row r="732" spans="1:6" x14ac:dyDescent="0.3">
      <c r="A732" s="4">
        <v>790</v>
      </c>
      <c r="B732" s="4" t="s">
        <v>4</v>
      </c>
      <c r="C732" s="4" t="s">
        <v>5</v>
      </c>
      <c r="D732" s="3" t="str">
        <f>VLOOKUP(C732,$V$1:$Z$47,5,0)</f>
        <v>IC4</v>
      </c>
      <c r="E732" s="4">
        <v>81000</v>
      </c>
      <c r="F732" s="7">
        <f>IF(Table3[[#This Row],[Base salary]]&gt;$S$14,$S$14,Table3[[#This Row],[Base salary]])</f>
        <v>81000</v>
      </c>
    </row>
    <row r="733" spans="1:6" x14ac:dyDescent="0.3">
      <c r="A733" s="3">
        <v>791</v>
      </c>
      <c r="B733" s="3" t="s">
        <v>4</v>
      </c>
      <c r="C733" s="3">
        <v>6</v>
      </c>
      <c r="D733" s="3" t="str">
        <f>VLOOKUP(C733,$V$1:$Z$47,5,0)</f>
        <v>Others</v>
      </c>
      <c r="E733" s="3">
        <v>130000</v>
      </c>
      <c r="F733" s="7">
        <f>IF(Table3[[#This Row],[Base salary]]&gt;$S$14,$S$14,Table3[[#This Row],[Base salary]])</f>
        <v>130000</v>
      </c>
    </row>
    <row r="734" spans="1:6" x14ac:dyDescent="0.3">
      <c r="A734" s="4">
        <v>792</v>
      </c>
      <c r="B734" s="4" t="s">
        <v>4</v>
      </c>
      <c r="C734" s="4" t="s">
        <v>5</v>
      </c>
      <c r="D734" s="3" t="str">
        <f>VLOOKUP(C734,$V$1:$Z$47,5,0)</f>
        <v>IC4</v>
      </c>
      <c r="E734" s="4">
        <v>125000</v>
      </c>
      <c r="F734" s="7">
        <f>IF(Table3[[#This Row],[Base salary]]&gt;$S$14,$S$14,Table3[[#This Row],[Base salary]])</f>
        <v>125000</v>
      </c>
    </row>
    <row r="735" spans="1:6" x14ac:dyDescent="0.3">
      <c r="A735" s="3">
        <v>793</v>
      </c>
      <c r="B735" s="3" t="s">
        <v>7</v>
      </c>
      <c r="C735" s="3" t="s">
        <v>8</v>
      </c>
      <c r="D735" s="3" t="str">
        <f>VLOOKUP(C735,$V$1:$Z$47,5,0)</f>
        <v>IC3</v>
      </c>
      <c r="E735" s="3">
        <v>100000</v>
      </c>
      <c r="F735" s="7">
        <f>IF(Table3[[#This Row],[Base salary]]&gt;$S$14,$S$14,Table3[[#This Row],[Base salary]])</f>
        <v>100000</v>
      </c>
    </row>
    <row r="736" spans="1:6" x14ac:dyDescent="0.3">
      <c r="A736" s="4">
        <v>794</v>
      </c>
      <c r="B736" s="4" t="s">
        <v>4</v>
      </c>
      <c r="C736" s="4" t="s">
        <v>5</v>
      </c>
      <c r="D736" s="3" t="str">
        <f>VLOOKUP(C736,$V$1:$Z$47,5,0)</f>
        <v>IC4</v>
      </c>
      <c r="E736" s="4">
        <v>165000</v>
      </c>
      <c r="F736" s="7">
        <f>IF(Table3[[#This Row],[Base salary]]&gt;$S$14,$S$14,Table3[[#This Row],[Base salary]])</f>
        <v>165000</v>
      </c>
    </row>
    <row r="737" spans="1:6" x14ac:dyDescent="0.3">
      <c r="A737" s="3">
        <v>795</v>
      </c>
      <c r="B737" s="3" t="s">
        <v>4</v>
      </c>
      <c r="C737" s="3" t="s">
        <v>5</v>
      </c>
      <c r="D737" s="3" t="str">
        <f>VLOOKUP(C737,$V$1:$Z$47,5,0)</f>
        <v>IC4</v>
      </c>
      <c r="E737" s="3">
        <v>135000</v>
      </c>
      <c r="F737" s="7">
        <f>IF(Table3[[#This Row],[Base salary]]&gt;$S$14,$S$14,Table3[[#This Row],[Base salary]])</f>
        <v>135000</v>
      </c>
    </row>
    <row r="738" spans="1:6" x14ac:dyDescent="0.3">
      <c r="A738" s="4">
        <v>796</v>
      </c>
      <c r="B738" s="4" t="s">
        <v>4</v>
      </c>
      <c r="C738" s="4" t="s">
        <v>6</v>
      </c>
      <c r="D738" s="3" t="str">
        <f>VLOOKUP(C738,$V$1:$Z$47,5,0)</f>
        <v>IC5</v>
      </c>
      <c r="E738" s="4">
        <v>203000</v>
      </c>
      <c r="F738" s="7">
        <f>IF(Table3[[#This Row],[Base salary]]&gt;$S$14,$S$14,Table3[[#This Row],[Base salary]])</f>
        <v>203000</v>
      </c>
    </row>
    <row r="739" spans="1:6" x14ac:dyDescent="0.3">
      <c r="A739" s="3">
        <v>797</v>
      </c>
      <c r="B739" s="3" t="s">
        <v>7</v>
      </c>
      <c r="C739" s="3" t="s">
        <v>52</v>
      </c>
      <c r="D739" s="3" t="str">
        <f>VLOOKUP(C739,$V$1:$Z$47,5,0)</f>
        <v>Others</v>
      </c>
      <c r="E739" s="3">
        <v>140000</v>
      </c>
      <c r="F739" s="7">
        <f>IF(Table3[[#This Row],[Base salary]]&gt;$S$14,$S$14,Table3[[#This Row],[Base salary]])</f>
        <v>140000</v>
      </c>
    </row>
    <row r="740" spans="1:6" x14ac:dyDescent="0.3">
      <c r="A740" s="4">
        <v>798</v>
      </c>
      <c r="B740" s="4" t="s">
        <v>7</v>
      </c>
      <c r="C740" s="4" t="s">
        <v>9</v>
      </c>
      <c r="D740" s="3" t="str">
        <f>VLOOKUP(C740,$V$1:$Z$47,5,0)</f>
        <v>IC6</v>
      </c>
      <c r="E740" s="4">
        <v>240000</v>
      </c>
      <c r="F740" s="7">
        <f>IF(Table3[[#This Row],[Base salary]]&gt;$S$14,$S$14,Table3[[#This Row],[Base salary]])</f>
        <v>240000</v>
      </c>
    </row>
    <row r="741" spans="1:6" x14ac:dyDescent="0.3">
      <c r="A741" s="3">
        <v>799</v>
      </c>
      <c r="B741" s="3" t="s">
        <v>4</v>
      </c>
      <c r="C741" s="3" t="s">
        <v>9</v>
      </c>
      <c r="D741" s="3" t="str">
        <f>VLOOKUP(C741,$V$1:$Z$47,5,0)</f>
        <v>IC6</v>
      </c>
      <c r="E741" s="3">
        <v>231000</v>
      </c>
      <c r="F741" s="7">
        <f>IF(Table3[[#This Row],[Base salary]]&gt;$S$14,$S$14,Table3[[#This Row],[Base salary]])</f>
        <v>231000</v>
      </c>
    </row>
    <row r="742" spans="1:6" x14ac:dyDescent="0.3">
      <c r="A742" s="4">
        <v>800</v>
      </c>
      <c r="B742" s="4" t="s">
        <v>7</v>
      </c>
      <c r="C742" s="4" t="s">
        <v>6</v>
      </c>
      <c r="D742" s="3" t="str">
        <f>VLOOKUP(C742,$V$1:$Z$47,5,0)</f>
        <v>IC5</v>
      </c>
      <c r="E742" s="4">
        <v>197000</v>
      </c>
      <c r="F742" s="7">
        <f>IF(Table3[[#This Row],[Base salary]]&gt;$S$14,$S$14,Table3[[#This Row],[Base salary]])</f>
        <v>197000</v>
      </c>
    </row>
    <row r="743" spans="1:6" x14ac:dyDescent="0.3">
      <c r="A743" s="3">
        <v>801</v>
      </c>
      <c r="B743" s="3" t="s">
        <v>4</v>
      </c>
      <c r="C743" s="3" t="s">
        <v>5</v>
      </c>
      <c r="D743" s="3" t="str">
        <f>VLOOKUP(C743,$V$1:$Z$47,5,0)</f>
        <v>IC4</v>
      </c>
      <c r="E743" s="3">
        <v>156400</v>
      </c>
      <c r="F743" s="7">
        <f>IF(Table3[[#This Row],[Base salary]]&gt;$S$14,$S$14,Table3[[#This Row],[Base salary]])</f>
        <v>156400</v>
      </c>
    </row>
    <row r="744" spans="1:6" x14ac:dyDescent="0.3">
      <c r="A744" s="4">
        <v>802</v>
      </c>
      <c r="B744" s="4" t="s">
        <v>7</v>
      </c>
      <c r="C744" s="4" t="s">
        <v>8</v>
      </c>
      <c r="D744" s="3" t="str">
        <f>VLOOKUP(C744,$V$1:$Z$47,5,0)</f>
        <v>IC3</v>
      </c>
      <c r="E744" s="4">
        <v>91000</v>
      </c>
      <c r="F744" s="7">
        <f>IF(Table3[[#This Row],[Base salary]]&gt;$S$14,$S$14,Table3[[#This Row],[Base salary]])</f>
        <v>91000</v>
      </c>
    </row>
    <row r="745" spans="1:6" x14ac:dyDescent="0.3">
      <c r="A745" s="3">
        <v>803</v>
      </c>
      <c r="B745" s="3" t="s">
        <v>4</v>
      </c>
      <c r="C745" s="3" t="s">
        <v>8</v>
      </c>
      <c r="D745" s="3" t="str">
        <f>VLOOKUP(C745,$V$1:$Z$47,5,0)</f>
        <v>IC3</v>
      </c>
      <c r="E745" s="3">
        <v>101000</v>
      </c>
      <c r="F745" s="7">
        <f>IF(Table3[[#This Row],[Base salary]]&gt;$S$14,$S$14,Table3[[#This Row],[Base salary]])</f>
        <v>101000</v>
      </c>
    </row>
    <row r="746" spans="1:6" x14ac:dyDescent="0.3">
      <c r="A746" s="4">
        <v>804</v>
      </c>
      <c r="B746" s="4" t="s">
        <v>4</v>
      </c>
      <c r="C746" s="4" t="s">
        <v>5</v>
      </c>
      <c r="D746" s="3" t="str">
        <f>VLOOKUP(C746,$V$1:$Z$47,5,0)</f>
        <v>IC4</v>
      </c>
      <c r="E746" s="4">
        <v>164000</v>
      </c>
      <c r="F746" s="7">
        <f>IF(Table3[[#This Row],[Base salary]]&gt;$S$14,$S$14,Table3[[#This Row],[Base salary]])</f>
        <v>164000</v>
      </c>
    </row>
    <row r="747" spans="1:6" x14ac:dyDescent="0.3">
      <c r="A747" s="3">
        <v>805</v>
      </c>
      <c r="B747" s="3" t="s">
        <v>7</v>
      </c>
      <c r="C747" s="3" t="s">
        <v>8</v>
      </c>
      <c r="D747" s="3" t="str">
        <f>VLOOKUP(C747,$V$1:$Z$47,5,0)</f>
        <v>IC3</v>
      </c>
      <c r="E747" s="3">
        <v>80000</v>
      </c>
      <c r="F747" s="7">
        <f>IF(Table3[[#This Row],[Base salary]]&gt;$S$14,$S$14,Table3[[#This Row],[Base salary]])</f>
        <v>80000</v>
      </c>
    </row>
    <row r="748" spans="1:6" x14ac:dyDescent="0.3">
      <c r="A748" s="4">
        <v>806</v>
      </c>
      <c r="B748" s="4" t="s">
        <v>7</v>
      </c>
      <c r="C748" s="4" t="s">
        <v>5</v>
      </c>
      <c r="D748" s="3" t="str">
        <f>VLOOKUP(C748,$V$1:$Z$47,5,0)</f>
        <v>IC4</v>
      </c>
      <c r="E748" s="4">
        <v>96040</v>
      </c>
      <c r="F748" s="7">
        <f>IF(Table3[[#This Row],[Base salary]]&gt;$S$14,$S$14,Table3[[#This Row],[Base salary]])</f>
        <v>96040</v>
      </c>
    </row>
    <row r="749" spans="1:6" x14ac:dyDescent="0.3">
      <c r="A749" s="3">
        <v>807</v>
      </c>
      <c r="B749" s="3" t="s">
        <v>4</v>
      </c>
      <c r="C749" s="3" t="s">
        <v>5</v>
      </c>
      <c r="D749" s="3" t="str">
        <f>VLOOKUP(C749,$V$1:$Z$47,5,0)</f>
        <v>IC4</v>
      </c>
      <c r="E749" s="3">
        <v>160000</v>
      </c>
      <c r="F749" s="7">
        <f>IF(Table3[[#This Row],[Base salary]]&gt;$S$14,$S$14,Table3[[#This Row],[Base salary]])</f>
        <v>160000</v>
      </c>
    </row>
    <row r="750" spans="1:6" x14ac:dyDescent="0.3">
      <c r="A750" s="4">
        <v>808</v>
      </c>
      <c r="B750" s="4" t="s">
        <v>7</v>
      </c>
      <c r="C750" s="4" t="s">
        <v>6</v>
      </c>
      <c r="D750" s="3" t="str">
        <f>VLOOKUP(C750,$V$1:$Z$47,5,0)</f>
        <v>IC5</v>
      </c>
      <c r="E750" s="4">
        <v>150000</v>
      </c>
      <c r="F750" s="7">
        <f>IF(Table3[[#This Row],[Base salary]]&gt;$S$14,$S$14,Table3[[#This Row],[Base salary]])</f>
        <v>150000</v>
      </c>
    </row>
    <row r="751" spans="1:6" x14ac:dyDescent="0.3">
      <c r="A751" s="3">
        <v>809</v>
      </c>
      <c r="B751" s="3" t="s">
        <v>7</v>
      </c>
      <c r="C751" s="3" t="s">
        <v>6</v>
      </c>
      <c r="D751" s="3" t="str">
        <f>VLOOKUP(C751,$V$1:$Z$47,5,0)</f>
        <v>IC5</v>
      </c>
      <c r="E751" s="3">
        <v>157410</v>
      </c>
      <c r="F751" s="7">
        <f>IF(Table3[[#This Row],[Base salary]]&gt;$S$14,$S$14,Table3[[#This Row],[Base salary]])</f>
        <v>157410</v>
      </c>
    </row>
    <row r="752" spans="1:6" x14ac:dyDescent="0.3">
      <c r="A752" s="4">
        <v>810</v>
      </c>
      <c r="B752" s="4" t="s">
        <v>4</v>
      </c>
      <c r="C752" s="4" t="s">
        <v>9</v>
      </c>
      <c r="D752" s="3" t="str">
        <f>VLOOKUP(C752,$V$1:$Z$47,5,0)</f>
        <v>IC6</v>
      </c>
      <c r="E752" s="4">
        <v>200000</v>
      </c>
      <c r="F752" s="7">
        <f>IF(Table3[[#This Row],[Base salary]]&gt;$S$14,$S$14,Table3[[#This Row],[Base salary]])</f>
        <v>200000</v>
      </c>
    </row>
    <row r="753" spans="1:6" x14ac:dyDescent="0.3">
      <c r="A753" s="3">
        <v>811</v>
      </c>
      <c r="B753" s="3" t="s">
        <v>4</v>
      </c>
      <c r="C753" s="3" t="s">
        <v>19</v>
      </c>
      <c r="D753" s="3" t="str">
        <f>VLOOKUP(C753,$V$1:$Z$47,5,0)</f>
        <v>Others</v>
      </c>
      <c r="E753" s="3">
        <v>251000</v>
      </c>
      <c r="F753" s="7">
        <f>IF(Table3[[#This Row],[Base salary]]&gt;$S$14,$S$14,Table3[[#This Row],[Base salary]])</f>
        <v>251000</v>
      </c>
    </row>
    <row r="754" spans="1:6" x14ac:dyDescent="0.3">
      <c r="A754" s="4">
        <v>812</v>
      </c>
      <c r="B754" s="4" t="s">
        <v>4</v>
      </c>
      <c r="C754" s="4" t="s">
        <v>9</v>
      </c>
      <c r="D754" s="3" t="str">
        <f>VLOOKUP(C754,$V$1:$Z$47,5,0)</f>
        <v>IC6</v>
      </c>
      <c r="E754" s="4">
        <v>223740</v>
      </c>
      <c r="F754" s="7">
        <f>IF(Table3[[#This Row],[Base salary]]&gt;$S$14,$S$14,Table3[[#This Row],[Base salary]])</f>
        <v>223740</v>
      </c>
    </row>
    <row r="755" spans="1:6" x14ac:dyDescent="0.3">
      <c r="A755" s="3">
        <v>813</v>
      </c>
      <c r="B755" s="3" t="s">
        <v>7</v>
      </c>
      <c r="C755" s="3" t="s">
        <v>6</v>
      </c>
      <c r="D755" s="3" t="str">
        <f>VLOOKUP(C755,$V$1:$Z$47,5,0)</f>
        <v>IC5</v>
      </c>
      <c r="E755" s="3">
        <v>196584.73</v>
      </c>
      <c r="F755" s="7">
        <f>IF(Table3[[#This Row],[Base salary]]&gt;$S$14,$S$14,Table3[[#This Row],[Base salary]])</f>
        <v>196584.73</v>
      </c>
    </row>
    <row r="756" spans="1:6" x14ac:dyDescent="0.3">
      <c r="A756" s="4">
        <v>814</v>
      </c>
      <c r="B756" s="4" t="s">
        <v>4</v>
      </c>
      <c r="C756" s="4" t="s">
        <v>6</v>
      </c>
      <c r="D756" s="3" t="str">
        <f>VLOOKUP(C756,$V$1:$Z$47,5,0)</f>
        <v>IC5</v>
      </c>
      <c r="E756" s="4">
        <v>173000</v>
      </c>
      <c r="F756" s="7">
        <f>IF(Table3[[#This Row],[Base salary]]&gt;$S$14,$S$14,Table3[[#This Row],[Base salary]])</f>
        <v>173000</v>
      </c>
    </row>
    <row r="757" spans="1:6" x14ac:dyDescent="0.3">
      <c r="A757" s="3">
        <v>815</v>
      </c>
      <c r="B757" s="3" t="s">
        <v>7</v>
      </c>
      <c r="C757" s="3" t="s">
        <v>6</v>
      </c>
      <c r="D757" s="3" t="str">
        <f>VLOOKUP(C757,$V$1:$Z$47,5,0)</f>
        <v>IC5</v>
      </c>
      <c r="E757" s="3">
        <v>175000</v>
      </c>
      <c r="F757" s="7">
        <f>IF(Table3[[#This Row],[Base salary]]&gt;$S$14,$S$14,Table3[[#This Row],[Base salary]])</f>
        <v>175000</v>
      </c>
    </row>
    <row r="758" spans="1:6" x14ac:dyDescent="0.3">
      <c r="A758" s="4">
        <v>816</v>
      </c>
      <c r="B758" s="4" t="s">
        <v>4</v>
      </c>
      <c r="C758" s="4" t="s">
        <v>5</v>
      </c>
      <c r="D758" s="3" t="str">
        <f>VLOOKUP(C758,$V$1:$Z$47,5,0)</f>
        <v>IC4</v>
      </c>
      <c r="E758" s="4">
        <v>154000</v>
      </c>
      <c r="F758" s="7">
        <f>IF(Table3[[#This Row],[Base salary]]&gt;$S$14,$S$14,Table3[[#This Row],[Base salary]])</f>
        <v>154000</v>
      </c>
    </row>
    <row r="759" spans="1:6" x14ac:dyDescent="0.3">
      <c r="A759" s="3">
        <v>817</v>
      </c>
      <c r="B759" s="3" t="s">
        <v>7</v>
      </c>
      <c r="C759" s="3" t="s">
        <v>5</v>
      </c>
      <c r="D759" s="3" t="str">
        <f>VLOOKUP(C759,$V$1:$Z$47,5,0)</f>
        <v>IC4</v>
      </c>
      <c r="E759" s="3">
        <v>110000</v>
      </c>
      <c r="F759" s="7">
        <f>IF(Table3[[#This Row],[Base salary]]&gt;$S$14,$S$14,Table3[[#This Row],[Base salary]])</f>
        <v>110000</v>
      </c>
    </row>
    <row r="760" spans="1:6" x14ac:dyDescent="0.3">
      <c r="A760" s="4">
        <v>818</v>
      </c>
      <c r="B760" s="4" t="s">
        <v>7</v>
      </c>
      <c r="C760" s="4" t="s">
        <v>8</v>
      </c>
      <c r="D760" s="3" t="str">
        <f>VLOOKUP(C760,$V$1:$Z$47,5,0)</f>
        <v>IC3</v>
      </c>
      <c r="E760" s="4">
        <v>103950</v>
      </c>
      <c r="F760" s="7">
        <f>IF(Table3[[#This Row],[Base salary]]&gt;$S$14,$S$14,Table3[[#This Row],[Base salary]])</f>
        <v>103950</v>
      </c>
    </row>
    <row r="761" spans="1:6" x14ac:dyDescent="0.3">
      <c r="A761" s="3">
        <v>819</v>
      </c>
      <c r="B761" s="3" t="s">
        <v>4</v>
      </c>
      <c r="C761" s="3" t="s">
        <v>19</v>
      </c>
      <c r="D761" s="3" t="str">
        <f>VLOOKUP(C761,$V$1:$Z$47,5,0)</f>
        <v>Others</v>
      </c>
      <c r="E761" s="3">
        <v>256000</v>
      </c>
      <c r="F761" s="7">
        <f>IF(Table3[[#This Row],[Base salary]]&gt;$S$14,$S$14,Table3[[#This Row],[Base salary]])</f>
        <v>256000</v>
      </c>
    </row>
    <row r="762" spans="1:6" x14ac:dyDescent="0.3">
      <c r="A762" s="4">
        <v>820</v>
      </c>
      <c r="B762" s="4" t="s">
        <v>7</v>
      </c>
      <c r="C762" s="4" t="s">
        <v>6</v>
      </c>
      <c r="D762" s="3" t="str">
        <f>VLOOKUP(C762,$V$1:$Z$47,5,0)</f>
        <v>IC5</v>
      </c>
      <c r="E762" s="4">
        <v>180000</v>
      </c>
      <c r="F762" s="7">
        <f>IF(Table3[[#This Row],[Base salary]]&gt;$S$14,$S$14,Table3[[#This Row],[Base salary]])</f>
        <v>180000</v>
      </c>
    </row>
    <row r="763" spans="1:6" x14ac:dyDescent="0.3">
      <c r="A763" s="3">
        <v>821</v>
      </c>
      <c r="B763" s="3" t="s">
        <v>4</v>
      </c>
      <c r="C763" s="3" t="s">
        <v>53</v>
      </c>
      <c r="D763" s="3" t="str">
        <f>VLOOKUP(C763,$V$1:$Z$47,5,0)</f>
        <v>Others</v>
      </c>
      <c r="E763" s="3">
        <v>156000</v>
      </c>
      <c r="F763" s="7">
        <f>IF(Table3[[#This Row],[Base salary]]&gt;$S$14,$S$14,Table3[[#This Row],[Base salary]])</f>
        <v>156000</v>
      </c>
    </row>
    <row r="764" spans="1:6" x14ac:dyDescent="0.3">
      <c r="A764" s="4">
        <v>822</v>
      </c>
      <c r="B764" s="4" t="s">
        <v>4</v>
      </c>
      <c r="C764" s="4" t="s">
        <v>6</v>
      </c>
      <c r="D764" s="3" t="str">
        <f>VLOOKUP(C764,$V$1:$Z$47,5,0)</f>
        <v>IC5</v>
      </c>
      <c r="E764" s="4">
        <v>194000</v>
      </c>
      <c r="F764" s="7">
        <f>IF(Table3[[#This Row],[Base salary]]&gt;$S$14,$S$14,Table3[[#This Row],[Base salary]])</f>
        <v>194000</v>
      </c>
    </row>
    <row r="765" spans="1:6" x14ac:dyDescent="0.3">
      <c r="A765" s="3">
        <v>823</v>
      </c>
      <c r="B765" s="3" t="s">
        <v>7</v>
      </c>
      <c r="C765" s="3" t="s">
        <v>5</v>
      </c>
      <c r="D765" s="3" t="str">
        <f>VLOOKUP(C765,$V$1:$Z$47,5,0)</f>
        <v>IC4</v>
      </c>
      <c r="E765" s="3">
        <v>150000</v>
      </c>
      <c r="F765" s="7">
        <f>IF(Table3[[#This Row],[Base salary]]&gt;$S$14,$S$14,Table3[[#This Row],[Base salary]])</f>
        <v>150000</v>
      </c>
    </row>
    <row r="766" spans="1:6" x14ac:dyDescent="0.3">
      <c r="A766" s="4">
        <v>824</v>
      </c>
      <c r="B766" s="4" t="s">
        <v>7</v>
      </c>
      <c r="C766" s="4" t="s">
        <v>6</v>
      </c>
      <c r="D766" s="3" t="str">
        <f>VLOOKUP(C766,$V$1:$Z$47,5,0)</f>
        <v>IC5</v>
      </c>
      <c r="E766" s="4">
        <v>185000</v>
      </c>
      <c r="F766" s="7">
        <f>IF(Table3[[#This Row],[Base salary]]&gt;$S$14,$S$14,Table3[[#This Row],[Base salary]])</f>
        <v>185000</v>
      </c>
    </row>
    <row r="767" spans="1:6" x14ac:dyDescent="0.3">
      <c r="A767" s="3">
        <v>825</v>
      </c>
      <c r="B767" s="3" t="s">
        <v>4</v>
      </c>
      <c r="C767" s="3" t="s">
        <v>9</v>
      </c>
      <c r="D767" s="3" t="str">
        <f>VLOOKUP(C767,$V$1:$Z$47,5,0)</f>
        <v>IC6</v>
      </c>
      <c r="E767" s="3">
        <v>231700</v>
      </c>
      <c r="F767" s="7">
        <f>IF(Table3[[#This Row],[Base salary]]&gt;$S$14,$S$14,Table3[[#This Row],[Base salary]])</f>
        <v>231700</v>
      </c>
    </row>
    <row r="768" spans="1:6" x14ac:dyDescent="0.3">
      <c r="A768" s="4">
        <v>826</v>
      </c>
      <c r="B768" s="4" t="s">
        <v>4</v>
      </c>
      <c r="C768" s="4" t="s">
        <v>5</v>
      </c>
      <c r="D768" s="3" t="str">
        <f>VLOOKUP(C768,$V$1:$Z$47,5,0)</f>
        <v>IC4</v>
      </c>
      <c r="E768" s="4">
        <v>173977</v>
      </c>
      <c r="F768" s="7">
        <f>IF(Table3[[#This Row],[Base salary]]&gt;$S$14,$S$14,Table3[[#This Row],[Base salary]])</f>
        <v>173977</v>
      </c>
    </row>
    <row r="769" spans="1:6" x14ac:dyDescent="0.3">
      <c r="A769" s="3">
        <v>827</v>
      </c>
      <c r="B769" s="3" t="s">
        <v>4</v>
      </c>
      <c r="C769" s="3" t="s">
        <v>5</v>
      </c>
      <c r="D769" s="3" t="str">
        <f>VLOOKUP(C769,$V$1:$Z$47,5,0)</f>
        <v>IC4</v>
      </c>
      <c r="E769" s="3">
        <v>118800</v>
      </c>
      <c r="F769" s="7">
        <f>IF(Table3[[#This Row],[Base salary]]&gt;$S$14,$S$14,Table3[[#This Row],[Base salary]])</f>
        <v>118800</v>
      </c>
    </row>
    <row r="770" spans="1:6" x14ac:dyDescent="0.3">
      <c r="A770" s="4">
        <v>828</v>
      </c>
      <c r="B770" s="4" t="s">
        <v>4</v>
      </c>
      <c r="C770" s="4" t="s">
        <v>14</v>
      </c>
      <c r="D770" s="3" t="str">
        <f>VLOOKUP(C770,$V$1:$Z$47,5,0)</f>
        <v>M1</v>
      </c>
      <c r="E770" s="4">
        <v>230000</v>
      </c>
      <c r="F770" s="7">
        <f>IF(Table3[[#This Row],[Base salary]]&gt;$S$14,$S$14,Table3[[#This Row],[Base salary]])</f>
        <v>230000</v>
      </c>
    </row>
    <row r="771" spans="1:6" x14ac:dyDescent="0.3">
      <c r="A771" s="3">
        <v>829</v>
      </c>
      <c r="B771" s="3" t="s">
        <v>7</v>
      </c>
      <c r="C771" s="3" t="s">
        <v>5</v>
      </c>
      <c r="D771" s="3" t="str">
        <f>VLOOKUP(C771,$V$1:$Z$47,5,0)</f>
        <v>IC4</v>
      </c>
      <c r="E771" s="3">
        <v>95000</v>
      </c>
      <c r="F771" s="7">
        <f>IF(Table3[[#This Row],[Base salary]]&gt;$S$14,$S$14,Table3[[#This Row],[Base salary]])</f>
        <v>95000</v>
      </c>
    </row>
    <row r="772" spans="1:6" x14ac:dyDescent="0.3">
      <c r="A772" s="3">
        <v>833</v>
      </c>
      <c r="B772" s="3" t="s">
        <v>4</v>
      </c>
      <c r="C772" s="3" t="s">
        <v>5</v>
      </c>
      <c r="D772" s="3" t="str">
        <f>VLOOKUP(C772,$V$1:$Z$47,5,0)</f>
        <v>IC4</v>
      </c>
      <c r="E772" s="3">
        <v>83300</v>
      </c>
      <c r="F772" s="7">
        <f>IF(Table3[[#This Row],[Base salary]]&gt;$S$14,$S$14,Table3[[#This Row],[Base salary]])</f>
        <v>83300</v>
      </c>
    </row>
    <row r="773" spans="1:6" x14ac:dyDescent="0.3">
      <c r="A773" s="3">
        <v>834</v>
      </c>
      <c r="B773" s="3" t="s">
        <v>4</v>
      </c>
      <c r="C773" s="3" t="s">
        <v>5</v>
      </c>
      <c r="D773" s="3" t="str">
        <f>VLOOKUP(C773,$V$1:$Z$47,5,0)</f>
        <v>IC4</v>
      </c>
      <c r="E773" s="3">
        <v>90000</v>
      </c>
      <c r="F773" s="7">
        <f>IF(Table3[[#This Row],[Base salary]]&gt;$S$14,$S$14,Table3[[#This Row],[Base salary]])</f>
        <v>90000</v>
      </c>
    </row>
    <row r="774" spans="1:6" x14ac:dyDescent="0.3">
      <c r="A774" s="3">
        <v>835</v>
      </c>
      <c r="B774" s="3" t="s">
        <v>7</v>
      </c>
      <c r="C774" s="3" t="s">
        <v>9</v>
      </c>
      <c r="D774" s="3" t="str">
        <f>VLOOKUP(C774,$V$1:$Z$47,5,0)</f>
        <v>IC6</v>
      </c>
      <c r="E774" s="3">
        <v>72000</v>
      </c>
      <c r="F774" s="7">
        <f>IF(Table3[[#This Row],[Base salary]]&gt;$S$14,$S$14,Table3[[#This Row],[Base salary]])</f>
        <v>72000</v>
      </c>
    </row>
    <row r="775" spans="1:6" x14ac:dyDescent="0.3">
      <c r="A775" s="3">
        <v>836</v>
      </c>
      <c r="B775" s="3" t="s">
        <v>4</v>
      </c>
      <c r="C775" s="3" t="s">
        <v>6</v>
      </c>
      <c r="D775" s="3" t="str">
        <f>VLOOKUP(C775,$V$1:$Z$47,5,0)</f>
        <v>IC5</v>
      </c>
      <c r="E775" s="3">
        <v>111035</v>
      </c>
      <c r="F775" s="7">
        <f>IF(Table3[[#This Row],[Base salary]]&gt;$S$14,$S$14,Table3[[#This Row],[Base salary]])</f>
        <v>111035</v>
      </c>
    </row>
    <row r="776" spans="1:6" x14ac:dyDescent="0.3">
      <c r="A776" s="3">
        <v>837</v>
      </c>
      <c r="B776" s="3" t="s">
        <v>4</v>
      </c>
      <c r="C776" s="3" t="s">
        <v>6</v>
      </c>
      <c r="D776" s="3" t="str">
        <f>VLOOKUP(C776,$V$1:$Z$47,5,0)</f>
        <v>IC5</v>
      </c>
      <c r="E776" s="3">
        <v>104000</v>
      </c>
      <c r="F776" s="7">
        <f>IF(Table3[[#This Row],[Base salary]]&gt;$S$14,$S$14,Table3[[#This Row],[Base salary]])</f>
        <v>104000</v>
      </c>
    </row>
    <row r="777" spans="1:6" x14ac:dyDescent="0.3">
      <c r="A777" s="3">
        <v>838</v>
      </c>
      <c r="B777" s="3" t="s">
        <v>7</v>
      </c>
      <c r="C777" s="3" t="s">
        <v>9</v>
      </c>
      <c r="D777" s="3" t="str">
        <f>VLOOKUP(C777,$V$1:$Z$47,5,0)</f>
        <v>IC6</v>
      </c>
      <c r="E777" s="3">
        <v>100000</v>
      </c>
      <c r="F777" s="7">
        <f>IF(Table3[[#This Row],[Base salary]]&gt;$S$14,$S$14,Table3[[#This Row],[Base salary]])</f>
        <v>100000</v>
      </c>
    </row>
    <row r="778" spans="1:6" x14ac:dyDescent="0.3">
      <c r="A778" s="3">
        <v>839</v>
      </c>
      <c r="B778" s="3" t="s">
        <v>7</v>
      </c>
      <c r="C778" s="3" t="s">
        <v>5</v>
      </c>
      <c r="D778" s="3" t="str">
        <f>VLOOKUP(C778,$V$1:$Z$47,5,0)</f>
        <v>IC4</v>
      </c>
      <c r="E778" s="3">
        <v>154344.37</v>
      </c>
      <c r="F778" s="7">
        <f>IF(Table3[[#This Row],[Base salary]]&gt;$S$14,$S$14,Table3[[#This Row],[Base salary]])</f>
        <v>154344.37</v>
      </c>
    </row>
    <row r="779" spans="1:6" x14ac:dyDescent="0.3">
      <c r="A779" s="3">
        <v>840</v>
      </c>
      <c r="B779" s="3" t="s">
        <v>4</v>
      </c>
      <c r="C779" s="3" t="s">
        <v>6</v>
      </c>
      <c r="D779" s="3" t="str">
        <f>VLOOKUP(C779,$V$1:$Z$47,5,0)</f>
        <v>IC5</v>
      </c>
      <c r="E779" s="3">
        <v>194000</v>
      </c>
      <c r="F779" s="7">
        <f>IF(Table3[[#This Row],[Base salary]]&gt;$S$14,$S$14,Table3[[#This Row],[Base salary]])</f>
        <v>194000</v>
      </c>
    </row>
    <row r="780" spans="1:6" x14ac:dyDescent="0.3">
      <c r="A780" s="3">
        <v>841</v>
      </c>
      <c r="B780" s="3" t="s">
        <v>4</v>
      </c>
      <c r="C780" s="3" t="s">
        <v>6</v>
      </c>
      <c r="D780" s="3" t="str">
        <f>VLOOKUP(C780,$V$1:$Z$47,5,0)</f>
        <v>IC5</v>
      </c>
      <c r="E780" s="3">
        <v>190000</v>
      </c>
      <c r="F780" s="7">
        <f>IF(Table3[[#This Row],[Base salary]]&gt;$S$14,$S$14,Table3[[#This Row],[Base salary]])</f>
        <v>190000</v>
      </c>
    </row>
    <row r="781" spans="1:6" x14ac:dyDescent="0.3">
      <c r="A781" s="3">
        <v>842</v>
      </c>
      <c r="B781" s="3" t="s">
        <v>4</v>
      </c>
      <c r="C781" s="3" t="s">
        <v>5</v>
      </c>
      <c r="D781" s="3" t="str">
        <f>VLOOKUP(C781,$V$1:$Z$47,5,0)</f>
        <v>IC4</v>
      </c>
      <c r="E781" s="3">
        <v>160000</v>
      </c>
      <c r="F781" s="7">
        <f>IF(Table3[[#This Row],[Base salary]]&gt;$S$14,$S$14,Table3[[#This Row],[Base salary]])</f>
        <v>160000</v>
      </c>
    </row>
    <row r="782" spans="1:6" x14ac:dyDescent="0.3">
      <c r="A782" s="3">
        <v>843</v>
      </c>
      <c r="B782" s="3" t="s">
        <v>7</v>
      </c>
      <c r="C782" s="3" t="s">
        <v>18</v>
      </c>
      <c r="D782" s="3" t="str">
        <f>VLOOKUP(C782,$V$1:$Z$47,5,0)</f>
        <v>Others</v>
      </c>
      <c r="E782" s="3">
        <v>142000</v>
      </c>
      <c r="F782" s="7">
        <f>IF(Table3[[#This Row],[Base salary]]&gt;$S$14,$S$14,Table3[[#This Row],[Base salary]])</f>
        <v>142000</v>
      </c>
    </row>
    <row r="783" spans="1:6" x14ac:dyDescent="0.3">
      <c r="A783" s="3">
        <v>844</v>
      </c>
      <c r="B783" s="3" t="s">
        <v>4</v>
      </c>
      <c r="C783" s="3" t="s">
        <v>6</v>
      </c>
      <c r="D783" s="3" t="str">
        <f>VLOOKUP(C783,$V$1:$Z$47,5,0)</f>
        <v>IC5</v>
      </c>
      <c r="E783" s="3">
        <v>100000</v>
      </c>
      <c r="F783" s="7">
        <f>IF(Table3[[#This Row],[Base salary]]&gt;$S$14,$S$14,Table3[[#This Row],[Base salary]])</f>
        <v>100000</v>
      </c>
    </row>
    <row r="784" spans="1:6" x14ac:dyDescent="0.3">
      <c r="A784" s="3">
        <v>845</v>
      </c>
      <c r="B784" s="3" t="s">
        <v>7</v>
      </c>
      <c r="C784" s="3" t="s">
        <v>5</v>
      </c>
      <c r="D784" s="3" t="str">
        <f>VLOOKUP(C784,$V$1:$Z$47,5,0)</f>
        <v>IC4</v>
      </c>
      <c r="E784" s="3">
        <v>85892</v>
      </c>
      <c r="F784" s="7">
        <f>IF(Table3[[#This Row],[Base salary]]&gt;$S$14,$S$14,Table3[[#This Row],[Base salary]])</f>
        <v>85892</v>
      </c>
    </row>
    <row r="785" spans="1:6" x14ac:dyDescent="0.3">
      <c r="A785" s="3">
        <v>846</v>
      </c>
      <c r="B785" s="3" t="s">
        <v>4</v>
      </c>
      <c r="C785" s="3" t="s">
        <v>5</v>
      </c>
      <c r="D785" s="3" t="str">
        <f>VLOOKUP(C785,$V$1:$Z$47,5,0)</f>
        <v>IC4</v>
      </c>
      <c r="E785" s="3">
        <v>155000</v>
      </c>
      <c r="F785" s="7">
        <f>IF(Table3[[#This Row],[Base salary]]&gt;$S$14,$S$14,Table3[[#This Row],[Base salary]])</f>
        <v>155000</v>
      </c>
    </row>
    <row r="786" spans="1:6" x14ac:dyDescent="0.3">
      <c r="A786" s="3">
        <v>847</v>
      </c>
      <c r="B786" s="3" t="s">
        <v>7</v>
      </c>
      <c r="C786" s="3" t="s">
        <v>5</v>
      </c>
      <c r="D786" s="3" t="str">
        <f>VLOOKUP(C786,$V$1:$Z$47,5,0)</f>
        <v>IC4</v>
      </c>
      <c r="E786" s="3">
        <v>162360</v>
      </c>
      <c r="F786" s="7">
        <f>IF(Table3[[#This Row],[Base salary]]&gt;$S$14,$S$14,Table3[[#This Row],[Base salary]])</f>
        <v>162360</v>
      </c>
    </row>
    <row r="787" spans="1:6" x14ac:dyDescent="0.3">
      <c r="A787" s="3">
        <v>848</v>
      </c>
      <c r="B787" s="3" t="s">
        <v>4</v>
      </c>
      <c r="C787" s="3" t="s">
        <v>6</v>
      </c>
      <c r="D787" s="3" t="str">
        <f>VLOOKUP(C787,$V$1:$Z$47,5,0)</f>
        <v>IC5</v>
      </c>
      <c r="E787" s="3">
        <v>194040</v>
      </c>
      <c r="F787" s="7">
        <f>IF(Table3[[#This Row],[Base salary]]&gt;$S$14,$S$14,Table3[[#This Row],[Base salary]])</f>
        <v>194040</v>
      </c>
    </row>
    <row r="788" spans="1:6" x14ac:dyDescent="0.3">
      <c r="A788" s="3">
        <v>849</v>
      </c>
      <c r="B788" s="3" t="s">
        <v>4</v>
      </c>
      <c r="C788" s="3" t="s">
        <v>5</v>
      </c>
      <c r="D788" s="3" t="str">
        <f>VLOOKUP(C788,$V$1:$Z$47,5,0)</f>
        <v>IC4</v>
      </c>
      <c r="E788" s="3">
        <v>159000</v>
      </c>
      <c r="F788" s="7">
        <f>IF(Table3[[#This Row],[Base salary]]&gt;$S$14,$S$14,Table3[[#This Row],[Base salary]])</f>
        <v>159000</v>
      </c>
    </row>
    <row r="789" spans="1:6" x14ac:dyDescent="0.3">
      <c r="A789" s="3">
        <v>850</v>
      </c>
      <c r="B789" s="3" t="s">
        <v>7</v>
      </c>
      <c r="C789" s="3" t="s">
        <v>8</v>
      </c>
      <c r="D789" s="3" t="str">
        <f>VLOOKUP(C789,$V$1:$Z$47,5,0)</f>
        <v>IC3</v>
      </c>
      <c r="E789" s="3">
        <v>95000</v>
      </c>
      <c r="F789" s="7">
        <f>IF(Table3[[#This Row],[Base salary]]&gt;$S$14,$S$14,Table3[[#This Row],[Base salary]])</f>
        <v>95000</v>
      </c>
    </row>
    <row r="790" spans="1:6" x14ac:dyDescent="0.3">
      <c r="A790" s="3">
        <v>851</v>
      </c>
      <c r="B790" s="3" t="s">
        <v>7</v>
      </c>
      <c r="C790" s="3" t="s">
        <v>6</v>
      </c>
      <c r="D790" s="3" t="str">
        <f>VLOOKUP(C790,$V$1:$Z$47,5,0)</f>
        <v>IC5</v>
      </c>
      <c r="E790" s="3">
        <v>200000</v>
      </c>
      <c r="F790" s="7">
        <f>IF(Table3[[#This Row],[Base salary]]&gt;$S$14,$S$14,Table3[[#This Row],[Base salary]])</f>
        <v>200000</v>
      </c>
    </row>
    <row r="791" spans="1:6" x14ac:dyDescent="0.3">
      <c r="A791" s="3">
        <v>852</v>
      </c>
      <c r="B791" s="3" t="s">
        <v>4</v>
      </c>
      <c r="C791" s="3" t="s">
        <v>6</v>
      </c>
      <c r="D791" s="3" t="str">
        <f>VLOOKUP(C791,$V$1:$Z$47,5,0)</f>
        <v>IC5</v>
      </c>
      <c r="E791" s="3">
        <v>194040</v>
      </c>
      <c r="F791" s="7">
        <f>IF(Table3[[#This Row],[Base salary]]&gt;$S$14,$S$14,Table3[[#This Row],[Base salary]])</f>
        <v>194040</v>
      </c>
    </row>
    <row r="792" spans="1:6" x14ac:dyDescent="0.3">
      <c r="A792" s="3">
        <v>853</v>
      </c>
      <c r="B792" s="3" t="s">
        <v>4</v>
      </c>
      <c r="C792" s="3" t="s">
        <v>6</v>
      </c>
      <c r="D792" s="3" t="str">
        <f>VLOOKUP(C792,$V$1:$Z$47,5,0)</f>
        <v>IC5</v>
      </c>
      <c r="E792" s="3">
        <v>196614</v>
      </c>
      <c r="F792" s="7">
        <f>IF(Table3[[#This Row],[Base salary]]&gt;$S$14,$S$14,Table3[[#This Row],[Base salary]])</f>
        <v>196614</v>
      </c>
    </row>
    <row r="793" spans="1:6" x14ac:dyDescent="0.3">
      <c r="A793" s="3">
        <v>854</v>
      </c>
      <c r="B793" s="3" t="s">
        <v>4</v>
      </c>
      <c r="C793" s="3" t="s">
        <v>6</v>
      </c>
      <c r="D793" s="3" t="str">
        <f>VLOOKUP(C793,$V$1:$Z$47,5,0)</f>
        <v>IC5</v>
      </c>
      <c r="E793" s="3">
        <v>99860</v>
      </c>
      <c r="F793" s="7">
        <f>IF(Table3[[#This Row],[Base salary]]&gt;$S$14,$S$14,Table3[[#This Row],[Base salary]])</f>
        <v>99860</v>
      </c>
    </row>
    <row r="794" spans="1:6" x14ac:dyDescent="0.3">
      <c r="A794" s="3">
        <v>855</v>
      </c>
      <c r="B794" s="3" t="s">
        <v>4</v>
      </c>
      <c r="C794" s="3" t="s">
        <v>5</v>
      </c>
      <c r="D794" s="3" t="str">
        <f>VLOOKUP(C794,$V$1:$Z$47,5,0)</f>
        <v>IC4</v>
      </c>
      <c r="E794" s="3">
        <v>160000</v>
      </c>
      <c r="F794" s="7">
        <f>IF(Table3[[#This Row],[Base salary]]&gt;$S$14,$S$14,Table3[[#This Row],[Base salary]])</f>
        <v>160000</v>
      </c>
    </row>
    <row r="795" spans="1:6" x14ac:dyDescent="0.3">
      <c r="A795" s="3">
        <v>856</v>
      </c>
      <c r="B795" s="3" t="s">
        <v>7</v>
      </c>
      <c r="C795" s="3" t="s">
        <v>8</v>
      </c>
      <c r="D795" s="3" t="str">
        <f>VLOOKUP(C795,$V$1:$Z$47,5,0)</f>
        <v>IC3</v>
      </c>
      <c r="E795" s="3">
        <v>95000</v>
      </c>
      <c r="F795" s="7">
        <f>IF(Table3[[#This Row],[Base salary]]&gt;$S$14,$S$14,Table3[[#This Row],[Base salary]])</f>
        <v>95000</v>
      </c>
    </row>
    <row r="796" spans="1:6" x14ac:dyDescent="0.3">
      <c r="A796" s="3">
        <v>857</v>
      </c>
      <c r="B796" s="3" t="s">
        <v>4</v>
      </c>
      <c r="C796" s="3" t="s">
        <v>9</v>
      </c>
      <c r="D796" s="3" t="str">
        <f>VLOOKUP(C796,$V$1:$Z$47,5,0)</f>
        <v>IC6</v>
      </c>
      <c r="E796" s="3">
        <v>245000</v>
      </c>
      <c r="F796" s="7">
        <f>IF(Table3[[#This Row],[Base salary]]&gt;$S$14,$S$14,Table3[[#This Row],[Base salary]])</f>
        <v>245000</v>
      </c>
    </row>
    <row r="797" spans="1:6" x14ac:dyDescent="0.3">
      <c r="A797" s="3">
        <v>858</v>
      </c>
      <c r="B797" s="3" t="s">
        <v>4</v>
      </c>
      <c r="C797" s="3" t="s">
        <v>5</v>
      </c>
      <c r="D797" s="3" t="str">
        <f>VLOOKUP(C797,$V$1:$Z$47,5,0)</f>
        <v>IC4</v>
      </c>
      <c r="E797" s="3">
        <v>167000</v>
      </c>
      <c r="F797" s="7">
        <f>IF(Table3[[#This Row],[Base salary]]&gt;$S$14,$S$14,Table3[[#This Row],[Base salary]])</f>
        <v>167000</v>
      </c>
    </row>
    <row r="798" spans="1:6" x14ac:dyDescent="0.3">
      <c r="A798" s="3">
        <v>859</v>
      </c>
      <c r="B798" s="3" t="s">
        <v>7</v>
      </c>
      <c r="C798" s="3" t="s">
        <v>6</v>
      </c>
      <c r="D798" s="3" t="str">
        <f>VLOOKUP(C798,$V$1:$Z$47,5,0)</f>
        <v>IC5</v>
      </c>
      <c r="E798" s="3">
        <v>183150</v>
      </c>
      <c r="F798" s="7">
        <f>IF(Table3[[#This Row],[Base salary]]&gt;$S$14,$S$14,Table3[[#This Row],[Base salary]])</f>
        <v>183150</v>
      </c>
    </row>
    <row r="799" spans="1:6" x14ac:dyDescent="0.3">
      <c r="A799" s="3">
        <v>860</v>
      </c>
      <c r="B799" s="3" t="s">
        <v>4</v>
      </c>
      <c r="C799" s="3" t="s">
        <v>5</v>
      </c>
      <c r="D799" s="3" t="str">
        <f>VLOOKUP(C799,$V$1:$Z$47,5,0)</f>
        <v>IC4</v>
      </c>
      <c r="E799" s="3">
        <v>165000</v>
      </c>
      <c r="F799" s="7">
        <f>IF(Table3[[#This Row],[Base salary]]&gt;$S$14,$S$14,Table3[[#This Row],[Base salary]])</f>
        <v>165000</v>
      </c>
    </row>
    <row r="800" spans="1:6" x14ac:dyDescent="0.3">
      <c r="A800" s="3">
        <v>861</v>
      </c>
      <c r="B800" s="3" t="s">
        <v>4</v>
      </c>
      <c r="C800" s="3" t="s">
        <v>8</v>
      </c>
      <c r="D800" s="3" t="str">
        <f>VLOOKUP(C800,$V$1:$Z$47,5,0)</f>
        <v>IC3</v>
      </c>
      <c r="E800" s="3">
        <v>123000</v>
      </c>
      <c r="F800" s="7">
        <f>IF(Table3[[#This Row],[Base salary]]&gt;$S$14,$S$14,Table3[[#This Row],[Base salary]])</f>
        <v>123000</v>
      </c>
    </row>
    <row r="801" spans="1:6" x14ac:dyDescent="0.3">
      <c r="A801" s="3">
        <v>862</v>
      </c>
      <c r="B801" s="3" t="s">
        <v>4</v>
      </c>
      <c r="C801" s="3" t="s">
        <v>6</v>
      </c>
      <c r="D801" s="3" t="str">
        <f>VLOOKUP(C801,$V$1:$Z$47,5,0)</f>
        <v>IC5</v>
      </c>
      <c r="E801" s="3">
        <v>170000</v>
      </c>
      <c r="F801" s="7">
        <f>IF(Table3[[#This Row],[Base salary]]&gt;$S$14,$S$14,Table3[[#This Row],[Base salary]])</f>
        <v>170000</v>
      </c>
    </row>
    <row r="802" spans="1:6" x14ac:dyDescent="0.3">
      <c r="A802" s="3">
        <v>863</v>
      </c>
      <c r="B802" s="3" t="s">
        <v>7</v>
      </c>
      <c r="C802" s="3" t="s">
        <v>8</v>
      </c>
      <c r="D802" s="3" t="str">
        <f>VLOOKUP(C802,$V$1:$Z$47,5,0)</f>
        <v>IC3</v>
      </c>
      <c r="E802" s="3">
        <v>105000</v>
      </c>
      <c r="F802" s="7">
        <f>IF(Table3[[#This Row],[Base salary]]&gt;$S$14,$S$14,Table3[[#This Row],[Base salary]])</f>
        <v>105000</v>
      </c>
    </row>
    <row r="803" spans="1:6" x14ac:dyDescent="0.3">
      <c r="A803" s="3">
        <v>864</v>
      </c>
      <c r="B803" s="3" t="s">
        <v>7</v>
      </c>
      <c r="C803" s="3" t="s">
        <v>6</v>
      </c>
      <c r="D803" s="3" t="str">
        <f>VLOOKUP(C803,$V$1:$Z$47,5,0)</f>
        <v>IC5</v>
      </c>
      <c r="E803" s="3">
        <v>151000</v>
      </c>
      <c r="F803" s="7">
        <f>IF(Table3[[#This Row],[Base salary]]&gt;$S$14,$S$14,Table3[[#This Row],[Base salary]])</f>
        <v>151000</v>
      </c>
    </row>
    <row r="804" spans="1:6" x14ac:dyDescent="0.3">
      <c r="A804" s="3">
        <v>865</v>
      </c>
      <c r="B804" s="3" t="s">
        <v>7</v>
      </c>
      <c r="C804" s="3" t="s">
        <v>8</v>
      </c>
      <c r="D804" s="3" t="str">
        <f>VLOOKUP(C804,$V$1:$Z$47,5,0)</f>
        <v>IC3</v>
      </c>
      <c r="E804" s="3">
        <v>130340</v>
      </c>
      <c r="F804" s="7">
        <f>IF(Table3[[#This Row],[Base salary]]&gt;$S$14,$S$14,Table3[[#This Row],[Base salary]])</f>
        <v>130340</v>
      </c>
    </row>
    <row r="805" spans="1:6" x14ac:dyDescent="0.3">
      <c r="A805" s="3">
        <v>866</v>
      </c>
      <c r="B805" s="3" t="s">
        <v>7</v>
      </c>
      <c r="C805" s="3" t="s">
        <v>5</v>
      </c>
      <c r="D805" s="3" t="str">
        <f>VLOOKUP(C805,$V$1:$Z$47,5,0)</f>
        <v>IC4</v>
      </c>
      <c r="E805" s="3">
        <v>162360</v>
      </c>
      <c r="F805" s="7">
        <f>IF(Table3[[#This Row],[Base salary]]&gt;$S$14,$S$14,Table3[[#This Row],[Base salary]])</f>
        <v>162360</v>
      </c>
    </row>
    <row r="806" spans="1:6" x14ac:dyDescent="0.3">
      <c r="A806" s="3">
        <v>867</v>
      </c>
      <c r="B806" s="3" t="s">
        <v>7</v>
      </c>
      <c r="C806" s="3" t="s">
        <v>9</v>
      </c>
      <c r="D806" s="3" t="str">
        <f>VLOOKUP(C806,$V$1:$Z$47,5,0)</f>
        <v>IC6</v>
      </c>
      <c r="E806" s="3">
        <v>188000</v>
      </c>
      <c r="F806" s="7">
        <f>IF(Table3[[#This Row],[Base salary]]&gt;$S$14,$S$14,Table3[[#This Row],[Base salary]])</f>
        <v>188000</v>
      </c>
    </row>
    <row r="807" spans="1:6" x14ac:dyDescent="0.3">
      <c r="A807" s="3">
        <v>868</v>
      </c>
      <c r="B807" s="3" t="s">
        <v>4</v>
      </c>
      <c r="C807" s="3" t="s">
        <v>5</v>
      </c>
      <c r="D807" s="3" t="str">
        <f>VLOOKUP(C807,$V$1:$Z$47,5,0)</f>
        <v>IC4</v>
      </c>
      <c r="E807" s="3">
        <v>150000</v>
      </c>
      <c r="F807" s="7">
        <f>IF(Table3[[#This Row],[Base salary]]&gt;$S$14,$S$14,Table3[[#This Row],[Base salary]])</f>
        <v>150000</v>
      </c>
    </row>
    <row r="808" spans="1:6" x14ac:dyDescent="0.3">
      <c r="A808" s="3">
        <v>869</v>
      </c>
      <c r="B808" s="3" t="s">
        <v>7</v>
      </c>
      <c r="C808" s="3" t="s">
        <v>6</v>
      </c>
      <c r="D808" s="3" t="str">
        <f>VLOOKUP(C808,$V$1:$Z$47,5,0)</f>
        <v>IC5</v>
      </c>
      <c r="E808" s="3">
        <v>191000</v>
      </c>
      <c r="F808" s="7">
        <f>IF(Table3[[#This Row],[Base salary]]&gt;$S$14,$S$14,Table3[[#This Row],[Base salary]])</f>
        <v>191000</v>
      </c>
    </row>
    <row r="809" spans="1:6" x14ac:dyDescent="0.3">
      <c r="A809" s="3">
        <v>870</v>
      </c>
      <c r="B809" s="3" t="s">
        <v>4</v>
      </c>
      <c r="C809" s="3" t="s">
        <v>6</v>
      </c>
      <c r="D809" s="3" t="str">
        <f>VLOOKUP(C809,$V$1:$Z$47,5,0)</f>
        <v>IC5</v>
      </c>
      <c r="E809" s="3">
        <v>168000</v>
      </c>
      <c r="F809" s="7">
        <f>IF(Table3[[#This Row],[Base salary]]&gt;$S$14,$S$14,Table3[[#This Row],[Base salary]])</f>
        <v>168000</v>
      </c>
    </row>
    <row r="810" spans="1:6" x14ac:dyDescent="0.3">
      <c r="A810" s="3">
        <v>871</v>
      </c>
      <c r="B810" s="3" t="s">
        <v>4</v>
      </c>
      <c r="C810" s="3" t="s">
        <v>5</v>
      </c>
      <c r="D810" s="3" t="str">
        <f>VLOOKUP(C810,$V$1:$Z$47,5,0)</f>
        <v>IC4</v>
      </c>
      <c r="E810" s="3">
        <v>144060</v>
      </c>
      <c r="F810" s="7">
        <f>IF(Table3[[#This Row],[Base salary]]&gt;$S$14,$S$14,Table3[[#This Row],[Base salary]])</f>
        <v>144060</v>
      </c>
    </row>
    <row r="811" spans="1:6" x14ac:dyDescent="0.3">
      <c r="A811" s="3">
        <v>872</v>
      </c>
      <c r="B811" s="3" t="s">
        <v>4</v>
      </c>
      <c r="C811" s="3" t="s">
        <v>14</v>
      </c>
      <c r="D811" s="3" t="str">
        <f>VLOOKUP(C811,$V$1:$Z$47,5,0)</f>
        <v>M1</v>
      </c>
      <c r="E811" s="3">
        <v>190000</v>
      </c>
      <c r="F811" s="7">
        <f>IF(Table3[[#This Row],[Base salary]]&gt;$S$14,$S$14,Table3[[#This Row],[Base salary]])</f>
        <v>190000</v>
      </c>
    </row>
    <row r="812" spans="1:6" x14ac:dyDescent="0.3">
      <c r="A812" s="3">
        <v>873</v>
      </c>
      <c r="B812" s="3" t="s">
        <v>4</v>
      </c>
      <c r="C812" s="3" t="s">
        <v>5</v>
      </c>
      <c r="D812" s="3" t="str">
        <f>VLOOKUP(C812,$V$1:$Z$47,5,0)</f>
        <v>IC4</v>
      </c>
      <c r="E812" s="3">
        <v>81000</v>
      </c>
      <c r="F812" s="7">
        <f>IF(Table3[[#This Row],[Base salary]]&gt;$S$14,$S$14,Table3[[#This Row],[Base salary]])</f>
        <v>81000</v>
      </c>
    </row>
    <row r="813" spans="1:6" x14ac:dyDescent="0.3">
      <c r="A813" s="3">
        <v>875</v>
      </c>
      <c r="B813" s="3" t="s">
        <v>4</v>
      </c>
      <c r="C813" s="3" t="s">
        <v>6</v>
      </c>
      <c r="D813" s="3" t="str">
        <f>VLOOKUP(C813,$V$1:$Z$47,5,0)</f>
        <v>IC5</v>
      </c>
      <c r="E813" s="3">
        <v>180000</v>
      </c>
      <c r="F813" s="7">
        <f>IF(Table3[[#This Row],[Base salary]]&gt;$S$14,$S$14,Table3[[#This Row],[Base salary]])</f>
        <v>180000</v>
      </c>
    </row>
    <row r="814" spans="1:6" x14ac:dyDescent="0.3">
      <c r="A814" s="4">
        <v>876</v>
      </c>
      <c r="B814" s="4" t="s">
        <v>7</v>
      </c>
      <c r="C814" s="4" t="s">
        <v>5</v>
      </c>
      <c r="D814" s="3" t="str">
        <f>VLOOKUP(C814,$V$1:$Z$47,5,0)</f>
        <v>IC4</v>
      </c>
      <c r="E814" s="4">
        <v>160000</v>
      </c>
      <c r="F814" s="7">
        <f>IF(Table3[[#This Row],[Base salary]]&gt;$S$14,$S$14,Table3[[#This Row],[Base salary]])</f>
        <v>160000</v>
      </c>
    </row>
    <row r="815" spans="1:6" x14ac:dyDescent="0.3">
      <c r="A815" s="3">
        <v>877</v>
      </c>
      <c r="B815" s="3" t="s">
        <v>7</v>
      </c>
      <c r="C815" s="3" t="s">
        <v>19</v>
      </c>
      <c r="D815" s="3" t="str">
        <f>VLOOKUP(C815,$V$1:$Z$47,5,0)</f>
        <v>Others</v>
      </c>
      <c r="E815" s="3">
        <v>243000</v>
      </c>
      <c r="F815" s="7">
        <f>IF(Table3[[#This Row],[Base salary]]&gt;$S$14,$S$14,Table3[[#This Row],[Base salary]])</f>
        <v>243000</v>
      </c>
    </row>
    <row r="816" spans="1:6" x14ac:dyDescent="0.3">
      <c r="A816" s="4">
        <v>878</v>
      </c>
      <c r="B816" s="4" t="s">
        <v>4</v>
      </c>
      <c r="C816" s="4" t="s">
        <v>5</v>
      </c>
      <c r="D816" s="3" t="str">
        <f>VLOOKUP(C816,$V$1:$Z$47,5,0)</f>
        <v>IC4</v>
      </c>
      <c r="E816" s="4">
        <v>160000</v>
      </c>
      <c r="F816" s="7">
        <f>IF(Table3[[#This Row],[Base salary]]&gt;$S$14,$S$14,Table3[[#This Row],[Base salary]])</f>
        <v>160000</v>
      </c>
    </row>
    <row r="817" spans="1:6" x14ac:dyDescent="0.3">
      <c r="A817" s="3">
        <v>879</v>
      </c>
      <c r="B817" s="3" t="s">
        <v>4</v>
      </c>
      <c r="C817" s="3" t="s">
        <v>5</v>
      </c>
      <c r="D817" s="3" t="str">
        <f>VLOOKUP(C817,$V$1:$Z$47,5,0)</f>
        <v>IC4</v>
      </c>
      <c r="E817" s="3">
        <v>140000</v>
      </c>
      <c r="F817" s="7">
        <f>IF(Table3[[#This Row],[Base salary]]&gt;$S$14,$S$14,Table3[[#This Row],[Base salary]])</f>
        <v>140000</v>
      </c>
    </row>
    <row r="818" spans="1:6" x14ac:dyDescent="0.3">
      <c r="A818" s="4">
        <v>880</v>
      </c>
      <c r="B818" s="4" t="s">
        <v>4</v>
      </c>
      <c r="C818" s="4" t="s">
        <v>6</v>
      </c>
      <c r="D818" s="3" t="str">
        <f>VLOOKUP(C818,$V$1:$Z$47,5,0)</f>
        <v>IC5</v>
      </c>
      <c r="E818" s="4">
        <v>198000</v>
      </c>
      <c r="F818" s="7">
        <f>IF(Table3[[#This Row],[Base salary]]&gt;$S$14,$S$14,Table3[[#This Row],[Base salary]])</f>
        <v>198000</v>
      </c>
    </row>
    <row r="819" spans="1:6" x14ac:dyDescent="0.3">
      <c r="A819" s="3">
        <v>881</v>
      </c>
      <c r="B819" s="3" t="s">
        <v>4</v>
      </c>
      <c r="C819" s="3" t="s">
        <v>6</v>
      </c>
      <c r="D819" s="3" t="str">
        <f>VLOOKUP(C819,$V$1:$Z$47,5,0)</f>
        <v>IC5</v>
      </c>
      <c r="E819" s="3">
        <v>194040</v>
      </c>
      <c r="F819" s="7">
        <f>IF(Table3[[#This Row],[Base salary]]&gt;$S$14,$S$14,Table3[[#This Row],[Base salary]])</f>
        <v>194040</v>
      </c>
    </row>
    <row r="820" spans="1:6" x14ac:dyDescent="0.3">
      <c r="A820" s="4">
        <v>882</v>
      </c>
      <c r="B820" s="4" t="s">
        <v>4</v>
      </c>
      <c r="C820" s="4" t="s">
        <v>8</v>
      </c>
      <c r="D820" s="3" t="str">
        <f>VLOOKUP(C820,$V$1:$Z$47,5,0)</f>
        <v>IC3</v>
      </c>
      <c r="E820" s="4">
        <v>100000</v>
      </c>
      <c r="F820" s="7">
        <f>IF(Table3[[#This Row],[Base salary]]&gt;$S$14,$S$14,Table3[[#This Row],[Base salary]])</f>
        <v>100000</v>
      </c>
    </row>
    <row r="821" spans="1:6" x14ac:dyDescent="0.3">
      <c r="A821" s="3">
        <v>883</v>
      </c>
      <c r="B821" s="3" t="s">
        <v>4</v>
      </c>
      <c r="C821" s="3" t="s">
        <v>5</v>
      </c>
      <c r="D821" s="3" t="str">
        <f>VLOOKUP(C821,$V$1:$Z$47,5,0)</f>
        <v>IC4</v>
      </c>
      <c r="E821" s="3">
        <v>121000</v>
      </c>
      <c r="F821" s="7">
        <f>IF(Table3[[#This Row],[Base salary]]&gt;$S$14,$S$14,Table3[[#This Row],[Base salary]])</f>
        <v>121000</v>
      </c>
    </row>
    <row r="822" spans="1:6" x14ac:dyDescent="0.3">
      <c r="A822" s="4">
        <v>884</v>
      </c>
      <c r="B822" s="4" t="s">
        <v>4</v>
      </c>
      <c r="C822" s="4" t="s">
        <v>9</v>
      </c>
      <c r="D822" s="3" t="str">
        <f>VLOOKUP(C822,$V$1:$Z$47,5,0)</f>
        <v>IC6</v>
      </c>
      <c r="E822" s="4">
        <v>138000</v>
      </c>
      <c r="F822" s="7">
        <f>IF(Table3[[#This Row],[Base salary]]&gt;$S$14,$S$14,Table3[[#This Row],[Base salary]])</f>
        <v>138000</v>
      </c>
    </row>
    <row r="823" spans="1:6" x14ac:dyDescent="0.3">
      <c r="A823" s="3">
        <v>885</v>
      </c>
      <c r="B823" s="3" t="s">
        <v>4</v>
      </c>
      <c r="C823" s="3" t="s">
        <v>5</v>
      </c>
      <c r="D823" s="3" t="str">
        <f>VLOOKUP(C823,$V$1:$Z$47,5,0)</f>
        <v>IC4</v>
      </c>
      <c r="E823" s="3">
        <v>135000</v>
      </c>
      <c r="F823" s="7">
        <f>IF(Table3[[#This Row],[Base salary]]&gt;$S$14,$S$14,Table3[[#This Row],[Base salary]])</f>
        <v>135000</v>
      </c>
    </row>
    <row r="824" spans="1:6" x14ac:dyDescent="0.3">
      <c r="A824" s="4">
        <v>886</v>
      </c>
      <c r="B824" s="4" t="s">
        <v>4</v>
      </c>
      <c r="C824" s="4" t="s">
        <v>6</v>
      </c>
      <c r="D824" s="3" t="str">
        <f>VLOOKUP(C824,$V$1:$Z$47,5,0)</f>
        <v>IC5</v>
      </c>
      <c r="E824" s="4">
        <v>166600</v>
      </c>
      <c r="F824" s="7">
        <f>IF(Table3[[#This Row],[Base salary]]&gt;$S$14,$S$14,Table3[[#This Row],[Base salary]])</f>
        <v>166600</v>
      </c>
    </row>
    <row r="825" spans="1:6" x14ac:dyDescent="0.3">
      <c r="A825" s="3">
        <v>887</v>
      </c>
      <c r="B825" s="3" t="s">
        <v>7</v>
      </c>
      <c r="C825" s="3" t="s">
        <v>5</v>
      </c>
      <c r="D825" s="3" t="str">
        <f>VLOOKUP(C825,$V$1:$Z$47,5,0)</f>
        <v>IC4</v>
      </c>
      <c r="E825" s="3">
        <v>77000</v>
      </c>
      <c r="F825" s="7">
        <f>IF(Table3[[#This Row],[Base salary]]&gt;$S$14,$S$14,Table3[[#This Row],[Base salary]])</f>
        <v>77000</v>
      </c>
    </row>
    <row r="826" spans="1:6" x14ac:dyDescent="0.3">
      <c r="A826" s="4">
        <v>888</v>
      </c>
      <c r="B826" s="4" t="s">
        <v>4</v>
      </c>
      <c r="C826" s="4" t="s">
        <v>5</v>
      </c>
      <c r="D826" s="3" t="str">
        <f>VLOOKUP(C826,$V$1:$Z$47,5,0)</f>
        <v>IC4</v>
      </c>
      <c r="E826" s="4">
        <v>85287</v>
      </c>
      <c r="F826" s="7">
        <f>IF(Table3[[#This Row],[Base salary]]&gt;$S$14,$S$14,Table3[[#This Row],[Base salary]])</f>
        <v>85287</v>
      </c>
    </row>
    <row r="827" spans="1:6" x14ac:dyDescent="0.3">
      <c r="A827" s="3">
        <v>889</v>
      </c>
      <c r="B827" s="3" t="s">
        <v>4</v>
      </c>
      <c r="C827" s="3" t="s">
        <v>9</v>
      </c>
      <c r="D827" s="3" t="str">
        <f>VLOOKUP(C827,$V$1:$Z$47,5,0)</f>
        <v>IC6</v>
      </c>
      <c r="E827" s="3">
        <v>140000</v>
      </c>
      <c r="F827" s="7">
        <f>IF(Table3[[#This Row],[Base salary]]&gt;$S$14,$S$14,Table3[[#This Row],[Base salary]])</f>
        <v>140000</v>
      </c>
    </row>
    <row r="828" spans="1:6" x14ac:dyDescent="0.3">
      <c r="A828" s="4">
        <v>890</v>
      </c>
      <c r="B828" s="4" t="s">
        <v>4</v>
      </c>
      <c r="C828" s="4" t="s">
        <v>5</v>
      </c>
      <c r="D828" s="3" t="str">
        <f>VLOOKUP(C828,$V$1:$Z$47,5,0)</f>
        <v>IC4</v>
      </c>
      <c r="E828" s="4">
        <v>76500</v>
      </c>
      <c r="F828" s="7">
        <f>IF(Table3[[#This Row],[Base salary]]&gt;$S$14,$S$14,Table3[[#This Row],[Base salary]])</f>
        <v>76500</v>
      </c>
    </row>
    <row r="829" spans="1:6" x14ac:dyDescent="0.3">
      <c r="A829" s="3">
        <v>891</v>
      </c>
      <c r="B829" s="3" t="s">
        <v>7</v>
      </c>
      <c r="C829" s="3" t="s">
        <v>54</v>
      </c>
      <c r="D829" s="3" t="str">
        <f>VLOOKUP(C829,$V$1:$Z$47,5,0)</f>
        <v>Others</v>
      </c>
      <c r="E829" s="3">
        <v>128040.68</v>
      </c>
      <c r="F829" s="7">
        <f>IF(Table3[[#This Row],[Base salary]]&gt;$S$14,$S$14,Table3[[#This Row],[Base salary]])</f>
        <v>128040.68</v>
      </c>
    </row>
    <row r="830" spans="1:6" x14ac:dyDescent="0.3">
      <c r="A830" s="4">
        <v>892</v>
      </c>
      <c r="B830" s="4" t="s">
        <v>7</v>
      </c>
      <c r="C830" s="4" t="s">
        <v>8</v>
      </c>
      <c r="D830" s="3" t="str">
        <f>VLOOKUP(C830,$V$1:$Z$47,5,0)</f>
        <v>IC3</v>
      </c>
      <c r="E830" s="4">
        <v>107200</v>
      </c>
      <c r="F830" s="7">
        <f>IF(Table3[[#This Row],[Base salary]]&gt;$S$14,$S$14,Table3[[#This Row],[Base salary]])</f>
        <v>107200</v>
      </c>
    </row>
    <row r="831" spans="1:6" x14ac:dyDescent="0.3">
      <c r="A831" s="3">
        <v>893</v>
      </c>
      <c r="B831" s="3" t="s">
        <v>4</v>
      </c>
      <c r="C831" s="3" t="s">
        <v>8</v>
      </c>
      <c r="D831" s="3" t="str">
        <f>VLOOKUP(C831,$V$1:$Z$47,5,0)</f>
        <v>IC3</v>
      </c>
      <c r="E831" s="3">
        <v>121500</v>
      </c>
      <c r="F831" s="7">
        <f>IF(Table3[[#This Row],[Base salary]]&gt;$S$14,$S$14,Table3[[#This Row],[Base salary]])</f>
        <v>121500</v>
      </c>
    </row>
    <row r="832" spans="1:6" x14ac:dyDescent="0.3">
      <c r="A832" s="4">
        <v>894</v>
      </c>
      <c r="B832" s="4" t="s">
        <v>4</v>
      </c>
      <c r="C832" s="4" t="s">
        <v>9</v>
      </c>
      <c r="D832" s="3" t="str">
        <f>VLOOKUP(C832,$V$1:$Z$47,5,0)</f>
        <v>IC6</v>
      </c>
      <c r="E832" s="4">
        <v>211690</v>
      </c>
      <c r="F832" s="7">
        <f>IF(Table3[[#This Row],[Base salary]]&gt;$S$14,$S$14,Table3[[#This Row],[Base salary]])</f>
        <v>211690</v>
      </c>
    </row>
    <row r="833" spans="1:6" x14ac:dyDescent="0.3">
      <c r="A833" s="3">
        <v>895</v>
      </c>
      <c r="B833" s="3" t="s">
        <v>7</v>
      </c>
      <c r="C833" s="3" t="s">
        <v>8</v>
      </c>
      <c r="D833" s="3" t="str">
        <f>VLOOKUP(C833,$V$1:$Z$47,5,0)</f>
        <v>IC3</v>
      </c>
      <c r="E833" s="3">
        <v>101000</v>
      </c>
      <c r="F833" s="7">
        <f>IF(Table3[[#This Row],[Base salary]]&gt;$S$14,$S$14,Table3[[#This Row],[Base salary]])</f>
        <v>101000</v>
      </c>
    </row>
    <row r="834" spans="1:6" x14ac:dyDescent="0.3">
      <c r="A834" s="4">
        <v>896</v>
      </c>
      <c r="B834" s="4" t="s">
        <v>7</v>
      </c>
      <c r="C834" s="4" t="s">
        <v>5</v>
      </c>
      <c r="D834" s="3" t="str">
        <f>VLOOKUP(C834,$V$1:$Z$47,5,0)</f>
        <v>IC4</v>
      </c>
      <c r="E834" s="4">
        <v>161000</v>
      </c>
      <c r="F834" s="7">
        <f>IF(Table3[[#This Row],[Base salary]]&gt;$S$14,$S$14,Table3[[#This Row],[Base salary]])</f>
        <v>161000</v>
      </c>
    </row>
    <row r="835" spans="1:6" x14ac:dyDescent="0.3">
      <c r="A835" s="3">
        <v>897</v>
      </c>
      <c r="B835" s="3" t="s">
        <v>4</v>
      </c>
      <c r="C835" s="3" t="s">
        <v>14</v>
      </c>
      <c r="D835" s="3" t="str">
        <f>VLOOKUP(C835,$V$1:$Z$47,5,0)</f>
        <v>M1</v>
      </c>
      <c r="E835" s="3">
        <v>188000</v>
      </c>
      <c r="F835" s="7">
        <f>IF(Table3[[#This Row],[Base salary]]&gt;$S$14,$S$14,Table3[[#This Row],[Base salary]])</f>
        <v>188000</v>
      </c>
    </row>
    <row r="836" spans="1:6" x14ac:dyDescent="0.3">
      <c r="A836" s="4">
        <v>898</v>
      </c>
      <c r="B836" s="4" t="s">
        <v>7</v>
      </c>
      <c r="C836" s="4" t="s">
        <v>5</v>
      </c>
      <c r="D836" s="3" t="str">
        <f>VLOOKUP(C836,$V$1:$Z$47,5,0)</f>
        <v>IC4</v>
      </c>
      <c r="E836" s="4">
        <v>118000</v>
      </c>
      <c r="F836" s="7">
        <f>IF(Table3[[#This Row],[Base salary]]&gt;$S$14,$S$14,Table3[[#This Row],[Base salary]])</f>
        <v>118000</v>
      </c>
    </row>
    <row r="837" spans="1:6" x14ac:dyDescent="0.3">
      <c r="A837" s="3">
        <v>899</v>
      </c>
      <c r="B837" s="3" t="s">
        <v>7</v>
      </c>
      <c r="C837" s="3" t="s">
        <v>6</v>
      </c>
      <c r="D837" s="3" t="str">
        <f>VLOOKUP(C837,$V$1:$Z$47,5,0)</f>
        <v>IC5</v>
      </c>
      <c r="E837" s="3">
        <v>154440</v>
      </c>
      <c r="F837" s="7">
        <f>IF(Table3[[#This Row],[Base salary]]&gt;$S$14,$S$14,Table3[[#This Row],[Base salary]])</f>
        <v>154440</v>
      </c>
    </row>
    <row r="838" spans="1:6" x14ac:dyDescent="0.3">
      <c r="A838" s="4">
        <v>900</v>
      </c>
      <c r="B838" s="4" t="s">
        <v>4</v>
      </c>
      <c r="C838" s="4" t="s">
        <v>8</v>
      </c>
      <c r="D838" s="3" t="str">
        <f>VLOOKUP(C838,$V$1:$Z$47,5,0)</f>
        <v>IC3</v>
      </c>
      <c r="E838" s="4">
        <v>110000</v>
      </c>
      <c r="F838" s="7">
        <f>IF(Table3[[#This Row],[Base salary]]&gt;$S$14,$S$14,Table3[[#This Row],[Base salary]])</f>
        <v>110000</v>
      </c>
    </row>
    <row r="839" spans="1:6" x14ac:dyDescent="0.3">
      <c r="A839" s="3">
        <v>901</v>
      </c>
      <c r="B839" s="3" t="s">
        <v>4</v>
      </c>
      <c r="C839" s="3" t="s">
        <v>6</v>
      </c>
      <c r="D839" s="3" t="str">
        <f>VLOOKUP(C839,$V$1:$Z$47,5,0)</f>
        <v>IC5</v>
      </c>
      <c r="E839" s="3">
        <v>95000</v>
      </c>
      <c r="F839" s="7">
        <f>IF(Table3[[#This Row],[Base salary]]&gt;$S$14,$S$14,Table3[[#This Row],[Base salary]])</f>
        <v>95000</v>
      </c>
    </row>
    <row r="840" spans="1:6" x14ac:dyDescent="0.3">
      <c r="A840" s="4">
        <v>902</v>
      </c>
      <c r="B840" s="4" t="s">
        <v>4</v>
      </c>
      <c r="C840" s="4" t="s">
        <v>8</v>
      </c>
      <c r="D840" s="3" t="str">
        <f>VLOOKUP(C840,$V$1:$Z$47,5,0)</f>
        <v>IC3</v>
      </c>
      <c r="E840" s="4">
        <v>84843.199999999997</v>
      </c>
      <c r="F840" s="7">
        <f>IF(Table3[[#This Row],[Base salary]]&gt;$S$14,$S$14,Table3[[#This Row],[Base salary]])</f>
        <v>84843.199999999997</v>
      </c>
    </row>
    <row r="841" spans="1:6" x14ac:dyDescent="0.3">
      <c r="A841" s="3">
        <v>903</v>
      </c>
      <c r="B841" s="3" t="s">
        <v>4</v>
      </c>
      <c r="C841" s="3" t="s">
        <v>15</v>
      </c>
      <c r="D841" s="3" t="str">
        <f>VLOOKUP(C841,$V$1:$Z$47,5,0)</f>
        <v>Others</v>
      </c>
      <c r="E841" s="3">
        <v>152460</v>
      </c>
      <c r="F841" s="7">
        <f>IF(Table3[[#This Row],[Base salary]]&gt;$S$14,$S$14,Table3[[#This Row],[Base salary]])</f>
        <v>152460</v>
      </c>
    </row>
    <row r="842" spans="1:6" x14ac:dyDescent="0.3">
      <c r="A842" s="4">
        <v>904</v>
      </c>
      <c r="B842" s="4" t="s">
        <v>7</v>
      </c>
      <c r="C842" s="4" t="s">
        <v>5</v>
      </c>
      <c r="D842" s="3" t="str">
        <f>VLOOKUP(C842,$V$1:$Z$47,5,0)</f>
        <v>IC4</v>
      </c>
      <c r="E842" s="4">
        <v>118000</v>
      </c>
      <c r="F842" s="7">
        <f>IF(Table3[[#This Row],[Base salary]]&gt;$S$14,$S$14,Table3[[#This Row],[Base salary]])</f>
        <v>118000</v>
      </c>
    </row>
    <row r="843" spans="1:6" x14ac:dyDescent="0.3">
      <c r="A843" s="3">
        <v>905</v>
      </c>
      <c r="B843" s="3" t="s">
        <v>7</v>
      </c>
      <c r="C843" s="3" t="s">
        <v>6</v>
      </c>
      <c r="D843" s="3" t="str">
        <f>VLOOKUP(C843,$V$1:$Z$47,5,0)</f>
        <v>IC5</v>
      </c>
      <c r="E843" s="3">
        <v>90000</v>
      </c>
      <c r="F843" s="7">
        <f>IF(Table3[[#This Row],[Base salary]]&gt;$S$14,$S$14,Table3[[#This Row],[Base salary]])</f>
        <v>90000</v>
      </c>
    </row>
    <row r="844" spans="1:6" x14ac:dyDescent="0.3">
      <c r="A844" s="4">
        <v>906</v>
      </c>
      <c r="B844" s="4" t="s">
        <v>4</v>
      </c>
      <c r="C844" s="4" t="s">
        <v>18</v>
      </c>
      <c r="D844" s="3" t="str">
        <f>VLOOKUP(C844,$V$1:$Z$47,5,0)</f>
        <v>Others</v>
      </c>
      <c r="E844" s="4">
        <v>160000</v>
      </c>
      <c r="F844" s="7">
        <f>IF(Table3[[#This Row],[Base salary]]&gt;$S$14,$S$14,Table3[[#This Row],[Base salary]])</f>
        <v>160000</v>
      </c>
    </row>
    <row r="845" spans="1:6" x14ac:dyDescent="0.3">
      <c r="A845" s="3">
        <v>907</v>
      </c>
      <c r="B845" s="3" t="s">
        <v>7</v>
      </c>
      <c r="C845" s="3" t="s">
        <v>9</v>
      </c>
      <c r="D845" s="3" t="str">
        <f>VLOOKUP(C845,$V$1:$Z$47,5,0)</f>
        <v>IC6</v>
      </c>
      <c r="E845" s="3">
        <v>110000</v>
      </c>
      <c r="F845" s="7">
        <f>IF(Table3[[#This Row],[Base salary]]&gt;$S$14,$S$14,Table3[[#This Row],[Base salary]])</f>
        <v>110000</v>
      </c>
    </row>
    <row r="846" spans="1:6" x14ac:dyDescent="0.3">
      <c r="A846" s="4">
        <v>908</v>
      </c>
      <c r="B846" s="4" t="s">
        <v>4</v>
      </c>
      <c r="C846" s="4" t="s">
        <v>6</v>
      </c>
      <c r="D846" s="3" t="str">
        <f>VLOOKUP(C846,$V$1:$Z$47,5,0)</f>
        <v>IC5</v>
      </c>
      <c r="E846" s="4">
        <v>100980</v>
      </c>
      <c r="F846" s="7">
        <f>IF(Table3[[#This Row],[Base salary]]&gt;$S$14,$S$14,Table3[[#This Row],[Base salary]])</f>
        <v>100980</v>
      </c>
    </row>
    <row r="847" spans="1:6" x14ac:dyDescent="0.3">
      <c r="A847" s="3">
        <v>909</v>
      </c>
      <c r="B847" s="3" t="s">
        <v>4</v>
      </c>
      <c r="C847" s="3" t="s">
        <v>8</v>
      </c>
      <c r="D847" s="3" t="str">
        <f>VLOOKUP(C847,$V$1:$Z$47,5,0)</f>
        <v>IC3</v>
      </c>
      <c r="E847" s="3">
        <v>123000</v>
      </c>
      <c r="F847" s="7">
        <f>IF(Table3[[#This Row],[Base salary]]&gt;$S$14,$S$14,Table3[[#This Row],[Base salary]])</f>
        <v>123000</v>
      </c>
    </row>
    <row r="848" spans="1:6" x14ac:dyDescent="0.3">
      <c r="A848" s="4">
        <v>910</v>
      </c>
      <c r="B848" s="4" t="s">
        <v>4</v>
      </c>
      <c r="C848" s="4" t="s">
        <v>8</v>
      </c>
      <c r="D848" s="3" t="str">
        <f>VLOOKUP(C848,$V$1:$Z$47,5,0)</f>
        <v>IC3</v>
      </c>
      <c r="E848" s="4">
        <v>106286.44</v>
      </c>
      <c r="F848" s="7">
        <f>IF(Table3[[#This Row],[Base salary]]&gt;$S$14,$S$14,Table3[[#This Row],[Base salary]])</f>
        <v>106286.44</v>
      </c>
    </row>
    <row r="849" spans="1:6" x14ac:dyDescent="0.3">
      <c r="A849" s="3">
        <v>911</v>
      </c>
      <c r="B849" s="3" t="s">
        <v>7</v>
      </c>
      <c r="C849" s="3" t="s">
        <v>5</v>
      </c>
      <c r="D849" s="3" t="str">
        <f>VLOOKUP(C849,$V$1:$Z$47,5,0)</f>
        <v>IC4</v>
      </c>
      <c r="E849" s="3">
        <v>81000</v>
      </c>
      <c r="F849" s="7">
        <f>IF(Table3[[#This Row],[Base salary]]&gt;$S$14,$S$14,Table3[[#This Row],[Base salary]])</f>
        <v>81000</v>
      </c>
    </row>
    <row r="850" spans="1:6" x14ac:dyDescent="0.3">
      <c r="A850" s="4">
        <v>912</v>
      </c>
      <c r="B850" s="4" t="s">
        <v>4</v>
      </c>
      <c r="C850" s="4" t="s">
        <v>5</v>
      </c>
      <c r="D850" s="3" t="str">
        <f>VLOOKUP(C850,$V$1:$Z$47,5,0)</f>
        <v>IC4</v>
      </c>
      <c r="E850" s="4">
        <v>120000</v>
      </c>
      <c r="F850" s="7">
        <f>IF(Table3[[#This Row],[Base salary]]&gt;$S$14,$S$14,Table3[[#This Row],[Base salary]])</f>
        <v>120000</v>
      </c>
    </row>
    <row r="851" spans="1:6" x14ac:dyDescent="0.3">
      <c r="A851" s="3">
        <v>913</v>
      </c>
      <c r="B851" s="3" t="s">
        <v>7</v>
      </c>
      <c r="C851" s="3" t="s">
        <v>5</v>
      </c>
      <c r="D851" s="3" t="str">
        <f>VLOOKUP(C851,$V$1:$Z$47,5,0)</f>
        <v>IC4</v>
      </c>
      <c r="E851" s="3">
        <v>82000</v>
      </c>
      <c r="F851" s="7">
        <f>IF(Table3[[#This Row],[Base salary]]&gt;$S$14,$S$14,Table3[[#This Row],[Base salary]])</f>
        <v>82000</v>
      </c>
    </row>
    <row r="852" spans="1:6" x14ac:dyDescent="0.3">
      <c r="A852" s="4">
        <v>914</v>
      </c>
      <c r="B852" s="4" t="s">
        <v>4</v>
      </c>
      <c r="C852" s="4" t="s">
        <v>5</v>
      </c>
      <c r="D852" s="3" t="str">
        <f>VLOOKUP(C852,$V$1:$Z$47,5,0)</f>
        <v>IC4</v>
      </c>
      <c r="E852" s="4">
        <v>83000</v>
      </c>
      <c r="F852" s="7">
        <f>IF(Table3[[#This Row],[Base salary]]&gt;$S$14,$S$14,Table3[[#This Row],[Base salary]])</f>
        <v>83000</v>
      </c>
    </row>
    <row r="853" spans="1:6" x14ac:dyDescent="0.3">
      <c r="A853" s="3">
        <v>915</v>
      </c>
      <c r="B853" s="3" t="s">
        <v>4</v>
      </c>
      <c r="C853" s="3" t="s">
        <v>6</v>
      </c>
      <c r="D853" s="3" t="str">
        <f>VLOOKUP(C853,$V$1:$Z$47,5,0)</f>
        <v>IC5</v>
      </c>
      <c r="E853" s="3">
        <v>108000</v>
      </c>
      <c r="F853" s="7">
        <f>IF(Table3[[#This Row],[Base salary]]&gt;$S$14,$S$14,Table3[[#This Row],[Base salary]])</f>
        <v>108000</v>
      </c>
    </row>
    <row r="854" spans="1:6" x14ac:dyDescent="0.3">
      <c r="A854" s="4">
        <v>916</v>
      </c>
      <c r="B854" s="4" t="s">
        <v>7</v>
      </c>
      <c r="C854" s="4" t="s">
        <v>6</v>
      </c>
      <c r="D854" s="3" t="str">
        <f>VLOOKUP(C854,$V$1:$Z$47,5,0)</f>
        <v>IC5</v>
      </c>
      <c r="E854" s="4">
        <v>97050</v>
      </c>
      <c r="F854" s="7">
        <f>IF(Table3[[#This Row],[Base salary]]&gt;$S$14,$S$14,Table3[[#This Row],[Base salary]])</f>
        <v>97050</v>
      </c>
    </row>
    <row r="855" spans="1:6" x14ac:dyDescent="0.3">
      <c r="A855" s="3">
        <v>917</v>
      </c>
      <c r="B855" s="3" t="s">
        <v>7</v>
      </c>
      <c r="C855" s="3" t="s">
        <v>5</v>
      </c>
      <c r="D855" s="3" t="str">
        <f>VLOOKUP(C855,$V$1:$Z$47,5,0)</f>
        <v>IC4</v>
      </c>
      <c r="E855" s="3">
        <v>105000</v>
      </c>
      <c r="F855" s="7">
        <f>IF(Table3[[#This Row],[Base salary]]&gt;$S$14,$S$14,Table3[[#This Row],[Base salary]])</f>
        <v>105000</v>
      </c>
    </row>
    <row r="856" spans="1:6" x14ac:dyDescent="0.3">
      <c r="A856" s="4">
        <v>918</v>
      </c>
      <c r="B856" s="4" t="s">
        <v>7</v>
      </c>
      <c r="C856" s="4" t="s">
        <v>6</v>
      </c>
      <c r="D856" s="3" t="str">
        <f>VLOOKUP(C856,$V$1:$Z$47,5,0)</f>
        <v>IC5</v>
      </c>
      <c r="E856" s="4">
        <v>180000</v>
      </c>
      <c r="F856" s="7">
        <f>IF(Table3[[#This Row],[Base salary]]&gt;$S$14,$S$14,Table3[[#This Row],[Base salary]])</f>
        <v>180000</v>
      </c>
    </row>
    <row r="857" spans="1:6" x14ac:dyDescent="0.3">
      <c r="A857" s="3">
        <v>919</v>
      </c>
      <c r="B857" s="3" t="s">
        <v>7</v>
      </c>
      <c r="C857" s="3" t="s">
        <v>8</v>
      </c>
      <c r="D857" s="3" t="str">
        <f>VLOOKUP(C857,$V$1:$Z$47,5,0)</f>
        <v>IC3</v>
      </c>
      <c r="E857" s="3">
        <v>102000</v>
      </c>
      <c r="F857" s="7">
        <f>IF(Table3[[#This Row],[Base salary]]&gt;$S$14,$S$14,Table3[[#This Row],[Base salary]])</f>
        <v>102000</v>
      </c>
    </row>
    <row r="858" spans="1:6" x14ac:dyDescent="0.3">
      <c r="A858" s="4">
        <v>920</v>
      </c>
      <c r="B858" s="4" t="s">
        <v>4</v>
      </c>
      <c r="C858" s="4" t="s">
        <v>5</v>
      </c>
      <c r="D858" s="3" t="str">
        <f>VLOOKUP(C858,$V$1:$Z$47,5,0)</f>
        <v>IC4</v>
      </c>
      <c r="E858" s="4">
        <v>123000</v>
      </c>
      <c r="F858" s="7">
        <f>IF(Table3[[#This Row],[Base salary]]&gt;$S$14,$S$14,Table3[[#This Row],[Base salary]])</f>
        <v>123000</v>
      </c>
    </row>
    <row r="859" spans="1:6" x14ac:dyDescent="0.3">
      <c r="A859" s="3">
        <v>921</v>
      </c>
      <c r="B859" s="3" t="s">
        <v>4</v>
      </c>
      <c r="C859" s="3" t="s">
        <v>18</v>
      </c>
      <c r="D859" s="3" t="str">
        <f>VLOOKUP(C859,$V$1:$Z$47,5,0)</f>
        <v>Others</v>
      </c>
      <c r="E859" s="3">
        <v>155000</v>
      </c>
      <c r="F859" s="7">
        <f>IF(Table3[[#This Row],[Base salary]]&gt;$S$14,$S$14,Table3[[#This Row],[Base salary]])</f>
        <v>155000</v>
      </c>
    </row>
    <row r="860" spans="1:6" x14ac:dyDescent="0.3">
      <c r="A860" s="4">
        <v>922</v>
      </c>
      <c r="B860" s="4" t="s">
        <v>7</v>
      </c>
      <c r="C860" s="4" t="s">
        <v>8</v>
      </c>
      <c r="D860" s="3" t="str">
        <f>VLOOKUP(C860,$V$1:$Z$47,5,0)</f>
        <v>IC3</v>
      </c>
      <c r="E860" s="4">
        <v>118000</v>
      </c>
      <c r="F860" s="7">
        <f>IF(Table3[[#This Row],[Base salary]]&gt;$S$14,$S$14,Table3[[#This Row],[Base salary]])</f>
        <v>118000</v>
      </c>
    </row>
    <row r="861" spans="1:6" x14ac:dyDescent="0.3">
      <c r="A861" s="3">
        <v>923</v>
      </c>
      <c r="B861" s="3" t="s">
        <v>4</v>
      </c>
      <c r="C861" s="3" t="s">
        <v>18</v>
      </c>
      <c r="D861" s="3" t="str">
        <f>VLOOKUP(C861,$V$1:$Z$47,5,0)</f>
        <v>Others</v>
      </c>
      <c r="E861" s="3">
        <v>204968</v>
      </c>
      <c r="F861" s="7">
        <f>IF(Table3[[#This Row],[Base salary]]&gt;$S$14,$S$14,Table3[[#This Row],[Base salary]])</f>
        <v>204968</v>
      </c>
    </row>
    <row r="862" spans="1:6" x14ac:dyDescent="0.3">
      <c r="A862" s="4">
        <v>924</v>
      </c>
      <c r="B862" s="4" t="s">
        <v>4</v>
      </c>
      <c r="C862" s="4" t="s">
        <v>9</v>
      </c>
      <c r="D862" s="3" t="str">
        <f>VLOOKUP(C862,$V$1:$Z$47,5,0)</f>
        <v>IC6</v>
      </c>
      <c r="E862" s="4">
        <v>211860</v>
      </c>
      <c r="F862" s="7">
        <f>IF(Table3[[#This Row],[Base salary]]&gt;$S$14,$S$14,Table3[[#This Row],[Base salary]])</f>
        <v>211860</v>
      </c>
    </row>
    <row r="863" spans="1:6" x14ac:dyDescent="0.3">
      <c r="A863" s="3">
        <v>926</v>
      </c>
      <c r="B863" s="3" t="s">
        <v>7</v>
      </c>
      <c r="C863" s="3" t="s">
        <v>8</v>
      </c>
      <c r="D863" s="3" t="str">
        <f>VLOOKUP(C863,$V$1:$Z$47,5,0)</f>
        <v>IC3</v>
      </c>
      <c r="E863" s="3">
        <v>99534</v>
      </c>
      <c r="F863" s="7">
        <f>IF(Table3[[#This Row],[Base salary]]&gt;$S$14,$S$14,Table3[[#This Row],[Base salary]])</f>
        <v>99534</v>
      </c>
    </row>
    <row r="864" spans="1:6" x14ac:dyDescent="0.3">
      <c r="A864" s="3">
        <v>927</v>
      </c>
      <c r="B864" s="3" t="s">
        <v>4</v>
      </c>
      <c r="C864" s="3" t="s">
        <v>5</v>
      </c>
      <c r="D864" s="3" t="str">
        <f>VLOOKUP(C864,$V$1:$Z$47,5,0)</f>
        <v>IC4</v>
      </c>
      <c r="E864" s="3">
        <v>120540</v>
      </c>
      <c r="F864" s="7">
        <f>IF(Table3[[#This Row],[Base salary]]&gt;$S$14,$S$14,Table3[[#This Row],[Base salary]])</f>
        <v>120540</v>
      </c>
    </row>
    <row r="865" spans="1:6" x14ac:dyDescent="0.3">
      <c r="A865" s="3">
        <v>928</v>
      </c>
      <c r="B865" s="3" t="s">
        <v>4</v>
      </c>
      <c r="C865" s="3" t="s">
        <v>6</v>
      </c>
      <c r="D865" s="3" t="str">
        <f>VLOOKUP(C865,$V$1:$Z$47,5,0)</f>
        <v>IC5</v>
      </c>
      <c r="E865" s="3">
        <v>190000</v>
      </c>
      <c r="F865" s="7">
        <f>IF(Table3[[#This Row],[Base salary]]&gt;$S$14,$S$14,Table3[[#This Row],[Base salary]])</f>
        <v>190000</v>
      </c>
    </row>
    <row r="866" spans="1:6" x14ac:dyDescent="0.3">
      <c r="A866" s="3">
        <v>929</v>
      </c>
      <c r="B866" s="3" t="s">
        <v>4</v>
      </c>
      <c r="C866" s="3" t="s">
        <v>9</v>
      </c>
      <c r="D866" s="3" t="str">
        <f>VLOOKUP(C866,$V$1:$Z$47,5,0)</f>
        <v>IC6</v>
      </c>
      <c r="E866" s="3">
        <v>231000</v>
      </c>
      <c r="F866" s="7">
        <f>IF(Table3[[#This Row],[Base salary]]&gt;$S$14,$S$14,Table3[[#This Row],[Base salary]])</f>
        <v>231000</v>
      </c>
    </row>
    <row r="867" spans="1:6" x14ac:dyDescent="0.3">
      <c r="A867" s="3">
        <v>930</v>
      </c>
      <c r="B867" s="3" t="s">
        <v>4</v>
      </c>
      <c r="C867" s="3" t="s">
        <v>6</v>
      </c>
      <c r="D867" s="3" t="str">
        <f>VLOOKUP(C867,$V$1:$Z$47,5,0)</f>
        <v>IC5</v>
      </c>
      <c r="E867" s="3">
        <v>200000</v>
      </c>
      <c r="F867" s="7">
        <f>IF(Table3[[#This Row],[Base salary]]&gt;$S$14,$S$14,Table3[[#This Row],[Base salary]])</f>
        <v>200000</v>
      </c>
    </row>
    <row r="868" spans="1:6" x14ac:dyDescent="0.3">
      <c r="A868" s="3">
        <v>931</v>
      </c>
      <c r="B868" s="3" t="s">
        <v>4</v>
      </c>
      <c r="C868" s="3" t="s">
        <v>20</v>
      </c>
      <c r="D868" s="3" t="str">
        <f>VLOOKUP(C868,$V$1:$Z$47,5,0)</f>
        <v>Others</v>
      </c>
      <c r="E868" s="3">
        <v>293852</v>
      </c>
      <c r="F868" s="7">
        <f>IF(Table3[[#This Row],[Base salary]]&gt;$S$14,$S$14,Table3[[#This Row],[Base salary]])</f>
        <v>293852</v>
      </c>
    </row>
    <row r="869" spans="1:6" x14ac:dyDescent="0.3">
      <c r="A869" s="3">
        <v>932</v>
      </c>
      <c r="B869" s="3" t="s">
        <v>4</v>
      </c>
      <c r="C869" s="3" t="s">
        <v>48</v>
      </c>
      <c r="D869" s="3" t="str">
        <f>VLOOKUP(C869,$V$1:$Z$47,5,0)</f>
        <v>IC6</v>
      </c>
      <c r="E869" s="3">
        <v>221676</v>
      </c>
      <c r="F869" s="7">
        <f>IF(Table3[[#This Row],[Base salary]]&gt;$S$14,$S$14,Table3[[#This Row],[Base salary]])</f>
        <v>221676</v>
      </c>
    </row>
    <row r="870" spans="1:6" x14ac:dyDescent="0.3">
      <c r="A870" s="3">
        <v>933</v>
      </c>
      <c r="B870" s="3" t="s">
        <v>7</v>
      </c>
      <c r="C870" s="3" t="s">
        <v>8</v>
      </c>
      <c r="D870" s="3" t="str">
        <f>VLOOKUP(C870,$V$1:$Z$47,5,0)</f>
        <v>IC3</v>
      </c>
      <c r="E870" s="3">
        <v>51480</v>
      </c>
      <c r="F870" s="7">
        <f>IF(Table3[[#This Row],[Base salary]]&gt;$S$14,$S$14,Table3[[#This Row],[Base salary]])</f>
        <v>51480</v>
      </c>
    </row>
    <row r="871" spans="1:6" x14ac:dyDescent="0.3">
      <c r="A871" s="3">
        <v>934</v>
      </c>
      <c r="B871" s="3" t="s">
        <v>7</v>
      </c>
      <c r="C871" s="3" t="s">
        <v>9</v>
      </c>
      <c r="D871" s="3" t="str">
        <f>VLOOKUP(C871,$V$1:$Z$47,5,0)</f>
        <v>IC6</v>
      </c>
      <c r="E871" s="3">
        <v>110000</v>
      </c>
      <c r="F871" s="7">
        <f>IF(Table3[[#This Row],[Base salary]]&gt;$S$14,$S$14,Table3[[#This Row],[Base salary]])</f>
        <v>110000</v>
      </c>
    </row>
    <row r="872" spans="1:6" x14ac:dyDescent="0.3">
      <c r="A872" s="3">
        <v>935</v>
      </c>
      <c r="B872" s="3" t="s">
        <v>4</v>
      </c>
      <c r="C872" s="3" t="s">
        <v>5</v>
      </c>
      <c r="D872" s="3" t="str">
        <f>VLOOKUP(C872,$V$1:$Z$47,5,0)</f>
        <v>IC4</v>
      </c>
      <c r="E872" s="3">
        <v>80000</v>
      </c>
      <c r="F872" s="7">
        <f>IF(Table3[[#This Row],[Base salary]]&gt;$S$14,$S$14,Table3[[#This Row],[Base salary]])</f>
        <v>80000</v>
      </c>
    </row>
    <row r="873" spans="1:6" x14ac:dyDescent="0.3">
      <c r="A873" s="3">
        <v>936</v>
      </c>
      <c r="B873" s="3" t="s">
        <v>4</v>
      </c>
      <c r="C873" s="3" t="s">
        <v>6</v>
      </c>
      <c r="D873" s="3" t="str">
        <f>VLOOKUP(C873,$V$1:$Z$47,5,0)</f>
        <v>IC5</v>
      </c>
      <c r="E873" s="3">
        <v>88200</v>
      </c>
      <c r="F873" s="7">
        <f>IF(Table3[[#This Row],[Base salary]]&gt;$S$14,$S$14,Table3[[#This Row],[Base salary]])</f>
        <v>88200</v>
      </c>
    </row>
    <row r="874" spans="1:6" x14ac:dyDescent="0.3">
      <c r="A874" s="3">
        <v>937</v>
      </c>
      <c r="B874" s="3" t="s">
        <v>4</v>
      </c>
      <c r="C874" s="3" t="s">
        <v>55</v>
      </c>
      <c r="D874" s="3" t="str">
        <f>VLOOKUP(C874,$V$1:$Z$47,5,0)</f>
        <v>M1</v>
      </c>
      <c r="E874" s="3">
        <v>192000</v>
      </c>
      <c r="F874" s="7">
        <f>IF(Table3[[#This Row],[Base salary]]&gt;$S$14,$S$14,Table3[[#This Row],[Base salary]])</f>
        <v>192000</v>
      </c>
    </row>
    <row r="875" spans="1:6" x14ac:dyDescent="0.3">
      <c r="A875" s="3">
        <v>938</v>
      </c>
      <c r="B875" s="3" t="s">
        <v>4</v>
      </c>
      <c r="C875" s="3" t="s">
        <v>9</v>
      </c>
      <c r="D875" s="3" t="str">
        <f>VLOOKUP(C875,$V$1:$Z$47,5,0)</f>
        <v>IC6</v>
      </c>
      <c r="E875" s="3">
        <v>223000</v>
      </c>
      <c r="F875" s="7">
        <f>IF(Table3[[#This Row],[Base salary]]&gt;$S$14,$S$14,Table3[[#This Row],[Base salary]])</f>
        <v>223000</v>
      </c>
    </row>
    <row r="876" spans="1:6" x14ac:dyDescent="0.3">
      <c r="A876" s="3">
        <v>939</v>
      </c>
      <c r="B876" s="3" t="s">
        <v>4</v>
      </c>
      <c r="C876" s="3" t="s">
        <v>6</v>
      </c>
      <c r="D876" s="3" t="str">
        <f>VLOOKUP(C876,$V$1:$Z$47,5,0)</f>
        <v>IC5</v>
      </c>
      <c r="E876" s="3">
        <v>197000</v>
      </c>
      <c r="F876" s="7">
        <f>IF(Table3[[#This Row],[Base salary]]&gt;$S$14,$S$14,Table3[[#This Row],[Base salary]])</f>
        <v>197000</v>
      </c>
    </row>
    <row r="877" spans="1:6" x14ac:dyDescent="0.3">
      <c r="A877" s="3">
        <v>940</v>
      </c>
      <c r="B877" s="3" t="s">
        <v>7</v>
      </c>
      <c r="C877" s="3" t="s">
        <v>6</v>
      </c>
      <c r="D877" s="3" t="str">
        <f>VLOOKUP(C877,$V$1:$Z$47,5,0)</f>
        <v>IC5</v>
      </c>
      <c r="E877" s="3">
        <v>156000</v>
      </c>
      <c r="F877" s="7">
        <f>IF(Table3[[#This Row],[Base salary]]&gt;$S$14,$S$14,Table3[[#This Row],[Base salary]])</f>
        <v>156000</v>
      </c>
    </row>
    <row r="878" spans="1:6" x14ac:dyDescent="0.3">
      <c r="A878" s="3">
        <v>941</v>
      </c>
      <c r="B878" s="3" t="s">
        <v>7</v>
      </c>
      <c r="C878" s="3" t="s">
        <v>8</v>
      </c>
      <c r="D878" s="3" t="str">
        <f>VLOOKUP(C878,$V$1:$Z$47,5,0)</f>
        <v>IC3</v>
      </c>
      <c r="E878" s="3">
        <v>130000</v>
      </c>
      <c r="F878" s="7">
        <f>IF(Table3[[#This Row],[Base salary]]&gt;$S$14,$S$14,Table3[[#This Row],[Base salary]])</f>
        <v>130000</v>
      </c>
    </row>
    <row r="879" spans="1:6" x14ac:dyDescent="0.3">
      <c r="A879" s="3">
        <v>942</v>
      </c>
      <c r="B879" s="3" t="s">
        <v>4</v>
      </c>
      <c r="C879" s="3" t="s">
        <v>9</v>
      </c>
      <c r="D879" s="3" t="str">
        <f>VLOOKUP(C879,$V$1:$Z$47,5,0)</f>
        <v>IC6</v>
      </c>
      <c r="E879" s="3">
        <v>229329</v>
      </c>
      <c r="F879" s="7">
        <f>IF(Table3[[#This Row],[Base salary]]&gt;$S$14,$S$14,Table3[[#This Row],[Base salary]])</f>
        <v>229329</v>
      </c>
    </row>
    <row r="880" spans="1:6" x14ac:dyDescent="0.3">
      <c r="A880" s="3">
        <v>943</v>
      </c>
      <c r="B880" s="3" t="s">
        <v>7</v>
      </c>
      <c r="C880" s="3" t="s">
        <v>5</v>
      </c>
      <c r="D880" s="3" t="str">
        <f>VLOOKUP(C880,$V$1:$Z$47,5,0)</f>
        <v>IC4</v>
      </c>
      <c r="E880" s="3">
        <v>145</v>
      </c>
      <c r="F880" s="7">
        <f>IF(Table3[[#This Row],[Base salary]]&gt;$S$14,$S$14,Table3[[#This Row],[Base salary]])</f>
        <v>145</v>
      </c>
    </row>
    <row r="881" spans="1:6" x14ac:dyDescent="0.3">
      <c r="A881" s="3">
        <v>944</v>
      </c>
      <c r="B881" s="3" t="s">
        <v>7</v>
      </c>
      <c r="C881" s="3" t="s">
        <v>6</v>
      </c>
      <c r="D881" s="3" t="str">
        <f>VLOOKUP(C881,$V$1:$Z$47,5,0)</f>
        <v>IC5</v>
      </c>
      <c r="E881" s="3">
        <v>115130</v>
      </c>
      <c r="F881" s="7">
        <f>IF(Table3[[#This Row],[Base salary]]&gt;$S$14,$S$14,Table3[[#This Row],[Base salary]])</f>
        <v>115130</v>
      </c>
    </row>
    <row r="882" spans="1:6" x14ac:dyDescent="0.3">
      <c r="A882" s="3">
        <v>945</v>
      </c>
      <c r="B882" s="3" t="s">
        <v>4</v>
      </c>
      <c r="C882" s="3" t="s">
        <v>6</v>
      </c>
      <c r="D882" s="3" t="str">
        <f>VLOOKUP(C882,$V$1:$Z$47,5,0)</f>
        <v>IC5</v>
      </c>
      <c r="E882" s="3">
        <v>204000</v>
      </c>
      <c r="F882" s="7">
        <f>IF(Table3[[#This Row],[Base salary]]&gt;$S$14,$S$14,Table3[[#This Row],[Base salary]])</f>
        <v>204000</v>
      </c>
    </row>
    <row r="883" spans="1:6" x14ac:dyDescent="0.3">
      <c r="A883" s="3">
        <v>946</v>
      </c>
      <c r="B883" s="3" t="s">
        <v>4</v>
      </c>
      <c r="C883" s="3" t="s">
        <v>6</v>
      </c>
      <c r="D883" s="3" t="str">
        <f>VLOOKUP(C883,$V$1:$Z$47,5,0)</f>
        <v>IC5</v>
      </c>
      <c r="E883" s="3">
        <v>178000</v>
      </c>
      <c r="F883" s="7">
        <f>IF(Table3[[#This Row],[Base salary]]&gt;$S$14,$S$14,Table3[[#This Row],[Base salary]])</f>
        <v>178000</v>
      </c>
    </row>
    <row r="884" spans="1:6" x14ac:dyDescent="0.3">
      <c r="A884" s="3">
        <v>947</v>
      </c>
      <c r="B884" s="3" t="s">
        <v>4</v>
      </c>
      <c r="C884" s="3" t="s">
        <v>5</v>
      </c>
      <c r="D884" s="3" t="str">
        <f>VLOOKUP(C884,$V$1:$Z$47,5,0)</f>
        <v>IC4</v>
      </c>
      <c r="E884" s="3">
        <v>121000</v>
      </c>
      <c r="F884" s="7">
        <f>IF(Table3[[#This Row],[Base salary]]&gt;$S$14,$S$14,Table3[[#This Row],[Base salary]])</f>
        <v>121000</v>
      </c>
    </row>
    <row r="885" spans="1:6" x14ac:dyDescent="0.3">
      <c r="A885" s="3">
        <v>948</v>
      </c>
      <c r="B885" s="3" t="s">
        <v>4</v>
      </c>
      <c r="C885" s="3" t="s">
        <v>6</v>
      </c>
      <c r="D885" s="3" t="str">
        <f>VLOOKUP(C885,$V$1:$Z$47,5,0)</f>
        <v>IC5</v>
      </c>
      <c r="E885" s="3">
        <v>154440</v>
      </c>
      <c r="F885" s="7">
        <f>IF(Table3[[#This Row],[Base salary]]&gt;$S$14,$S$14,Table3[[#This Row],[Base salary]])</f>
        <v>154440</v>
      </c>
    </row>
    <row r="886" spans="1:6" x14ac:dyDescent="0.3">
      <c r="A886" s="3">
        <v>949</v>
      </c>
      <c r="B886" s="3" t="s">
        <v>4</v>
      </c>
      <c r="C886" s="3" t="s">
        <v>56</v>
      </c>
      <c r="D886" s="3" t="str">
        <f>VLOOKUP(C886,$V$1:$Z$47,5,0)</f>
        <v>Others</v>
      </c>
      <c r="E886" s="3">
        <v>198000</v>
      </c>
      <c r="F886" s="7">
        <f>IF(Table3[[#This Row],[Base salary]]&gt;$S$14,$S$14,Table3[[#This Row],[Base salary]])</f>
        <v>198000</v>
      </c>
    </row>
    <row r="887" spans="1:6" x14ac:dyDescent="0.3">
      <c r="A887" s="3">
        <v>950</v>
      </c>
      <c r="B887" s="3" t="s">
        <v>4</v>
      </c>
      <c r="C887" s="3" t="s">
        <v>5</v>
      </c>
      <c r="D887" s="3" t="str">
        <f>VLOOKUP(C887,$V$1:$Z$47,5,0)</f>
        <v>IC4</v>
      </c>
      <c r="E887" s="3">
        <v>160000</v>
      </c>
      <c r="F887" s="7">
        <f>IF(Table3[[#This Row],[Base salary]]&gt;$S$14,$S$14,Table3[[#This Row],[Base salary]])</f>
        <v>160000</v>
      </c>
    </row>
    <row r="888" spans="1:6" x14ac:dyDescent="0.3">
      <c r="A888" s="3">
        <v>951</v>
      </c>
      <c r="B888" s="3" t="s">
        <v>7</v>
      </c>
      <c r="C888" s="3" t="s">
        <v>14</v>
      </c>
      <c r="D888" s="3" t="str">
        <f>VLOOKUP(C888,$V$1:$Z$47,5,0)</f>
        <v>M1</v>
      </c>
      <c r="E888" s="3">
        <v>121136</v>
      </c>
      <c r="F888" s="7">
        <f>IF(Table3[[#This Row],[Base salary]]&gt;$S$14,$S$14,Table3[[#This Row],[Base salary]])</f>
        <v>121136</v>
      </c>
    </row>
    <row r="889" spans="1:6" x14ac:dyDescent="0.3">
      <c r="A889" s="3">
        <v>952</v>
      </c>
      <c r="B889" s="3" t="s">
        <v>7</v>
      </c>
      <c r="C889" s="3" t="s">
        <v>6</v>
      </c>
      <c r="D889" s="3" t="str">
        <f>VLOOKUP(C889,$V$1:$Z$47,5,0)</f>
        <v>IC5</v>
      </c>
      <c r="E889" s="3">
        <v>120000</v>
      </c>
      <c r="F889" s="7">
        <f>IF(Table3[[#This Row],[Base salary]]&gt;$S$14,$S$14,Table3[[#This Row],[Base salary]])</f>
        <v>120000</v>
      </c>
    </row>
    <row r="890" spans="1:6" x14ac:dyDescent="0.3">
      <c r="A890" s="3">
        <v>953</v>
      </c>
      <c r="B890" s="3" t="s">
        <v>4</v>
      </c>
      <c r="C890" s="3" t="s">
        <v>6</v>
      </c>
      <c r="D890" s="3" t="str">
        <f>VLOOKUP(C890,$V$1:$Z$47,5,0)</f>
        <v>IC5</v>
      </c>
      <c r="E890" s="3">
        <v>196020</v>
      </c>
      <c r="F890" s="7">
        <f>IF(Table3[[#This Row],[Base salary]]&gt;$S$14,$S$14,Table3[[#This Row],[Base salary]])</f>
        <v>196020</v>
      </c>
    </row>
    <row r="891" spans="1:6" x14ac:dyDescent="0.3">
      <c r="A891" s="3">
        <v>954</v>
      </c>
      <c r="B891" s="3" t="s">
        <v>4</v>
      </c>
      <c r="C891" s="3" t="s">
        <v>6</v>
      </c>
      <c r="D891" s="3" t="str">
        <f>VLOOKUP(C891,$V$1:$Z$47,5,0)</f>
        <v>IC5</v>
      </c>
      <c r="E891" s="3">
        <v>180000</v>
      </c>
      <c r="F891" s="7">
        <f>IF(Table3[[#This Row],[Base salary]]&gt;$S$14,$S$14,Table3[[#This Row],[Base salary]])</f>
        <v>180000</v>
      </c>
    </row>
    <row r="892" spans="1:6" x14ac:dyDescent="0.3">
      <c r="A892" s="3">
        <v>955</v>
      </c>
      <c r="B892" s="3" t="s">
        <v>4</v>
      </c>
      <c r="C892" s="3" t="s">
        <v>9</v>
      </c>
      <c r="D892" s="3" t="str">
        <f>VLOOKUP(C892,$V$1:$Z$47,5,0)</f>
        <v>IC6</v>
      </c>
      <c r="E892" s="3">
        <v>210700</v>
      </c>
      <c r="F892" s="7">
        <f>IF(Table3[[#This Row],[Base salary]]&gt;$S$14,$S$14,Table3[[#This Row],[Base salary]])</f>
        <v>210700</v>
      </c>
    </row>
    <row r="893" spans="1:6" x14ac:dyDescent="0.3">
      <c r="A893" s="3">
        <v>956</v>
      </c>
      <c r="B893" s="3" t="s">
        <v>4</v>
      </c>
      <c r="C893" s="3" t="s">
        <v>6</v>
      </c>
      <c r="D893" s="3" t="str">
        <f>VLOOKUP(C893,$V$1:$Z$47,5,0)</f>
        <v>IC5</v>
      </c>
      <c r="E893" s="3">
        <v>176000</v>
      </c>
      <c r="F893" s="7">
        <f>IF(Table3[[#This Row],[Base salary]]&gt;$S$14,$S$14,Table3[[#This Row],[Base salary]])</f>
        <v>176000</v>
      </c>
    </row>
    <row r="894" spans="1:6" x14ac:dyDescent="0.3">
      <c r="A894" s="3">
        <v>957</v>
      </c>
      <c r="B894" s="3" t="s">
        <v>4</v>
      </c>
      <c r="C894" s="3" t="s">
        <v>6</v>
      </c>
      <c r="D894" s="3" t="str">
        <f>VLOOKUP(C894,$V$1:$Z$47,5,0)</f>
        <v>IC5</v>
      </c>
      <c r="E894" s="3">
        <v>175000</v>
      </c>
      <c r="F894" s="7">
        <f>IF(Table3[[#This Row],[Base salary]]&gt;$S$14,$S$14,Table3[[#This Row],[Base salary]])</f>
        <v>175000</v>
      </c>
    </row>
    <row r="895" spans="1:6" x14ac:dyDescent="0.3">
      <c r="A895" s="3">
        <v>958</v>
      </c>
      <c r="B895" s="3" t="s">
        <v>4</v>
      </c>
      <c r="C895" s="3" t="s">
        <v>9</v>
      </c>
      <c r="D895" s="3" t="str">
        <f>VLOOKUP(C895,$V$1:$Z$47,5,0)</f>
        <v>IC6</v>
      </c>
      <c r="E895" s="3">
        <v>216659</v>
      </c>
      <c r="F895" s="7">
        <f>IF(Table3[[#This Row],[Base salary]]&gt;$S$14,$S$14,Table3[[#This Row],[Base salary]])</f>
        <v>216659</v>
      </c>
    </row>
    <row r="896" spans="1:6" x14ac:dyDescent="0.3">
      <c r="A896" s="3">
        <v>959</v>
      </c>
      <c r="B896" s="3" t="s">
        <v>4</v>
      </c>
      <c r="C896" s="3" t="s">
        <v>9</v>
      </c>
      <c r="D896" s="3" t="str">
        <f>VLOOKUP(C896,$V$1:$Z$47,5,0)</f>
        <v>IC6</v>
      </c>
      <c r="E896" s="3">
        <v>231660</v>
      </c>
      <c r="F896" s="7">
        <f>IF(Table3[[#This Row],[Base salary]]&gt;$S$14,$S$14,Table3[[#This Row],[Base salary]])</f>
        <v>231660</v>
      </c>
    </row>
    <row r="897" spans="1:6" x14ac:dyDescent="0.3">
      <c r="A897" s="3">
        <v>961</v>
      </c>
      <c r="B897" s="3" t="s">
        <v>7</v>
      </c>
      <c r="C897" s="3" t="s">
        <v>9</v>
      </c>
      <c r="D897" s="3" t="str">
        <f>VLOOKUP(C897,$V$1:$Z$47,5,0)</f>
        <v>IC6</v>
      </c>
      <c r="E897" s="3">
        <v>217000</v>
      </c>
      <c r="F897" s="7">
        <f>IF(Table3[[#This Row],[Base salary]]&gt;$S$14,$S$14,Table3[[#This Row],[Base salary]])</f>
        <v>217000</v>
      </c>
    </row>
    <row r="898" spans="1:6" x14ac:dyDescent="0.3">
      <c r="A898" s="4">
        <v>962</v>
      </c>
      <c r="B898" s="4" t="s">
        <v>4</v>
      </c>
      <c r="C898" s="4" t="s">
        <v>6</v>
      </c>
      <c r="D898" s="3" t="str">
        <f>VLOOKUP(C898,$V$1:$Z$47,5,0)</f>
        <v>IC5</v>
      </c>
      <c r="E898" s="4">
        <v>187000</v>
      </c>
      <c r="F898" s="7">
        <f>IF(Table3[[#This Row],[Base salary]]&gt;$S$14,$S$14,Table3[[#This Row],[Base salary]])</f>
        <v>187000</v>
      </c>
    </row>
    <row r="899" spans="1:6" x14ac:dyDescent="0.3">
      <c r="A899" s="3">
        <v>963</v>
      </c>
      <c r="B899" s="3" t="s">
        <v>7</v>
      </c>
      <c r="C899" s="3" t="s">
        <v>5</v>
      </c>
      <c r="D899" s="3" t="str">
        <f>VLOOKUP(C899,$V$1:$Z$47,5,0)</f>
        <v>IC4</v>
      </c>
      <c r="E899" s="3">
        <v>75000</v>
      </c>
      <c r="F899" s="7">
        <f>IF(Table3[[#This Row],[Base salary]]&gt;$S$14,$S$14,Table3[[#This Row],[Base salary]])</f>
        <v>75000</v>
      </c>
    </row>
    <row r="900" spans="1:6" x14ac:dyDescent="0.3">
      <c r="A900" s="4">
        <v>964</v>
      </c>
      <c r="B900" s="4" t="s">
        <v>4</v>
      </c>
      <c r="C900" s="4" t="s">
        <v>19</v>
      </c>
      <c r="D900" s="3" t="str">
        <f>VLOOKUP(C900,$V$1:$Z$47,5,0)</f>
        <v>Others</v>
      </c>
      <c r="E900" s="4">
        <v>153000</v>
      </c>
      <c r="F900" s="7">
        <f>IF(Table3[[#This Row],[Base salary]]&gt;$S$14,$S$14,Table3[[#This Row],[Base salary]])</f>
        <v>153000</v>
      </c>
    </row>
    <row r="901" spans="1:6" x14ac:dyDescent="0.3">
      <c r="A901" s="3">
        <v>965</v>
      </c>
      <c r="B901" s="3" t="s">
        <v>7</v>
      </c>
      <c r="C901" s="3" t="s">
        <v>6</v>
      </c>
      <c r="D901" s="3" t="str">
        <f>VLOOKUP(C901,$V$1:$Z$47,5,0)</f>
        <v>IC5</v>
      </c>
      <c r="E901" s="3">
        <v>191000</v>
      </c>
      <c r="F901" s="7">
        <f>IF(Table3[[#This Row],[Base salary]]&gt;$S$14,$S$14,Table3[[#This Row],[Base salary]])</f>
        <v>191000</v>
      </c>
    </row>
    <row r="902" spans="1:6" x14ac:dyDescent="0.3">
      <c r="A902" s="4">
        <v>966</v>
      </c>
      <c r="B902" s="4" t="s">
        <v>4</v>
      </c>
      <c r="C902" s="4" t="s">
        <v>6</v>
      </c>
      <c r="D902" s="3" t="str">
        <f>VLOOKUP(C902,$V$1:$Z$47,5,0)</f>
        <v>IC5</v>
      </c>
      <c r="E902" s="4">
        <v>179000</v>
      </c>
      <c r="F902" s="7">
        <f>IF(Table3[[#This Row],[Base salary]]&gt;$S$14,$S$14,Table3[[#This Row],[Base salary]])</f>
        <v>179000</v>
      </c>
    </row>
    <row r="903" spans="1:6" x14ac:dyDescent="0.3">
      <c r="A903" s="3">
        <v>967</v>
      </c>
      <c r="B903" s="3" t="s">
        <v>7</v>
      </c>
      <c r="C903" s="3" t="s">
        <v>8</v>
      </c>
      <c r="D903" s="3" t="str">
        <f>VLOOKUP(C903,$V$1:$Z$47,5,0)</f>
        <v>IC3</v>
      </c>
      <c r="E903" s="3">
        <v>131676.81</v>
      </c>
      <c r="F903" s="7">
        <f>IF(Table3[[#This Row],[Base salary]]&gt;$S$14,$S$14,Table3[[#This Row],[Base salary]])</f>
        <v>131676.81</v>
      </c>
    </row>
    <row r="904" spans="1:6" x14ac:dyDescent="0.3">
      <c r="A904" s="4">
        <v>968</v>
      </c>
      <c r="B904" s="4" t="s">
        <v>7</v>
      </c>
      <c r="C904" s="4" t="s">
        <v>16</v>
      </c>
      <c r="D904" s="3" t="str">
        <f>VLOOKUP(C904,$V$1:$Z$47,5,0)</f>
        <v>Others</v>
      </c>
      <c r="E904" s="4">
        <v>90000</v>
      </c>
      <c r="F904" s="7">
        <f>IF(Table3[[#This Row],[Base salary]]&gt;$S$14,$S$14,Table3[[#This Row],[Base salary]])</f>
        <v>90000</v>
      </c>
    </row>
    <row r="905" spans="1:6" x14ac:dyDescent="0.3">
      <c r="A905" s="3">
        <v>969</v>
      </c>
      <c r="B905" s="3" t="s">
        <v>4</v>
      </c>
      <c r="C905" s="3" t="s">
        <v>8</v>
      </c>
      <c r="D905" s="3" t="str">
        <f>VLOOKUP(C905,$V$1:$Z$47,5,0)</f>
        <v>IC3</v>
      </c>
      <c r="E905" s="3">
        <v>105000</v>
      </c>
      <c r="F905" s="7">
        <f>IF(Table3[[#This Row],[Base salary]]&gt;$S$14,$S$14,Table3[[#This Row],[Base salary]])</f>
        <v>105000</v>
      </c>
    </row>
    <row r="906" spans="1:6" x14ac:dyDescent="0.3">
      <c r="A906" s="4">
        <v>970</v>
      </c>
      <c r="B906" s="4" t="s">
        <v>4</v>
      </c>
      <c r="C906" s="4" t="s">
        <v>6</v>
      </c>
      <c r="D906" s="3" t="str">
        <f>VLOOKUP(C906,$V$1:$Z$47,5,0)</f>
        <v>IC5</v>
      </c>
      <c r="E906" s="4">
        <v>195351.38</v>
      </c>
      <c r="F906" s="7">
        <f>IF(Table3[[#This Row],[Base salary]]&gt;$S$14,$S$14,Table3[[#This Row],[Base salary]])</f>
        <v>195351.38</v>
      </c>
    </row>
    <row r="907" spans="1:6" x14ac:dyDescent="0.3">
      <c r="A907" s="3">
        <v>971</v>
      </c>
      <c r="B907" s="3" t="s">
        <v>7</v>
      </c>
      <c r="C907" s="3" t="s">
        <v>5</v>
      </c>
      <c r="D907" s="3" t="str">
        <f>VLOOKUP(C907,$V$1:$Z$47,5,0)</f>
        <v>IC4</v>
      </c>
      <c r="E907" s="3">
        <v>110205</v>
      </c>
      <c r="F907" s="7">
        <f>IF(Table3[[#This Row],[Base salary]]&gt;$S$14,$S$14,Table3[[#This Row],[Base salary]])</f>
        <v>110205</v>
      </c>
    </row>
    <row r="908" spans="1:6" x14ac:dyDescent="0.3">
      <c r="A908" s="4">
        <v>972</v>
      </c>
      <c r="B908" s="4" t="s">
        <v>4</v>
      </c>
      <c r="C908" s="4" t="s">
        <v>5</v>
      </c>
      <c r="D908" s="3" t="str">
        <f>VLOOKUP(C908,$V$1:$Z$47,5,0)</f>
        <v>IC4</v>
      </c>
      <c r="E908" s="4">
        <v>65000</v>
      </c>
      <c r="F908" s="7">
        <f>IF(Table3[[#This Row],[Base salary]]&gt;$S$14,$S$14,Table3[[#This Row],[Base salary]])</f>
        <v>65000</v>
      </c>
    </row>
    <row r="909" spans="1:6" x14ac:dyDescent="0.3">
      <c r="A909" s="3">
        <v>973</v>
      </c>
      <c r="B909" s="3" t="s">
        <v>4</v>
      </c>
      <c r="C909" s="3" t="s">
        <v>8</v>
      </c>
      <c r="D909" s="3" t="str">
        <f>VLOOKUP(C909,$V$1:$Z$47,5,0)</f>
        <v>IC3</v>
      </c>
      <c r="E909" s="3">
        <v>96000</v>
      </c>
      <c r="F909" s="7">
        <f>IF(Table3[[#This Row],[Base salary]]&gt;$S$14,$S$14,Table3[[#This Row],[Base salary]])</f>
        <v>96000</v>
      </c>
    </row>
    <row r="910" spans="1:6" x14ac:dyDescent="0.3">
      <c r="A910" s="4">
        <v>974</v>
      </c>
      <c r="B910" s="4" t="s">
        <v>7</v>
      </c>
      <c r="C910" s="4" t="s">
        <v>35</v>
      </c>
      <c r="D910" s="3" t="str">
        <f>VLOOKUP(C910,$V$1:$Z$47,5,0)</f>
        <v>Others</v>
      </c>
      <c r="E910" s="4">
        <v>167000</v>
      </c>
      <c r="F910" s="7">
        <f>IF(Table3[[#This Row],[Base salary]]&gt;$S$14,$S$14,Table3[[#This Row],[Base salary]])</f>
        <v>167000</v>
      </c>
    </row>
    <row r="911" spans="1:6" x14ac:dyDescent="0.3">
      <c r="A911" s="3">
        <v>975</v>
      </c>
      <c r="B911" s="3" t="s">
        <v>4</v>
      </c>
      <c r="C911" s="3" t="s">
        <v>8</v>
      </c>
      <c r="D911" s="3" t="str">
        <f>VLOOKUP(C911,$V$1:$Z$47,5,0)</f>
        <v>IC3</v>
      </c>
      <c r="E911" s="3">
        <v>90400</v>
      </c>
      <c r="F911" s="7">
        <f>IF(Table3[[#This Row],[Base salary]]&gt;$S$14,$S$14,Table3[[#This Row],[Base salary]])</f>
        <v>90400</v>
      </c>
    </row>
    <row r="912" spans="1:6" x14ac:dyDescent="0.3">
      <c r="A912" s="4">
        <v>976</v>
      </c>
      <c r="B912" s="4" t="s">
        <v>4</v>
      </c>
      <c r="C912" s="4" t="s">
        <v>57</v>
      </c>
      <c r="D912" s="3" t="str">
        <f>VLOOKUP(C912,$V$1:$Z$47,5,0)</f>
        <v>Others</v>
      </c>
      <c r="E912" s="4">
        <v>156000</v>
      </c>
      <c r="F912" s="7">
        <f>IF(Table3[[#This Row],[Base salary]]&gt;$S$14,$S$14,Table3[[#This Row],[Base salary]])</f>
        <v>156000</v>
      </c>
    </row>
    <row r="913" spans="1:6" x14ac:dyDescent="0.3">
      <c r="A913" s="3">
        <v>977</v>
      </c>
      <c r="B913" s="3" t="s">
        <v>4</v>
      </c>
      <c r="C913" s="3" t="s">
        <v>5</v>
      </c>
      <c r="D913" s="3" t="str">
        <f>VLOOKUP(C913,$V$1:$Z$47,5,0)</f>
        <v>IC4</v>
      </c>
      <c r="E913" s="3">
        <v>165000</v>
      </c>
      <c r="F913" s="7">
        <f>IF(Table3[[#This Row],[Base salary]]&gt;$S$14,$S$14,Table3[[#This Row],[Base salary]])</f>
        <v>165000</v>
      </c>
    </row>
    <row r="914" spans="1:6" x14ac:dyDescent="0.3">
      <c r="A914" s="4">
        <v>978</v>
      </c>
      <c r="B914" s="4" t="s">
        <v>4</v>
      </c>
      <c r="C914" s="4" t="s">
        <v>6</v>
      </c>
      <c r="D914" s="3" t="str">
        <f>VLOOKUP(C914,$V$1:$Z$47,5,0)</f>
        <v>IC5</v>
      </c>
      <c r="E914" s="4">
        <v>154440</v>
      </c>
      <c r="F914" s="7">
        <f>IF(Table3[[#This Row],[Base salary]]&gt;$S$14,$S$14,Table3[[#This Row],[Base salary]])</f>
        <v>154440</v>
      </c>
    </row>
    <row r="915" spans="1:6" x14ac:dyDescent="0.3">
      <c r="A915" s="3">
        <v>979</v>
      </c>
      <c r="B915" s="3" t="s">
        <v>4</v>
      </c>
      <c r="C915" s="3" t="s">
        <v>6</v>
      </c>
      <c r="D915" s="3" t="str">
        <f>VLOOKUP(C915,$V$1:$Z$47,5,0)</f>
        <v>IC5</v>
      </c>
      <c r="E915" s="3">
        <v>176440</v>
      </c>
      <c r="F915" s="7">
        <f>IF(Table3[[#This Row],[Base salary]]&gt;$S$14,$S$14,Table3[[#This Row],[Base salary]])</f>
        <v>176440</v>
      </c>
    </row>
    <row r="916" spans="1:6" x14ac:dyDescent="0.3">
      <c r="A916" s="4">
        <v>980</v>
      </c>
      <c r="B916" s="4" t="s">
        <v>4</v>
      </c>
      <c r="C916" s="4" t="s">
        <v>6</v>
      </c>
      <c r="D916" s="3" t="str">
        <f>VLOOKUP(C916,$V$1:$Z$47,5,0)</f>
        <v>IC5</v>
      </c>
      <c r="E916" s="4">
        <v>161500</v>
      </c>
      <c r="F916" s="7">
        <f>IF(Table3[[#This Row],[Base salary]]&gt;$S$14,$S$14,Table3[[#This Row],[Base salary]])</f>
        <v>161500</v>
      </c>
    </row>
    <row r="917" spans="1:6" x14ac:dyDescent="0.3">
      <c r="A917" s="3">
        <v>981</v>
      </c>
      <c r="B917" s="3" t="s">
        <v>7</v>
      </c>
      <c r="C917" s="3" t="s">
        <v>9</v>
      </c>
      <c r="D917" s="3" t="str">
        <f>VLOOKUP(C917,$V$1:$Z$47,5,0)</f>
        <v>IC6</v>
      </c>
      <c r="E917" s="3">
        <v>225085</v>
      </c>
      <c r="F917" s="7">
        <f>IF(Table3[[#This Row],[Base salary]]&gt;$S$14,$S$14,Table3[[#This Row],[Base salary]])</f>
        <v>225085</v>
      </c>
    </row>
    <row r="918" spans="1:6" x14ac:dyDescent="0.3">
      <c r="A918" s="4">
        <v>982</v>
      </c>
      <c r="B918" s="4" t="s">
        <v>7</v>
      </c>
      <c r="C918" s="4" t="s">
        <v>6</v>
      </c>
      <c r="D918" s="3" t="str">
        <f>VLOOKUP(C918,$V$1:$Z$47,5,0)</f>
        <v>IC5</v>
      </c>
      <c r="E918" s="4">
        <v>181300</v>
      </c>
      <c r="F918" s="7">
        <f>IF(Table3[[#This Row],[Base salary]]&gt;$S$14,$S$14,Table3[[#This Row],[Base salary]])</f>
        <v>181300</v>
      </c>
    </row>
    <row r="919" spans="1:6" x14ac:dyDescent="0.3">
      <c r="A919" s="3">
        <v>983</v>
      </c>
      <c r="B919" s="3" t="s">
        <v>4</v>
      </c>
      <c r="C919" s="3" t="s">
        <v>5</v>
      </c>
      <c r="D919" s="3" t="str">
        <f>VLOOKUP(C919,$V$1:$Z$47,5,0)</f>
        <v>IC4</v>
      </c>
      <c r="E919" s="3">
        <v>140432</v>
      </c>
      <c r="F919" s="7">
        <f>IF(Table3[[#This Row],[Base salary]]&gt;$S$14,$S$14,Table3[[#This Row],[Base salary]])</f>
        <v>140432</v>
      </c>
    </row>
    <row r="920" spans="1:6" x14ac:dyDescent="0.3">
      <c r="A920" s="4">
        <v>984</v>
      </c>
      <c r="B920" s="4" t="s">
        <v>4</v>
      </c>
      <c r="C920" s="4" t="s">
        <v>6</v>
      </c>
      <c r="D920" s="3" t="str">
        <f>VLOOKUP(C920,$V$1:$Z$47,5,0)</f>
        <v>IC5</v>
      </c>
      <c r="E920" s="4">
        <v>205000</v>
      </c>
      <c r="F920" s="7">
        <f>IF(Table3[[#This Row],[Base salary]]&gt;$S$14,$S$14,Table3[[#This Row],[Base salary]])</f>
        <v>205000</v>
      </c>
    </row>
    <row r="921" spans="1:6" x14ac:dyDescent="0.3">
      <c r="A921" s="3">
        <v>985</v>
      </c>
      <c r="B921" s="3" t="s">
        <v>4</v>
      </c>
      <c r="C921" s="3" t="s">
        <v>26</v>
      </c>
      <c r="D921" s="3" t="str">
        <f>VLOOKUP(C921,$V$1:$Z$47,5,0)</f>
        <v>Others</v>
      </c>
      <c r="E921" s="3">
        <v>64000</v>
      </c>
      <c r="F921" s="7">
        <f>IF(Table3[[#This Row],[Base salary]]&gt;$S$14,$S$14,Table3[[#This Row],[Base salary]])</f>
        <v>64000</v>
      </c>
    </row>
    <row r="922" spans="1:6" x14ac:dyDescent="0.3">
      <c r="A922" s="4">
        <v>986</v>
      </c>
      <c r="B922" s="4" t="s">
        <v>4</v>
      </c>
      <c r="C922" s="4" t="s">
        <v>26</v>
      </c>
      <c r="D922" s="3" t="str">
        <f>VLOOKUP(C922,$V$1:$Z$47,5,0)</f>
        <v>Others</v>
      </c>
      <c r="E922" s="4">
        <v>70500</v>
      </c>
      <c r="F922" s="7">
        <f>IF(Table3[[#This Row],[Base salary]]&gt;$S$14,$S$14,Table3[[#This Row],[Base salary]])</f>
        <v>70500</v>
      </c>
    </row>
    <row r="923" spans="1:6" x14ac:dyDescent="0.3">
      <c r="A923" s="3">
        <v>987</v>
      </c>
      <c r="B923" s="3" t="s">
        <v>4</v>
      </c>
      <c r="C923" s="3" t="s">
        <v>5</v>
      </c>
      <c r="D923" s="3" t="str">
        <f>VLOOKUP(C923,$V$1:$Z$47,5,0)</f>
        <v>IC4</v>
      </c>
      <c r="E923" s="3">
        <v>172000</v>
      </c>
      <c r="F923" s="7">
        <f>IF(Table3[[#This Row],[Base salary]]&gt;$S$14,$S$14,Table3[[#This Row],[Base salary]])</f>
        <v>172000</v>
      </c>
    </row>
    <row r="924" spans="1:6" x14ac:dyDescent="0.3">
      <c r="A924" s="4">
        <v>988</v>
      </c>
      <c r="B924" s="4" t="s">
        <v>7</v>
      </c>
      <c r="C924" s="4" t="s">
        <v>9</v>
      </c>
      <c r="D924" s="3" t="str">
        <f>VLOOKUP(C924,$V$1:$Z$47,5,0)</f>
        <v>IC6</v>
      </c>
      <c r="E924" s="4">
        <v>219248</v>
      </c>
      <c r="F924" s="7">
        <f>IF(Table3[[#This Row],[Base salary]]&gt;$S$14,$S$14,Table3[[#This Row],[Base salary]])</f>
        <v>219248</v>
      </c>
    </row>
    <row r="925" spans="1:6" x14ac:dyDescent="0.3">
      <c r="A925" s="3">
        <v>989</v>
      </c>
      <c r="B925" s="3" t="s">
        <v>7</v>
      </c>
      <c r="C925" s="3" t="s">
        <v>5</v>
      </c>
      <c r="D925" s="3" t="str">
        <f>VLOOKUP(C925,$V$1:$Z$47,5,0)</f>
        <v>IC4</v>
      </c>
      <c r="E925" s="3">
        <v>120000</v>
      </c>
      <c r="F925" s="7">
        <f>IF(Table3[[#This Row],[Base salary]]&gt;$S$14,$S$14,Table3[[#This Row],[Base salary]])</f>
        <v>120000</v>
      </c>
    </row>
    <row r="926" spans="1:6" x14ac:dyDescent="0.3">
      <c r="A926" s="4">
        <v>990</v>
      </c>
      <c r="B926" s="4" t="s">
        <v>7</v>
      </c>
      <c r="C926" s="4" t="s">
        <v>5</v>
      </c>
      <c r="D926" s="3" t="str">
        <f>VLOOKUP(C926,$V$1:$Z$47,5,0)</f>
        <v>IC4</v>
      </c>
      <c r="E926" s="4">
        <v>130000</v>
      </c>
      <c r="F926" s="7">
        <f>IF(Table3[[#This Row],[Base salary]]&gt;$S$14,$S$14,Table3[[#This Row],[Base salary]])</f>
        <v>130000</v>
      </c>
    </row>
    <row r="927" spans="1:6" x14ac:dyDescent="0.3">
      <c r="A927" s="3">
        <v>991</v>
      </c>
      <c r="B927" s="3" t="s">
        <v>7</v>
      </c>
      <c r="C927" s="3" t="s">
        <v>6</v>
      </c>
      <c r="D927" s="3" t="str">
        <f>VLOOKUP(C927,$V$1:$Z$47,5,0)</f>
        <v>IC5</v>
      </c>
      <c r="E927" s="3">
        <v>151900</v>
      </c>
      <c r="F927" s="7">
        <f>IF(Table3[[#This Row],[Base salary]]&gt;$S$14,$S$14,Table3[[#This Row],[Base salary]])</f>
        <v>151900</v>
      </c>
    </row>
    <row r="928" spans="1:6" x14ac:dyDescent="0.3">
      <c r="A928" s="4">
        <v>992</v>
      </c>
      <c r="B928" s="4" t="s">
        <v>7</v>
      </c>
      <c r="C928" s="4" t="s">
        <v>9</v>
      </c>
      <c r="D928" s="3" t="str">
        <f>VLOOKUP(C928,$V$1:$Z$47,5,0)</f>
        <v>IC6</v>
      </c>
      <c r="E928" s="4">
        <v>220614</v>
      </c>
      <c r="F928" s="7">
        <f>IF(Table3[[#This Row],[Base salary]]&gt;$S$14,$S$14,Table3[[#This Row],[Base salary]])</f>
        <v>220614</v>
      </c>
    </row>
    <row r="929" spans="1:6" x14ac:dyDescent="0.3">
      <c r="A929" s="3">
        <v>993</v>
      </c>
      <c r="B929" s="3" t="s">
        <v>7</v>
      </c>
      <c r="C929" s="3" t="s">
        <v>8</v>
      </c>
      <c r="D929" s="3" t="str">
        <f>VLOOKUP(C929,$V$1:$Z$47,5,0)</f>
        <v>IC3</v>
      </c>
      <c r="E929" s="3">
        <v>63000</v>
      </c>
      <c r="F929" s="7">
        <f>IF(Table3[[#This Row],[Base salary]]&gt;$S$14,$S$14,Table3[[#This Row],[Base salary]])</f>
        <v>63000</v>
      </c>
    </row>
    <row r="930" spans="1:6" x14ac:dyDescent="0.3">
      <c r="A930" s="4">
        <v>994</v>
      </c>
      <c r="B930" s="4" t="s">
        <v>4</v>
      </c>
      <c r="C930" s="4" t="s">
        <v>6</v>
      </c>
      <c r="D930" s="3" t="str">
        <f>VLOOKUP(C930,$V$1:$Z$47,5,0)</f>
        <v>IC5</v>
      </c>
      <c r="E930" s="4">
        <v>190000</v>
      </c>
      <c r="F930" s="7">
        <f>IF(Table3[[#This Row],[Base salary]]&gt;$S$14,$S$14,Table3[[#This Row],[Base salary]])</f>
        <v>190000</v>
      </c>
    </row>
    <row r="931" spans="1:6" x14ac:dyDescent="0.3">
      <c r="A931" s="3">
        <v>995</v>
      </c>
      <c r="B931" s="3" t="s">
        <v>7</v>
      </c>
      <c r="C931" s="3" t="s">
        <v>6</v>
      </c>
      <c r="D931" s="3" t="str">
        <f>VLOOKUP(C931,$V$1:$Z$47,5,0)</f>
        <v>IC5</v>
      </c>
      <c r="E931" s="3">
        <v>194000</v>
      </c>
      <c r="F931" s="7">
        <f>IF(Table3[[#This Row],[Base salary]]&gt;$S$14,$S$14,Table3[[#This Row],[Base salary]])</f>
        <v>194000</v>
      </c>
    </row>
    <row r="932" spans="1:6" x14ac:dyDescent="0.3">
      <c r="A932" s="4">
        <v>996</v>
      </c>
      <c r="B932" s="4" t="s">
        <v>7</v>
      </c>
      <c r="C932" s="4" t="s">
        <v>58</v>
      </c>
      <c r="D932" s="3" t="str">
        <f>VLOOKUP(C932,$V$1:$Z$47,5,0)</f>
        <v>Others</v>
      </c>
      <c r="E932" s="4">
        <v>176000</v>
      </c>
      <c r="F932" s="7">
        <f>IF(Table3[[#This Row],[Base salary]]&gt;$S$14,$S$14,Table3[[#This Row],[Base salary]])</f>
        <v>176000</v>
      </c>
    </row>
    <row r="933" spans="1:6" x14ac:dyDescent="0.3">
      <c r="A933" s="3">
        <v>997</v>
      </c>
      <c r="B933" s="3" t="s">
        <v>7</v>
      </c>
      <c r="C933" s="3" t="s">
        <v>5</v>
      </c>
      <c r="D933" s="3" t="str">
        <f>VLOOKUP(C933,$V$1:$Z$47,5,0)</f>
        <v>IC4</v>
      </c>
      <c r="E933" s="3">
        <v>101970</v>
      </c>
      <c r="F933" s="7">
        <f>IF(Table3[[#This Row],[Base salary]]&gt;$S$14,$S$14,Table3[[#This Row],[Base salary]])</f>
        <v>101970</v>
      </c>
    </row>
    <row r="934" spans="1:6" x14ac:dyDescent="0.3">
      <c r="A934" s="4">
        <v>998</v>
      </c>
      <c r="B934" s="4" t="s">
        <v>4</v>
      </c>
      <c r="C934" s="4" t="s">
        <v>8</v>
      </c>
      <c r="D934" s="3" t="str">
        <f>VLOOKUP(C934,$V$1:$Z$47,5,0)</f>
        <v>IC3</v>
      </c>
      <c r="E934" s="4">
        <v>125000</v>
      </c>
      <c r="F934" s="7">
        <f>IF(Table3[[#This Row],[Base salary]]&gt;$S$14,$S$14,Table3[[#This Row],[Base salary]])</f>
        <v>125000</v>
      </c>
    </row>
    <row r="935" spans="1:6" x14ac:dyDescent="0.3">
      <c r="A935" s="3">
        <v>999</v>
      </c>
      <c r="B935" s="3" t="s">
        <v>4</v>
      </c>
      <c r="C935" s="3" t="s">
        <v>6</v>
      </c>
      <c r="D935" s="3" t="str">
        <f>VLOOKUP(C935,$V$1:$Z$47,5,0)</f>
        <v>IC5</v>
      </c>
      <c r="E935" s="3">
        <v>188000</v>
      </c>
      <c r="F935" s="7">
        <f>IF(Table3[[#This Row],[Base salary]]&gt;$S$14,$S$14,Table3[[#This Row],[Base salary]])</f>
        <v>188000</v>
      </c>
    </row>
    <row r="936" spans="1:6" x14ac:dyDescent="0.3">
      <c r="A936" s="4">
        <v>1000</v>
      </c>
      <c r="B936" s="4" t="s">
        <v>7</v>
      </c>
      <c r="C936" s="4" t="s">
        <v>9</v>
      </c>
      <c r="D936" s="3" t="str">
        <f>VLOOKUP(C936,$V$1:$Z$47,5,0)</f>
        <v>IC6</v>
      </c>
      <c r="E936" s="4">
        <v>177000</v>
      </c>
      <c r="F936" s="7">
        <f>IF(Table3[[#This Row],[Base salary]]&gt;$S$14,$S$14,Table3[[#This Row],[Base salary]])</f>
        <v>177000</v>
      </c>
    </row>
    <row r="937" spans="1:6" x14ac:dyDescent="0.3">
      <c r="A937" s="3">
        <v>1001</v>
      </c>
      <c r="B937" s="3" t="s">
        <v>7</v>
      </c>
      <c r="C937" s="3" t="s">
        <v>5</v>
      </c>
      <c r="D937" s="3" t="str">
        <f>VLOOKUP(C937,$V$1:$Z$47,5,0)</f>
        <v>IC4</v>
      </c>
      <c r="E937" s="3">
        <v>121000</v>
      </c>
      <c r="F937" s="7">
        <f>IF(Table3[[#This Row],[Base salary]]&gt;$S$14,$S$14,Table3[[#This Row],[Base salary]])</f>
        <v>121000</v>
      </c>
    </row>
    <row r="938" spans="1:6" x14ac:dyDescent="0.3">
      <c r="A938" s="4">
        <v>1002</v>
      </c>
      <c r="B938" s="4" t="s">
        <v>4</v>
      </c>
      <c r="C938" s="4" t="s">
        <v>5</v>
      </c>
      <c r="D938" s="3" t="str">
        <f>VLOOKUP(C938,$V$1:$Z$47,5,0)</f>
        <v>IC4</v>
      </c>
      <c r="E938" s="4">
        <v>150000</v>
      </c>
      <c r="F938" s="7">
        <f>IF(Table3[[#This Row],[Base salary]]&gt;$S$14,$S$14,Table3[[#This Row],[Base salary]])</f>
        <v>150000</v>
      </c>
    </row>
    <row r="939" spans="1:6" x14ac:dyDescent="0.3">
      <c r="A939" s="3">
        <v>1003</v>
      </c>
      <c r="B939" s="3" t="s">
        <v>4</v>
      </c>
      <c r="C939" s="3" t="s">
        <v>59</v>
      </c>
      <c r="D939" s="3" t="str">
        <f>VLOOKUP(C939,$V$1:$Z$47,5,0)</f>
        <v>Others</v>
      </c>
      <c r="E939" s="3">
        <v>215000</v>
      </c>
      <c r="F939" s="7">
        <f>IF(Table3[[#This Row],[Base salary]]&gt;$S$14,$S$14,Table3[[#This Row],[Base salary]])</f>
        <v>215000</v>
      </c>
    </row>
    <row r="940" spans="1:6" x14ac:dyDescent="0.3">
      <c r="A940" s="4">
        <v>1004</v>
      </c>
      <c r="B940" s="4" t="s">
        <v>7</v>
      </c>
      <c r="C940" s="4" t="s">
        <v>5</v>
      </c>
      <c r="D940" s="3" t="str">
        <f>VLOOKUP(C940,$V$1:$Z$47,5,0)</f>
        <v>IC4</v>
      </c>
      <c r="E940" s="4">
        <v>78000</v>
      </c>
      <c r="F940" s="7">
        <f>IF(Table3[[#This Row],[Base salary]]&gt;$S$14,$S$14,Table3[[#This Row],[Base salary]])</f>
        <v>78000</v>
      </c>
    </row>
    <row r="941" spans="1:6" x14ac:dyDescent="0.3">
      <c r="A941" s="3">
        <v>1005</v>
      </c>
      <c r="B941" s="3" t="s">
        <v>7</v>
      </c>
      <c r="C941" s="3" t="s">
        <v>6</v>
      </c>
      <c r="D941" s="3" t="str">
        <f>VLOOKUP(C941,$V$1:$Z$47,5,0)</f>
        <v>IC5</v>
      </c>
      <c r="E941" s="3">
        <v>182000</v>
      </c>
      <c r="F941" s="7">
        <f>IF(Table3[[#This Row],[Base salary]]&gt;$S$14,$S$14,Table3[[#This Row],[Base salary]])</f>
        <v>182000</v>
      </c>
    </row>
    <row r="942" spans="1:6" x14ac:dyDescent="0.3">
      <c r="A942" s="4">
        <v>1006</v>
      </c>
      <c r="B942" s="4" t="s">
        <v>7</v>
      </c>
      <c r="C942" s="4" t="s">
        <v>6</v>
      </c>
      <c r="D942" s="3" t="str">
        <f>VLOOKUP(C942,$V$1:$Z$47,5,0)</f>
        <v>IC5</v>
      </c>
      <c r="E942" s="4">
        <v>150000</v>
      </c>
      <c r="F942" s="7">
        <f>IF(Table3[[#This Row],[Base salary]]&gt;$S$14,$S$14,Table3[[#This Row],[Base salary]])</f>
        <v>150000</v>
      </c>
    </row>
    <row r="943" spans="1:6" x14ac:dyDescent="0.3">
      <c r="A943" s="3">
        <v>1007</v>
      </c>
      <c r="B943" s="3" t="s">
        <v>7</v>
      </c>
      <c r="C943" s="3" t="s">
        <v>6</v>
      </c>
      <c r="D943" s="3" t="str">
        <f>VLOOKUP(C943,$V$1:$Z$47,5,0)</f>
        <v>IC5</v>
      </c>
      <c r="E943" s="3">
        <v>165907</v>
      </c>
      <c r="F943" s="7">
        <f>IF(Table3[[#This Row],[Base salary]]&gt;$S$14,$S$14,Table3[[#This Row],[Base salary]])</f>
        <v>165907</v>
      </c>
    </row>
    <row r="944" spans="1:6" x14ac:dyDescent="0.3">
      <c r="A944" s="4">
        <v>1008</v>
      </c>
      <c r="B944" s="4" t="s">
        <v>4</v>
      </c>
      <c r="C944" s="4" t="s">
        <v>6</v>
      </c>
      <c r="D944" s="3" t="str">
        <f>VLOOKUP(C944,$V$1:$Z$47,5,0)</f>
        <v>IC5</v>
      </c>
      <c r="E944" s="4">
        <v>179500</v>
      </c>
      <c r="F944" s="7">
        <f>IF(Table3[[#This Row],[Base salary]]&gt;$S$14,$S$14,Table3[[#This Row],[Base salary]])</f>
        <v>179500</v>
      </c>
    </row>
    <row r="945" spans="1:6" x14ac:dyDescent="0.3">
      <c r="A945" s="3">
        <v>1009</v>
      </c>
      <c r="B945" s="3" t="s">
        <v>7</v>
      </c>
      <c r="C945" s="3" t="s">
        <v>9</v>
      </c>
      <c r="D945" s="3" t="str">
        <f>VLOOKUP(C945,$V$1:$Z$47,5,0)</f>
        <v>IC6</v>
      </c>
      <c r="E945" s="3">
        <v>186200</v>
      </c>
      <c r="F945" s="7">
        <f>IF(Table3[[#This Row],[Base salary]]&gt;$S$14,$S$14,Table3[[#This Row],[Base salary]])</f>
        <v>186200</v>
      </c>
    </row>
    <row r="946" spans="1:6" x14ac:dyDescent="0.3">
      <c r="A946" s="4">
        <v>1010</v>
      </c>
      <c r="B946" s="4" t="s">
        <v>7</v>
      </c>
      <c r="C946" s="4" t="s">
        <v>6</v>
      </c>
      <c r="D946" s="3" t="str">
        <f>VLOOKUP(C946,$V$1:$Z$47,5,0)</f>
        <v>IC5</v>
      </c>
      <c r="E946" s="4">
        <v>186200</v>
      </c>
      <c r="F946" s="7">
        <f>IF(Table3[[#This Row],[Base salary]]&gt;$S$14,$S$14,Table3[[#This Row],[Base salary]])</f>
        <v>186200</v>
      </c>
    </row>
    <row r="947" spans="1:6" x14ac:dyDescent="0.3">
      <c r="A947" s="3">
        <v>1011</v>
      </c>
      <c r="B947" s="3" t="s">
        <v>4</v>
      </c>
      <c r="C947" s="3" t="s">
        <v>5</v>
      </c>
      <c r="D947" s="3" t="str">
        <f>VLOOKUP(C947,$V$1:$Z$47,5,0)</f>
        <v>IC4</v>
      </c>
      <c r="E947" s="3">
        <v>150000</v>
      </c>
      <c r="F947" s="7">
        <f>IF(Table3[[#This Row],[Base salary]]&gt;$S$14,$S$14,Table3[[#This Row],[Base salary]])</f>
        <v>150000</v>
      </c>
    </row>
    <row r="948" spans="1:6" x14ac:dyDescent="0.3">
      <c r="A948" s="4">
        <v>1012</v>
      </c>
      <c r="B948" s="4" t="s">
        <v>4</v>
      </c>
      <c r="C948" s="4" t="s">
        <v>60</v>
      </c>
      <c r="D948" s="3" t="str">
        <f>VLOOKUP(C948,$V$1:$Z$47,5,0)</f>
        <v>Others</v>
      </c>
      <c r="E948" s="4">
        <v>174439.58</v>
      </c>
      <c r="F948" s="7">
        <f>IF(Table3[[#This Row],[Base salary]]&gt;$S$14,$S$14,Table3[[#This Row],[Base salary]])</f>
        <v>174439.58</v>
      </c>
    </row>
    <row r="949" spans="1:6" x14ac:dyDescent="0.3">
      <c r="A949" s="3">
        <v>1013</v>
      </c>
      <c r="B949" s="3" t="s">
        <v>7</v>
      </c>
      <c r="C949" s="3" t="s">
        <v>14</v>
      </c>
      <c r="D949" s="3" t="str">
        <f>VLOOKUP(C949,$V$1:$Z$47,5,0)</f>
        <v>M1</v>
      </c>
      <c r="E949" s="3">
        <v>200000</v>
      </c>
      <c r="F949" s="7">
        <f>IF(Table3[[#This Row],[Base salary]]&gt;$S$14,$S$14,Table3[[#This Row],[Base salary]])</f>
        <v>200000</v>
      </c>
    </row>
    <row r="950" spans="1:6" x14ac:dyDescent="0.3">
      <c r="A950" s="4">
        <v>1014</v>
      </c>
      <c r="B950" s="4" t="s">
        <v>4</v>
      </c>
      <c r="C950" s="4" t="s">
        <v>15</v>
      </c>
      <c r="D950" s="3" t="str">
        <f>VLOOKUP(C950,$V$1:$Z$47,5,0)</f>
        <v>Others</v>
      </c>
      <c r="E950" s="4">
        <v>154000</v>
      </c>
      <c r="F950" s="7">
        <f>IF(Table3[[#This Row],[Base salary]]&gt;$S$14,$S$14,Table3[[#This Row],[Base salary]])</f>
        <v>154000</v>
      </c>
    </row>
    <row r="951" spans="1:6" x14ac:dyDescent="0.3">
      <c r="A951" s="3">
        <v>1015</v>
      </c>
      <c r="B951" s="3" t="s">
        <v>7</v>
      </c>
      <c r="C951" s="3" t="s">
        <v>5</v>
      </c>
      <c r="D951" s="3" t="str">
        <f>VLOOKUP(C951,$V$1:$Z$47,5,0)</f>
        <v>IC4</v>
      </c>
      <c r="E951" s="3">
        <v>148000</v>
      </c>
      <c r="F951" s="7">
        <f>IF(Table3[[#This Row],[Base salary]]&gt;$S$14,$S$14,Table3[[#This Row],[Base salary]])</f>
        <v>148000</v>
      </c>
    </row>
    <row r="952" spans="1:6" x14ac:dyDescent="0.3">
      <c r="A952" s="4">
        <v>1016</v>
      </c>
      <c r="B952" s="4" t="s">
        <v>4</v>
      </c>
      <c r="C952" s="4" t="s">
        <v>8</v>
      </c>
      <c r="D952" s="3" t="str">
        <f>VLOOKUP(C952,$V$1:$Z$47,5,0)</f>
        <v>IC3</v>
      </c>
      <c r="E952" s="4">
        <v>93000</v>
      </c>
      <c r="F952" s="7">
        <f>IF(Table3[[#This Row],[Base salary]]&gt;$S$14,$S$14,Table3[[#This Row],[Base salary]])</f>
        <v>93000</v>
      </c>
    </row>
    <row r="953" spans="1:6" x14ac:dyDescent="0.3">
      <c r="A953" s="3">
        <v>1017</v>
      </c>
      <c r="B953" s="3" t="s">
        <v>4</v>
      </c>
      <c r="C953" s="3" t="s">
        <v>5</v>
      </c>
      <c r="D953" s="3" t="str">
        <f>VLOOKUP(C953,$V$1:$Z$47,5,0)</f>
        <v>IC4</v>
      </c>
      <c r="E953" s="3">
        <v>166000</v>
      </c>
      <c r="F953" s="7">
        <f>IF(Table3[[#This Row],[Base salary]]&gt;$S$14,$S$14,Table3[[#This Row],[Base salary]])</f>
        <v>166000</v>
      </c>
    </row>
    <row r="954" spans="1:6" x14ac:dyDescent="0.3">
      <c r="A954" s="3">
        <v>1019</v>
      </c>
      <c r="B954" s="3" t="s">
        <v>4</v>
      </c>
      <c r="C954" s="3" t="s">
        <v>6</v>
      </c>
      <c r="D954" s="3" t="str">
        <f>VLOOKUP(C954,$V$1:$Z$47,5,0)</f>
        <v>IC5</v>
      </c>
      <c r="E954" s="3">
        <v>197590</v>
      </c>
      <c r="F954" s="7">
        <f>IF(Table3[[#This Row],[Base salary]]&gt;$S$14,$S$14,Table3[[#This Row],[Base salary]])</f>
        <v>197590</v>
      </c>
    </row>
    <row r="955" spans="1:6" x14ac:dyDescent="0.3">
      <c r="A955" s="4">
        <v>1020</v>
      </c>
      <c r="B955" s="4" t="s">
        <v>7</v>
      </c>
      <c r="C955" s="4" t="s">
        <v>9</v>
      </c>
      <c r="D955" s="3" t="str">
        <f>VLOOKUP(C955,$V$1:$Z$47,5,0)</f>
        <v>IC6</v>
      </c>
      <c r="E955" s="4">
        <v>221991</v>
      </c>
      <c r="F955" s="7">
        <f>IF(Table3[[#This Row],[Base salary]]&gt;$S$14,$S$14,Table3[[#This Row],[Base salary]])</f>
        <v>221991</v>
      </c>
    </row>
    <row r="956" spans="1:6" x14ac:dyDescent="0.3">
      <c r="A956" s="3">
        <v>1021</v>
      </c>
      <c r="B956" s="3" t="s">
        <v>4</v>
      </c>
      <c r="C956" s="3" t="s">
        <v>6</v>
      </c>
      <c r="D956" s="3" t="str">
        <f>VLOOKUP(C956,$V$1:$Z$47,5,0)</f>
        <v>IC5</v>
      </c>
      <c r="E956" s="3">
        <v>111000</v>
      </c>
      <c r="F956" s="7">
        <f>IF(Table3[[#This Row],[Base salary]]&gt;$S$14,$S$14,Table3[[#This Row],[Base salary]])</f>
        <v>111000</v>
      </c>
    </row>
    <row r="957" spans="1:6" x14ac:dyDescent="0.3">
      <c r="A957" s="4">
        <v>1022</v>
      </c>
      <c r="B957" s="4" t="s">
        <v>4</v>
      </c>
      <c r="C957" s="4" t="s">
        <v>5</v>
      </c>
      <c r="D957" s="3" t="str">
        <f>VLOOKUP(C957,$V$1:$Z$47,5,0)</f>
        <v>IC4</v>
      </c>
      <c r="E957" s="4">
        <v>81500</v>
      </c>
      <c r="F957" s="7">
        <f>IF(Table3[[#This Row],[Base salary]]&gt;$S$14,$S$14,Table3[[#This Row],[Base salary]])</f>
        <v>81500</v>
      </c>
    </row>
    <row r="958" spans="1:6" x14ac:dyDescent="0.3">
      <c r="A958" s="3">
        <v>1023</v>
      </c>
      <c r="B958" s="3" t="s">
        <v>4</v>
      </c>
      <c r="C958" s="3" t="s">
        <v>5</v>
      </c>
      <c r="D958" s="3" t="str">
        <f>VLOOKUP(C958,$V$1:$Z$47,5,0)</f>
        <v>IC4</v>
      </c>
      <c r="E958" s="3">
        <v>70000</v>
      </c>
      <c r="F958" s="7">
        <f>IF(Table3[[#This Row],[Base salary]]&gt;$S$14,$S$14,Table3[[#This Row],[Base salary]])</f>
        <v>70000</v>
      </c>
    </row>
    <row r="959" spans="1:6" x14ac:dyDescent="0.3">
      <c r="A959" s="4">
        <v>1024</v>
      </c>
      <c r="B959" s="4" t="s">
        <v>4</v>
      </c>
      <c r="C959" s="4" t="s">
        <v>5</v>
      </c>
      <c r="D959" s="3" t="str">
        <f>VLOOKUP(C959,$V$1:$Z$47,5,0)</f>
        <v>IC4</v>
      </c>
      <c r="E959" s="4">
        <v>90000</v>
      </c>
      <c r="F959" s="7">
        <f>IF(Table3[[#This Row],[Base salary]]&gt;$S$14,$S$14,Table3[[#This Row],[Base salary]])</f>
        <v>90000</v>
      </c>
    </row>
    <row r="960" spans="1:6" x14ac:dyDescent="0.3">
      <c r="A960" s="3">
        <v>1025</v>
      </c>
      <c r="B960" s="3" t="s">
        <v>4</v>
      </c>
      <c r="C960" s="3" t="s">
        <v>5</v>
      </c>
      <c r="D960" s="3" t="str">
        <f>VLOOKUP(C960,$V$1:$Z$47,5,0)</f>
        <v>IC4</v>
      </c>
      <c r="E960" s="3">
        <v>149940</v>
      </c>
      <c r="F960" s="7">
        <f>IF(Table3[[#This Row],[Base salary]]&gt;$S$14,$S$14,Table3[[#This Row],[Base salary]])</f>
        <v>149940</v>
      </c>
    </row>
    <row r="961" spans="1:6" x14ac:dyDescent="0.3">
      <c r="A961" s="4">
        <v>1026</v>
      </c>
      <c r="B961" s="4" t="s">
        <v>4</v>
      </c>
      <c r="C961" s="4" t="s">
        <v>5</v>
      </c>
      <c r="D961" s="3" t="str">
        <f>VLOOKUP(C961,$V$1:$Z$47,5,0)</f>
        <v>IC4</v>
      </c>
      <c r="E961" s="4">
        <v>164000</v>
      </c>
      <c r="F961" s="7">
        <f>IF(Table3[[#This Row],[Base salary]]&gt;$S$14,$S$14,Table3[[#This Row],[Base salary]])</f>
        <v>164000</v>
      </c>
    </row>
    <row r="962" spans="1:6" x14ac:dyDescent="0.3">
      <c r="A962" s="3">
        <v>1027</v>
      </c>
      <c r="B962" s="3" t="s">
        <v>4</v>
      </c>
      <c r="C962" s="3" t="s">
        <v>8</v>
      </c>
      <c r="D962" s="3" t="str">
        <f>VLOOKUP(C962,$V$1:$Z$47,5,0)</f>
        <v>IC3</v>
      </c>
      <c r="E962" s="3">
        <v>118000</v>
      </c>
      <c r="F962" s="7">
        <f>IF(Table3[[#This Row],[Base salary]]&gt;$S$14,$S$14,Table3[[#This Row],[Base salary]])</f>
        <v>118000</v>
      </c>
    </row>
    <row r="963" spans="1:6" x14ac:dyDescent="0.3">
      <c r="A963" s="4">
        <v>1028</v>
      </c>
      <c r="B963" s="4" t="s">
        <v>7</v>
      </c>
      <c r="C963" s="4" t="s">
        <v>9</v>
      </c>
      <c r="D963" s="3" t="str">
        <f>VLOOKUP(C963,$V$1:$Z$47,5,0)</f>
        <v>IC6</v>
      </c>
      <c r="E963" s="4">
        <v>122000</v>
      </c>
      <c r="F963" s="7">
        <f>IF(Table3[[#This Row],[Base salary]]&gt;$S$14,$S$14,Table3[[#This Row],[Base salary]])</f>
        <v>122000</v>
      </c>
    </row>
    <row r="964" spans="1:6" x14ac:dyDescent="0.3">
      <c r="A964" s="3">
        <v>1029</v>
      </c>
      <c r="B964" s="3" t="s">
        <v>7</v>
      </c>
      <c r="C964" s="3" t="s">
        <v>8</v>
      </c>
      <c r="D964" s="3" t="str">
        <f>VLOOKUP(C964,$V$1:$Z$47,5,0)</f>
        <v>IC3</v>
      </c>
      <c r="E964" s="3">
        <v>123000</v>
      </c>
      <c r="F964" s="7">
        <f>IF(Table3[[#This Row],[Base salary]]&gt;$S$14,$S$14,Table3[[#This Row],[Base salary]])</f>
        <v>123000</v>
      </c>
    </row>
    <row r="965" spans="1:6" x14ac:dyDescent="0.3">
      <c r="A965" s="4">
        <v>1030</v>
      </c>
      <c r="B965" s="4" t="s">
        <v>7</v>
      </c>
      <c r="C965" s="4" t="s">
        <v>8</v>
      </c>
      <c r="D965" s="3" t="str">
        <f>VLOOKUP(C965,$V$1:$Z$47,5,0)</f>
        <v>IC3</v>
      </c>
      <c r="E965" s="4">
        <v>103950</v>
      </c>
      <c r="F965" s="7">
        <f>IF(Table3[[#This Row],[Base salary]]&gt;$S$14,$S$14,Table3[[#This Row],[Base salary]])</f>
        <v>103950</v>
      </c>
    </row>
    <row r="966" spans="1:6" x14ac:dyDescent="0.3">
      <c r="A966" s="3">
        <v>1031</v>
      </c>
      <c r="B966" s="3" t="s">
        <v>4</v>
      </c>
      <c r="C966" s="3" t="s">
        <v>5</v>
      </c>
      <c r="D966" s="3" t="str">
        <f>VLOOKUP(C966,$V$1:$Z$47,5,0)</f>
        <v>IC4</v>
      </c>
      <c r="E966" s="3">
        <v>140000</v>
      </c>
      <c r="F966" s="7">
        <f>IF(Table3[[#This Row],[Base salary]]&gt;$S$14,$S$14,Table3[[#This Row],[Base salary]])</f>
        <v>140000</v>
      </c>
    </row>
    <row r="967" spans="1:6" x14ac:dyDescent="0.3">
      <c r="A967" s="4">
        <v>1032</v>
      </c>
      <c r="B967" s="4" t="s">
        <v>4</v>
      </c>
      <c r="C967" s="4" t="s">
        <v>6</v>
      </c>
      <c r="D967" s="3" t="str">
        <f>VLOOKUP(C967,$V$1:$Z$47,5,0)</f>
        <v>IC5</v>
      </c>
      <c r="E967" s="4">
        <v>150000</v>
      </c>
      <c r="F967" s="7">
        <f>IF(Table3[[#This Row],[Base salary]]&gt;$S$14,$S$14,Table3[[#This Row],[Base salary]])</f>
        <v>150000</v>
      </c>
    </row>
    <row r="968" spans="1:6" x14ac:dyDescent="0.3">
      <c r="A968" s="3">
        <v>1033</v>
      </c>
      <c r="B968" s="3" t="s">
        <v>4</v>
      </c>
      <c r="C968" s="3" t="s">
        <v>8</v>
      </c>
      <c r="D968" s="3" t="str">
        <f>VLOOKUP(C968,$V$1:$Z$47,5,0)</f>
        <v>IC3</v>
      </c>
      <c r="E968" s="3">
        <v>123000</v>
      </c>
      <c r="F968" s="7">
        <f>IF(Table3[[#This Row],[Base salary]]&gt;$S$14,$S$14,Table3[[#This Row],[Base salary]])</f>
        <v>123000</v>
      </c>
    </row>
    <row r="969" spans="1:6" x14ac:dyDescent="0.3">
      <c r="A969" s="4">
        <v>1034</v>
      </c>
      <c r="B969" s="4" t="s">
        <v>4</v>
      </c>
      <c r="C969" s="4" t="s">
        <v>5</v>
      </c>
      <c r="D969" s="3" t="str">
        <f>VLOOKUP(C969,$V$1:$Z$47,5,0)</f>
        <v>IC4</v>
      </c>
      <c r="E969" s="4">
        <v>115830</v>
      </c>
      <c r="F969" s="7">
        <f>IF(Table3[[#This Row],[Base salary]]&gt;$S$14,$S$14,Table3[[#This Row],[Base salary]])</f>
        <v>115830</v>
      </c>
    </row>
    <row r="970" spans="1:6" x14ac:dyDescent="0.3">
      <c r="A970" s="3">
        <v>1035</v>
      </c>
      <c r="B970" s="3" t="s">
        <v>4</v>
      </c>
      <c r="C970" s="3" t="s">
        <v>8</v>
      </c>
      <c r="D970" s="3" t="str">
        <f>VLOOKUP(C970,$V$1:$Z$47,5,0)</f>
        <v>IC3</v>
      </c>
      <c r="E970" s="3">
        <v>61500</v>
      </c>
      <c r="F970" s="7">
        <f>IF(Table3[[#This Row],[Base salary]]&gt;$S$14,$S$14,Table3[[#This Row],[Base salary]])</f>
        <v>61500</v>
      </c>
    </row>
    <row r="971" spans="1:6" x14ac:dyDescent="0.3">
      <c r="A971" s="4">
        <v>1036</v>
      </c>
      <c r="B971" s="4" t="s">
        <v>4</v>
      </c>
      <c r="C971" s="4" t="s">
        <v>5</v>
      </c>
      <c r="D971" s="3" t="str">
        <f>VLOOKUP(C971,$V$1:$Z$47,5,0)</f>
        <v>IC4</v>
      </c>
      <c r="E971" s="4">
        <v>140000</v>
      </c>
      <c r="F971" s="7">
        <f>IF(Table3[[#This Row],[Base salary]]&gt;$S$14,$S$14,Table3[[#This Row],[Base salary]])</f>
        <v>140000</v>
      </c>
    </row>
    <row r="972" spans="1:6" x14ac:dyDescent="0.3">
      <c r="A972" s="3">
        <v>1037</v>
      </c>
      <c r="B972" s="3" t="s">
        <v>7</v>
      </c>
      <c r="C972" s="3" t="s">
        <v>8</v>
      </c>
      <c r="D972" s="3" t="str">
        <f>VLOOKUP(C972,$V$1:$Z$47,5,0)</f>
        <v>IC3</v>
      </c>
      <c r="E972" s="3">
        <v>125000</v>
      </c>
      <c r="F972" s="7">
        <f>IF(Table3[[#This Row],[Base salary]]&gt;$S$14,$S$14,Table3[[#This Row],[Base salary]])</f>
        <v>125000</v>
      </c>
    </row>
    <row r="973" spans="1:6" x14ac:dyDescent="0.3">
      <c r="A973" s="4">
        <v>1038</v>
      </c>
      <c r="B973" s="4" t="s">
        <v>7</v>
      </c>
      <c r="C973" s="4" t="s">
        <v>5</v>
      </c>
      <c r="D973" s="3" t="str">
        <f>VLOOKUP(C973,$V$1:$Z$47,5,0)</f>
        <v>IC4</v>
      </c>
      <c r="E973" s="4">
        <v>152000</v>
      </c>
      <c r="F973" s="7">
        <f>IF(Table3[[#This Row],[Base salary]]&gt;$S$14,$S$14,Table3[[#This Row],[Base salary]])</f>
        <v>152000</v>
      </c>
    </row>
    <row r="974" spans="1:6" x14ac:dyDescent="0.3">
      <c r="A974" s="3">
        <v>1039</v>
      </c>
      <c r="B974" s="3" t="s">
        <v>7</v>
      </c>
      <c r="C974" s="3" t="s">
        <v>5</v>
      </c>
      <c r="D974" s="3" t="str">
        <f>VLOOKUP(C974,$V$1:$Z$47,5,0)</f>
        <v>IC4</v>
      </c>
      <c r="E974" s="3">
        <v>165000</v>
      </c>
      <c r="F974" s="7">
        <f>IF(Table3[[#This Row],[Base salary]]&gt;$S$14,$S$14,Table3[[#This Row],[Base salary]])</f>
        <v>165000</v>
      </c>
    </row>
    <row r="975" spans="1:6" x14ac:dyDescent="0.3">
      <c r="A975" s="4">
        <v>1040</v>
      </c>
      <c r="B975" s="4" t="s">
        <v>4</v>
      </c>
      <c r="C975" s="4" t="s">
        <v>5</v>
      </c>
      <c r="D975" s="3" t="str">
        <f>VLOOKUP(C975,$V$1:$Z$47,5,0)</f>
        <v>IC4</v>
      </c>
      <c r="E975" s="4">
        <v>138000</v>
      </c>
      <c r="F975" s="7">
        <f>IF(Table3[[#This Row],[Base salary]]&gt;$S$14,$S$14,Table3[[#This Row],[Base salary]])</f>
        <v>138000</v>
      </c>
    </row>
    <row r="976" spans="1:6" x14ac:dyDescent="0.3">
      <c r="A976" s="3">
        <v>1041</v>
      </c>
      <c r="B976" s="3" t="s">
        <v>4</v>
      </c>
      <c r="C976" s="3" t="s">
        <v>26</v>
      </c>
      <c r="D976" s="3" t="str">
        <f>VLOOKUP(C976,$V$1:$Z$47,5,0)</f>
        <v>Others</v>
      </c>
      <c r="E976" s="3">
        <v>48000</v>
      </c>
      <c r="F976" s="7">
        <f>IF(Table3[[#This Row],[Base salary]]&gt;$S$14,$S$14,Table3[[#This Row],[Base salary]])</f>
        <v>48000</v>
      </c>
    </row>
    <row r="977" spans="1:6" x14ac:dyDescent="0.3">
      <c r="A977" s="4">
        <v>1042</v>
      </c>
      <c r="B977" s="4" t="s">
        <v>4</v>
      </c>
      <c r="C977" s="4" t="s">
        <v>5</v>
      </c>
      <c r="D977" s="3" t="str">
        <f>VLOOKUP(C977,$V$1:$Z$47,5,0)</f>
        <v>IC4</v>
      </c>
      <c r="E977" s="4">
        <v>139000</v>
      </c>
      <c r="F977" s="7">
        <f>IF(Table3[[#This Row],[Base salary]]&gt;$S$14,$S$14,Table3[[#This Row],[Base salary]])</f>
        <v>139000</v>
      </c>
    </row>
    <row r="978" spans="1:6" x14ac:dyDescent="0.3">
      <c r="A978" s="3">
        <v>1043</v>
      </c>
      <c r="B978" s="3" t="s">
        <v>7</v>
      </c>
      <c r="C978" s="3" t="s">
        <v>9</v>
      </c>
      <c r="D978" s="3" t="str">
        <f>VLOOKUP(C978,$V$1:$Z$47,5,0)</f>
        <v>IC6</v>
      </c>
      <c r="E978" s="3">
        <v>166000</v>
      </c>
      <c r="F978" s="7">
        <f>IF(Table3[[#This Row],[Base salary]]&gt;$S$14,$S$14,Table3[[#This Row],[Base salary]])</f>
        <v>166000</v>
      </c>
    </row>
    <row r="979" spans="1:6" x14ac:dyDescent="0.3">
      <c r="A979" s="4">
        <v>1044</v>
      </c>
      <c r="B979" s="4" t="s">
        <v>7</v>
      </c>
      <c r="C979" s="4" t="s">
        <v>5</v>
      </c>
      <c r="D979" s="3" t="str">
        <f>VLOOKUP(C979,$V$1:$Z$47,5,0)</f>
        <v>IC4</v>
      </c>
      <c r="E979" s="4">
        <v>116000</v>
      </c>
      <c r="F979" s="7">
        <f>IF(Table3[[#This Row],[Base salary]]&gt;$S$14,$S$14,Table3[[#This Row],[Base salary]])</f>
        <v>116000</v>
      </c>
    </row>
    <row r="980" spans="1:6" x14ac:dyDescent="0.3">
      <c r="A980" s="3">
        <v>1045</v>
      </c>
      <c r="B980" s="3" t="s">
        <v>4</v>
      </c>
      <c r="C980" s="3" t="s">
        <v>5</v>
      </c>
      <c r="D980" s="3" t="str">
        <f>VLOOKUP(C980,$V$1:$Z$47,5,0)</f>
        <v>IC4</v>
      </c>
      <c r="E980" s="3">
        <v>170000</v>
      </c>
      <c r="F980" s="7">
        <f>IF(Table3[[#This Row],[Base salary]]&gt;$S$14,$S$14,Table3[[#This Row],[Base salary]])</f>
        <v>170000</v>
      </c>
    </row>
    <row r="981" spans="1:6" x14ac:dyDescent="0.3">
      <c r="A981" s="4">
        <v>1046</v>
      </c>
      <c r="B981" s="4" t="s">
        <v>4</v>
      </c>
      <c r="C981" s="4" t="s">
        <v>61</v>
      </c>
      <c r="D981" s="3" t="str">
        <f>VLOOKUP(C981,$V$1:$Z$47,5,0)</f>
        <v>Others</v>
      </c>
      <c r="E981" s="4">
        <v>155000</v>
      </c>
      <c r="F981" s="7">
        <f>IF(Table3[[#This Row],[Base salary]]&gt;$S$14,$S$14,Table3[[#This Row],[Base salary]])</f>
        <v>155000</v>
      </c>
    </row>
    <row r="982" spans="1:6" x14ac:dyDescent="0.3">
      <c r="A982" s="3">
        <v>1047</v>
      </c>
      <c r="B982" s="3" t="s">
        <v>4</v>
      </c>
      <c r="C982" s="3" t="s">
        <v>14</v>
      </c>
      <c r="D982" s="3" t="str">
        <f>VLOOKUP(C982,$V$1:$Z$47,5,0)</f>
        <v>M1</v>
      </c>
      <c r="E982" s="3">
        <v>212850</v>
      </c>
      <c r="F982" s="7">
        <f>IF(Table3[[#This Row],[Base salary]]&gt;$S$14,$S$14,Table3[[#This Row],[Base salary]])</f>
        <v>212850</v>
      </c>
    </row>
    <row r="983" spans="1:6" x14ac:dyDescent="0.3">
      <c r="A983" s="4">
        <v>1048</v>
      </c>
      <c r="B983" s="4" t="s">
        <v>4</v>
      </c>
      <c r="C983" s="4" t="s">
        <v>8</v>
      </c>
      <c r="D983" s="3" t="str">
        <f>VLOOKUP(C983,$V$1:$Z$47,5,0)</f>
        <v>IC3</v>
      </c>
      <c r="E983" s="4">
        <v>63000</v>
      </c>
      <c r="F983" s="7">
        <f>IF(Table3[[#This Row],[Base salary]]&gt;$S$14,$S$14,Table3[[#This Row],[Base salary]])</f>
        <v>63000</v>
      </c>
    </row>
    <row r="984" spans="1:6" x14ac:dyDescent="0.3">
      <c r="A984" s="3">
        <v>1049</v>
      </c>
      <c r="B984" s="3" t="s">
        <v>4</v>
      </c>
      <c r="C984" s="3" t="s">
        <v>5</v>
      </c>
      <c r="D984" s="3" t="str">
        <f>VLOOKUP(C984,$V$1:$Z$47,5,0)</f>
        <v>IC4</v>
      </c>
      <c r="E984" s="3">
        <v>119000</v>
      </c>
      <c r="F984" s="7">
        <f>IF(Table3[[#This Row],[Base salary]]&gt;$S$14,$S$14,Table3[[#This Row],[Base salary]])</f>
        <v>119000</v>
      </c>
    </row>
    <row r="985" spans="1:6" x14ac:dyDescent="0.3">
      <c r="A985" s="4">
        <v>1050</v>
      </c>
      <c r="B985" s="4" t="s">
        <v>4</v>
      </c>
      <c r="C985" s="4" t="s">
        <v>5</v>
      </c>
      <c r="D985" s="3" t="str">
        <f>VLOOKUP(C985,$V$1:$Z$47,5,0)</f>
        <v>IC4</v>
      </c>
      <c r="E985" s="4">
        <v>115000</v>
      </c>
      <c r="F985" s="7">
        <f>IF(Table3[[#This Row],[Base salary]]&gt;$S$14,$S$14,Table3[[#This Row],[Base salary]])</f>
        <v>115000</v>
      </c>
    </row>
    <row r="986" spans="1:6" x14ac:dyDescent="0.3">
      <c r="A986" s="3">
        <v>1051</v>
      </c>
      <c r="B986" s="3" t="s">
        <v>4</v>
      </c>
      <c r="C986" s="3" t="s">
        <v>6</v>
      </c>
      <c r="D986" s="3" t="str">
        <f>VLOOKUP(C986,$V$1:$Z$47,5,0)</f>
        <v>IC5</v>
      </c>
      <c r="E986" s="3">
        <v>103000</v>
      </c>
      <c r="F986" s="7">
        <f>IF(Table3[[#This Row],[Base salary]]&gt;$S$14,$S$14,Table3[[#This Row],[Base salary]])</f>
        <v>103000</v>
      </c>
    </row>
    <row r="987" spans="1:6" x14ac:dyDescent="0.3">
      <c r="A987" s="4">
        <v>1052</v>
      </c>
      <c r="B987" s="4" t="s">
        <v>4</v>
      </c>
      <c r="C987" s="4" t="s">
        <v>5</v>
      </c>
      <c r="D987" s="3" t="str">
        <f>VLOOKUP(C987,$V$1:$Z$47,5,0)</f>
        <v>IC4</v>
      </c>
      <c r="E987" s="4">
        <v>84150</v>
      </c>
      <c r="F987" s="7">
        <f>IF(Table3[[#This Row],[Base salary]]&gt;$S$14,$S$14,Table3[[#This Row],[Base salary]])</f>
        <v>84150</v>
      </c>
    </row>
    <row r="988" spans="1:6" x14ac:dyDescent="0.3">
      <c r="A988" s="3">
        <v>1053</v>
      </c>
      <c r="B988" s="3" t="s">
        <v>7</v>
      </c>
      <c r="C988" s="3" t="s">
        <v>5</v>
      </c>
      <c r="D988" s="3" t="str">
        <f>VLOOKUP(C988,$V$1:$Z$47,5,0)</f>
        <v>IC4</v>
      </c>
      <c r="E988" s="3">
        <v>128500</v>
      </c>
      <c r="F988" s="7">
        <f>IF(Table3[[#This Row],[Base salary]]&gt;$S$14,$S$14,Table3[[#This Row],[Base salary]])</f>
        <v>128500</v>
      </c>
    </row>
    <row r="989" spans="1:6" x14ac:dyDescent="0.3">
      <c r="A989" s="4">
        <v>1054</v>
      </c>
      <c r="B989" s="4" t="s">
        <v>4</v>
      </c>
      <c r="C989" s="4" t="s">
        <v>5</v>
      </c>
      <c r="D989" s="3" t="str">
        <f>VLOOKUP(C989,$V$1:$Z$47,5,0)</f>
        <v>IC4</v>
      </c>
      <c r="E989" s="4">
        <v>163000</v>
      </c>
      <c r="F989" s="7">
        <f>IF(Table3[[#This Row],[Base salary]]&gt;$S$14,$S$14,Table3[[#This Row],[Base salary]])</f>
        <v>163000</v>
      </c>
    </row>
    <row r="990" spans="1:6" x14ac:dyDescent="0.3">
      <c r="A990" s="3">
        <v>1055</v>
      </c>
      <c r="B990" s="3" t="s">
        <v>4</v>
      </c>
      <c r="C990" s="3" t="s">
        <v>62</v>
      </c>
      <c r="D990" s="3" t="str">
        <f>VLOOKUP(C990,$V$1:$Z$47,5,0)</f>
        <v>Others</v>
      </c>
      <c r="E990" s="3">
        <v>186120</v>
      </c>
      <c r="F990" s="7">
        <f>IF(Table3[[#This Row],[Base salary]]&gt;$S$14,$S$14,Table3[[#This Row],[Base salary]])</f>
        <v>186120</v>
      </c>
    </row>
    <row r="991" spans="1:6" x14ac:dyDescent="0.3">
      <c r="A991" s="4">
        <v>1056</v>
      </c>
      <c r="B991" s="4" t="s">
        <v>4</v>
      </c>
      <c r="C991" s="4" t="s">
        <v>5</v>
      </c>
      <c r="D991" s="3" t="str">
        <f>VLOOKUP(C991,$V$1:$Z$47,5,0)</f>
        <v>IC4</v>
      </c>
      <c r="E991" s="4">
        <v>108000</v>
      </c>
      <c r="F991" s="7">
        <f>IF(Table3[[#This Row],[Base salary]]&gt;$S$14,$S$14,Table3[[#This Row],[Base salary]])</f>
        <v>108000</v>
      </c>
    </row>
    <row r="992" spans="1:6" x14ac:dyDescent="0.3">
      <c r="A992" s="3">
        <v>1057</v>
      </c>
      <c r="B992" s="3" t="s">
        <v>4</v>
      </c>
      <c r="C992" s="3" t="s">
        <v>8</v>
      </c>
      <c r="D992" s="3" t="str">
        <f>VLOOKUP(C992,$V$1:$Z$47,5,0)</f>
        <v>IC3</v>
      </c>
      <c r="E992" s="3">
        <v>110000</v>
      </c>
      <c r="F992" s="7">
        <f>IF(Table3[[#This Row],[Base salary]]&gt;$S$14,$S$14,Table3[[#This Row],[Base salary]])</f>
        <v>110000</v>
      </c>
    </row>
    <row r="993" spans="1:6" x14ac:dyDescent="0.3">
      <c r="A993" s="4">
        <v>1058</v>
      </c>
      <c r="B993" s="4" t="s">
        <v>4</v>
      </c>
      <c r="C993" s="4" t="s">
        <v>5</v>
      </c>
      <c r="D993" s="3" t="str">
        <f>VLOOKUP(C993,$V$1:$Z$47,5,0)</f>
        <v>IC4</v>
      </c>
      <c r="E993" s="4">
        <v>125000</v>
      </c>
      <c r="F993" s="7">
        <f>IF(Table3[[#This Row],[Base salary]]&gt;$S$14,$S$14,Table3[[#This Row],[Base salary]])</f>
        <v>125000</v>
      </c>
    </row>
    <row r="994" spans="1:6" x14ac:dyDescent="0.3">
      <c r="A994" s="4">
        <v>1060</v>
      </c>
      <c r="B994" s="4" t="s">
        <v>4</v>
      </c>
      <c r="C994" s="4" t="s">
        <v>5</v>
      </c>
      <c r="D994" s="3" t="str">
        <f>VLOOKUP(C994,$V$1:$Z$47,5,0)</f>
        <v>IC4</v>
      </c>
      <c r="E994" s="4">
        <v>150000</v>
      </c>
      <c r="F994" s="7">
        <f>IF(Table3[[#This Row],[Base salary]]&gt;$S$14,$S$14,Table3[[#This Row],[Base salary]])</f>
        <v>150000</v>
      </c>
    </row>
    <row r="995" spans="1:6" x14ac:dyDescent="0.3">
      <c r="A995" s="3">
        <v>1061</v>
      </c>
      <c r="B995" s="3" t="s">
        <v>7</v>
      </c>
      <c r="C995" s="3" t="s">
        <v>20</v>
      </c>
      <c r="D995" s="3" t="str">
        <f>VLOOKUP(C995,$V$1:$Z$47,5,0)</f>
        <v>Others</v>
      </c>
      <c r="E995" s="3">
        <v>280000</v>
      </c>
      <c r="F995" s="7">
        <f>IF(Table3[[#This Row],[Base salary]]&gt;$S$14,$S$14,Table3[[#This Row],[Base salary]])</f>
        <v>280000</v>
      </c>
    </row>
    <row r="996" spans="1:6" x14ac:dyDescent="0.3">
      <c r="A996" s="4">
        <v>1062</v>
      </c>
      <c r="B996" s="4" t="s">
        <v>4</v>
      </c>
      <c r="C996" s="4" t="s">
        <v>6</v>
      </c>
      <c r="D996" s="3" t="str">
        <f>VLOOKUP(C996,$V$1:$Z$47,5,0)</f>
        <v>IC5</v>
      </c>
      <c r="E996" s="4">
        <v>101000</v>
      </c>
      <c r="F996" s="7">
        <f>IF(Table3[[#This Row],[Base salary]]&gt;$S$14,$S$14,Table3[[#This Row],[Base salary]])</f>
        <v>101000</v>
      </c>
    </row>
    <row r="997" spans="1:6" x14ac:dyDescent="0.3">
      <c r="A997" s="3">
        <v>1063</v>
      </c>
      <c r="B997" s="3" t="s">
        <v>4</v>
      </c>
      <c r="C997" s="3" t="s">
        <v>5</v>
      </c>
      <c r="D997" s="3" t="str">
        <f>VLOOKUP(C997,$V$1:$Z$47,5,0)</f>
        <v>IC4</v>
      </c>
      <c r="E997" s="3">
        <v>156420</v>
      </c>
      <c r="F997" s="7">
        <f>IF(Table3[[#This Row],[Base salary]]&gt;$S$14,$S$14,Table3[[#This Row],[Base salary]])</f>
        <v>156420</v>
      </c>
    </row>
    <row r="998" spans="1:6" x14ac:dyDescent="0.3">
      <c r="A998" s="4">
        <v>1064</v>
      </c>
      <c r="B998" s="4" t="s">
        <v>7</v>
      </c>
      <c r="C998" s="4" t="s">
        <v>5</v>
      </c>
      <c r="D998" s="3" t="str">
        <f>VLOOKUP(C998,$V$1:$Z$47,5,0)</f>
        <v>IC4</v>
      </c>
      <c r="E998" s="4">
        <v>133000</v>
      </c>
      <c r="F998" s="7">
        <f>IF(Table3[[#This Row],[Base salary]]&gt;$S$14,$S$14,Table3[[#This Row],[Base salary]])</f>
        <v>133000</v>
      </c>
    </row>
    <row r="999" spans="1:6" x14ac:dyDescent="0.3">
      <c r="A999" s="3">
        <v>1065</v>
      </c>
      <c r="B999" s="3" t="s">
        <v>4</v>
      </c>
      <c r="C999" s="3" t="s">
        <v>6</v>
      </c>
      <c r="D999" s="3" t="str">
        <f>VLOOKUP(C999,$V$1:$Z$47,5,0)</f>
        <v>IC5</v>
      </c>
      <c r="E999" s="3">
        <v>185000</v>
      </c>
      <c r="F999" s="7">
        <f>IF(Table3[[#This Row],[Base salary]]&gt;$S$14,$S$14,Table3[[#This Row],[Base salary]])</f>
        <v>185000</v>
      </c>
    </row>
    <row r="1000" spans="1:6" x14ac:dyDescent="0.3">
      <c r="A1000" s="4">
        <v>1066</v>
      </c>
      <c r="B1000" s="4" t="s">
        <v>7</v>
      </c>
      <c r="C1000" s="4" t="s">
        <v>8</v>
      </c>
      <c r="D1000" s="3" t="str">
        <f>VLOOKUP(C1000,$V$1:$Z$47,5,0)</f>
        <v>IC3</v>
      </c>
      <c r="E1000" s="4">
        <v>100000</v>
      </c>
      <c r="F1000" s="7">
        <f>IF(Table3[[#This Row],[Base salary]]&gt;$S$14,$S$14,Table3[[#This Row],[Base salary]])</f>
        <v>100000</v>
      </c>
    </row>
    <row r="1001" spans="1:6" x14ac:dyDescent="0.3">
      <c r="A1001" s="4">
        <v>1068</v>
      </c>
      <c r="B1001" s="4" t="s">
        <v>4</v>
      </c>
      <c r="C1001" s="4" t="s">
        <v>9</v>
      </c>
      <c r="D1001" s="3" t="str">
        <f>VLOOKUP(C1001,$V$1:$Z$47,5,0)</f>
        <v>IC6</v>
      </c>
      <c r="E1001" s="4">
        <v>208740</v>
      </c>
      <c r="F1001" s="7">
        <f>IF(Table3[[#This Row],[Base salary]]&gt;$S$14,$S$14,Table3[[#This Row],[Base salary]])</f>
        <v>208740</v>
      </c>
    </row>
    <row r="1002" spans="1:6" x14ac:dyDescent="0.3">
      <c r="A1002" s="3">
        <v>1069</v>
      </c>
      <c r="B1002" s="3" t="s">
        <v>4</v>
      </c>
      <c r="C1002" s="3" t="s">
        <v>5</v>
      </c>
      <c r="D1002" s="3" t="str">
        <f>VLOOKUP(C1002,$V$1:$Z$47,5,0)</f>
        <v>IC4</v>
      </c>
      <c r="E1002" s="3">
        <v>160000</v>
      </c>
      <c r="F1002" s="7">
        <f>IF(Table3[[#This Row],[Base salary]]&gt;$S$14,$S$14,Table3[[#This Row],[Base salary]])</f>
        <v>160000</v>
      </c>
    </row>
    <row r="1003" spans="1:6" x14ac:dyDescent="0.3">
      <c r="A1003" s="4">
        <v>1070</v>
      </c>
      <c r="B1003" s="4" t="s">
        <v>7</v>
      </c>
      <c r="C1003" s="4" t="s">
        <v>8</v>
      </c>
      <c r="D1003" s="3" t="str">
        <f>VLOOKUP(C1003,$V$1:$Z$47,5,0)</f>
        <v>IC3</v>
      </c>
      <c r="E1003" s="4">
        <v>114000</v>
      </c>
      <c r="F1003" s="7">
        <f>IF(Table3[[#This Row],[Base salary]]&gt;$S$14,$S$14,Table3[[#This Row],[Base salary]])</f>
        <v>114000</v>
      </c>
    </row>
    <row r="1004" spans="1:6" x14ac:dyDescent="0.3">
      <c r="A1004" s="3">
        <v>1071</v>
      </c>
      <c r="B1004" s="3" t="s">
        <v>7</v>
      </c>
      <c r="C1004" s="3" t="s">
        <v>6</v>
      </c>
      <c r="D1004" s="3" t="str">
        <f>VLOOKUP(C1004,$V$1:$Z$47,5,0)</f>
        <v>IC5</v>
      </c>
      <c r="E1004" s="3">
        <v>152000</v>
      </c>
      <c r="F1004" s="7">
        <f>IF(Table3[[#This Row],[Base salary]]&gt;$S$14,$S$14,Table3[[#This Row],[Base salary]])</f>
        <v>152000</v>
      </c>
    </row>
    <row r="1005" spans="1:6" x14ac:dyDescent="0.3">
      <c r="A1005" s="4">
        <v>1072</v>
      </c>
      <c r="B1005" s="4" t="s">
        <v>4</v>
      </c>
      <c r="C1005" s="4" t="s">
        <v>5</v>
      </c>
      <c r="D1005" s="3" t="str">
        <f>VLOOKUP(C1005,$V$1:$Z$47,5,0)</f>
        <v>IC4</v>
      </c>
      <c r="E1005" s="4">
        <v>160000</v>
      </c>
      <c r="F1005" s="7">
        <f>IF(Table3[[#This Row],[Base salary]]&gt;$S$14,$S$14,Table3[[#This Row],[Base salary]])</f>
        <v>160000</v>
      </c>
    </row>
    <row r="1006" spans="1:6" x14ac:dyDescent="0.3">
      <c r="A1006" s="3">
        <v>1073</v>
      </c>
      <c r="B1006" s="3" t="s">
        <v>4</v>
      </c>
      <c r="C1006" s="3" t="s">
        <v>5</v>
      </c>
      <c r="D1006" s="3" t="str">
        <f>VLOOKUP(C1006,$V$1:$Z$47,5,0)</f>
        <v>IC4</v>
      </c>
      <c r="E1006" s="3">
        <v>150000</v>
      </c>
      <c r="F1006" s="7">
        <f>IF(Table3[[#This Row],[Base salary]]&gt;$S$14,$S$14,Table3[[#This Row],[Base salary]])</f>
        <v>150000</v>
      </c>
    </row>
    <row r="1007" spans="1:6" x14ac:dyDescent="0.3">
      <c r="A1007" s="4">
        <v>1074</v>
      </c>
      <c r="B1007" s="4" t="s">
        <v>7</v>
      </c>
      <c r="C1007" s="4" t="s">
        <v>51</v>
      </c>
      <c r="D1007" s="3" t="str">
        <f>VLOOKUP(C1007,$V$1:$Z$47,5,0)</f>
        <v>Others</v>
      </c>
      <c r="E1007" s="4">
        <v>78000</v>
      </c>
      <c r="F1007" s="7">
        <f>IF(Table3[[#This Row],[Base salary]]&gt;$S$14,$S$14,Table3[[#This Row],[Base salary]])</f>
        <v>78000</v>
      </c>
    </row>
    <row r="1008" spans="1:6" x14ac:dyDescent="0.3">
      <c r="A1008" s="3">
        <v>1076</v>
      </c>
      <c r="B1008" s="3" t="s">
        <v>4</v>
      </c>
      <c r="C1008" s="3" t="s">
        <v>5</v>
      </c>
      <c r="D1008" s="3" t="str">
        <f>VLOOKUP(C1008,$V$1:$Z$47,5,0)</f>
        <v>IC4</v>
      </c>
      <c r="E1008" s="3">
        <v>130000</v>
      </c>
      <c r="F1008" s="7">
        <f>IF(Table3[[#This Row],[Base salary]]&gt;$S$14,$S$14,Table3[[#This Row],[Base salary]])</f>
        <v>130000</v>
      </c>
    </row>
    <row r="1009" spans="1:6" x14ac:dyDescent="0.3">
      <c r="A1009" s="3">
        <v>1077</v>
      </c>
      <c r="B1009" s="3" t="s">
        <v>7</v>
      </c>
      <c r="C1009" s="3" t="s">
        <v>5</v>
      </c>
      <c r="D1009" s="3" t="str">
        <f>VLOOKUP(C1009,$V$1:$Z$47,5,0)</f>
        <v>IC4</v>
      </c>
      <c r="E1009" s="3">
        <v>113685</v>
      </c>
      <c r="F1009" s="7">
        <f>IF(Table3[[#This Row],[Base salary]]&gt;$S$14,$S$14,Table3[[#This Row],[Base salary]])</f>
        <v>113685</v>
      </c>
    </row>
    <row r="1010" spans="1:6" x14ac:dyDescent="0.3">
      <c r="A1010" s="3">
        <v>1078</v>
      </c>
      <c r="B1010" s="3" t="s">
        <v>7</v>
      </c>
      <c r="C1010" s="3" t="s">
        <v>5</v>
      </c>
      <c r="D1010" s="3" t="str">
        <f>VLOOKUP(C1010,$V$1:$Z$47,5,0)</f>
        <v>IC4</v>
      </c>
      <c r="E1010" s="3">
        <v>129000</v>
      </c>
      <c r="F1010" s="7">
        <f>IF(Table3[[#This Row],[Base salary]]&gt;$S$14,$S$14,Table3[[#This Row],[Base salary]])</f>
        <v>129000</v>
      </c>
    </row>
    <row r="1011" spans="1:6" x14ac:dyDescent="0.3">
      <c r="A1011" s="3">
        <v>1079</v>
      </c>
      <c r="B1011" s="3" t="s">
        <v>4</v>
      </c>
      <c r="C1011" s="3" t="s">
        <v>14</v>
      </c>
      <c r="D1011" s="3" t="str">
        <f>VLOOKUP(C1011,$V$1:$Z$47,5,0)</f>
        <v>M1</v>
      </c>
      <c r="E1011" s="3">
        <v>165000</v>
      </c>
      <c r="F1011" s="7">
        <f>IF(Table3[[#This Row],[Base salary]]&gt;$S$14,$S$14,Table3[[#This Row],[Base salary]])</f>
        <v>165000</v>
      </c>
    </row>
    <row r="1012" spans="1:6" x14ac:dyDescent="0.3">
      <c r="A1012" s="3">
        <v>1080</v>
      </c>
      <c r="B1012" s="3" t="s">
        <v>4</v>
      </c>
      <c r="C1012" s="3" t="s">
        <v>6</v>
      </c>
      <c r="D1012" s="3" t="str">
        <f>VLOOKUP(C1012,$V$1:$Z$47,5,0)</f>
        <v>IC5</v>
      </c>
      <c r="E1012" s="3">
        <v>150000</v>
      </c>
      <c r="F1012" s="7">
        <f>IF(Table3[[#This Row],[Base salary]]&gt;$S$14,$S$14,Table3[[#This Row],[Base salary]])</f>
        <v>150000</v>
      </c>
    </row>
    <row r="1013" spans="1:6" x14ac:dyDescent="0.3">
      <c r="A1013" s="3">
        <v>1081</v>
      </c>
      <c r="B1013" s="3" t="s">
        <v>4</v>
      </c>
      <c r="C1013" s="3" t="s">
        <v>8</v>
      </c>
      <c r="D1013" s="3" t="str">
        <f>VLOOKUP(C1013,$V$1:$Z$47,5,0)</f>
        <v>IC3</v>
      </c>
      <c r="E1013" s="3">
        <v>117000</v>
      </c>
      <c r="F1013" s="7">
        <f>IF(Table3[[#This Row],[Base salary]]&gt;$S$14,$S$14,Table3[[#This Row],[Base salary]])</f>
        <v>117000</v>
      </c>
    </row>
    <row r="1014" spans="1:6" x14ac:dyDescent="0.3">
      <c r="A1014" s="3">
        <v>1082</v>
      </c>
      <c r="B1014" s="3" t="s">
        <v>4</v>
      </c>
      <c r="C1014" s="3" t="s">
        <v>5</v>
      </c>
      <c r="D1014" s="3" t="str">
        <f>VLOOKUP(C1014,$V$1:$Z$47,5,0)</f>
        <v>IC4</v>
      </c>
      <c r="E1014" s="3">
        <v>82000</v>
      </c>
      <c r="F1014" s="7">
        <f>IF(Table3[[#This Row],[Base salary]]&gt;$S$14,$S$14,Table3[[#This Row],[Base salary]])</f>
        <v>82000</v>
      </c>
    </row>
    <row r="1015" spans="1:6" x14ac:dyDescent="0.3">
      <c r="A1015" s="3">
        <v>1083</v>
      </c>
      <c r="B1015" s="3" t="s">
        <v>4</v>
      </c>
      <c r="C1015" s="3" t="s">
        <v>5</v>
      </c>
      <c r="D1015" s="3" t="str">
        <f>VLOOKUP(C1015,$V$1:$Z$47,5,0)</f>
        <v>IC4</v>
      </c>
      <c r="E1015" s="3">
        <v>160000</v>
      </c>
      <c r="F1015" s="7">
        <f>IF(Table3[[#This Row],[Base salary]]&gt;$S$14,$S$14,Table3[[#This Row],[Base salary]])</f>
        <v>160000</v>
      </c>
    </row>
    <row r="1016" spans="1:6" x14ac:dyDescent="0.3">
      <c r="A1016" s="3">
        <v>1085</v>
      </c>
      <c r="B1016" s="3" t="s">
        <v>4</v>
      </c>
      <c r="C1016" s="3" t="s">
        <v>6</v>
      </c>
      <c r="D1016" s="3" t="str">
        <f>VLOOKUP(C1016,$V$1:$Z$47,5,0)</f>
        <v>IC5</v>
      </c>
      <c r="E1016" s="3">
        <v>185000</v>
      </c>
      <c r="F1016" s="7">
        <f>IF(Table3[[#This Row],[Base salary]]&gt;$S$14,$S$14,Table3[[#This Row],[Base salary]])</f>
        <v>185000</v>
      </c>
    </row>
    <row r="1017" spans="1:6" x14ac:dyDescent="0.3">
      <c r="A1017" s="4">
        <v>1086</v>
      </c>
      <c r="B1017" s="4" t="s">
        <v>4</v>
      </c>
      <c r="C1017" s="4" t="s">
        <v>9</v>
      </c>
      <c r="D1017" s="3" t="str">
        <f>VLOOKUP(C1017,$V$1:$Z$47,5,0)</f>
        <v>IC6</v>
      </c>
      <c r="E1017" s="4">
        <v>222000</v>
      </c>
      <c r="F1017" s="7">
        <f>IF(Table3[[#This Row],[Base salary]]&gt;$S$14,$S$14,Table3[[#This Row],[Base salary]])</f>
        <v>222000</v>
      </c>
    </row>
    <row r="1018" spans="1:6" x14ac:dyDescent="0.3">
      <c r="A1018" s="3">
        <v>1087</v>
      </c>
      <c r="B1018" s="3" t="s">
        <v>4</v>
      </c>
      <c r="C1018" s="3" t="s">
        <v>5</v>
      </c>
      <c r="D1018" s="3" t="str">
        <f>VLOOKUP(C1018,$V$1:$Z$47,5,0)</f>
        <v>IC4</v>
      </c>
      <c r="E1018" s="3">
        <v>167000</v>
      </c>
      <c r="F1018" s="7">
        <f>IF(Table3[[#This Row],[Base salary]]&gt;$S$14,$S$14,Table3[[#This Row],[Base salary]])</f>
        <v>167000</v>
      </c>
    </row>
    <row r="1019" spans="1:6" x14ac:dyDescent="0.3">
      <c r="A1019" s="4">
        <v>1088</v>
      </c>
      <c r="B1019" s="4" t="s">
        <v>7</v>
      </c>
      <c r="C1019" s="4" t="s">
        <v>6</v>
      </c>
      <c r="D1019" s="3" t="str">
        <f>VLOOKUP(C1019,$V$1:$Z$47,5,0)</f>
        <v>IC5</v>
      </c>
      <c r="E1019" s="4">
        <v>190000</v>
      </c>
      <c r="F1019" s="7">
        <f>IF(Table3[[#This Row],[Base salary]]&gt;$S$14,$S$14,Table3[[#This Row],[Base salary]])</f>
        <v>190000</v>
      </c>
    </row>
    <row r="1020" spans="1:6" x14ac:dyDescent="0.3">
      <c r="A1020" s="3">
        <v>1089</v>
      </c>
      <c r="B1020" s="3" t="s">
        <v>7</v>
      </c>
      <c r="C1020" s="3" t="s">
        <v>8</v>
      </c>
      <c r="D1020" s="3" t="str">
        <f>VLOOKUP(C1020,$V$1:$Z$47,5,0)</f>
        <v>IC3</v>
      </c>
      <c r="E1020" s="3">
        <v>83000</v>
      </c>
      <c r="F1020" s="7">
        <f>IF(Table3[[#This Row],[Base salary]]&gt;$S$14,$S$14,Table3[[#This Row],[Base salary]])</f>
        <v>83000</v>
      </c>
    </row>
    <row r="1021" spans="1:6" x14ac:dyDescent="0.3">
      <c r="A1021" s="4">
        <v>1090</v>
      </c>
      <c r="B1021" s="4" t="s">
        <v>7</v>
      </c>
      <c r="C1021" s="4" t="s">
        <v>5</v>
      </c>
      <c r="D1021" s="3" t="str">
        <f>VLOOKUP(C1021,$V$1:$Z$47,5,0)</f>
        <v>IC4</v>
      </c>
      <c r="E1021" s="4">
        <v>100332</v>
      </c>
      <c r="F1021" s="7">
        <f>IF(Table3[[#This Row],[Base salary]]&gt;$S$14,$S$14,Table3[[#This Row],[Base salary]])</f>
        <v>100332</v>
      </c>
    </row>
    <row r="1022" spans="1:6" x14ac:dyDescent="0.3">
      <c r="A1022" s="3">
        <v>1091</v>
      </c>
      <c r="B1022" s="3" t="s">
        <v>4</v>
      </c>
      <c r="C1022" s="3" t="s">
        <v>6</v>
      </c>
      <c r="D1022" s="3" t="str">
        <f>VLOOKUP(C1022,$V$1:$Z$47,5,0)</f>
        <v>IC5</v>
      </c>
      <c r="E1022" s="3">
        <v>83000</v>
      </c>
      <c r="F1022" s="7">
        <f>IF(Table3[[#This Row],[Base salary]]&gt;$S$14,$S$14,Table3[[#This Row],[Base salary]])</f>
        <v>83000</v>
      </c>
    </row>
    <row r="1023" spans="1:6" x14ac:dyDescent="0.3">
      <c r="A1023" s="4">
        <v>1092</v>
      </c>
      <c r="B1023" s="4" t="s">
        <v>7</v>
      </c>
      <c r="C1023" s="4" t="s">
        <v>8</v>
      </c>
      <c r="D1023" s="3" t="str">
        <f>VLOOKUP(C1023,$V$1:$Z$47,5,0)</f>
        <v>IC3</v>
      </c>
      <c r="E1023" s="4">
        <v>120000</v>
      </c>
      <c r="F1023" s="7">
        <f>IF(Table3[[#This Row],[Base salary]]&gt;$S$14,$S$14,Table3[[#This Row],[Base salary]])</f>
        <v>120000</v>
      </c>
    </row>
    <row r="1024" spans="1:6" x14ac:dyDescent="0.3">
      <c r="A1024" s="3">
        <v>1093</v>
      </c>
      <c r="B1024" s="3" t="s">
        <v>4</v>
      </c>
      <c r="C1024" s="3" t="s">
        <v>14</v>
      </c>
      <c r="D1024" s="3" t="str">
        <f>VLOOKUP(C1024,$V$1:$Z$47,5,0)</f>
        <v>M1</v>
      </c>
      <c r="E1024" s="3">
        <v>245000</v>
      </c>
      <c r="F1024" s="7">
        <f>IF(Table3[[#This Row],[Base salary]]&gt;$S$14,$S$14,Table3[[#This Row],[Base salary]])</f>
        <v>245000</v>
      </c>
    </row>
    <row r="1025" spans="1:6" x14ac:dyDescent="0.3">
      <c r="A1025" s="4">
        <v>1094</v>
      </c>
      <c r="B1025" s="4" t="s">
        <v>4</v>
      </c>
      <c r="C1025" s="4" t="s">
        <v>5</v>
      </c>
      <c r="D1025" s="3" t="str">
        <f>VLOOKUP(C1025,$V$1:$Z$47,5,0)</f>
        <v>IC4</v>
      </c>
      <c r="E1025" s="4">
        <v>165000</v>
      </c>
      <c r="F1025" s="7">
        <f>IF(Table3[[#This Row],[Base salary]]&gt;$S$14,$S$14,Table3[[#This Row],[Base salary]])</f>
        <v>165000</v>
      </c>
    </row>
    <row r="1026" spans="1:6" x14ac:dyDescent="0.3">
      <c r="A1026" s="3">
        <v>1095</v>
      </c>
      <c r="B1026" s="3" t="s">
        <v>4</v>
      </c>
      <c r="C1026" s="3" t="s">
        <v>5</v>
      </c>
      <c r="D1026" s="3" t="str">
        <f>VLOOKUP(C1026,$V$1:$Z$47,5,0)</f>
        <v>IC4</v>
      </c>
      <c r="E1026" s="3">
        <v>77000</v>
      </c>
      <c r="F1026" s="7">
        <f>IF(Table3[[#This Row],[Base salary]]&gt;$S$14,$S$14,Table3[[#This Row],[Base salary]])</f>
        <v>77000</v>
      </c>
    </row>
    <row r="1027" spans="1:6" x14ac:dyDescent="0.3">
      <c r="A1027" s="4">
        <v>1096</v>
      </c>
      <c r="B1027" s="4" t="s">
        <v>4</v>
      </c>
      <c r="C1027" s="4" t="s">
        <v>9</v>
      </c>
      <c r="D1027" s="3" t="str">
        <f>VLOOKUP(C1027,$V$1:$Z$47,5,0)</f>
        <v>IC6</v>
      </c>
      <c r="E1027" s="4">
        <v>120000</v>
      </c>
      <c r="F1027" s="7">
        <f>IF(Table3[[#This Row],[Base salary]]&gt;$S$14,$S$14,Table3[[#This Row],[Base salary]])</f>
        <v>120000</v>
      </c>
    </row>
    <row r="1028" spans="1:6" x14ac:dyDescent="0.3">
      <c r="A1028" s="3">
        <v>1097</v>
      </c>
      <c r="B1028" s="3" t="s">
        <v>4</v>
      </c>
      <c r="C1028" s="3" t="s">
        <v>9</v>
      </c>
      <c r="D1028" s="3" t="str">
        <f>VLOOKUP(C1028,$V$1:$Z$47,5,0)</f>
        <v>IC6</v>
      </c>
      <c r="E1028" s="3">
        <v>130000</v>
      </c>
      <c r="F1028" s="7">
        <f>IF(Table3[[#This Row],[Base salary]]&gt;$S$14,$S$14,Table3[[#This Row],[Base salary]])</f>
        <v>130000</v>
      </c>
    </row>
    <row r="1029" spans="1:6" x14ac:dyDescent="0.3">
      <c r="A1029" s="4">
        <v>1098</v>
      </c>
      <c r="B1029" s="4" t="s">
        <v>7</v>
      </c>
      <c r="C1029" s="4" t="s">
        <v>18</v>
      </c>
      <c r="D1029" s="3" t="str">
        <f>VLOOKUP(C1029,$V$1:$Z$47,5,0)</f>
        <v>Others</v>
      </c>
      <c r="E1029" s="4">
        <v>250000</v>
      </c>
      <c r="F1029" s="7">
        <f>IF(Table3[[#This Row],[Base salary]]&gt;$S$14,$S$14,Table3[[#This Row],[Base salary]])</f>
        <v>250000</v>
      </c>
    </row>
    <row r="1030" spans="1:6" x14ac:dyDescent="0.3">
      <c r="A1030" s="4">
        <v>1100</v>
      </c>
      <c r="B1030" s="4" t="s">
        <v>4</v>
      </c>
      <c r="C1030" s="4" t="s">
        <v>8</v>
      </c>
      <c r="D1030" s="3" t="str">
        <f>VLOOKUP(C1030,$V$1:$Z$47,5,0)</f>
        <v>IC3</v>
      </c>
      <c r="E1030" s="4">
        <v>69000</v>
      </c>
      <c r="F1030" s="7">
        <f>IF(Table3[[#This Row],[Base salary]]&gt;$S$14,$S$14,Table3[[#This Row],[Base salary]])</f>
        <v>69000</v>
      </c>
    </row>
    <row r="1031" spans="1:6" x14ac:dyDescent="0.3">
      <c r="A1031" s="3">
        <v>1101</v>
      </c>
      <c r="B1031" s="3" t="s">
        <v>4</v>
      </c>
      <c r="C1031" s="3" t="s">
        <v>9</v>
      </c>
      <c r="D1031" s="3" t="str">
        <f>VLOOKUP(C1031,$V$1:$Z$47,5,0)</f>
        <v>IC6</v>
      </c>
      <c r="E1031" s="3">
        <v>208000</v>
      </c>
      <c r="F1031" s="7">
        <f>IF(Table3[[#This Row],[Base salary]]&gt;$S$14,$S$14,Table3[[#This Row],[Base salary]])</f>
        <v>208000</v>
      </c>
    </row>
    <row r="1032" spans="1:6" x14ac:dyDescent="0.3">
      <c r="A1032" s="4">
        <v>1102</v>
      </c>
      <c r="B1032" s="4" t="s">
        <v>7</v>
      </c>
      <c r="C1032" s="4" t="s">
        <v>64</v>
      </c>
      <c r="D1032" s="3" t="str">
        <f>VLOOKUP(C1032,$V$1:$Z$47,5,0)</f>
        <v>IC5</v>
      </c>
      <c r="E1032" s="4">
        <v>155000</v>
      </c>
      <c r="F1032" s="7">
        <f>IF(Table3[[#This Row],[Base salary]]&gt;$S$14,$S$14,Table3[[#This Row],[Base salary]])</f>
        <v>155000</v>
      </c>
    </row>
    <row r="1033" spans="1:6" x14ac:dyDescent="0.3">
      <c r="A1033" s="3">
        <v>1104</v>
      </c>
      <c r="B1033" s="3" t="s">
        <v>4</v>
      </c>
      <c r="C1033" s="3" t="s">
        <v>5</v>
      </c>
      <c r="D1033" s="3" t="str">
        <f>VLOOKUP(C1033,$V$1:$Z$47,5,0)</f>
        <v>IC4</v>
      </c>
      <c r="E1033" s="3">
        <v>126000</v>
      </c>
      <c r="F1033" s="7">
        <f>IF(Table3[[#This Row],[Base salary]]&gt;$S$14,$S$14,Table3[[#This Row],[Base salary]])</f>
        <v>126000</v>
      </c>
    </row>
    <row r="1034" spans="1:6" x14ac:dyDescent="0.3">
      <c r="A1034" s="3">
        <v>1105</v>
      </c>
      <c r="B1034" s="3" t="s">
        <v>7</v>
      </c>
      <c r="C1034" s="3" t="s">
        <v>9</v>
      </c>
      <c r="D1034" s="3" t="str">
        <f>VLOOKUP(C1034,$V$1:$Z$47,5,0)</f>
        <v>IC6</v>
      </c>
      <c r="E1034" s="3">
        <v>225000</v>
      </c>
      <c r="F1034" s="7">
        <f>IF(Table3[[#This Row],[Base salary]]&gt;$S$14,$S$14,Table3[[#This Row],[Base salary]])</f>
        <v>225000</v>
      </c>
    </row>
    <row r="1035" spans="1:6" x14ac:dyDescent="0.3">
      <c r="A1035" s="3">
        <v>1106</v>
      </c>
      <c r="B1035" s="3" t="s">
        <v>7</v>
      </c>
      <c r="C1035" s="3" t="s">
        <v>6</v>
      </c>
      <c r="D1035" s="3" t="str">
        <f>VLOOKUP(C1035,$V$1:$Z$47,5,0)</f>
        <v>IC5</v>
      </c>
      <c r="E1035" s="3">
        <v>148000</v>
      </c>
      <c r="F1035" s="7">
        <f>IF(Table3[[#This Row],[Base salary]]&gt;$S$14,$S$14,Table3[[#This Row],[Base salary]])</f>
        <v>148000</v>
      </c>
    </row>
    <row r="1036" spans="1:6" x14ac:dyDescent="0.3">
      <c r="A1036" s="3">
        <v>1107</v>
      </c>
      <c r="B1036" s="3" t="s">
        <v>4</v>
      </c>
      <c r="C1036" s="3" t="s">
        <v>5</v>
      </c>
      <c r="D1036" s="3" t="str">
        <f>VLOOKUP(C1036,$V$1:$Z$47,5,0)</f>
        <v>IC4</v>
      </c>
      <c r="E1036" s="3">
        <v>158000</v>
      </c>
      <c r="F1036" s="7">
        <f>IF(Table3[[#This Row],[Base salary]]&gt;$S$14,$S$14,Table3[[#This Row],[Base salary]])</f>
        <v>158000</v>
      </c>
    </row>
    <row r="1037" spans="1:6" x14ac:dyDescent="0.3">
      <c r="A1037" s="3">
        <v>1108</v>
      </c>
      <c r="B1037" s="3" t="s">
        <v>7</v>
      </c>
      <c r="C1037" s="3" t="s">
        <v>5</v>
      </c>
      <c r="D1037" s="3" t="str">
        <f>VLOOKUP(C1037,$V$1:$Z$47,5,0)</f>
        <v>IC4</v>
      </c>
      <c r="E1037" s="3">
        <v>120000</v>
      </c>
      <c r="F1037" s="7">
        <f>IF(Table3[[#This Row],[Base salary]]&gt;$S$14,$S$14,Table3[[#This Row],[Base salary]])</f>
        <v>120000</v>
      </c>
    </row>
    <row r="1038" spans="1:6" x14ac:dyDescent="0.3">
      <c r="A1038" s="3">
        <v>1109</v>
      </c>
      <c r="B1038" s="3" t="s">
        <v>4</v>
      </c>
      <c r="C1038" s="3" t="s">
        <v>6</v>
      </c>
      <c r="D1038" s="3" t="str">
        <f>VLOOKUP(C1038,$V$1:$Z$47,5,0)</f>
        <v>IC5</v>
      </c>
      <c r="E1038" s="3">
        <v>194000</v>
      </c>
      <c r="F1038" s="7">
        <f>IF(Table3[[#This Row],[Base salary]]&gt;$S$14,$S$14,Table3[[#This Row],[Base salary]])</f>
        <v>194000</v>
      </c>
    </row>
    <row r="1039" spans="1:6" x14ac:dyDescent="0.3">
      <c r="A1039" s="3">
        <v>1110</v>
      </c>
      <c r="B1039" s="3" t="s">
        <v>4</v>
      </c>
      <c r="C1039" s="3" t="s">
        <v>5</v>
      </c>
      <c r="D1039" s="3" t="str">
        <f>VLOOKUP(C1039,$V$1:$Z$47,5,0)</f>
        <v>IC4</v>
      </c>
      <c r="E1039" s="3">
        <v>162000</v>
      </c>
      <c r="F1039" s="7">
        <f>IF(Table3[[#This Row],[Base salary]]&gt;$S$14,$S$14,Table3[[#This Row],[Base salary]])</f>
        <v>162000</v>
      </c>
    </row>
  </sheetData>
  <sortState xmlns:xlrd2="http://schemas.microsoft.com/office/spreadsheetml/2017/richdata2" ref="V2:W47">
    <sortCondition descending="1" ref="W2:W47"/>
  </sortState>
  <mergeCells count="4">
    <mergeCell ref="P9:R9"/>
    <mergeCell ref="P13:Q13"/>
    <mergeCell ref="P16:Q16"/>
    <mergeCell ref="P19:T19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C7D7-662E-4E6F-94B3-B3E8084D63D7}">
  <dimension ref="B2:P17"/>
  <sheetViews>
    <sheetView workbookViewId="0">
      <selection activeCell="L17" sqref="L17"/>
    </sheetView>
  </sheetViews>
  <sheetFormatPr defaultRowHeight="14.4" x14ac:dyDescent="0.3"/>
  <cols>
    <col min="1" max="16384" width="8.88671875" style="19"/>
  </cols>
  <sheetData>
    <row r="2" spans="2:16" x14ac:dyDescent="0.3">
      <c r="B2" s="23" t="s">
        <v>65</v>
      </c>
      <c r="C2" s="23"/>
      <c r="D2" s="23"/>
      <c r="E2" s="23"/>
      <c r="F2" s="23"/>
      <c r="G2" s="23"/>
    </row>
    <row r="3" spans="2:16" x14ac:dyDescent="0.3">
      <c r="B3" s="21" t="s">
        <v>94</v>
      </c>
      <c r="C3" s="21"/>
      <c r="D3" s="21"/>
      <c r="E3" s="21"/>
      <c r="F3" s="21"/>
    </row>
    <row r="5" spans="2:16" x14ac:dyDescent="0.3">
      <c r="B5" s="25" t="s">
        <v>66</v>
      </c>
      <c r="C5" s="25"/>
      <c r="D5" s="25"/>
      <c r="E5" s="25"/>
      <c r="F5" s="25"/>
      <c r="G5" s="25"/>
      <c r="H5" s="25"/>
      <c r="I5" s="25"/>
      <c r="J5" s="25"/>
      <c r="K5" s="20"/>
      <c r="L5" s="20"/>
      <c r="M5" s="20"/>
      <c r="N5" s="20"/>
      <c r="O5" s="20"/>
      <c r="P5" s="20"/>
    </row>
    <row r="6" spans="2:16" x14ac:dyDescent="0.3">
      <c r="B6" s="25"/>
      <c r="C6" s="25"/>
      <c r="D6" s="25"/>
      <c r="E6" s="25"/>
      <c r="F6" s="25"/>
      <c r="G6" s="25"/>
      <c r="H6" s="25"/>
      <c r="I6" s="25"/>
      <c r="J6" s="25"/>
      <c r="K6" s="20"/>
      <c r="L6" s="20"/>
      <c r="M6" s="20"/>
      <c r="N6" s="20"/>
      <c r="O6" s="20"/>
      <c r="P6" s="20"/>
    </row>
    <row r="7" spans="2:16" x14ac:dyDescent="0.3">
      <c r="B7" s="21" t="s">
        <v>95</v>
      </c>
      <c r="C7" s="21"/>
      <c r="D7" s="21"/>
      <c r="E7" s="21"/>
      <c r="F7" s="21"/>
      <c r="G7" s="21"/>
      <c r="H7" s="21"/>
    </row>
    <row r="9" spans="2:16" x14ac:dyDescent="0.3">
      <c r="B9" s="24" t="s">
        <v>67</v>
      </c>
      <c r="C9" s="24"/>
      <c r="D9" s="24"/>
      <c r="E9" s="24"/>
      <c r="F9" s="24"/>
      <c r="G9" s="24"/>
    </row>
    <row r="10" spans="2:16" x14ac:dyDescent="0.3">
      <c r="B10" s="22"/>
      <c r="C10" s="20"/>
      <c r="D10" s="20"/>
      <c r="E10" s="20"/>
      <c r="F10" s="20"/>
      <c r="G10" s="20"/>
      <c r="H10" s="20"/>
    </row>
    <row r="11" spans="2:16" x14ac:dyDescent="0.3">
      <c r="B11" s="21" t="s">
        <v>96</v>
      </c>
      <c r="C11" s="21"/>
      <c r="D11" s="21"/>
      <c r="E11" s="18" t="s">
        <v>97</v>
      </c>
      <c r="F11" s="18"/>
      <c r="G11" s="18"/>
    </row>
    <row r="13" spans="2:16" x14ac:dyDescent="0.3">
      <c r="B13" s="24" t="s">
        <v>68</v>
      </c>
      <c r="C13" s="24"/>
      <c r="D13" s="24"/>
      <c r="E13" s="24"/>
      <c r="F13" s="24"/>
      <c r="G13" s="24"/>
      <c r="H13" s="24"/>
    </row>
    <row r="14" spans="2:16" x14ac:dyDescent="0.3">
      <c r="B14" s="13" t="s">
        <v>98</v>
      </c>
      <c r="C14" s="13"/>
      <c r="D14" s="13"/>
      <c r="E14" s="13"/>
      <c r="F14" s="13"/>
      <c r="G14" s="13"/>
      <c r="H14" s="13"/>
      <c r="I14" s="13"/>
    </row>
    <row r="16" spans="2:16" x14ac:dyDescent="0.3">
      <c r="B16" s="26" t="s">
        <v>69</v>
      </c>
      <c r="C16" s="26"/>
      <c r="D16" s="26"/>
      <c r="E16" s="26"/>
      <c r="F16" s="26"/>
      <c r="G16" s="26"/>
      <c r="H16" s="26"/>
    </row>
    <row r="17" spans="2:9" x14ac:dyDescent="0.3">
      <c r="B17" s="16" t="s">
        <v>99</v>
      </c>
      <c r="C17" s="16"/>
      <c r="D17" s="16"/>
      <c r="E17" s="16"/>
      <c r="F17" s="16"/>
      <c r="G17" s="16"/>
      <c r="H17" s="16"/>
      <c r="I17" s="16"/>
    </row>
  </sheetData>
  <mergeCells count="10">
    <mergeCell ref="B11:D11"/>
    <mergeCell ref="E11:G11"/>
    <mergeCell ref="B13:H13"/>
    <mergeCell ref="B14:I14"/>
    <mergeCell ref="B16:H16"/>
    <mergeCell ref="B17:I17"/>
    <mergeCell ref="B3:F3"/>
    <mergeCell ref="B5:J6"/>
    <mergeCell ref="B7:H7"/>
    <mergeCell ref="B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10A47-E035-491F-9286-D472E37583F1}">
  <dimension ref="B2:E11"/>
  <sheetViews>
    <sheetView workbookViewId="0">
      <selection activeCell="C15" sqref="C15"/>
    </sheetView>
  </sheetViews>
  <sheetFormatPr defaultRowHeight="14.4" x14ac:dyDescent="0.3"/>
  <sheetData>
    <row r="2" spans="2:5" x14ac:dyDescent="0.3">
      <c r="B2" t="s">
        <v>70</v>
      </c>
    </row>
    <row r="3" spans="2:5" x14ac:dyDescent="0.3">
      <c r="B3" t="s">
        <v>71</v>
      </c>
    </row>
    <row r="4" spans="2:5" x14ac:dyDescent="0.3">
      <c r="B4" t="s">
        <v>75</v>
      </c>
    </row>
    <row r="5" spans="2:5" x14ac:dyDescent="0.3">
      <c r="B5" t="s">
        <v>77</v>
      </c>
    </row>
    <row r="6" spans="2:5" x14ac:dyDescent="0.3">
      <c r="B6" t="s">
        <v>78</v>
      </c>
    </row>
    <row r="7" spans="2:5" x14ac:dyDescent="0.3">
      <c r="B7" t="s">
        <v>82</v>
      </c>
    </row>
    <row r="8" spans="2:5" x14ac:dyDescent="0.3">
      <c r="B8" t="s">
        <v>84</v>
      </c>
    </row>
    <row r="9" spans="2:5" x14ac:dyDescent="0.3">
      <c r="B9" t="s">
        <v>86</v>
      </c>
    </row>
    <row r="10" spans="2:5" x14ac:dyDescent="0.3">
      <c r="B10" s="16" t="s">
        <v>90</v>
      </c>
      <c r="C10" s="16"/>
      <c r="D10" s="16"/>
    </row>
    <row r="11" spans="2:5" x14ac:dyDescent="0.3">
      <c r="B11" s="16" t="s">
        <v>93</v>
      </c>
      <c r="C11" s="16"/>
      <c r="D11" s="16"/>
      <c r="E11" s="16"/>
    </row>
  </sheetData>
  <mergeCells count="2">
    <mergeCell ref="B10:D10"/>
    <mergeCell ref="B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Statement</vt:lpstr>
      <vt:lpstr>Raw Data</vt:lpstr>
      <vt:lpstr>Data Cleaning</vt:lpstr>
      <vt:lpstr>Answers</vt:lpstr>
      <vt:lpstr>steps in data cleaning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RANA</dc:creator>
  <cp:lastModifiedBy>PANKAJ RANA</cp:lastModifiedBy>
  <dcterms:created xsi:type="dcterms:W3CDTF">2025-01-02T08:53:57Z</dcterms:created>
  <dcterms:modified xsi:type="dcterms:W3CDTF">2025-01-02T08:53:57Z</dcterms:modified>
</cp:coreProperties>
</file>