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5ED80B7-6348-4157-B438-808BFD36438D}" xr6:coauthVersionLast="47" xr6:coauthVersionMax="47" xr10:uidLastSave="{00000000-0000-0000-0000-000000000000}"/>
  <bookViews>
    <workbookView xWindow="-120" yWindow="-120" windowWidth="20730" windowHeight="11160" activeTab="3" xr2:uid="{A340FF5F-0546-48C1-984A-A3BC7B885E1A}"/>
  </bookViews>
  <sheets>
    <sheet name="Shopping list" sheetId="1" r:id="rId1"/>
    <sheet name="Pet choice" sheetId="2" r:id="rId2"/>
    <sheet name="Vacation" sheetId="3" r:id="rId3"/>
    <sheet name="Print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4" l="1"/>
  <c r="D20" i="4"/>
  <c r="B20" i="4"/>
  <c r="C18" i="4"/>
  <c r="D18" i="4"/>
  <c r="B18" i="4"/>
  <c r="C15" i="4"/>
  <c r="D15" i="4"/>
  <c r="B15" i="4"/>
  <c r="C12" i="4"/>
  <c r="D12" i="4"/>
  <c r="C11" i="4"/>
  <c r="D11" i="4"/>
  <c r="B7" i="4"/>
  <c r="C7" i="4"/>
  <c r="D7" i="4"/>
  <c r="B12" i="4"/>
  <c r="B11" i="4"/>
  <c r="C39" i="3"/>
  <c r="D39" i="3"/>
  <c r="B39" i="3"/>
  <c r="C14" i="3"/>
  <c r="D14" i="3"/>
  <c r="B14" i="3"/>
  <c r="C35" i="3"/>
  <c r="D35" i="3"/>
  <c r="B35" i="3"/>
  <c r="D30" i="3"/>
  <c r="C30" i="3"/>
  <c r="B30" i="3"/>
  <c r="B40" i="3" s="1"/>
  <c r="C24" i="3"/>
  <c r="D24" i="3"/>
  <c r="B24" i="3"/>
  <c r="C18" i="3"/>
  <c r="D18" i="3"/>
  <c r="B18" i="3"/>
  <c r="C18" i="2"/>
  <c r="B18" i="2"/>
  <c r="C16" i="2"/>
  <c r="B16" i="2"/>
  <c r="C9" i="2"/>
  <c r="B9" i="2"/>
  <c r="H19" i="1"/>
  <c r="I19" i="1"/>
  <c r="G19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C40" i="3" l="1"/>
  <c r="D40" i="3"/>
  <c r="C15" i="2"/>
  <c r="B15" i="2"/>
</calcChain>
</file>

<file path=xl/sharedStrings.xml><?xml version="1.0" encoding="utf-8"?>
<sst xmlns="http://schemas.openxmlformats.org/spreadsheetml/2006/main" count="92" uniqueCount="83">
  <si>
    <t>Ball point pen</t>
  </si>
  <si>
    <t>TI-35 calculator</t>
  </si>
  <si>
    <t>100 page notebook</t>
  </si>
  <si>
    <t>8 oz glue</t>
  </si>
  <si>
    <t>clear tape</t>
  </si>
  <si>
    <t>Eraser</t>
  </si>
  <si>
    <t>2 inch binder</t>
  </si>
  <si>
    <t>10 No. 2 pencils</t>
  </si>
  <si>
    <t>USB stick 5gb</t>
  </si>
  <si>
    <t>8 color Markers</t>
  </si>
  <si>
    <t>Stapler</t>
  </si>
  <si>
    <t>Planner Book</t>
  </si>
  <si>
    <t>Protactor</t>
  </si>
  <si>
    <t>Compass</t>
  </si>
  <si>
    <t>Liquid paper</t>
  </si>
  <si>
    <t>WaltMart</t>
  </si>
  <si>
    <t>Dollar Trap</t>
  </si>
  <si>
    <t>Office Repo</t>
  </si>
  <si>
    <t>Susan</t>
  </si>
  <si>
    <t>Total</t>
  </si>
  <si>
    <t>Initial</t>
  </si>
  <si>
    <t>Purchase</t>
  </si>
  <si>
    <t>Tag</t>
  </si>
  <si>
    <t>Collar</t>
  </si>
  <si>
    <t>Bowl</t>
  </si>
  <si>
    <t>Leash</t>
  </si>
  <si>
    <t>Initial Total</t>
  </si>
  <si>
    <t>Dog</t>
  </si>
  <si>
    <t>Cat</t>
  </si>
  <si>
    <t>Monthly</t>
  </si>
  <si>
    <t>Food</t>
  </si>
  <si>
    <t>Litter</t>
  </si>
  <si>
    <t>Treats</t>
  </si>
  <si>
    <t>Subtotal</t>
  </si>
  <si>
    <t>Monthly Total</t>
  </si>
  <si>
    <t>One Year Costs</t>
  </si>
  <si>
    <t>Per Person Expenses</t>
  </si>
  <si>
    <t>Air fare</t>
  </si>
  <si>
    <t>Natural History</t>
  </si>
  <si>
    <t>Chicago Museum of Art</t>
  </si>
  <si>
    <t>Science Museum</t>
  </si>
  <si>
    <t>Disneyland</t>
  </si>
  <si>
    <t>Universal Studios</t>
  </si>
  <si>
    <t>Sea World</t>
  </si>
  <si>
    <t>Busch Gardens</t>
  </si>
  <si>
    <t>Cruise</t>
  </si>
  <si>
    <t>Miami Cruise</t>
  </si>
  <si>
    <t>Subtotal of tickets (per person)</t>
  </si>
  <si>
    <t>Number of people in group</t>
  </si>
  <si>
    <t>Total cost of tickets</t>
  </si>
  <si>
    <t>Hotel Expenses</t>
  </si>
  <si>
    <t>Hotel cost per night</t>
  </si>
  <si>
    <t>Number of nights</t>
  </si>
  <si>
    <t>Hotel Total</t>
  </si>
  <si>
    <t>Orland Theme park</t>
  </si>
  <si>
    <t>Chicago Musem Tour</t>
  </si>
  <si>
    <t>Museum of Broadcast History</t>
  </si>
  <si>
    <t>Car rental</t>
  </si>
  <si>
    <t xml:space="preserve">No of days </t>
  </si>
  <si>
    <t>Food expenses</t>
  </si>
  <si>
    <t>No of people in group</t>
  </si>
  <si>
    <t>Total cost for Food</t>
  </si>
  <si>
    <t>Total cost for car</t>
  </si>
  <si>
    <t>Package</t>
  </si>
  <si>
    <t>Total package cost</t>
  </si>
  <si>
    <t>Package Cost</t>
  </si>
  <si>
    <t>Car</t>
  </si>
  <si>
    <t>Purchase Price</t>
  </si>
  <si>
    <t>Epsilon</t>
  </si>
  <si>
    <t>HV</t>
  </si>
  <si>
    <t>Zero</t>
  </si>
  <si>
    <t>Cost of set of categories</t>
  </si>
  <si>
    <t>Pages cartridge can print</t>
  </si>
  <si>
    <t>Cost per page</t>
  </si>
  <si>
    <t>Expected Pages per Day</t>
  </si>
  <si>
    <t>Days in week</t>
  </si>
  <si>
    <t>Weeks in Year</t>
  </si>
  <si>
    <t>Total pages in year</t>
  </si>
  <si>
    <t>Pages Per Year</t>
  </si>
  <si>
    <t>Printing costs per year</t>
  </si>
  <si>
    <t>Years</t>
  </si>
  <si>
    <t>Total printing Cost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</si>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</sst>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44" fontId="0" fillId="2" borderId="0" xfId="0" applyNumberFormat="1" applyFill="1"/>
    <xf numFmtId="0" fontId="1" fillId="3" borderId="0" xfId="0" applyFont="1" applyFill="1"/>
    <xf numFmtId="0" fontId="0" fillId="3" borderId="0" xfId="0" applyFill="1"/>
    <xf numFmtId="44" fontId="0" fillId="3" borderId="0" xfId="0" applyNumberFormat="1" applyFill="1"/>
    <xf numFmtId="0" fontId="0" fillId="4" borderId="0" xfId="0" applyFill="1"/>
    <xf numFmtId="44" fontId="0" fillId="4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WaltMart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'Shopping list'!$A$3:$A$17</c:f>
              <c:strCache>
                <c:ptCount val="15"/>
                <c:pt idx="0">
                  <c:v>Ball point pen</c:v>
                </c:pt>
                <c:pt idx="1">
                  <c:v>TI-35 calculator</c:v>
                </c:pt>
                <c:pt idx="2">
                  <c:v>100 page notebook</c:v>
                </c:pt>
                <c:pt idx="3">
                  <c:v>8 oz glue</c:v>
                </c:pt>
                <c:pt idx="4">
                  <c:v>clear tape</c:v>
                </c:pt>
                <c:pt idx="5">
                  <c:v>Eraser</c:v>
                </c:pt>
                <c:pt idx="6">
                  <c:v>10 No. 2 pencils</c:v>
                </c:pt>
                <c:pt idx="7">
                  <c:v>2 inch binder</c:v>
                </c:pt>
                <c:pt idx="8">
                  <c:v>USB stick 5gb</c:v>
                </c:pt>
                <c:pt idx="9">
                  <c:v>8 color Markers</c:v>
                </c:pt>
                <c:pt idx="10">
                  <c:v>Stapler</c:v>
                </c:pt>
                <c:pt idx="11">
                  <c:v>Planner Book</c:v>
                </c:pt>
                <c:pt idx="12">
                  <c:v>Protactor</c:v>
                </c:pt>
                <c:pt idx="13">
                  <c:v>Compass</c:v>
                </c:pt>
                <c:pt idx="14">
                  <c:v>Liquid paper</c:v>
                </c:pt>
              </c:strCache>
            </c:strRef>
          </c:cat>
          <c:val>
            <c:numRef>
              <c:f>'Shopping list'!$G$3:$G$17</c:f>
              <c:numCache>
                <c:formatCode>_("₹"* #,##0.00_);_("₹"* \(#,##0.00\);_("₹"* "-"??_);_(@_)</c:formatCode>
                <c:ptCount val="15"/>
                <c:pt idx="0">
                  <c:v>1.5</c:v>
                </c:pt>
                <c:pt idx="1">
                  <c:v>28</c:v>
                </c:pt>
                <c:pt idx="2">
                  <c:v>12.6</c:v>
                </c:pt>
                <c:pt idx="3">
                  <c:v>1.2</c:v>
                </c:pt>
                <c:pt idx="4">
                  <c:v>4.8</c:v>
                </c:pt>
                <c:pt idx="5">
                  <c:v>1.8</c:v>
                </c:pt>
                <c:pt idx="6">
                  <c:v>0.99</c:v>
                </c:pt>
                <c:pt idx="7">
                  <c:v>5</c:v>
                </c:pt>
                <c:pt idx="8">
                  <c:v>9.5</c:v>
                </c:pt>
                <c:pt idx="9">
                  <c:v>4.55</c:v>
                </c:pt>
                <c:pt idx="10">
                  <c:v>4.2</c:v>
                </c:pt>
                <c:pt idx="11">
                  <c:v>3.9</c:v>
                </c:pt>
                <c:pt idx="12">
                  <c:v>1</c:v>
                </c:pt>
                <c:pt idx="13">
                  <c:v>1.75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6A-40F4-8440-C6054877757C}"/>
            </c:ext>
          </c:extLst>
        </c:ser>
        <c:ser>
          <c:idx val="1"/>
          <c:order val="1"/>
          <c:tx>
            <c:v>Dollar Trap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'Shopping list'!$A$3:$A$17</c:f>
              <c:strCache>
                <c:ptCount val="15"/>
                <c:pt idx="0">
                  <c:v>Ball point pen</c:v>
                </c:pt>
                <c:pt idx="1">
                  <c:v>TI-35 calculator</c:v>
                </c:pt>
                <c:pt idx="2">
                  <c:v>100 page notebook</c:v>
                </c:pt>
                <c:pt idx="3">
                  <c:v>8 oz glue</c:v>
                </c:pt>
                <c:pt idx="4">
                  <c:v>clear tape</c:v>
                </c:pt>
                <c:pt idx="5">
                  <c:v>Eraser</c:v>
                </c:pt>
                <c:pt idx="6">
                  <c:v>10 No. 2 pencils</c:v>
                </c:pt>
                <c:pt idx="7">
                  <c:v>2 inch binder</c:v>
                </c:pt>
                <c:pt idx="8">
                  <c:v>USB stick 5gb</c:v>
                </c:pt>
                <c:pt idx="9">
                  <c:v>8 color Markers</c:v>
                </c:pt>
                <c:pt idx="10">
                  <c:v>Stapler</c:v>
                </c:pt>
                <c:pt idx="11">
                  <c:v>Planner Book</c:v>
                </c:pt>
                <c:pt idx="12">
                  <c:v>Protactor</c:v>
                </c:pt>
                <c:pt idx="13">
                  <c:v>Compass</c:v>
                </c:pt>
                <c:pt idx="14">
                  <c:v>Liquid paper</c:v>
                </c:pt>
              </c:strCache>
            </c:strRef>
          </c:cat>
          <c:val>
            <c:numRef>
              <c:f>'Shopping list'!$H$3:$H$17</c:f>
              <c:numCache>
                <c:formatCode>_("₹"* #,##0.00_);_("₹"* \(#,##0.00\);_("₹"* "-"??_);_(@_)</c:formatCode>
                <c:ptCount val="15"/>
                <c:pt idx="0">
                  <c:v>1.2000000000000002</c:v>
                </c:pt>
                <c:pt idx="1">
                  <c:v>33</c:v>
                </c:pt>
                <c:pt idx="2">
                  <c:v>7</c:v>
                </c:pt>
                <c:pt idx="3">
                  <c:v>0.8</c:v>
                </c:pt>
                <c:pt idx="4">
                  <c:v>2.8</c:v>
                </c:pt>
                <c:pt idx="5">
                  <c:v>0.4</c:v>
                </c:pt>
                <c:pt idx="6">
                  <c:v>0.59</c:v>
                </c:pt>
                <c:pt idx="7">
                  <c:v>13</c:v>
                </c:pt>
                <c:pt idx="8">
                  <c:v>14</c:v>
                </c:pt>
                <c:pt idx="9">
                  <c:v>2.5499999999999998</c:v>
                </c:pt>
                <c:pt idx="10">
                  <c:v>2.2000000000000002</c:v>
                </c:pt>
                <c:pt idx="11">
                  <c:v>5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6A-40F4-8440-C6054877757C}"/>
            </c:ext>
          </c:extLst>
        </c:ser>
        <c:ser>
          <c:idx val="2"/>
          <c:order val="2"/>
          <c:tx>
            <c:v>Office Repo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'Shopping list'!$A$3:$A$17</c:f>
              <c:strCache>
                <c:ptCount val="15"/>
                <c:pt idx="0">
                  <c:v>Ball point pen</c:v>
                </c:pt>
                <c:pt idx="1">
                  <c:v>TI-35 calculator</c:v>
                </c:pt>
                <c:pt idx="2">
                  <c:v>100 page notebook</c:v>
                </c:pt>
                <c:pt idx="3">
                  <c:v>8 oz glue</c:v>
                </c:pt>
                <c:pt idx="4">
                  <c:v>clear tape</c:v>
                </c:pt>
                <c:pt idx="5">
                  <c:v>Eraser</c:v>
                </c:pt>
                <c:pt idx="6">
                  <c:v>10 No. 2 pencils</c:v>
                </c:pt>
                <c:pt idx="7">
                  <c:v>2 inch binder</c:v>
                </c:pt>
                <c:pt idx="8">
                  <c:v>USB stick 5gb</c:v>
                </c:pt>
                <c:pt idx="9">
                  <c:v>8 color Markers</c:v>
                </c:pt>
                <c:pt idx="10">
                  <c:v>Stapler</c:v>
                </c:pt>
                <c:pt idx="11">
                  <c:v>Planner Book</c:v>
                </c:pt>
                <c:pt idx="12">
                  <c:v>Protactor</c:v>
                </c:pt>
                <c:pt idx="13">
                  <c:v>Compass</c:v>
                </c:pt>
                <c:pt idx="14">
                  <c:v>Liquid paper</c:v>
                </c:pt>
              </c:strCache>
            </c:strRef>
          </c:cat>
          <c:val>
            <c:numRef>
              <c:f>'Shopping list'!$I$3:$I$17</c:f>
              <c:numCache>
                <c:formatCode>_("₹"* #,##0.00_);_("₹"* \(#,##0.00\);_("₹"* "-"??_);_(@_)</c:formatCode>
                <c:ptCount val="15"/>
                <c:pt idx="0">
                  <c:v>4.1999999999999993</c:v>
                </c:pt>
                <c:pt idx="1">
                  <c:v>31</c:v>
                </c:pt>
                <c:pt idx="2">
                  <c:v>14</c:v>
                </c:pt>
                <c:pt idx="3">
                  <c:v>1.5</c:v>
                </c:pt>
                <c:pt idx="4">
                  <c:v>4.8</c:v>
                </c:pt>
                <c:pt idx="5">
                  <c:v>1.6</c:v>
                </c:pt>
                <c:pt idx="6">
                  <c:v>2.5</c:v>
                </c:pt>
                <c:pt idx="7">
                  <c:v>8.6</c:v>
                </c:pt>
                <c:pt idx="8">
                  <c:v>13</c:v>
                </c:pt>
                <c:pt idx="9">
                  <c:v>6</c:v>
                </c:pt>
                <c:pt idx="10">
                  <c:v>3</c:v>
                </c:pt>
                <c:pt idx="11">
                  <c:v>8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6A-40F4-8440-C60548777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7880576"/>
        <c:axId val="85701536"/>
      </c:barChart>
      <c:catAx>
        <c:axId val="184788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1536"/>
        <c:crosses val="autoZero"/>
        <c:auto val="1"/>
        <c:lblAlgn val="ctr"/>
        <c:lblOffset val="100"/>
        <c:noMultiLvlLbl val="0"/>
      </c:catAx>
      <c:valAx>
        <c:axId val="8570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.00_);_(&quot;₹&quot;* \(#,##0.0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88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Pet</a:t>
            </a:r>
            <a:r>
              <a:rPr lang="en-IN" baseline="0"/>
              <a:t> decison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'Pet choice'!$B$1:$C$2</c:f>
              <c:strCache>
                <c:ptCount val="2"/>
                <c:pt idx="0">
                  <c:v>Dog</c:v>
                </c:pt>
                <c:pt idx="1">
                  <c:v>Cat</c:v>
                </c:pt>
              </c:strCache>
            </c:strRef>
          </c:cat>
          <c:val>
            <c:numRef>
              <c:f>'Pet choice'!$B$18:$C$18</c:f>
              <c:numCache>
                <c:formatCode>_("₹"* #,##0.00_);_("₹"* \(#,##0.00\);_("₹"* "-"??_);_(@_)</c:formatCode>
                <c:ptCount val="2"/>
                <c:pt idx="0">
                  <c:v>576</c:v>
                </c:pt>
                <c:pt idx="1">
                  <c:v>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C8-4ECF-B770-2C0954B971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06984640"/>
        <c:axId val="1847717984"/>
      </c:barChart>
      <c:catAx>
        <c:axId val="200698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717984"/>
        <c:crosses val="autoZero"/>
        <c:auto val="1"/>
        <c:lblAlgn val="ctr"/>
        <c:lblOffset val="100"/>
        <c:noMultiLvlLbl val="0"/>
      </c:catAx>
      <c:valAx>
        <c:axId val="184771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.00_);_(&quot;₹&quot;* \(#,##0.0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98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Trip</a:t>
            </a:r>
            <a:r>
              <a:rPr lang="en-IN" baseline="0"/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(Vacation!$B$2,Vacation!$C$2,Vacation!$D$2)</c:f>
              <c:strCache>
                <c:ptCount val="3"/>
                <c:pt idx="0">
                  <c:v>Chicago Musem Tour</c:v>
                </c:pt>
                <c:pt idx="1">
                  <c:v>Orland Theme park</c:v>
                </c:pt>
                <c:pt idx="2">
                  <c:v>Miami Cruise</c:v>
                </c:pt>
              </c:strCache>
            </c:strRef>
          </c:cat>
          <c:val>
            <c:numRef>
              <c:f>(Vacation!$B$40,Vacation!$C$40,Vacation!$D$40)</c:f>
              <c:numCache>
                <c:formatCode>_("₹"* #,##0.00_);_("₹"* \(#,##0.00\);_("₹"* "-"??_);_(@_)</c:formatCode>
                <c:ptCount val="3"/>
                <c:pt idx="0">
                  <c:v>1787</c:v>
                </c:pt>
                <c:pt idx="1">
                  <c:v>1489</c:v>
                </c:pt>
                <c:pt idx="2">
                  <c:v>1810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EC-4325-B605-2914A36A0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2659904"/>
        <c:axId val="1844084864"/>
      </c:barChart>
      <c:catAx>
        <c:axId val="201265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084864"/>
        <c:crosses val="autoZero"/>
        <c:auto val="1"/>
        <c:lblAlgn val="ctr"/>
        <c:lblOffset val="100"/>
        <c:noMultiLvlLbl val="0"/>
      </c:catAx>
      <c:valAx>
        <c:axId val="184408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.00_);_(&quot;₹&quot;* \(#,##0.0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65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Cost</a:t>
            </a:r>
            <a:r>
              <a:rPr lang="en-IN" baseline="0"/>
              <a:t>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Printer!$B$1:$D$1</c:f>
              <c:strCache>
                <c:ptCount val="3"/>
                <c:pt idx="0">
                  <c:v>Epsilon</c:v>
                </c:pt>
                <c:pt idx="1">
                  <c:v>HV</c:v>
                </c:pt>
                <c:pt idx="2">
                  <c:v>Zero</c:v>
                </c:pt>
              </c:strCache>
            </c:strRef>
          </c:cat>
          <c:val>
            <c:numRef>
              <c:f>Printer!$B$20:$D$20</c:f>
              <c:numCache>
                <c:formatCode>_("₹"* #,##0.00_);_("₹"* \(#,##0.00\);_("₹"* "-"??_);_(@_)</c:formatCode>
                <c:ptCount val="3"/>
                <c:pt idx="0">
                  <c:v>38064</c:v>
                </c:pt>
                <c:pt idx="1">
                  <c:v>84671.222222222219</c:v>
                </c:pt>
                <c:pt idx="2">
                  <c:v>226703.05405405405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35-4AD9-AC49-1B1788D07A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06990208"/>
        <c:axId val="1847718944"/>
      </c:barChart>
      <c:catAx>
        <c:axId val="200699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718944"/>
        <c:crosses val="autoZero"/>
        <c:auto val="1"/>
        <c:lblAlgn val="ctr"/>
        <c:lblOffset val="100"/>
        <c:noMultiLvlLbl val="0"/>
      </c:catAx>
      <c:valAx>
        <c:axId val="184771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.00_);_(&quot;₹&quot;* \(#,##0.0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99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</xdr:row>
      <xdr:rowOff>128587</xdr:rowOff>
    </xdr:from>
    <xdr:to>
      <xdr:col>16</xdr:col>
      <xdr:colOff>409575</xdr:colOff>
      <xdr:row>16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B9E5D2-3CC6-C853-8169-5B7BBA601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</xdr:colOff>
      <xdr:row>4</xdr:row>
      <xdr:rowOff>4762</xdr:rowOff>
    </xdr:from>
    <xdr:to>
      <xdr:col>11</xdr:col>
      <xdr:colOff>347662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45559D-6093-FB23-0114-B822D42A5F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312964</xdr:colOff>
      <xdr:row>9</xdr:row>
      <xdr:rowOff>70756</xdr:rowOff>
    </xdr:from>
    <xdr:to>
      <xdr:col>12</xdr:col>
      <xdr:colOff>598714</xdr:colOff>
      <xdr:row>23</xdr:row>
      <xdr:rowOff>146956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ACEC4E-451D-ECD5-8663-6ED335DB0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90487</xdr:colOff>
      <xdr:row>2</xdr:row>
      <xdr:rowOff>33337</xdr:rowOff>
    </xdr:from>
    <xdr:to>
      <xdr:col>12</xdr:col>
      <xdr:colOff>395287</xdr:colOff>
      <xdr:row>16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C80AC-A425-93FF-88A8-AADEABD07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6921-B2EE-4621-812B-7C8B68BB7FDD}">
  <dimension ref="A2:I19"/>
  <sheetViews>
    <sheetView workbookViewId="0">
      <selection activeCell="L21" sqref="L21"/>
    </sheetView>
  </sheetViews>
  <sheetFormatPr defaultRowHeight="15" x14ac:dyDescent="0.25"/>
  <cols>
    <col min="1" max="1" width="18" bestFit="1" customWidth="1"/>
    <col min="2" max="2" width="9.28515625" bestFit="1" customWidth="1"/>
    <col min="3" max="3" width="10.5703125" bestFit="1" customWidth="1"/>
    <col min="4" max="4" width="11.42578125" bestFit="1" customWidth="1"/>
    <col min="7" max="7" width="9.28515625" bestFit="1" customWidth="1"/>
    <col min="8" max="8" width="10.5703125" bestFit="1" customWidth="1"/>
    <col min="9" max="9" width="11.42578125" bestFit="1" customWidth="1"/>
  </cols>
  <sheetData>
    <row r="2" spans="1:9" x14ac:dyDescent="0.25">
      <c r="B2" t="s">
        <v>15</v>
      </c>
      <c r="C2" t="s">
        <v>16</v>
      </c>
      <c r="D2" t="s">
        <v>17</v>
      </c>
      <c r="F2" t="s">
        <v>18</v>
      </c>
      <c r="G2" t="s">
        <v>15</v>
      </c>
      <c r="H2" t="s">
        <v>16</v>
      </c>
      <c r="I2" t="s">
        <v>17</v>
      </c>
    </row>
    <row r="3" spans="1:9" x14ac:dyDescent="0.25">
      <c r="A3" t="s">
        <v>0</v>
      </c>
      <c r="B3" s="1">
        <v>0.5</v>
      </c>
      <c r="C3" s="1">
        <v>0.4</v>
      </c>
      <c r="D3" s="1">
        <v>1.4</v>
      </c>
      <c r="F3">
        <v>3</v>
      </c>
      <c r="G3" s="1">
        <f>$F3*B3</f>
        <v>1.5</v>
      </c>
      <c r="H3" s="1">
        <f t="shared" ref="H3:I17" si="0">$F3*C3</f>
        <v>1.2000000000000002</v>
      </c>
      <c r="I3" s="1">
        <f t="shared" si="0"/>
        <v>4.1999999999999993</v>
      </c>
    </row>
    <row r="4" spans="1:9" x14ac:dyDescent="0.25">
      <c r="A4" t="s">
        <v>1</v>
      </c>
      <c r="B4" s="1">
        <v>28</v>
      </c>
      <c r="C4" s="1">
        <v>33</v>
      </c>
      <c r="D4" s="1">
        <v>31</v>
      </c>
      <c r="F4">
        <v>1</v>
      </c>
      <c r="G4" s="1">
        <f t="shared" ref="G4:G17" si="1">$F4*B4</f>
        <v>28</v>
      </c>
      <c r="H4" s="1">
        <f t="shared" si="0"/>
        <v>33</v>
      </c>
      <c r="I4" s="1">
        <f t="shared" si="0"/>
        <v>31</v>
      </c>
    </row>
    <row r="5" spans="1:9" x14ac:dyDescent="0.25">
      <c r="A5" t="s">
        <v>2</v>
      </c>
      <c r="B5" s="1">
        <v>1.8</v>
      </c>
      <c r="C5" s="1">
        <v>1</v>
      </c>
      <c r="D5" s="1">
        <v>2</v>
      </c>
      <c r="F5">
        <v>7</v>
      </c>
      <c r="G5" s="1">
        <f t="shared" si="1"/>
        <v>12.6</v>
      </c>
      <c r="H5" s="1">
        <f t="shared" si="0"/>
        <v>7</v>
      </c>
      <c r="I5" s="1">
        <f t="shared" si="0"/>
        <v>14</v>
      </c>
    </row>
    <row r="6" spans="1:9" x14ac:dyDescent="0.25">
      <c r="A6" t="s">
        <v>3</v>
      </c>
      <c r="B6" s="1">
        <v>1.2</v>
      </c>
      <c r="C6" s="1">
        <v>0.8</v>
      </c>
      <c r="D6" s="1">
        <v>1.5</v>
      </c>
      <c r="F6">
        <v>1</v>
      </c>
      <c r="G6" s="1">
        <f t="shared" si="1"/>
        <v>1.2</v>
      </c>
      <c r="H6" s="1">
        <f t="shared" si="0"/>
        <v>0.8</v>
      </c>
      <c r="I6" s="1">
        <f t="shared" si="0"/>
        <v>1.5</v>
      </c>
    </row>
    <row r="7" spans="1:9" x14ac:dyDescent="0.25">
      <c r="A7" t="s">
        <v>4</v>
      </c>
      <c r="B7" s="1">
        <v>2.4</v>
      </c>
      <c r="C7" s="1">
        <v>1.4</v>
      </c>
      <c r="D7" s="1">
        <v>2.4</v>
      </c>
      <c r="F7">
        <v>2</v>
      </c>
      <c r="G7" s="1">
        <f t="shared" si="1"/>
        <v>4.8</v>
      </c>
      <c r="H7" s="1">
        <f t="shared" si="0"/>
        <v>2.8</v>
      </c>
      <c r="I7" s="1">
        <f t="shared" si="0"/>
        <v>4.8</v>
      </c>
    </row>
    <row r="8" spans="1:9" x14ac:dyDescent="0.25">
      <c r="A8" t="s">
        <v>5</v>
      </c>
      <c r="B8" s="1">
        <v>0.9</v>
      </c>
      <c r="C8" s="1">
        <v>0.2</v>
      </c>
      <c r="D8" s="1">
        <v>0.8</v>
      </c>
      <c r="F8">
        <v>2</v>
      </c>
      <c r="G8" s="1">
        <f t="shared" si="1"/>
        <v>1.8</v>
      </c>
      <c r="H8" s="1">
        <f t="shared" si="0"/>
        <v>0.4</v>
      </c>
      <c r="I8" s="1">
        <f t="shared" si="0"/>
        <v>1.6</v>
      </c>
    </row>
    <row r="9" spans="1:9" x14ac:dyDescent="0.25">
      <c r="A9" t="s">
        <v>7</v>
      </c>
      <c r="B9" s="1">
        <v>0.99</v>
      </c>
      <c r="C9" s="1">
        <v>0.59</v>
      </c>
      <c r="D9" s="1">
        <v>2.5</v>
      </c>
      <c r="F9">
        <v>1</v>
      </c>
      <c r="G9" s="1">
        <f t="shared" si="1"/>
        <v>0.99</v>
      </c>
      <c r="H9" s="1">
        <f t="shared" si="0"/>
        <v>0.59</v>
      </c>
      <c r="I9" s="1">
        <f t="shared" si="0"/>
        <v>2.5</v>
      </c>
    </row>
    <row r="10" spans="1:9" x14ac:dyDescent="0.25">
      <c r="A10" t="s">
        <v>6</v>
      </c>
      <c r="B10" s="1">
        <v>1.25</v>
      </c>
      <c r="C10" s="1">
        <v>3.25</v>
      </c>
      <c r="D10" s="1">
        <v>2.15</v>
      </c>
      <c r="F10">
        <v>4</v>
      </c>
      <c r="G10" s="1">
        <f t="shared" si="1"/>
        <v>5</v>
      </c>
      <c r="H10" s="1">
        <f t="shared" si="0"/>
        <v>13</v>
      </c>
      <c r="I10" s="1">
        <f t="shared" si="0"/>
        <v>8.6</v>
      </c>
    </row>
    <row r="11" spans="1:9" x14ac:dyDescent="0.25">
      <c r="A11" t="s">
        <v>8</v>
      </c>
      <c r="B11" s="1">
        <v>9.5</v>
      </c>
      <c r="C11" s="1">
        <v>14</v>
      </c>
      <c r="D11" s="1">
        <v>13</v>
      </c>
      <c r="F11">
        <v>1</v>
      </c>
      <c r="G11" s="1">
        <f t="shared" si="1"/>
        <v>9.5</v>
      </c>
      <c r="H11" s="1">
        <f t="shared" si="0"/>
        <v>14</v>
      </c>
      <c r="I11" s="1">
        <f t="shared" si="0"/>
        <v>13</v>
      </c>
    </row>
    <row r="12" spans="1:9" x14ac:dyDescent="0.25">
      <c r="A12" t="s">
        <v>9</v>
      </c>
      <c r="B12" s="1">
        <v>4.55</v>
      </c>
      <c r="C12" s="1">
        <v>2.5499999999999998</v>
      </c>
      <c r="D12" s="1">
        <v>6</v>
      </c>
      <c r="F12">
        <v>1</v>
      </c>
      <c r="G12" s="1">
        <f t="shared" si="1"/>
        <v>4.55</v>
      </c>
      <c r="H12" s="1">
        <f t="shared" si="0"/>
        <v>2.5499999999999998</v>
      </c>
      <c r="I12" s="1">
        <f t="shared" si="0"/>
        <v>6</v>
      </c>
    </row>
    <row r="13" spans="1:9" x14ac:dyDescent="0.25">
      <c r="A13" t="s">
        <v>10</v>
      </c>
      <c r="B13" s="1">
        <v>4.2</v>
      </c>
      <c r="C13" s="1">
        <v>2.2000000000000002</v>
      </c>
      <c r="D13" s="1">
        <v>3</v>
      </c>
      <c r="F13">
        <v>1</v>
      </c>
      <c r="G13" s="1">
        <f t="shared" si="1"/>
        <v>4.2</v>
      </c>
      <c r="H13" s="1">
        <f t="shared" si="0"/>
        <v>2.2000000000000002</v>
      </c>
      <c r="I13" s="1">
        <f t="shared" si="0"/>
        <v>3</v>
      </c>
    </row>
    <row r="14" spans="1:9" x14ac:dyDescent="0.25">
      <c r="A14" t="s">
        <v>11</v>
      </c>
      <c r="B14" s="1">
        <v>3.9</v>
      </c>
      <c r="C14" s="1">
        <v>5</v>
      </c>
      <c r="D14" s="1">
        <v>8</v>
      </c>
      <c r="F14">
        <v>1</v>
      </c>
      <c r="G14" s="1">
        <f t="shared" si="1"/>
        <v>3.9</v>
      </c>
      <c r="H14" s="1">
        <f t="shared" si="0"/>
        <v>5</v>
      </c>
      <c r="I14" s="1">
        <f t="shared" si="0"/>
        <v>8</v>
      </c>
    </row>
    <row r="15" spans="1:9" x14ac:dyDescent="0.25">
      <c r="A15" t="s">
        <v>12</v>
      </c>
      <c r="B15" s="1">
        <v>1</v>
      </c>
      <c r="C15" s="1">
        <v>2</v>
      </c>
      <c r="D15" s="1">
        <v>1</v>
      </c>
      <c r="F15">
        <v>1</v>
      </c>
      <c r="G15" s="1">
        <f t="shared" si="1"/>
        <v>1</v>
      </c>
      <c r="H15" s="1">
        <f t="shared" si="0"/>
        <v>2</v>
      </c>
      <c r="I15" s="1">
        <f t="shared" si="0"/>
        <v>1</v>
      </c>
    </row>
    <row r="16" spans="1:9" x14ac:dyDescent="0.25">
      <c r="A16" t="s">
        <v>13</v>
      </c>
      <c r="B16" s="1">
        <v>1.75</v>
      </c>
      <c r="C16" s="1">
        <v>2</v>
      </c>
      <c r="D16" s="1">
        <v>1</v>
      </c>
      <c r="F16">
        <v>1</v>
      </c>
      <c r="G16" s="1">
        <f t="shared" si="1"/>
        <v>1.75</v>
      </c>
      <c r="H16" s="1">
        <f t="shared" si="0"/>
        <v>2</v>
      </c>
      <c r="I16" s="1">
        <f t="shared" si="0"/>
        <v>1</v>
      </c>
    </row>
    <row r="17" spans="1:9" x14ac:dyDescent="0.25">
      <c r="A17" t="s">
        <v>14</v>
      </c>
      <c r="B17" s="1">
        <v>2</v>
      </c>
      <c r="C17" s="1">
        <v>1</v>
      </c>
      <c r="D17" s="1">
        <v>3</v>
      </c>
      <c r="F17">
        <v>1</v>
      </c>
      <c r="G17" s="1">
        <f t="shared" si="1"/>
        <v>2</v>
      </c>
      <c r="H17" s="1">
        <f t="shared" si="0"/>
        <v>1</v>
      </c>
      <c r="I17" s="1">
        <f t="shared" si="0"/>
        <v>3</v>
      </c>
    </row>
    <row r="19" spans="1:9" x14ac:dyDescent="0.25">
      <c r="F19" t="s">
        <v>19</v>
      </c>
      <c r="G19" s="1">
        <f>SUM(G3:G17)</f>
        <v>82.79</v>
      </c>
      <c r="H19" s="1">
        <f t="shared" ref="H19:I19" si="2">SUM(H3:H17)</f>
        <v>87.539999999999992</v>
      </c>
      <c r="I19" s="1">
        <f t="shared" si="2"/>
        <v>103.2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7C5B7-0855-4883-967F-B3AC1412564D}">
  <dimension ref="A2:C18"/>
  <sheetViews>
    <sheetView workbookViewId="0">
      <selection activeCell="M18" sqref="M18"/>
    </sheetView>
  </sheetViews>
  <sheetFormatPr defaultRowHeight="15" x14ac:dyDescent="0.25"/>
  <cols>
    <col min="1" max="1" width="14.28515625" bestFit="1" customWidth="1"/>
    <col min="2" max="3" width="9" bestFit="1" customWidth="1"/>
  </cols>
  <sheetData>
    <row r="2" spans="1:3" x14ac:dyDescent="0.25">
      <c r="B2" t="s">
        <v>27</v>
      </c>
      <c r="C2" t="s">
        <v>28</v>
      </c>
    </row>
    <row r="3" spans="1:3" x14ac:dyDescent="0.25">
      <c r="A3" s="3" t="s">
        <v>20</v>
      </c>
      <c r="B3" s="4"/>
      <c r="C3" s="4"/>
    </row>
    <row r="4" spans="1:3" x14ac:dyDescent="0.25">
      <c r="A4" s="4" t="s">
        <v>21</v>
      </c>
      <c r="B4" s="5">
        <v>50</v>
      </c>
      <c r="C4" s="5">
        <v>90</v>
      </c>
    </row>
    <row r="5" spans="1:3" x14ac:dyDescent="0.25">
      <c r="A5" s="4" t="s">
        <v>23</v>
      </c>
      <c r="B5" s="5">
        <v>2.5</v>
      </c>
      <c r="C5" s="5">
        <v>2</v>
      </c>
    </row>
    <row r="6" spans="1:3" x14ac:dyDescent="0.25">
      <c r="A6" s="4" t="s">
        <v>22</v>
      </c>
      <c r="B6" s="5">
        <v>5.5</v>
      </c>
      <c r="C6" s="5">
        <v>4.5</v>
      </c>
    </row>
    <row r="7" spans="1:3" x14ac:dyDescent="0.25">
      <c r="A7" s="4" t="s">
        <v>24</v>
      </c>
      <c r="B7" s="5">
        <v>7</v>
      </c>
      <c r="C7" s="5">
        <v>7</v>
      </c>
    </row>
    <row r="8" spans="1:3" x14ac:dyDescent="0.25">
      <c r="A8" s="4" t="s">
        <v>25</v>
      </c>
      <c r="B8" s="5">
        <v>3</v>
      </c>
      <c r="C8" s="5">
        <v>0</v>
      </c>
    </row>
    <row r="9" spans="1:3" x14ac:dyDescent="0.25">
      <c r="A9" s="4" t="s">
        <v>26</v>
      </c>
      <c r="B9" s="5">
        <f>SUM(B4:B8)</f>
        <v>68</v>
      </c>
      <c r="C9" s="5">
        <f>SUM(C4:C8)</f>
        <v>103.5</v>
      </c>
    </row>
    <row r="11" spans="1:3" x14ac:dyDescent="0.25">
      <c r="A11" s="6" t="s">
        <v>29</v>
      </c>
      <c r="B11" s="7"/>
      <c r="C11" s="7"/>
    </row>
    <row r="12" spans="1:3" x14ac:dyDescent="0.25">
      <c r="A12" s="7" t="s">
        <v>30</v>
      </c>
      <c r="B12" s="8">
        <v>21</v>
      </c>
      <c r="C12" s="8">
        <v>11</v>
      </c>
    </row>
    <row r="13" spans="1:3" x14ac:dyDescent="0.25">
      <c r="A13" s="7" t="s">
        <v>31</v>
      </c>
      <c r="B13" s="8"/>
      <c r="C13" s="8">
        <v>8</v>
      </c>
    </row>
    <row r="14" spans="1:3" x14ac:dyDescent="0.25">
      <c r="A14" s="7" t="s">
        <v>32</v>
      </c>
      <c r="B14" s="8">
        <v>3</v>
      </c>
      <c r="C14" s="8"/>
    </row>
    <row r="15" spans="1:3" x14ac:dyDescent="0.25">
      <c r="A15" s="7" t="s">
        <v>33</v>
      </c>
      <c r="B15" s="8">
        <f ca="1">SUM(B11:B15)</f>
        <v>24</v>
      </c>
      <c r="C15" s="8">
        <f ca="1">SUM(C11:C15)</f>
        <v>24</v>
      </c>
    </row>
    <row r="16" spans="1:3" x14ac:dyDescent="0.25">
      <c r="A16" s="7" t="s">
        <v>34</v>
      </c>
      <c r="B16" s="8">
        <f>2*SUM(B12:B14)</f>
        <v>48</v>
      </c>
      <c r="C16" s="8">
        <f>2*SUM(C12:C14)</f>
        <v>38</v>
      </c>
    </row>
    <row r="17" spans="1:3" x14ac:dyDescent="0.25">
      <c r="A17" s="9"/>
      <c r="B17" s="9" t="s">
        <v>27</v>
      </c>
      <c r="C17" s="9" t="s">
        <v>28</v>
      </c>
    </row>
    <row r="18" spans="1:3" x14ac:dyDescent="0.25">
      <c r="A18" s="9" t="s">
        <v>35</v>
      </c>
      <c r="B18" s="10">
        <f>12*B16</f>
        <v>576</v>
      </c>
      <c r="C18" s="10">
        <f>12*C16</f>
        <v>456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402A-9202-4BF7-9BF9-A6412B5E40B6}">
  <dimension ref="A2:D40"/>
  <sheetViews>
    <sheetView topLeftCell="A12" zoomScale="70" zoomScaleNormal="70" workbookViewId="0">
      <selection activeCell="E5" sqref="E5"/>
    </sheetView>
  </sheetViews>
  <sheetFormatPr defaultRowHeight="15" x14ac:dyDescent="0.25"/>
  <cols>
    <col min="1" max="1" width="29" bestFit="1" customWidth="1"/>
    <col min="2" max="2" width="19.5703125" bestFit="1" customWidth="1"/>
    <col min="3" max="3" width="18.140625" bestFit="1" customWidth="1"/>
    <col min="4" max="4" width="12.5703125" bestFit="1" customWidth="1"/>
  </cols>
  <sheetData>
    <row r="2" spans="1:4" x14ac:dyDescent="0.25">
      <c r="B2" t="s">
        <v>55</v>
      </c>
      <c r="C2" t="s">
        <v>54</v>
      </c>
      <c r="D2" t="s">
        <v>46</v>
      </c>
    </row>
    <row r="3" spans="1:4" x14ac:dyDescent="0.25">
      <c r="A3" s="2" t="s">
        <v>36</v>
      </c>
    </row>
    <row r="4" spans="1:4" x14ac:dyDescent="0.25">
      <c r="A4" t="s">
        <v>37</v>
      </c>
      <c r="B4" s="1">
        <v>280</v>
      </c>
      <c r="C4" s="1">
        <v>100</v>
      </c>
      <c r="D4" s="1">
        <v>350</v>
      </c>
    </row>
    <row r="5" spans="1:4" x14ac:dyDescent="0.25">
      <c r="A5" t="s">
        <v>38</v>
      </c>
      <c r="B5" s="1">
        <v>18</v>
      </c>
      <c r="C5" s="1">
        <v>0</v>
      </c>
      <c r="D5" s="1">
        <v>0</v>
      </c>
    </row>
    <row r="6" spans="1:4" x14ac:dyDescent="0.25">
      <c r="A6" t="s">
        <v>39</v>
      </c>
      <c r="B6" s="1">
        <v>25</v>
      </c>
      <c r="C6" s="1">
        <v>0</v>
      </c>
      <c r="D6" s="1">
        <v>0</v>
      </c>
    </row>
    <row r="7" spans="1:4" x14ac:dyDescent="0.25">
      <c r="A7" t="s">
        <v>40</v>
      </c>
      <c r="B7" s="1">
        <v>15</v>
      </c>
      <c r="C7" s="1">
        <v>0</v>
      </c>
      <c r="D7" s="1">
        <v>0</v>
      </c>
    </row>
    <row r="8" spans="1:4" x14ac:dyDescent="0.25">
      <c r="A8" t="s">
        <v>41</v>
      </c>
      <c r="B8" s="1">
        <v>0</v>
      </c>
      <c r="C8" s="1">
        <v>99</v>
      </c>
      <c r="D8" s="1">
        <v>0</v>
      </c>
    </row>
    <row r="9" spans="1:4" x14ac:dyDescent="0.25">
      <c r="A9" t="s">
        <v>42</v>
      </c>
      <c r="B9" s="1">
        <v>0</v>
      </c>
      <c r="C9" s="1">
        <v>95</v>
      </c>
      <c r="D9" s="1">
        <v>0</v>
      </c>
    </row>
    <row r="10" spans="1:4" x14ac:dyDescent="0.25">
      <c r="A10" t="s">
        <v>43</v>
      </c>
      <c r="B10" s="1">
        <v>0</v>
      </c>
      <c r="C10" s="1">
        <v>85</v>
      </c>
      <c r="D10" s="1">
        <v>0</v>
      </c>
    </row>
    <row r="11" spans="1:4" x14ac:dyDescent="0.25">
      <c r="A11" t="s">
        <v>44</v>
      </c>
      <c r="B11" s="1">
        <v>0</v>
      </c>
      <c r="C11" s="1">
        <v>85</v>
      </c>
      <c r="D11" s="1">
        <v>0</v>
      </c>
    </row>
    <row r="12" spans="1:4" x14ac:dyDescent="0.25">
      <c r="A12" t="s">
        <v>45</v>
      </c>
      <c r="B12" s="1">
        <v>0</v>
      </c>
      <c r="C12" s="1">
        <v>0</v>
      </c>
      <c r="D12" s="1">
        <v>0</v>
      </c>
    </row>
    <row r="13" spans="1:4" x14ac:dyDescent="0.25">
      <c r="A13" t="s">
        <v>56</v>
      </c>
      <c r="B13" s="1">
        <v>9</v>
      </c>
      <c r="C13" s="1">
        <v>0</v>
      </c>
      <c r="D13" s="1">
        <v>0</v>
      </c>
    </row>
    <row r="14" spans="1:4" x14ac:dyDescent="0.25">
      <c r="A14" s="2" t="s">
        <v>19</v>
      </c>
      <c r="B14" s="1">
        <f>SUM(B5:B13)</f>
        <v>67</v>
      </c>
      <c r="C14" s="1">
        <f t="shared" ref="C14:D14" si="0">SUM(C5:C13)</f>
        <v>364</v>
      </c>
      <c r="D14" s="1">
        <f t="shared" si="0"/>
        <v>0</v>
      </c>
    </row>
    <row r="15" spans="1:4" x14ac:dyDescent="0.25">
      <c r="B15" s="1"/>
      <c r="C15" s="1"/>
      <c r="D15" s="1"/>
    </row>
    <row r="16" spans="1:4" x14ac:dyDescent="0.25">
      <c r="A16" t="s">
        <v>47</v>
      </c>
      <c r="B16" s="1">
        <v>280</v>
      </c>
      <c r="C16" s="1">
        <v>100</v>
      </c>
      <c r="D16" s="1">
        <v>350</v>
      </c>
    </row>
    <row r="17" spans="1:4" x14ac:dyDescent="0.25">
      <c r="A17" t="s">
        <v>48</v>
      </c>
      <c r="B17">
        <v>2</v>
      </c>
      <c r="C17">
        <v>2</v>
      </c>
      <c r="D17">
        <v>2</v>
      </c>
    </row>
    <row r="18" spans="1:4" x14ac:dyDescent="0.25">
      <c r="A18" t="s">
        <v>49</v>
      </c>
      <c r="B18" s="1">
        <f>B16*B17</f>
        <v>560</v>
      </c>
      <c r="C18" s="1">
        <f t="shared" ref="C18:D18" si="1">C16*C17</f>
        <v>200</v>
      </c>
      <c r="D18" s="1">
        <f t="shared" si="1"/>
        <v>700</v>
      </c>
    </row>
    <row r="19" spans="1:4" x14ac:dyDescent="0.25">
      <c r="B19" s="1"/>
      <c r="C19" s="1"/>
      <c r="D19" s="1"/>
    </row>
    <row r="21" spans="1:4" x14ac:dyDescent="0.25">
      <c r="A21" s="2" t="s">
        <v>50</v>
      </c>
    </row>
    <row r="22" spans="1:4" x14ac:dyDescent="0.25">
      <c r="A22" t="s">
        <v>51</v>
      </c>
      <c r="B22" s="1">
        <v>120</v>
      </c>
      <c r="C22" s="1">
        <v>105</v>
      </c>
      <c r="D22" s="1">
        <v>0</v>
      </c>
    </row>
    <row r="23" spans="1:4" x14ac:dyDescent="0.25">
      <c r="A23" t="s">
        <v>52</v>
      </c>
      <c r="B23">
        <v>5</v>
      </c>
      <c r="C23">
        <v>5</v>
      </c>
      <c r="D23">
        <v>5</v>
      </c>
    </row>
    <row r="24" spans="1:4" x14ac:dyDescent="0.25">
      <c r="A24" t="s">
        <v>53</v>
      </c>
      <c r="B24" s="1">
        <f>B22*B23</f>
        <v>600</v>
      </c>
      <c r="C24" s="1">
        <f t="shared" ref="C24:D24" si="2">C22*C23</f>
        <v>525</v>
      </c>
      <c r="D24" s="1">
        <f t="shared" si="2"/>
        <v>0</v>
      </c>
    </row>
    <row r="26" spans="1:4" x14ac:dyDescent="0.25">
      <c r="A26" s="2" t="s">
        <v>59</v>
      </c>
    </row>
    <row r="27" spans="1:4" x14ac:dyDescent="0.25">
      <c r="A27" t="s">
        <v>30</v>
      </c>
      <c r="B27" s="1">
        <v>50</v>
      </c>
      <c r="C27" s="1">
        <v>50</v>
      </c>
      <c r="D27" s="1">
        <v>0</v>
      </c>
    </row>
    <row r="28" spans="1:4" x14ac:dyDescent="0.25">
      <c r="A28" t="s">
        <v>58</v>
      </c>
      <c r="B28">
        <v>4</v>
      </c>
      <c r="C28">
        <v>4</v>
      </c>
      <c r="D28">
        <v>4</v>
      </c>
    </row>
    <row r="29" spans="1:4" x14ac:dyDescent="0.25">
      <c r="A29" t="s">
        <v>60</v>
      </c>
      <c r="B29">
        <v>2</v>
      </c>
      <c r="C29">
        <v>2</v>
      </c>
      <c r="D29">
        <v>2</v>
      </c>
    </row>
    <row r="30" spans="1:4" x14ac:dyDescent="0.25">
      <c r="A30" t="s">
        <v>61</v>
      </c>
      <c r="B30" s="1">
        <f>B27*B29*B28</f>
        <v>400</v>
      </c>
      <c r="C30" s="1">
        <f>C27*C29*C28</f>
        <v>400</v>
      </c>
      <c r="D30" s="1">
        <f>D27*D29*D28</f>
        <v>0</v>
      </c>
    </row>
    <row r="31" spans="1:4" x14ac:dyDescent="0.25">
      <c r="B31" s="1"/>
      <c r="C31" s="1"/>
      <c r="D31" s="1"/>
    </row>
    <row r="32" spans="1:4" x14ac:dyDescent="0.25">
      <c r="A32" s="2" t="s">
        <v>66</v>
      </c>
    </row>
    <row r="33" spans="1:4" x14ac:dyDescent="0.25">
      <c r="A33" t="s">
        <v>57</v>
      </c>
      <c r="B33" s="1">
        <v>40</v>
      </c>
      <c r="C33" s="1">
        <v>0</v>
      </c>
      <c r="D33" s="1">
        <v>0</v>
      </c>
    </row>
    <row r="34" spans="1:4" x14ac:dyDescent="0.25">
      <c r="A34" t="s">
        <v>58</v>
      </c>
      <c r="B34">
        <v>4</v>
      </c>
      <c r="C34">
        <v>4</v>
      </c>
      <c r="D34">
        <v>4</v>
      </c>
    </row>
    <row r="35" spans="1:4" x14ac:dyDescent="0.25">
      <c r="A35" t="s">
        <v>62</v>
      </c>
      <c r="B35">
        <f>B33*B34</f>
        <v>160</v>
      </c>
      <c r="C35">
        <f t="shared" ref="C35" si="3">C33*C34</f>
        <v>0</v>
      </c>
      <c r="D35">
        <f>D33*D34</f>
        <v>0</v>
      </c>
    </row>
    <row r="37" spans="1:4" x14ac:dyDescent="0.25">
      <c r="A37" s="2" t="s">
        <v>63</v>
      </c>
    </row>
    <row r="38" spans="1:4" x14ac:dyDescent="0.25">
      <c r="A38" t="s">
        <v>65</v>
      </c>
      <c r="B38" s="1">
        <v>0</v>
      </c>
      <c r="C38" s="1">
        <v>0</v>
      </c>
      <c r="D38" s="1">
        <v>555</v>
      </c>
    </row>
    <row r="39" spans="1:4" x14ac:dyDescent="0.25">
      <c r="A39" t="s">
        <v>64</v>
      </c>
      <c r="B39" s="1">
        <f>B38*2</f>
        <v>0</v>
      </c>
      <c r="C39" s="1">
        <f t="shared" ref="C39:D39" si="4">C38*2</f>
        <v>0</v>
      </c>
      <c r="D39" s="1">
        <f t="shared" si="4"/>
        <v>1110</v>
      </c>
    </row>
    <row r="40" spans="1:4" x14ac:dyDescent="0.25">
      <c r="A40" t="s">
        <v>19</v>
      </c>
      <c r="B40" s="1">
        <f>SUM(B14+B18+B24+B30+B35+B39)</f>
        <v>1787</v>
      </c>
      <c r="C40" s="1">
        <f t="shared" ref="C40:D40" si="5">SUM(C14+C18+C24+C30+C35+C39)</f>
        <v>1489</v>
      </c>
      <c r="D40" s="1">
        <f t="shared" si="5"/>
        <v>1810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F912-19C4-4595-A9A6-D71216532EDE}">
  <dimension ref="A1:E20"/>
  <sheetViews>
    <sheetView tabSelected="1" workbookViewId="0">
      <selection activeCell="G20" sqref="G20"/>
    </sheetView>
  </sheetViews>
  <sheetFormatPr defaultRowHeight="15" x14ac:dyDescent="0.25"/>
  <cols>
    <col min="1" max="1" width="22.5703125" bestFit="1" customWidth="1"/>
    <col min="2" max="2" width="11.5703125" bestFit="1" customWidth="1"/>
    <col min="3" max="3" width="12" bestFit="1" customWidth="1"/>
    <col min="4" max="4" width="13.28515625" bestFit="1" customWidth="1"/>
  </cols>
  <sheetData>
    <row r="1" spans="1:4" x14ac:dyDescent="0.25">
      <c r="B1" t="s">
        <v>68</v>
      </c>
      <c r="C1" t="s">
        <v>69</v>
      </c>
      <c r="D1" t="s">
        <v>70</v>
      </c>
    </row>
    <row r="2" spans="1:4" x14ac:dyDescent="0.25">
      <c r="A2" t="s">
        <v>67</v>
      </c>
      <c r="B2" s="1">
        <v>29</v>
      </c>
      <c r="C2" s="1">
        <v>149</v>
      </c>
      <c r="D2" s="1">
        <v>549</v>
      </c>
    </row>
    <row r="5" spans="1:4" x14ac:dyDescent="0.25">
      <c r="A5" t="s">
        <v>71</v>
      </c>
      <c r="B5" s="1">
        <v>40</v>
      </c>
      <c r="C5" s="1">
        <v>90</v>
      </c>
      <c r="D5" s="1">
        <v>370</v>
      </c>
    </row>
    <row r="6" spans="1:4" x14ac:dyDescent="0.25">
      <c r="A6" t="s">
        <v>72</v>
      </c>
      <c r="B6">
        <v>200</v>
      </c>
      <c r="C6">
        <v>1000</v>
      </c>
      <c r="D6">
        <v>11000</v>
      </c>
    </row>
    <row r="7" spans="1:4" x14ac:dyDescent="0.25">
      <c r="A7" t="s">
        <v>73</v>
      </c>
      <c r="B7" s="1">
        <f>B6/B5</f>
        <v>5</v>
      </c>
      <c r="C7" s="1">
        <f t="shared" ref="C7:D7" si="0">C6/C5</f>
        <v>11.111111111111111</v>
      </c>
      <c r="D7" s="1">
        <f t="shared" si="0"/>
        <v>29.72972972972973</v>
      </c>
    </row>
    <row r="9" spans="1:4" x14ac:dyDescent="0.25">
      <c r="A9" t="s">
        <v>74</v>
      </c>
      <c r="B9">
        <v>15</v>
      </c>
      <c r="C9">
        <v>15</v>
      </c>
      <c r="D9">
        <v>15</v>
      </c>
    </row>
    <row r="10" spans="1:4" x14ac:dyDescent="0.25">
      <c r="A10" t="s">
        <v>75</v>
      </c>
      <c r="B10">
        <v>5</v>
      </c>
      <c r="C10">
        <v>5</v>
      </c>
      <c r="D10">
        <v>5</v>
      </c>
    </row>
    <row r="11" spans="1:4" x14ac:dyDescent="0.25">
      <c r="A11" t="s">
        <v>76</v>
      </c>
      <c r="B11" s="11">
        <f>355/7</f>
        <v>50.714285714285715</v>
      </c>
      <c r="C11" s="11">
        <f t="shared" ref="C11:D11" si="1">355/7</f>
        <v>50.714285714285715</v>
      </c>
      <c r="D11" s="11">
        <f t="shared" si="1"/>
        <v>50.714285714285715</v>
      </c>
    </row>
    <row r="12" spans="1:4" x14ac:dyDescent="0.25">
      <c r="A12" t="s">
        <v>77</v>
      </c>
      <c r="B12">
        <f>B9*B11*B10</f>
        <v>3803.5714285714289</v>
      </c>
      <c r="C12">
        <f t="shared" ref="C12:D12" si="2">C9*C11*C10</f>
        <v>3803.5714285714289</v>
      </c>
      <c r="D12">
        <f t="shared" si="2"/>
        <v>3803.5714285714289</v>
      </c>
    </row>
    <row r="14" spans="1:4" x14ac:dyDescent="0.25">
      <c r="A14" t="s">
        <v>78</v>
      </c>
      <c r="B14">
        <v>3803.5</v>
      </c>
      <c r="C14">
        <v>3803.5</v>
      </c>
      <c r="D14">
        <v>3803.5</v>
      </c>
    </row>
    <row r="15" spans="1:4" x14ac:dyDescent="0.25">
      <c r="A15" t="s">
        <v>79</v>
      </c>
      <c r="B15" s="1">
        <f>B14*B7</f>
        <v>19017.5</v>
      </c>
      <c r="C15" s="1">
        <f t="shared" ref="C15:D15" si="3">C14*C7</f>
        <v>42261.111111111109</v>
      </c>
      <c r="D15" s="1">
        <f t="shared" si="3"/>
        <v>113077.02702702703</v>
      </c>
    </row>
    <row r="16" spans="1:4" x14ac:dyDescent="0.25">
      <c r="A16" t="s">
        <v>80</v>
      </c>
      <c r="B16">
        <v>2</v>
      </c>
      <c r="C16">
        <v>2</v>
      </c>
      <c r="D16">
        <v>2</v>
      </c>
    </row>
    <row r="18" spans="1:5" x14ac:dyDescent="0.25">
      <c r="A18" t="s">
        <v>81</v>
      </c>
      <c r="B18" s="1">
        <f>B15*B16</f>
        <v>38035</v>
      </c>
      <c r="C18" s="1">
        <f t="shared" ref="C18:D18" si="4">C15*C16</f>
        <v>84522.222222222219</v>
      </c>
      <c r="D18" s="1">
        <f t="shared" si="4"/>
        <v>226154.05405405405</v>
      </c>
      <c r="E18" s="1"/>
    </row>
    <row r="20" spans="1:5" x14ac:dyDescent="0.25">
      <c r="A20" t="s">
        <v>82</v>
      </c>
      <c r="B20" s="1">
        <f>B18+B2</f>
        <v>38064</v>
      </c>
      <c r="C20" s="1">
        <f t="shared" ref="C20:D20" si="5">C18+C2</f>
        <v>84671.222222222219</v>
      </c>
      <c r="D20" s="1">
        <f t="shared" si="5"/>
        <v>226703.05405405405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Shopping list</vt:lpstr>
      <vt:lpstr>Pet choice</vt:lpstr>
      <vt:lpstr>Vacation</vt:lpstr>
      <vt:lpstr>Printer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2023-05-06T14:19:39Z</dcterms:created>
  <dcterms:modified xsi:type="dcterms:W3CDTF">2023-05-06T16:54:14Z</dcterms:modified>
</cp:coreProperties>
</file>