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13_ncr:1_{C72289FD-D11A-427D-9B53-E017C7E0F0D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6" i="1" l="1"/>
  <c r="N35" i="1"/>
  <c r="N30" i="1"/>
  <c r="N19" i="1"/>
  <c r="N2" i="1"/>
  <c r="J53" i="1"/>
  <c r="K53" i="1"/>
  <c r="J52" i="1"/>
  <c r="K52" i="1"/>
  <c r="J51" i="1"/>
  <c r="K51" i="1"/>
  <c r="J50" i="1"/>
  <c r="K50" i="1"/>
  <c r="J49" i="1"/>
  <c r="K49" i="1"/>
  <c r="J48" i="1"/>
  <c r="K48" i="1"/>
  <c r="J47" i="1"/>
  <c r="K47" i="1"/>
  <c r="L46" i="1"/>
  <c r="J46" i="1"/>
  <c r="K46" i="1"/>
  <c r="J45" i="1"/>
  <c r="K45" i="1"/>
  <c r="J44" i="1"/>
  <c r="K44" i="1"/>
  <c r="J43" i="1"/>
  <c r="K43" i="1"/>
  <c r="L42" i="1"/>
  <c r="J42" i="1"/>
  <c r="K42" i="1"/>
  <c r="J41" i="1"/>
  <c r="K41" i="1"/>
  <c r="J40" i="1"/>
  <c r="K40" i="1"/>
  <c r="J39" i="1"/>
  <c r="K39" i="1"/>
  <c r="J29" i="1"/>
  <c r="K29" i="1"/>
  <c r="J30" i="1"/>
  <c r="K30" i="1"/>
  <c r="J31" i="1"/>
  <c r="K31" i="1"/>
  <c r="J32" i="1"/>
  <c r="K32" i="1"/>
  <c r="J33" i="1"/>
  <c r="K33" i="1"/>
  <c r="J34" i="1"/>
  <c r="K34" i="1"/>
  <c r="L34" i="1" s="1"/>
  <c r="J35" i="1"/>
  <c r="K35" i="1"/>
  <c r="L35" i="1" s="1"/>
  <c r="J36" i="1"/>
  <c r="K36" i="1"/>
  <c r="J37" i="1"/>
  <c r="K37" i="1"/>
  <c r="J38" i="1"/>
  <c r="K38" i="1"/>
  <c r="L31" i="1"/>
  <c r="L32" i="1"/>
  <c r="L30" i="1"/>
  <c r="J28" i="1"/>
  <c r="K28" i="1"/>
  <c r="J27" i="1"/>
  <c r="K27" i="1"/>
  <c r="J26" i="1"/>
  <c r="K26" i="1"/>
  <c r="J25" i="1"/>
  <c r="K25" i="1"/>
  <c r="J24" i="1"/>
  <c r="K24" i="1"/>
  <c r="J23" i="1"/>
  <c r="K23" i="1"/>
  <c r="J22" i="1"/>
  <c r="K22" i="1"/>
  <c r="J21" i="1"/>
  <c r="K21" i="1"/>
  <c r="J20" i="1"/>
  <c r="K20" i="1"/>
  <c r="L19" i="1"/>
  <c r="J19" i="1"/>
  <c r="K19" i="1"/>
  <c r="K11" i="1"/>
  <c r="K13" i="1"/>
  <c r="K2" i="1"/>
  <c r="J9" i="1"/>
  <c r="K9" i="1"/>
  <c r="J10" i="1"/>
  <c r="K10" i="1"/>
  <c r="J11" i="1"/>
  <c r="J12" i="1"/>
  <c r="K12" i="1"/>
  <c r="J13" i="1"/>
  <c r="J14" i="1"/>
  <c r="K14" i="1"/>
  <c r="J15" i="1"/>
  <c r="K15" i="1"/>
  <c r="J16" i="1"/>
  <c r="K16" i="1"/>
  <c r="J17" i="1"/>
  <c r="K17" i="1"/>
  <c r="J18" i="1"/>
  <c r="K18" i="1"/>
  <c r="J8" i="1"/>
  <c r="K8" i="1"/>
  <c r="J7" i="1"/>
  <c r="K7" i="1"/>
  <c r="J6" i="1"/>
  <c r="K6" i="1"/>
  <c r="J5" i="1"/>
  <c r="K5" i="1"/>
  <c r="J4" i="1"/>
  <c r="K4" i="1"/>
  <c r="J3" i="1"/>
  <c r="K3" i="1"/>
  <c r="J2" i="1"/>
</calcChain>
</file>

<file path=xl/sharedStrings.xml><?xml version="1.0" encoding="utf-8"?>
<sst xmlns="http://schemas.openxmlformats.org/spreadsheetml/2006/main" count="18" uniqueCount="12">
  <si>
    <t>ED</t>
    <phoneticPr fontId="1" type="noConversion"/>
  </si>
  <si>
    <t>EG</t>
    <phoneticPr fontId="1" type="noConversion"/>
  </si>
  <si>
    <t>vg</t>
    <phoneticPr fontId="1" type="noConversion"/>
  </si>
  <si>
    <t>freq</t>
    <phoneticPr fontId="1" type="noConversion"/>
  </si>
  <si>
    <t>VGS</t>
    <phoneticPr fontId="1" type="noConversion"/>
  </si>
  <si>
    <t>VDS</t>
    <phoneticPr fontId="1" type="noConversion"/>
  </si>
  <si>
    <t>ID</t>
    <phoneticPr fontId="1" type="noConversion"/>
  </si>
  <si>
    <t>gm</t>
    <phoneticPr fontId="1" type="noConversion"/>
  </si>
  <si>
    <t>RMSDS</t>
    <phoneticPr fontId="1" type="noConversion"/>
  </si>
  <si>
    <t>RMSGS</t>
    <phoneticPr fontId="1" type="noConversion"/>
  </si>
  <si>
    <t>Av</t>
    <phoneticPr fontId="1" type="noConversion"/>
  </si>
  <si>
    <t>GBW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</si>
</sst>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topLeftCell="A19" workbookViewId="0">
      <selection activeCell="U26" sqref="U26"/>
    </sheetView>
  </sheetViews>
  <sheetFormatPr defaultRowHeight="13.8" x14ac:dyDescent="0.25"/>
  <cols>
    <col min="7" max="9" width="9.33203125" bestFit="1" customWidth="1"/>
    <col min="11" max="14" width="9.33203125" bestFit="1" customWidth="1"/>
  </cols>
  <sheetData>
    <row r="1" spans="1:14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2</v>
      </c>
      <c r="G1" t="s">
        <v>3</v>
      </c>
      <c r="H1" t="s">
        <v>8</v>
      </c>
      <c r="I1" t="s">
        <v>9</v>
      </c>
      <c r="J1" t="s">
        <v>7</v>
      </c>
      <c r="K1" t="s">
        <v>10</v>
      </c>
      <c r="N1" t="s">
        <v>11</v>
      </c>
    </row>
    <row r="2" spans="1:14" x14ac:dyDescent="0.25">
      <c r="A2">
        <v>10</v>
      </c>
      <c r="B2">
        <v>4.2</v>
      </c>
      <c r="C2">
        <v>4.16</v>
      </c>
      <c r="D2">
        <v>2.65</v>
      </c>
      <c r="E2" s="1">
        <v>7.2999999999999995E-2</v>
      </c>
      <c r="F2">
        <v>0.1</v>
      </c>
      <c r="G2" s="1">
        <v>1000</v>
      </c>
      <c r="H2" s="1">
        <v>0.86899999999999999</v>
      </c>
      <c r="I2" s="1">
        <v>3.5999999999999997E-2</v>
      </c>
      <c r="J2" s="1">
        <f>(H2/100)/I2</f>
        <v>0.2413888888888889</v>
      </c>
      <c r="K2" s="1">
        <f>H2/I2</f>
        <v>24.138888888888889</v>
      </c>
      <c r="N2" s="1">
        <f>K2*G16</f>
        <v>48277777.777777776</v>
      </c>
    </row>
    <row r="3" spans="1:14" x14ac:dyDescent="0.25">
      <c r="G3" s="1">
        <v>10000</v>
      </c>
      <c r="H3" s="1">
        <v>0.85499999999999998</v>
      </c>
      <c r="I3" s="1">
        <v>3.56E-2</v>
      </c>
      <c r="J3" s="1">
        <f>(H3/100)/I3</f>
        <v>0.2401685393258427</v>
      </c>
      <c r="K3" s="1">
        <f>H3/I3</f>
        <v>24.016853932584269</v>
      </c>
    </row>
    <row r="4" spans="1:14" x14ac:dyDescent="0.25">
      <c r="G4" s="1">
        <v>100000</v>
      </c>
      <c r="H4" s="1">
        <v>0.86099999999999999</v>
      </c>
      <c r="I4" s="1">
        <v>3.5700000000000003E-2</v>
      </c>
      <c r="J4" s="1">
        <f>(H4/100)/I4</f>
        <v>0.24117647058823527</v>
      </c>
      <c r="K4" s="1">
        <f>H4/I4</f>
        <v>24.117647058823529</v>
      </c>
    </row>
    <row r="5" spans="1:14" x14ac:dyDescent="0.25">
      <c r="G5" s="1">
        <v>250000</v>
      </c>
      <c r="H5" s="1">
        <v>0.74299999999999999</v>
      </c>
      <c r="I5" s="1">
        <v>3.1800000000000002E-2</v>
      </c>
      <c r="J5" s="1">
        <f>(H5/100)/I5</f>
        <v>0.23364779874213834</v>
      </c>
      <c r="K5" s="1">
        <f>H5/I5</f>
        <v>23.364779874213834</v>
      </c>
    </row>
    <row r="6" spans="1:14" x14ac:dyDescent="0.25">
      <c r="G6" s="1">
        <v>300000</v>
      </c>
      <c r="H6" s="1">
        <v>0.71099999999999997</v>
      </c>
      <c r="I6" s="1">
        <v>2.93E-2</v>
      </c>
      <c r="J6" s="1">
        <f>(H6/100)/I6</f>
        <v>0.24266211604095564</v>
      </c>
      <c r="K6" s="1">
        <f>H6/I6</f>
        <v>24.266211604095563</v>
      </c>
    </row>
    <row r="7" spans="1:14" x14ac:dyDescent="0.25">
      <c r="G7" s="1">
        <v>350000</v>
      </c>
      <c r="H7" s="1">
        <v>0.67700000000000005</v>
      </c>
      <c r="I7" s="1">
        <v>2.7699999999999999E-2</v>
      </c>
      <c r="J7" s="1">
        <f>(H7/100)/I7</f>
        <v>0.24440433212996393</v>
      </c>
      <c r="K7" s="1">
        <f>H7/I7</f>
        <v>24.440433212996393</v>
      </c>
    </row>
    <row r="8" spans="1:14" x14ac:dyDescent="0.25">
      <c r="G8" s="1">
        <v>400000</v>
      </c>
      <c r="H8" s="1">
        <v>0.63200000000000001</v>
      </c>
      <c r="I8" s="1">
        <v>2.6599999999999999E-2</v>
      </c>
      <c r="J8" s="1">
        <f>(H8/100)/I8</f>
        <v>0.23759398496240602</v>
      </c>
      <c r="K8" s="1">
        <f>H8/I8</f>
        <v>23.759398496240603</v>
      </c>
    </row>
    <row r="9" spans="1:14" x14ac:dyDescent="0.25">
      <c r="G9" s="1">
        <v>410000</v>
      </c>
      <c r="H9" s="1">
        <v>0.62</v>
      </c>
      <c r="I9" s="1">
        <v>2.6599999999999999E-2</v>
      </c>
      <c r="J9" s="1">
        <f t="shared" ref="J9:J28" si="0">(H9/100)/I9</f>
        <v>0.23308270676691731</v>
      </c>
      <c r="K9" s="1">
        <f t="shared" ref="K9:K28" si="1">H9/I9</f>
        <v>23.30827067669173</v>
      </c>
    </row>
    <row r="10" spans="1:14" x14ac:dyDescent="0.25">
      <c r="G10" s="1">
        <v>420000</v>
      </c>
      <c r="H10" s="1">
        <v>0.61599999999999999</v>
      </c>
      <c r="I10" s="1">
        <v>2.6599999999999999E-2</v>
      </c>
      <c r="J10" s="1">
        <f t="shared" si="0"/>
        <v>0.23157894736842105</v>
      </c>
      <c r="K10" s="1">
        <f t="shared" si="1"/>
        <v>23.157894736842106</v>
      </c>
    </row>
    <row r="11" spans="1:14" x14ac:dyDescent="0.25">
      <c r="G11" s="1">
        <v>430000</v>
      </c>
      <c r="H11" s="1">
        <v>0.61299999999999999</v>
      </c>
      <c r="I11" s="1">
        <v>2.5600000000000001E-2</v>
      </c>
      <c r="J11" s="1">
        <f t="shared" si="0"/>
        <v>0.23945312499999999</v>
      </c>
      <c r="K11" s="1">
        <f t="shared" si="1"/>
        <v>23.9453125</v>
      </c>
    </row>
    <row r="12" spans="1:14" x14ac:dyDescent="0.25">
      <c r="G12" s="1">
        <v>440000</v>
      </c>
      <c r="H12" s="1">
        <v>0.60099999999999998</v>
      </c>
      <c r="I12" s="1">
        <v>2.5600000000000001E-2</v>
      </c>
      <c r="J12" s="1">
        <f t="shared" si="0"/>
        <v>0.23476562499999998</v>
      </c>
      <c r="K12" s="1">
        <f t="shared" si="1"/>
        <v>23.476562499999996</v>
      </c>
    </row>
    <row r="13" spans="1:14" x14ac:dyDescent="0.25">
      <c r="G13" s="1">
        <v>450000</v>
      </c>
      <c r="H13" s="1">
        <v>0.58899999999999997</v>
      </c>
      <c r="I13" s="1">
        <v>2.5600000000000001E-2</v>
      </c>
      <c r="J13" s="1">
        <f t="shared" si="0"/>
        <v>0.23007812499999997</v>
      </c>
      <c r="K13" s="1">
        <f>H13/I13</f>
        <v>23.007812499999996</v>
      </c>
    </row>
    <row r="14" spans="1:14" x14ac:dyDescent="0.25">
      <c r="G14" s="1">
        <v>500000</v>
      </c>
      <c r="H14" s="1">
        <v>0.56000000000000005</v>
      </c>
      <c r="I14" s="1">
        <v>2.41E-2</v>
      </c>
      <c r="J14" s="1">
        <f t="shared" si="0"/>
        <v>0.2323651452282158</v>
      </c>
      <c r="K14" s="1">
        <f t="shared" si="1"/>
        <v>23.236514522821579</v>
      </c>
    </row>
    <row r="15" spans="1:14" x14ac:dyDescent="0.25">
      <c r="G15" s="1">
        <v>1000000</v>
      </c>
      <c r="H15" s="1">
        <v>0.33500000000000002</v>
      </c>
      <c r="I15" s="1">
        <v>1.5299999999999999E-2</v>
      </c>
      <c r="J15" s="1">
        <f t="shared" si="0"/>
        <v>0.2189542483660131</v>
      </c>
      <c r="K15" s="1">
        <f t="shared" si="1"/>
        <v>21.895424836601311</v>
      </c>
    </row>
    <row r="16" spans="1:14" x14ac:dyDescent="0.25">
      <c r="G16" s="1">
        <v>2000000</v>
      </c>
      <c r="H16" s="1">
        <v>0.17699999999999999</v>
      </c>
      <c r="I16" s="1">
        <v>1.03E-2</v>
      </c>
      <c r="J16" s="1">
        <f t="shared" si="0"/>
        <v>0.17184466019417474</v>
      </c>
      <c r="K16" s="1">
        <f t="shared" si="1"/>
        <v>17.184466019417474</v>
      </c>
      <c r="L16" t="s">
        <v>11</v>
      </c>
      <c r="M16" s="1">
        <v>2000000</v>
      </c>
    </row>
    <row r="17" spans="1:14" x14ac:dyDescent="0.25">
      <c r="G17" s="1">
        <v>5000000</v>
      </c>
      <c r="H17" s="1">
        <v>7.0000000000000007E-2</v>
      </c>
      <c r="I17" s="1">
        <v>9.7000000000000003E-3</v>
      </c>
      <c r="J17" s="1">
        <f t="shared" si="0"/>
        <v>7.2164948453608255E-2</v>
      </c>
      <c r="K17" s="1">
        <f t="shared" si="1"/>
        <v>7.2164948453608249</v>
      </c>
    </row>
    <row r="18" spans="1:14" x14ac:dyDescent="0.25">
      <c r="G18" s="1">
        <v>10000000</v>
      </c>
      <c r="H18" s="1">
        <v>3.5000000000000003E-2</v>
      </c>
      <c r="I18" s="1">
        <v>0.01</v>
      </c>
      <c r="J18" s="1">
        <f t="shared" si="0"/>
        <v>3.5000000000000003E-2</v>
      </c>
      <c r="K18" s="1">
        <f t="shared" si="1"/>
        <v>3.5000000000000004</v>
      </c>
    </row>
    <row r="19" spans="1:14" x14ac:dyDescent="0.25">
      <c r="A19">
        <v>10</v>
      </c>
      <c r="B19">
        <v>3.9</v>
      </c>
      <c r="C19">
        <v>3.86</v>
      </c>
      <c r="D19">
        <v>7.56</v>
      </c>
      <c r="E19" s="1">
        <v>2.3E-2</v>
      </c>
      <c r="F19">
        <v>0.1</v>
      </c>
      <c r="G19" s="1">
        <v>1000</v>
      </c>
      <c r="H19" s="1">
        <v>0.35799999999999998</v>
      </c>
      <c r="I19" s="1">
        <v>2.24E-2</v>
      </c>
      <c r="J19" s="1">
        <f t="shared" si="0"/>
        <v>0.15982142857142856</v>
      </c>
      <c r="K19" s="1">
        <f t="shared" si="1"/>
        <v>15.982142857142856</v>
      </c>
      <c r="L19">
        <f>16*0.707</f>
        <v>11.311999999999999</v>
      </c>
      <c r="N19" s="1">
        <f>K19*G20</f>
        <v>47946428.571428567</v>
      </c>
    </row>
    <row r="20" spans="1:14" x14ac:dyDescent="0.25">
      <c r="G20" s="1">
        <v>3000000</v>
      </c>
      <c r="H20" s="1">
        <v>0.27100000000000002</v>
      </c>
      <c r="I20" s="1">
        <v>2.35E-2</v>
      </c>
      <c r="J20" s="1">
        <f t="shared" si="0"/>
        <v>0.11531914893617022</v>
      </c>
      <c r="K20" s="1">
        <f t="shared" si="1"/>
        <v>11.531914893617023</v>
      </c>
      <c r="L20" t="s">
        <v>11</v>
      </c>
      <c r="M20" s="1">
        <v>3000000</v>
      </c>
    </row>
    <row r="21" spans="1:14" x14ac:dyDescent="0.25">
      <c r="G21" s="1">
        <v>3100000</v>
      </c>
      <c r="H21" s="1">
        <v>0.26600000000000001</v>
      </c>
      <c r="I21" s="1">
        <v>2.2499999999999999E-2</v>
      </c>
      <c r="J21" s="1">
        <f t="shared" si="0"/>
        <v>0.11822222222222223</v>
      </c>
      <c r="K21" s="1">
        <f t="shared" si="1"/>
        <v>11.822222222222223</v>
      </c>
    </row>
    <row r="22" spans="1:14" x14ac:dyDescent="0.25">
      <c r="G22" s="1">
        <v>3200000</v>
      </c>
      <c r="H22" s="1">
        <v>0.26</v>
      </c>
      <c r="I22" s="1">
        <v>2.24E-2</v>
      </c>
      <c r="J22" s="1">
        <f t="shared" si="0"/>
        <v>0.11607142857142856</v>
      </c>
      <c r="K22" s="1">
        <f t="shared" si="1"/>
        <v>11.607142857142858</v>
      </c>
    </row>
    <row r="23" spans="1:14" x14ac:dyDescent="0.25">
      <c r="G23" s="1">
        <v>3500000</v>
      </c>
      <c r="H23" s="1">
        <v>0.25</v>
      </c>
      <c r="I23" s="1">
        <v>2.0500000000000001E-2</v>
      </c>
      <c r="J23" s="1">
        <f t="shared" si="0"/>
        <v>0.12195121951219512</v>
      </c>
      <c r="K23" s="1">
        <f t="shared" si="1"/>
        <v>12.195121951219512</v>
      </c>
    </row>
    <row r="24" spans="1:14" x14ac:dyDescent="0.25">
      <c r="G24" s="1">
        <v>4000000</v>
      </c>
      <c r="H24" s="1">
        <v>0.23100000000000001</v>
      </c>
      <c r="I24" s="1">
        <v>1.7999999999999999E-2</v>
      </c>
      <c r="J24" s="1">
        <f t="shared" si="0"/>
        <v>0.12833333333333335</v>
      </c>
      <c r="K24" s="1">
        <f t="shared" si="1"/>
        <v>12.833333333333336</v>
      </c>
    </row>
    <row r="25" spans="1:14" x14ac:dyDescent="0.25">
      <c r="G25" s="1">
        <v>4500000</v>
      </c>
      <c r="H25" s="1">
        <v>0.20899999999999999</v>
      </c>
      <c r="I25" s="1">
        <v>1.54E-2</v>
      </c>
      <c r="J25" s="1">
        <f t="shared" si="0"/>
        <v>0.1357142857142857</v>
      </c>
      <c r="K25" s="1">
        <f t="shared" si="1"/>
        <v>13.571428571428571</v>
      </c>
    </row>
    <row r="26" spans="1:14" x14ac:dyDescent="0.25">
      <c r="G26" s="1">
        <v>4700000</v>
      </c>
      <c r="H26" s="1">
        <v>0.19</v>
      </c>
      <c r="I26" s="1">
        <v>1.4999999999999999E-2</v>
      </c>
      <c r="J26" s="1">
        <f t="shared" si="0"/>
        <v>0.12666666666666668</v>
      </c>
      <c r="K26" s="1">
        <f t="shared" si="1"/>
        <v>12.666666666666668</v>
      </c>
    </row>
    <row r="27" spans="1:14" x14ac:dyDescent="0.25">
      <c r="G27" s="1">
        <v>4800000</v>
      </c>
      <c r="H27" s="1">
        <v>0.17899999999999999</v>
      </c>
      <c r="I27" s="1">
        <v>1.5599999999999999E-2</v>
      </c>
      <c r="J27" s="1">
        <f t="shared" si="0"/>
        <v>0.11474358974358974</v>
      </c>
      <c r="K27" s="1">
        <f t="shared" si="1"/>
        <v>11.474358974358974</v>
      </c>
    </row>
    <row r="28" spans="1:14" x14ac:dyDescent="0.25">
      <c r="G28" s="1">
        <v>4900000</v>
      </c>
      <c r="H28" s="1">
        <v>0.16300000000000001</v>
      </c>
      <c r="I28" s="1">
        <v>1.6199999999999999E-2</v>
      </c>
      <c r="J28" s="1">
        <f t="shared" si="0"/>
        <v>0.1006172839506173</v>
      </c>
      <c r="K28" s="1">
        <f t="shared" si="1"/>
        <v>10.06172839506173</v>
      </c>
    </row>
    <row r="29" spans="1:14" x14ac:dyDescent="0.25">
      <c r="G29" s="1">
        <v>5000000</v>
      </c>
      <c r="H29" s="1">
        <v>0.16200000000000001</v>
      </c>
      <c r="I29" s="1">
        <v>1.7299999999999999E-2</v>
      </c>
      <c r="J29" s="1">
        <f t="shared" ref="J29:J53" si="2">(H29/100)/I29</f>
        <v>9.3641618497109835E-2</v>
      </c>
      <c r="K29" s="1">
        <f t="shared" ref="K29:K53" si="3">H29/I29</f>
        <v>9.3641618497109835</v>
      </c>
      <c r="L29" s="1"/>
    </row>
    <row r="30" spans="1:14" x14ac:dyDescent="0.25">
      <c r="A30">
        <v>10</v>
      </c>
      <c r="B30">
        <v>4</v>
      </c>
      <c r="C30">
        <v>3.9609999999999999</v>
      </c>
      <c r="D30">
        <v>5.98</v>
      </c>
      <c r="E30" s="1">
        <v>4.0399999999999998E-2</v>
      </c>
      <c r="F30">
        <v>0.1</v>
      </c>
      <c r="G30" s="1">
        <v>1000</v>
      </c>
      <c r="H30" s="1">
        <v>0.56299999999999994</v>
      </c>
      <c r="I30" s="1">
        <v>3.3599999999999998E-2</v>
      </c>
      <c r="J30" s="1">
        <f t="shared" si="2"/>
        <v>0.1675595238095238</v>
      </c>
      <c r="K30" s="1">
        <f t="shared" si="3"/>
        <v>16.75595238095238</v>
      </c>
      <c r="L30" s="1">
        <f>K30*0.707</f>
        <v>11.846458333333331</v>
      </c>
      <c r="N30" s="1">
        <f>K30*G33</f>
        <v>78752976.190476179</v>
      </c>
    </row>
    <row r="31" spans="1:14" x14ac:dyDescent="0.25">
      <c r="G31" s="1">
        <v>4000000</v>
      </c>
      <c r="H31" s="1">
        <v>0.17399999999999999</v>
      </c>
      <c r="I31" s="1">
        <v>1.0999999999999999E-2</v>
      </c>
      <c r="J31" s="1">
        <f t="shared" si="2"/>
        <v>0.15818181818181817</v>
      </c>
      <c r="K31" s="1">
        <f t="shared" si="3"/>
        <v>15.818181818181818</v>
      </c>
      <c r="L31" s="1">
        <f t="shared" ref="L31:L43" si="4">K31*0.707</f>
        <v>11.183454545454545</v>
      </c>
    </row>
    <row r="32" spans="1:14" x14ac:dyDescent="0.25">
      <c r="G32" s="1">
        <v>4500000</v>
      </c>
      <c r="H32" s="1">
        <v>0.14899999999999999</v>
      </c>
      <c r="I32" s="1">
        <v>1.15E-2</v>
      </c>
      <c r="J32" s="1">
        <f t="shared" si="2"/>
        <v>0.12956521739130436</v>
      </c>
      <c r="K32" s="1">
        <f t="shared" si="3"/>
        <v>12.956521739130434</v>
      </c>
      <c r="L32" s="1">
        <f t="shared" si="4"/>
        <v>9.1602608695652155</v>
      </c>
    </row>
    <row r="33" spans="1:14" x14ac:dyDescent="0.25">
      <c r="G33" s="1">
        <v>4700000</v>
      </c>
      <c r="H33" s="1">
        <v>0.13800000000000001</v>
      </c>
      <c r="I33" s="1">
        <v>1.18E-2</v>
      </c>
      <c r="J33" s="1">
        <f t="shared" si="2"/>
        <v>0.1169491525423729</v>
      </c>
      <c r="K33" s="1">
        <f t="shared" si="3"/>
        <v>11.694915254237289</v>
      </c>
      <c r="L33" t="s">
        <v>11</v>
      </c>
      <c r="M33" s="1">
        <v>4700000</v>
      </c>
    </row>
    <row r="34" spans="1:14" x14ac:dyDescent="0.25">
      <c r="G34" s="1">
        <v>5000000</v>
      </c>
      <c r="H34" s="1">
        <v>0.122</v>
      </c>
      <c r="I34" s="1">
        <v>1.2E-2</v>
      </c>
      <c r="J34" s="1">
        <f t="shared" si="2"/>
        <v>0.10166666666666666</v>
      </c>
      <c r="K34" s="1">
        <f t="shared" si="3"/>
        <v>10.166666666666666</v>
      </c>
      <c r="L34" s="1">
        <f t="shared" si="4"/>
        <v>7.1878333333333329</v>
      </c>
    </row>
    <row r="35" spans="1:14" x14ac:dyDescent="0.25">
      <c r="A35">
        <v>10</v>
      </c>
      <c r="B35">
        <v>4.0999999999999996</v>
      </c>
      <c r="C35">
        <v>4.0620000000000003</v>
      </c>
      <c r="D35">
        <v>3.7</v>
      </c>
      <c r="E35" s="1">
        <v>6.2E-2</v>
      </c>
      <c r="F35">
        <v>0.1</v>
      </c>
      <c r="G35" s="1">
        <v>1000</v>
      </c>
      <c r="H35" s="1">
        <v>0.75800000000000001</v>
      </c>
      <c r="I35" s="1">
        <v>3.5799999999999998E-2</v>
      </c>
      <c r="J35" s="1">
        <f t="shared" si="2"/>
        <v>0.21173184357541899</v>
      </c>
      <c r="K35" s="1">
        <f t="shared" si="3"/>
        <v>21.173184357541899</v>
      </c>
      <c r="L35" s="1">
        <f t="shared" si="4"/>
        <v>14.969441340782122</v>
      </c>
      <c r="N35" s="1">
        <f>K35*G41</f>
        <v>44463687.150837988</v>
      </c>
    </row>
    <row r="36" spans="1:14" x14ac:dyDescent="0.25">
      <c r="G36" s="1">
        <v>1500000</v>
      </c>
      <c r="H36" s="1">
        <v>0.253</v>
      </c>
      <c r="I36" s="1">
        <v>1.3599999999999999E-2</v>
      </c>
      <c r="J36" s="1">
        <f t="shared" si="2"/>
        <v>0.18602941176470592</v>
      </c>
      <c r="K36" s="1">
        <f t="shared" si="3"/>
        <v>18.602941176470591</v>
      </c>
      <c r="L36" s="1"/>
    </row>
    <row r="37" spans="1:14" x14ac:dyDescent="0.25">
      <c r="G37" s="1">
        <v>1700000</v>
      </c>
      <c r="H37" s="1">
        <v>0.216</v>
      </c>
      <c r="I37" s="1">
        <v>1.2699999999999999E-2</v>
      </c>
      <c r="J37" s="1">
        <f t="shared" si="2"/>
        <v>0.17007874015748031</v>
      </c>
      <c r="K37" s="1">
        <f t="shared" si="3"/>
        <v>17.007874015748033</v>
      </c>
    </row>
    <row r="38" spans="1:14" x14ac:dyDescent="0.25">
      <c r="G38" s="1">
        <v>2000000</v>
      </c>
      <c r="H38">
        <v>0.191</v>
      </c>
      <c r="I38" s="1">
        <v>1.0800000000000001E-2</v>
      </c>
      <c r="J38" s="1">
        <f t="shared" si="2"/>
        <v>0.17685185185185184</v>
      </c>
      <c r="K38" s="1">
        <f t="shared" si="3"/>
        <v>17.685185185185183</v>
      </c>
    </row>
    <row r="39" spans="1:14" x14ac:dyDescent="0.25">
      <c r="G39" s="1">
        <v>2500000</v>
      </c>
      <c r="H39" s="1">
        <v>7.4700000000000003E-2</v>
      </c>
      <c r="I39" s="1">
        <v>6.1000000000000004E-3</v>
      </c>
      <c r="J39" s="1">
        <f t="shared" si="2"/>
        <v>0.12245901639344263</v>
      </c>
      <c r="K39" s="1">
        <f t="shared" si="3"/>
        <v>12.245901639344263</v>
      </c>
    </row>
    <row r="40" spans="1:14" x14ac:dyDescent="0.25">
      <c r="G40" s="1">
        <v>2200000</v>
      </c>
      <c r="H40" s="1">
        <v>0.17100000000000001</v>
      </c>
      <c r="I40" s="1">
        <v>1.0699999999999999E-2</v>
      </c>
      <c r="J40" s="1">
        <f t="shared" si="2"/>
        <v>0.15981308411214956</v>
      </c>
      <c r="K40" s="1">
        <f t="shared" si="3"/>
        <v>15.981308411214956</v>
      </c>
    </row>
    <row r="41" spans="1:14" x14ac:dyDescent="0.25">
      <c r="G41" s="1">
        <v>2100000</v>
      </c>
      <c r="H41" s="1">
        <v>0.17699999999999999</v>
      </c>
      <c r="I41" s="1">
        <v>1.15E-2</v>
      </c>
      <c r="J41" s="1">
        <f t="shared" si="2"/>
        <v>0.15391304347826087</v>
      </c>
      <c r="K41" s="1">
        <f t="shared" si="3"/>
        <v>15.391304347826086</v>
      </c>
      <c r="L41" t="s">
        <v>11</v>
      </c>
      <c r="M41" s="1">
        <v>2100000</v>
      </c>
    </row>
    <row r="42" spans="1:14" x14ac:dyDescent="0.25">
      <c r="A42">
        <v>10</v>
      </c>
      <c r="B42">
        <v>4.2</v>
      </c>
      <c r="C42">
        <v>4.1609999999999996</v>
      </c>
      <c r="D42">
        <v>2.2000000000000002</v>
      </c>
      <c r="E42" s="1">
        <v>7.6999999999999999E-2</v>
      </c>
      <c r="F42">
        <v>0.1</v>
      </c>
      <c r="G42" s="1">
        <v>1000</v>
      </c>
      <c r="H42" s="1">
        <v>0.877</v>
      </c>
      <c r="I42" s="1">
        <v>3.3399999999999999E-2</v>
      </c>
      <c r="J42" s="1">
        <f t="shared" si="2"/>
        <v>0.2625748502994012</v>
      </c>
      <c r="K42" s="1">
        <f t="shared" si="3"/>
        <v>26.257485029940121</v>
      </c>
      <c r="L42">
        <f>2.63*0.707</f>
        <v>1.8594099999999998</v>
      </c>
    </row>
    <row r="43" spans="1:14" x14ac:dyDescent="0.25">
      <c r="G43" s="1">
        <v>2000000</v>
      </c>
      <c r="H43" s="1">
        <v>0.16500000000000001</v>
      </c>
      <c r="I43" s="1">
        <v>9.7300000000000002E-4</v>
      </c>
      <c r="J43" s="1">
        <f t="shared" si="2"/>
        <v>1.6957862281603289</v>
      </c>
      <c r="K43" s="1">
        <f t="shared" si="3"/>
        <v>169.57862281603289</v>
      </c>
      <c r="L43" s="1"/>
    </row>
    <row r="44" spans="1:14" x14ac:dyDescent="0.25">
      <c r="G44" s="1">
        <v>1800000</v>
      </c>
      <c r="H44" s="1">
        <v>0.185</v>
      </c>
      <c r="I44" s="1">
        <v>9.8000000000000004E-2</v>
      </c>
      <c r="J44" s="1">
        <f t="shared" si="2"/>
        <v>1.8877551020408164E-2</v>
      </c>
      <c r="K44" s="1">
        <f t="shared" si="3"/>
        <v>1.8877551020408163</v>
      </c>
      <c r="L44" s="1"/>
    </row>
    <row r="45" spans="1:14" x14ac:dyDescent="0.25">
      <c r="G45" s="1">
        <v>1700000</v>
      </c>
      <c r="H45" s="1">
        <v>0.192</v>
      </c>
      <c r="I45" s="1">
        <v>1.03E-2</v>
      </c>
      <c r="J45" s="1">
        <f t="shared" si="2"/>
        <v>0.18640776699029127</v>
      </c>
      <c r="K45" s="1">
        <f t="shared" si="3"/>
        <v>18.640776699029125</v>
      </c>
      <c r="L45" t="s">
        <v>11</v>
      </c>
      <c r="M45" s="1">
        <v>1700000</v>
      </c>
    </row>
    <row r="46" spans="1:14" x14ac:dyDescent="0.25">
      <c r="A46">
        <v>10</v>
      </c>
      <c r="B46">
        <v>3.8</v>
      </c>
      <c r="C46">
        <v>3.7679999999999998</v>
      </c>
      <c r="D46">
        <v>8.65</v>
      </c>
      <c r="E46" s="1">
        <v>1.34E-2</v>
      </c>
      <c r="F46">
        <v>0.1</v>
      </c>
      <c r="G46" s="1">
        <v>1000</v>
      </c>
      <c r="H46" s="1">
        <v>0.248</v>
      </c>
      <c r="I46" s="1">
        <v>3.5799999999999998E-2</v>
      </c>
      <c r="J46" s="1">
        <f t="shared" si="2"/>
        <v>6.9273743016759773E-2</v>
      </c>
      <c r="K46" s="1">
        <f t="shared" si="3"/>
        <v>6.9273743016759779</v>
      </c>
      <c r="L46" s="1">
        <f>7.25*0.707</f>
        <v>5.12575</v>
      </c>
      <c r="N46" s="1">
        <f>K46*G53</f>
        <v>96983240.223463684</v>
      </c>
    </row>
    <row r="47" spans="1:14" x14ac:dyDescent="0.25">
      <c r="G47" s="1">
        <v>4000000</v>
      </c>
      <c r="H47" s="1">
        <v>0.20499999999999999</v>
      </c>
      <c r="I47" s="1">
        <v>2.53E-2</v>
      </c>
      <c r="J47" s="1">
        <f t="shared" si="2"/>
        <v>8.1027667984189714E-2</v>
      </c>
      <c r="K47" s="1">
        <f t="shared" si="3"/>
        <v>8.1027667984189726</v>
      </c>
      <c r="L47" s="1"/>
    </row>
    <row r="48" spans="1:14" x14ac:dyDescent="0.25">
      <c r="G48" s="1">
        <v>6000000</v>
      </c>
      <c r="H48" s="1">
        <v>0.14599999999999999</v>
      </c>
      <c r="I48" s="1">
        <v>1.7999999999999999E-2</v>
      </c>
      <c r="J48" s="1">
        <f t="shared" si="2"/>
        <v>8.111111111111112E-2</v>
      </c>
      <c r="K48" s="1">
        <f t="shared" si="3"/>
        <v>8.1111111111111107</v>
      </c>
      <c r="L48" s="1"/>
    </row>
    <row r="49" spans="7:12" x14ac:dyDescent="0.25">
      <c r="G49" s="1">
        <v>10000000</v>
      </c>
      <c r="H49" s="1">
        <v>7.9000000000000001E-2</v>
      </c>
      <c r="I49" s="1">
        <v>1.0500000000000001E-2</v>
      </c>
      <c r="J49" s="1">
        <f t="shared" si="2"/>
        <v>7.5238095238095229E-2</v>
      </c>
      <c r="K49" s="1">
        <f t="shared" si="3"/>
        <v>7.5238095238095237</v>
      </c>
      <c r="L49" s="1"/>
    </row>
    <row r="50" spans="7:12" x14ac:dyDescent="0.25">
      <c r="G50" s="1">
        <v>15000000</v>
      </c>
      <c r="H50" s="1">
        <v>0.04</v>
      </c>
      <c r="I50" s="1">
        <v>1.0500000000000001E-2</v>
      </c>
      <c r="J50" s="1">
        <f t="shared" si="2"/>
        <v>3.8095238095238092E-2</v>
      </c>
      <c r="K50" s="1">
        <f t="shared" si="3"/>
        <v>3.8095238095238093</v>
      </c>
    </row>
    <row r="51" spans="7:12" x14ac:dyDescent="0.25">
      <c r="G51" s="1">
        <v>12000000</v>
      </c>
      <c r="H51" s="1">
        <v>6.4500000000000002E-2</v>
      </c>
      <c r="I51" s="1">
        <v>9.4999999999999998E-3</v>
      </c>
      <c r="J51" s="1">
        <f t="shared" si="2"/>
        <v>6.7894736842105272E-2</v>
      </c>
      <c r="K51" s="1">
        <f t="shared" si="3"/>
        <v>6.7894736842105265</v>
      </c>
    </row>
    <row r="52" spans="7:12" x14ac:dyDescent="0.25">
      <c r="G52" s="1">
        <v>13000000</v>
      </c>
      <c r="H52" s="1">
        <v>5.5E-2</v>
      </c>
      <c r="I52" s="1">
        <v>9.6500000000000006E-3</v>
      </c>
      <c r="J52" s="1">
        <f t="shared" si="2"/>
        <v>5.6994818652849742E-2</v>
      </c>
      <c r="K52" s="1">
        <f t="shared" si="3"/>
        <v>5.6994818652849739</v>
      </c>
    </row>
    <row r="53" spans="7:12" x14ac:dyDescent="0.25">
      <c r="G53" s="1">
        <v>14000000</v>
      </c>
      <c r="H53" s="1">
        <v>4.9799999999999997E-2</v>
      </c>
      <c r="I53" s="1">
        <v>9.7999999999999997E-3</v>
      </c>
      <c r="J53" s="1">
        <f t="shared" si="2"/>
        <v>5.0816326530612244E-2</v>
      </c>
      <c r="K53" s="1">
        <f t="shared" si="3"/>
        <v>5.0816326530612246</v>
      </c>
      <c r="L53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2020-11-11T04:18:13Z</dcterms:modified>
</cp:coreProperties>
</file>