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1340" windowHeight="5520" activeTab="1"/>
  </bookViews>
  <sheets>
    <sheet name="ΔΕΔΟΜΕΝΑ" sheetId="1" r:id="rId1"/>
    <sheet name="ΠΙΝΑΚΑΣ" sheetId="2" r:id="rId2"/>
    <sheet name="ΓΡΑΦΗΜΑ1" sheetId="17" r:id="rId3"/>
    <sheet name="ΓΡΑΦΗΜΑ2" sheetId="4" r:id="rId4"/>
  </sheets>
  <externalReferences>
    <externalReference r:id="rId5"/>
  </externalReferences>
  <definedNames>
    <definedName name="BE_Fixed">[1]BREAKE!$C$11</definedName>
    <definedName name="BE_Revenue">[1]BREAKE!$B$11</definedName>
    <definedName name="BE_Total">[1]BREAKE!$E$11</definedName>
    <definedName name="BE_Variable">[1]BREAKE!$D$11</definedName>
    <definedName name="Contribution_margin">[1]BREAKE!$D$5</definedName>
    <definedName name="F">ΔΕΔΟΜΕΝΑ!$E$12</definedName>
    <definedName name="Fixed_expenses">[1]BREAKE!$D$4</definedName>
    <definedName name="p">ΔΕΔΟΜΕΝΑ!$E$10</definedName>
    <definedName name="p0">ΔΕΔΟΜΕΝΑ!$F$3</definedName>
    <definedName name="_xlnm.Print_Area" localSheetId="1">ΠΙΝΑΚΑΣ!$A$1:$L$16</definedName>
    <definedName name="Revenue_increments">[1]BREAKE!$D$6</definedName>
    <definedName name="Table_Fixed">[1]BREAKE!$C$17:$C$37</definedName>
    <definedName name="Table_Revenue">[1]BREAKE!$B$17:$B$37</definedName>
    <definedName name="Table_total">[1]BREAKE!$E$17:$E$37</definedName>
    <definedName name="Table_Variable">[1]BREAKE!$D$17:$D$37</definedName>
    <definedName name="v">ΔΕΔΟΜΕΝΑ!$E$11</definedName>
    <definedName name="v0">ΔΕΔΟΜΕΝΑ!$F$4</definedName>
  </definedNames>
  <calcPr calcId="125725" iterate="1" iterateCount="1"/>
</workbook>
</file>

<file path=xl/calcChain.xml><?xml version="1.0" encoding="utf-8"?>
<calcChain xmlns="http://schemas.openxmlformats.org/spreadsheetml/2006/main">
  <c r="E11" i="2"/>
  <c r="F11"/>
  <c r="G11"/>
  <c r="H11"/>
  <c r="I11"/>
  <c r="J11"/>
  <c r="K11"/>
  <c r="D11"/>
  <c r="D6" a="1"/>
  <c r="J6" s="1"/>
  <c r="J7" s="1"/>
  <c r="E28" i="1"/>
  <c r="E29" s="1"/>
  <c r="E27"/>
  <c r="E14"/>
  <c r="E13"/>
  <c r="E12"/>
  <c r="E11"/>
  <c r="E10"/>
  <c r="J8" i="2" l="1"/>
  <c r="J12" s="1"/>
  <c r="J14" s="1"/>
  <c r="H6"/>
  <c r="D6"/>
  <c r="E6"/>
  <c r="K6"/>
  <c r="F6"/>
  <c r="G6"/>
  <c r="I6"/>
  <c r="H8" l="1"/>
  <c r="H12" s="1"/>
  <c r="H7"/>
  <c r="D8"/>
  <c r="D7"/>
  <c r="E7"/>
  <c r="E8"/>
  <c r="E12" s="1"/>
  <c r="K7"/>
  <c r="K8"/>
  <c r="K12" s="1"/>
  <c r="F7"/>
  <c r="F8"/>
  <c r="F12" s="1"/>
  <c r="G7"/>
  <c r="G8"/>
  <c r="G12" s="1"/>
  <c r="F17"/>
  <c r="I7"/>
  <c r="I8"/>
  <c r="I12" s="1"/>
  <c r="J10"/>
  <c r="L8" l="1"/>
  <c r="F26" s="1"/>
  <c r="D12"/>
  <c r="D14" s="1"/>
  <c r="L7"/>
  <c r="D10"/>
  <c r="I14"/>
  <c r="I10"/>
  <c r="F18"/>
  <c r="F10"/>
  <c r="F14"/>
  <c r="G14"/>
  <c r="G10"/>
  <c r="E14"/>
  <c r="E10"/>
  <c r="K14"/>
  <c r="K10"/>
  <c r="H10"/>
  <c r="H14"/>
</calcChain>
</file>

<file path=xl/sharedStrings.xml><?xml version="1.0" encoding="utf-8"?>
<sst xmlns="http://schemas.openxmlformats.org/spreadsheetml/2006/main" count="92" uniqueCount="74">
  <si>
    <t>Με βάση τα στοιχεία που δίνονται για μια εταιρεία να υπολογίσθεί</t>
  </si>
  <si>
    <t>ο αριθμός προιόντων που απαιτείται στο Νεκρό Σημείο.</t>
  </si>
  <si>
    <t xml:space="preserve"> (για να καλυφθεί το Σταθερό Κόστος)</t>
  </si>
  <si>
    <t>Μοναδιαία τιμή</t>
  </si>
  <si>
    <t>χρ.μον/μονάδα πώλησης</t>
  </si>
  <si>
    <t>Μοναδιαίο μεταβλητό κόστος</t>
  </si>
  <si>
    <t>χρ.μον/μονάδα παραγωγής</t>
  </si>
  <si>
    <t>Σταθερό κόστος</t>
  </si>
  <si>
    <t>χρ.μονάδες</t>
  </si>
  <si>
    <t>Μοναδιαίο περιθώριο κέρδους</t>
  </si>
  <si>
    <t>Δείκτης περιθωρίου κέρδους</t>
  </si>
  <si>
    <t>Mονάδες που πουλήθηκαν</t>
  </si>
  <si>
    <t>Αξία Πωλήσεων</t>
  </si>
  <si>
    <t>Σύνολο μεταβλητών δαπανών</t>
  </si>
  <si>
    <t>Περιθώριο κέρδους</t>
  </si>
  <si>
    <t>Σταθερές λειτουργικές δαπάνες</t>
  </si>
  <si>
    <t>Συνολικό Κόστος</t>
  </si>
  <si>
    <t>Καθαρά λειτουργικά κέρδη</t>
  </si>
  <si>
    <t>Μονάδες παραγωγής στο Νεκρό Σημείο</t>
  </si>
  <si>
    <t>μονάδες</t>
  </si>
  <si>
    <t>(Σταθ.Κόστος)/(Τιμή-Μοναδ.μεταβ.κόστος)</t>
  </si>
  <si>
    <t>Εσοδα στο Νεκρό Σημείο</t>
  </si>
  <si>
    <t>χρημ.μονάδες</t>
  </si>
  <si>
    <t>ή</t>
  </si>
  <si>
    <t>Eσοδα στο Νεκρό Σημείο</t>
  </si>
  <si>
    <t xml:space="preserve">Πωλήσεις </t>
  </si>
  <si>
    <t>ΥΠΟΛΟΓΙΣΜΟΣ ΝΕΚΡΟΥ ΣΗΜΕΙΟΥ ΒΑΣΕΙ ΣΥΝΟΛΙΚΩΝ ΜΕΓΕΘΩΝ</t>
  </si>
  <si>
    <t>(Σταθ.Κόστος)/(Μοναδιαίο περιθώριο κέρδους)</t>
  </si>
  <si>
    <t>Σταθερα Εξοδα</t>
  </si>
  <si>
    <t>Μεταβλητα Εξοδα</t>
  </si>
  <si>
    <t>Αποσβεσεις Κτιριων και Εγκαταστάσεων</t>
  </si>
  <si>
    <t>Μισθοι Εργατων</t>
  </si>
  <si>
    <t>Ενοικια</t>
  </si>
  <si>
    <t>Υλικα</t>
  </si>
  <si>
    <t>Τοκοι για Δανεια</t>
  </si>
  <si>
    <t>Μισθοι Ερευνητων</t>
  </si>
  <si>
    <t>Μισθοι Διευθυντων</t>
  </si>
  <si>
    <t>Ποσοστα Πωλητων</t>
  </si>
  <si>
    <t>v</t>
  </si>
  <si>
    <t>F</t>
  </si>
  <si>
    <t>c</t>
  </si>
  <si>
    <t>CR</t>
  </si>
  <si>
    <t>Q</t>
  </si>
  <si>
    <t>S=pQ</t>
  </si>
  <si>
    <t>p</t>
  </si>
  <si>
    <t>Q*</t>
  </si>
  <si>
    <t>S</t>
  </si>
  <si>
    <t>V</t>
  </si>
  <si>
    <t>TC</t>
  </si>
  <si>
    <t>X</t>
  </si>
  <si>
    <t>ΣΥΝΟΛΑ</t>
  </si>
  <si>
    <t>(Σταθ.Κόστος)/(1-(Συν.Μεταβλ.Κόστος/Συν.Εσοδα))</t>
  </si>
  <si>
    <t>ΧΡΗΜΑΤΟΟΙΚΟΝΟΜΙΚΗ</t>
  </si>
  <si>
    <t>ΑΡΧΙΚΕΣ ΤΙΜΕΣ</t>
  </si>
  <si>
    <t>ΜΕΤΑΒΟΛΗ</t>
  </si>
  <si>
    <t>p0</t>
  </si>
  <si>
    <t>v0</t>
  </si>
  <si>
    <t>S=TC=V+F</t>
  </si>
  <si>
    <t>ΝΕΚΡΟ ΣΗΜΕΙΟ</t>
  </si>
  <si>
    <t>pQ*</t>
  </si>
  <si>
    <t>ΌΤΑΝ ΕΧΟΥΜΕ ΠΕΡΙΣΣΟΤΕΡΑ ΠΡΟΪΟΝΤΑ</t>
  </si>
  <si>
    <t>ΥΠΟΛΟΓΙΣΜΟΣ ΝΕΚΡΟΥ ΣΗΜΕΙΟΥ ΓΙΑ ΈΝΑ ΠΡΟΪΟΝ</t>
  </si>
  <si>
    <t>?</t>
  </si>
  <si>
    <t>ΚΑΤ'ΕΥΘΕΙΑΝ ΕΣΟΔΑ ΣΤΟ ΝΕΚΡΟ ΣΗΜΕΙΟ</t>
  </si>
  <si>
    <t>ΜΟΝΑΔΕΣ ΠΑΡΑΓΩΓΗΣ</t>
  </si>
  <si>
    <t>ΚΑΙ ΠΩΛΗΣΗΣ</t>
  </si>
  <si>
    <t>(ΜΕ ΒΑΣΗ ΜΟΝΑΔΕΣ ΠΑΡΑΓΩΓΗΣ ΚΑΙ ΠΩΛΗΣΗΣ)</t>
  </si>
  <si>
    <t>(ΜΕ ΒΑΣΗ ΧΡΗΜΑΤΙΚΕΣ ΜΟΝΑΔΕΣ ΠΩΛΗΣΕΩΝ ΚΑΙ ΚΕΡΔΩΝ-ΖΗΜΙΩΝ)</t>
  </si>
  <si>
    <t>Αποτελέσματα Χρήσης σε διάφορα Επίπεδα Πωλήσεων</t>
  </si>
  <si>
    <t>V=vQ</t>
  </si>
  <si>
    <t>TC=V+F</t>
  </si>
  <si>
    <t>temaxia</t>
  </si>
  <si>
    <t>axia</t>
  </si>
  <si>
    <t>ΤΕΜΝΟΝΤΑΙ  στις 50000 αρα εκεί είναι το νεκρό σημείο</t>
  </si>
</sst>
</file>

<file path=xl/styles.xml><?xml version="1.0" encoding="utf-8"?>
<styleSheet xmlns="http://schemas.openxmlformats.org/spreadsheetml/2006/main">
  <numFmts count="2">
    <numFmt numFmtId="172" formatCode="#,##0.0"/>
    <numFmt numFmtId="173" formatCode="0.0%"/>
  </numFmts>
  <fonts count="11">
    <font>
      <sz val="10"/>
      <name val="Arial"/>
      <charset val="161"/>
    </font>
    <font>
      <sz val="10"/>
      <name val="Arial"/>
      <family val="2"/>
      <charset val="161"/>
    </font>
    <font>
      <u/>
      <sz val="11"/>
      <name val="Arial"/>
      <family val="2"/>
      <charset val="161"/>
    </font>
    <font>
      <b/>
      <sz val="11"/>
      <name val="Arial"/>
      <family val="2"/>
    </font>
    <font>
      <sz val="10"/>
      <color indexed="12"/>
      <name val="Courier New"/>
      <family val="3"/>
      <charset val="161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  <charset val="161"/>
    </font>
    <font>
      <b/>
      <sz val="10"/>
      <name val="Arial"/>
      <family val="2"/>
      <charset val="161"/>
    </font>
    <font>
      <b/>
      <sz val="16"/>
      <name val="Arial"/>
      <family val="2"/>
      <charset val="161"/>
    </font>
    <font>
      <b/>
      <sz val="10"/>
      <color indexed="12"/>
      <name val="Courier New"/>
      <family val="3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 applyProtection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 applyProtection="1">
      <alignment horizontal="center"/>
    </xf>
    <xf numFmtId="0" fontId="0" fillId="0" borderId="0" xfId="0" applyBorder="1"/>
    <xf numFmtId="172" fontId="3" fillId="0" borderId="0" xfId="0" applyNumberFormat="1" applyFont="1"/>
    <xf numFmtId="173" fontId="3" fillId="0" borderId="0" xfId="1" applyNumberFormat="1" applyFont="1"/>
    <xf numFmtId="2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3" fillId="0" borderId="0" xfId="0" applyNumberFormat="1" applyFont="1" applyAlignment="1" applyProtection="1">
      <alignment horizontal="center"/>
    </xf>
    <xf numFmtId="3" fontId="0" fillId="0" borderId="0" xfId="0" applyNumberFormat="1"/>
    <xf numFmtId="0" fontId="0" fillId="0" borderId="4" xfId="0" applyBorder="1"/>
    <xf numFmtId="0" fontId="0" fillId="0" borderId="1" xfId="0" applyBorder="1" applyAlignment="1" applyProtection="1">
      <alignment horizontal="fill"/>
    </xf>
    <xf numFmtId="0" fontId="0" fillId="0" borderId="0" xfId="0" applyAlignment="1" applyProtection="1">
      <alignment horizontal="center"/>
    </xf>
    <xf numFmtId="3" fontId="4" fillId="0" borderId="0" xfId="0" applyNumberFormat="1" applyFont="1" applyProtection="1">
      <protection locked="0"/>
    </xf>
    <xf numFmtId="3" fontId="6" fillId="0" borderId="0" xfId="0" applyNumberFormat="1" applyFont="1"/>
    <xf numFmtId="0" fontId="0" fillId="0" borderId="4" xfId="0" applyBorder="1" applyAlignment="1" applyProtection="1">
      <alignment horizontal="fill"/>
    </xf>
    <xf numFmtId="3" fontId="0" fillId="0" borderId="4" xfId="0" applyNumberFormat="1" applyBorder="1"/>
    <xf numFmtId="3" fontId="7" fillId="0" borderId="0" xfId="0" applyNumberFormat="1" applyFont="1"/>
    <xf numFmtId="3" fontId="3" fillId="0" borderId="0" xfId="0" applyNumberFormat="1" applyFont="1"/>
    <xf numFmtId="3" fontId="0" fillId="0" borderId="1" xfId="0" applyNumberFormat="1" applyBorder="1"/>
    <xf numFmtId="0" fontId="0" fillId="0" borderId="5" xfId="0" applyBorder="1"/>
    <xf numFmtId="0" fontId="0" fillId="0" borderId="2" xfId="0" applyBorder="1" applyAlignment="1" applyProtection="1">
      <alignment horizontal="fill"/>
    </xf>
    <xf numFmtId="3" fontId="0" fillId="0" borderId="6" xfId="0" applyNumberFormat="1" applyBorder="1"/>
    <xf numFmtId="3" fontId="4" fillId="0" borderId="0" xfId="0" applyNumberFormat="1" applyFont="1" applyAlignment="1" applyProtection="1">
      <alignment horizontal="center"/>
      <protection locked="0"/>
    </xf>
    <xf numFmtId="3" fontId="0" fillId="2" borderId="0" xfId="0" applyNumberFormat="1" applyFill="1"/>
    <xf numFmtId="0" fontId="0" fillId="2" borderId="0" xfId="0" applyFill="1"/>
    <xf numFmtId="0" fontId="8" fillId="0" borderId="0" xfId="0" applyFont="1"/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9" fillId="0" borderId="0" xfId="0" applyFont="1"/>
    <xf numFmtId="0" fontId="8" fillId="0" borderId="4" xfId="0" applyFont="1" applyBorder="1"/>
    <xf numFmtId="3" fontId="10" fillId="0" borderId="0" xfId="0" applyNumberFormat="1" applyFont="1" applyProtection="1">
      <protection locked="0"/>
    </xf>
    <xf numFmtId="2" fontId="10" fillId="0" borderId="0" xfId="0" applyNumberFormat="1" applyFont="1" applyProtection="1">
      <protection locked="0"/>
    </xf>
    <xf numFmtId="3" fontId="4" fillId="0" borderId="3" xfId="0" applyNumberFormat="1" applyFont="1" applyBorder="1" applyAlignment="1" applyProtection="1">
      <alignment horizontal="center"/>
      <protection locked="0"/>
    </xf>
    <xf numFmtId="3" fontId="0" fillId="0" borderId="3" xfId="0" applyNumberFormat="1" applyBorder="1"/>
    <xf numFmtId="0" fontId="8" fillId="0" borderId="0" xfId="0" applyFont="1" applyAlignment="1" applyProtection="1">
      <alignment horizontal="left"/>
    </xf>
    <xf numFmtId="0" fontId="3" fillId="0" borderId="0" xfId="0" applyFont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/>
    </xf>
    <xf numFmtId="9" fontId="0" fillId="0" borderId="7" xfId="1" applyFont="1" applyBorder="1"/>
    <xf numFmtId="9" fontId="0" fillId="0" borderId="7" xfId="0" applyNumberFormat="1" applyBorder="1"/>
    <xf numFmtId="3" fontId="0" fillId="0" borderId="7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</cellXfs>
  <cellStyles count="2">
    <cellStyle name="Κανονικό" xfId="0" builtinId="0"/>
    <cellStyle name="Ποσοστό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scatterChart>
        <c:scatterStyle val="line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</c:ser>
        <c:ser>
          <c:idx val="2"/>
          <c:order val="1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</c:ser>
        <c:ser>
          <c:idx val="4"/>
          <c:order val="2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</c:ser>
        <c:ser>
          <c:idx val="5"/>
          <c:order val="3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</c:ser>
        <c:axId val="210392576"/>
        <c:axId val="210394496"/>
      </c:scatterChart>
      <c:valAx>
        <c:axId val="210392576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 Greek"/>
                <a:ea typeface="Arial Greek"/>
                <a:cs typeface="Arial Greek"/>
              </a:defRPr>
            </a:pPr>
            <a:endParaRPr lang="el-GR"/>
          </a:p>
        </c:txPr>
        <c:crossAx val="210394496"/>
        <c:crosses val="autoZero"/>
        <c:crossBetween val="midCat"/>
        <c:majorUnit val="10000"/>
        <c:minorUnit val="2000"/>
      </c:valAx>
      <c:valAx>
        <c:axId val="210394496"/>
        <c:scaling>
          <c:orientation val="minMax"/>
        </c:scaling>
        <c:axPos val="l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 Greek"/>
                <a:ea typeface="Arial Greek"/>
                <a:cs typeface="Arial Greek"/>
              </a:defRPr>
            </a:pPr>
            <a:endParaRPr lang="el-GR"/>
          </a:p>
        </c:txPr>
        <c:crossAx val="2103925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5" b="0" i="0" u="none" strike="noStrike" baseline="0">
              <a:solidFill>
                <a:srgbClr val="000000"/>
              </a:solidFill>
              <a:latin typeface="Arial Greek"/>
              <a:ea typeface="Arial Greek"/>
              <a:cs typeface="Arial Greek"/>
            </a:defRPr>
          </a:pPr>
          <a:endParaRPr lang="el-G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 Greek"/>
          <a:ea typeface="Arial Greek"/>
          <a:cs typeface="Arial Greek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-2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l-GR"/>
              <a:t>ΑΝΑΛΥΣΗ ΝΕΚΡΟΥ ΣΗΜΕΙΟΥ (ΕΝΑ ΠΡΟΪΟΝ)</a:t>
            </a:r>
          </a:p>
        </c:rich>
      </c:tx>
      <c:layout>
        <c:manualLayout>
          <c:xMode val="edge"/>
          <c:yMode val="edge"/>
          <c:x val="0.32057911065149947"/>
          <c:y val="2.03735144312393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789727680110305E-2"/>
          <c:y val="0.12563667232597617"/>
          <c:w val="0.80972078593588415"/>
          <c:h val="0.76400679117147752"/>
        </c:manualLayout>
      </c:layout>
      <c:scatterChart>
        <c:scatterStyle val="lineMarker"/>
        <c:ser>
          <c:idx val="0"/>
          <c:order val="0"/>
          <c:tx>
            <c:strRef>
              <c:f>ΠΙΝΑΚΑΣ!$C$7</c:f>
              <c:strCache>
                <c:ptCount val="1"/>
                <c:pt idx="0">
                  <c:v>S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ΠΙΝΑΚΑΣ!$D$6:$K$6</c:f>
              <c:numCache>
                <c:formatCode>#,##0</c:formatCode>
                <c:ptCount val="8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</c:numCache>
            </c:numRef>
          </c:xVal>
          <c:yVal>
            <c:numRef>
              <c:f>ΠΙΝΑΚΑΣ!$D$7:$K$7</c:f>
              <c:numCache>
                <c:formatCode>#,##0</c:formatCode>
                <c:ptCount val="8"/>
                <c:pt idx="0">
                  <c:v>0</c:v>
                </c:pt>
                <c:pt idx="1">
                  <c:v>20000</c:v>
                </c:pt>
                <c:pt idx="2">
                  <c:v>40000</c:v>
                </c:pt>
                <c:pt idx="3">
                  <c:v>60000</c:v>
                </c:pt>
                <c:pt idx="4">
                  <c:v>80000</c:v>
                </c:pt>
                <c:pt idx="5">
                  <c:v>100000</c:v>
                </c:pt>
                <c:pt idx="6">
                  <c:v>120000</c:v>
                </c:pt>
                <c:pt idx="7">
                  <c:v>140000</c:v>
                </c:pt>
              </c:numCache>
            </c:numRef>
          </c:yVal>
        </c:ser>
        <c:ser>
          <c:idx val="1"/>
          <c:order val="1"/>
          <c:tx>
            <c:strRef>
              <c:f>ΠΙΝΑΚΑΣ!$C$11</c:f>
              <c:strCache>
                <c:ptCount val="1"/>
                <c:pt idx="0">
                  <c:v>F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square"/>
            <c:size val="9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ΠΙΝΑΚΑΣ!$D$6:$K$6</c:f>
              <c:numCache>
                <c:formatCode>#,##0</c:formatCode>
                <c:ptCount val="8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</c:numCache>
            </c:numRef>
          </c:xVal>
          <c:yVal>
            <c:numRef>
              <c:f>ΠΙΝΑΚΑΣ!$D$11:$K$11</c:f>
              <c:numCache>
                <c:formatCode>#,##0</c:formatCode>
                <c:ptCount val="8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  <c:pt idx="6">
                  <c:v>40000</c:v>
                </c:pt>
                <c:pt idx="7">
                  <c:v>40000</c:v>
                </c:pt>
              </c:numCache>
            </c:numRef>
          </c:yVal>
        </c:ser>
        <c:ser>
          <c:idx val="3"/>
          <c:order val="2"/>
          <c:tx>
            <c:strRef>
              <c:f>ΠΙΝΑΚΑΣ!$C$12</c:f>
              <c:strCache>
                <c:ptCount val="1"/>
                <c:pt idx="0">
                  <c:v>TC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ΠΙΝΑΚΑΣ!$D$6:$K$6</c:f>
              <c:numCache>
                <c:formatCode>#,##0</c:formatCode>
                <c:ptCount val="8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</c:numCache>
            </c:numRef>
          </c:xVal>
          <c:yVal>
            <c:numRef>
              <c:f>ΠΙΝΑΚΑΣ!$D$12:$K$12</c:f>
              <c:numCache>
                <c:formatCode>#,##0</c:formatCode>
                <c:ptCount val="8"/>
                <c:pt idx="0">
                  <c:v>40000</c:v>
                </c:pt>
                <c:pt idx="1">
                  <c:v>52000</c:v>
                </c:pt>
                <c:pt idx="2">
                  <c:v>64000</c:v>
                </c:pt>
                <c:pt idx="3">
                  <c:v>76000</c:v>
                </c:pt>
                <c:pt idx="4">
                  <c:v>88000</c:v>
                </c:pt>
                <c:pt idx="5">
                  <c:v>100000</c:v>
                </c:pt>
                <c:pt idx="6">
                  <c:v>112000</c:v>
                </c:pt>
                <c:pt idx="7">
                  <c:v>124000</c:v>
                </c:pt>
              </c:numCache>
            </c:numRef>
          </c:yVal>
        </c:ser>
        <c:ser>
          <c:idx val="2"/>
          <c:order val="3"/>
          <c:tx>
            <c:v>V</c:v>
          </c:tx>
          <c:xVal>
            <c:numRef>
              <c:f>ΠΙΝΑΚΑΣ!$D$8:$K$8</c:f>
              <c:numCache>
                <c:formatCode>#,##0</c:formatCode>
                <c:ptCount val="8"/>
                <c:pt idx="0">
                  <c:v>0</c:v>
                </c:pt>
                <c:pt idx="1">
                  <c:v>12000</c:v>
                </c:pt>
                <c:pt idx="2">
                  <c:v>24000</c:v>
                </c:pt>
                <c:pt idx="3">
                  <c:v>36000</c:v>
                </c:pt>
                <c:pt idx="4">
                  <c:v>48000</c:v>
                </c:pt>
                <c:pt idx="5">
                  <c:v>60000</c:v>
                </c:pt>
                <c:pt idx="6">
                  <c:v>72000</c:v>
                </c:pt>
                <c:pt idx="7">
                  <c:v>84000</c:v>
                </c:pt>
              </c:numCache>
            </c:numRef>
          </c:xVal>
          <c:yVal>
            <c:numRef>
              <c:f>ΠΙΝΑΚΑΣ!$D$6:$K$6</c:f>
              <c:numCache>
                <c:formatCode>#,##0</c:formatCode>
                <c:ptCount val="8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</c:numCache>
            </c:numRef>
          </c:yVal>
        </c:ser>
        <c:axId val="86365312"/>
        <c:axId val="210206720"/>
      </c:scatterChart>
      <c:valAx>
        <c:axId val="86365312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l-GR"/>
                  <a:t>ΠΟΣΟΣΤΗΤΕΣ (</a:t>
                </a:r>
                <a:r>
                  <a:rPr lang="en-US"/>
                  <a:t>Q)</a:t>
                </a:r>
              </a:p>
            </c:rich>
          </c:tx>
          <c:layout>
            <c:manualLayout>
              <c:xMode val="edge"/>
              <c:yMode val="edge"/>
              <c:x val="0.44157187176835572"/>
              <c:y val="0.94227504244482174"/>
            </c:manualLayout>
          </c:layout>
          <c:spPr>
            <a:noFill/>
            <a:ln w="25400">
              <a:noFill/>
            </a:ln>
          </c:spPr>
        </c:title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0206720"/>
        <c:crosses val="autoZero"/>
        <c:crossBetween val="midCat"/>
      </c:valAx>
      <c:valAx>
        <c:axId val="2102067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</a:t>
                </a:r>
                <a:r>
                  <a:rPr lang="el-GR"/>
                  <a:t>ΡΗΜ. ΜΟΝΑΔΕΣ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1086587436332767"/>
            </c:manualLayout>
          </c:layout>
          <c:spPr>
            <a:noFill/>
            <a:ln w="25400">
              <a:noFill/>
            </a:ln>
          </c:spPr>
        </c:title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8636531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7952430196484"/>
          <c:y val="0.4533106960950764"/>
          <c:w val="5.8276510679184712E-2"/>
          <c:h val="0.1464825385791122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l-GR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l-GR"/>
              <a:t>ΑΝΑΛΥΣΗ ΝΕΚΡΟΥ ΣΗΜΕΙΟΥ (ΠΕΡΙΣΣΟΤΕΡΑ ΠΡΟΪΟΝΤΑ)</a:t>
            </a:r>
          </a:p>
        </c:rich>
      </c:tx>
      <c:layout>
        <c:manualLayout>
          <c:xMode val="edge"/>
          <c:yMode val="edge"/>
          <c:x val="0.25895765472312704"/>
          <c:y val="3.8610038610038609E-2"/>
        </c:manualLayout>
      </c:layout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309446254071674"/>
          <c:y val="0.22007763497985594"/>
          <c:w val="0.78990228013029318"/>
          <c:h val="0.52895852617965389"/>
        </c:manualLayout>
      </c:layout>
      <c:scatterChart>
        <c:scatterStyle val="lineMarker"/>
        <c:ser>
          <c:idx val="5"/>
          <c:order val="0"/>
          <c:tx>
            <c:strRef>
              <c:f>ΠΙΝΑΚΑΣ!$C$13</c:f>
              <c:strCache>
                <c:ptCount val="1"/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ΠΙΝΑΚΑΣ!$D$7:$K$7</c:f>
              <c:numCache>
                <c:formatCode>#,##0</c:formatCode>
                <c:ptCount val="8"/>
                <c:pt idx="0">
                  <c:v>0</c:v>
                </c:pt>
                <c:pt idx="1">
                  <c:v>20000</c:v>
                </c:pt>
                <c:pt idx="2">
                  <c:v>40000</c:v>
                </c:pt>
                <c:pt idx="3">
                  <c:v>60000</c:v>
                </c:pt>
                <c:pt idx="4">
                  <c:v>80000</c:v>
                </c:pt>
                <c:pt idx="5">
                  <c:v>100000</c:v>
                </c:pt>
                <c:pt idx="6">
                  <c:v>120000</c:v>
                </c:pt>
                <c:pt idx="7">
                  <c:v>140000</c:v>
                </c:pt>
              </c:numCache>
            </c:numRef>
          </c:xVal>
          <c:yVal>
            <c:numRef>
              <c:f>ΠΙΝΑΚΑΣ!$D$13:$K$13</c:f>
              <c:numCache>
                <c:formatCode>#,##0</c:formatCode>
                <c:ptCount val="8"/>
              </c:numCache>
            </c:numRef>
          </c:yVal>
        </c:ser>
        <c:ser>
          <c:idx val="6"/>
          <c:order val="1"/>
          <c:tx>
            <c:strRef>
              <c:f>ΠΙΝΑΚΑΣ!$C$14</c:f>
              <c:strCache>
                <c:ptCount val="1"/>
                <c:pt idx="0">
                  <c:v>X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ΠΙΝΑΚΑΣ!$D$7:$K$7</c:f>
              <c:numCache>
                <c:formatCode>#,##0</c:formatCode>
                <c:ptCount val="8"/>
                <c:pt idx="0">
                  <c:v>0</c:v>
                </c:pt>
                <c:pt idx="1">
                  <c:v>20000</c:v>
                </c:pt>
                <c:pt idx="2">
                  <c:v>40000</c:v>
                </c:pt>
                <c:pt idx="3">
                  <c:v>60000</c:v>
                </c:pt>
                <c:pt idx="4">
                  <c:v>80000</c:v>
                </c:pt>
                <c:pt idx="5">
                  <c:v>100000</c:v>
                </c:pt>
                <c:pt idx="6">
                  <c:v>120000</c:v>
                </c:pt>
                <c:pt idx="7">
                  <c:v>140000</c:v>
                </c:pt>
              </c:numCache>
            </c:numRef>
          </c:xVal>
          <c:yVal>
            <c:numRef>
              <c:f>ΠΙΝΑΚΑΣ!$D$14:$K$14</c:f>
              <c:numCache>
                <c:formatCode>#,##0</c:formatCode>
                <c:ptCount val="8"/>
                <c:pt idx="0">
                  <c:v>-40000</c:v>
                </c:pt>
                <c:pt idx="1">
                  <c:v>-32000</c:v>
                </c:pt>
                <c:pt idx="2">
                  <c:v>-24000</c:v>
                </c:pt>
                <c:pt idx="3">
                  <c:v>-16000</c:v>
                </c:pt>
                <c:pt idx="4">
                  <c:v>-8000</c:v>
                </c:pt>
                <c:pt idx="5">
                  <c:v>0</c:v>
                </c:pt>
                <c:pt idx="6">
                  <c:v>8000</c:v>
                </c:pt>
                <c:pt idx="7">
                  <c:v>16000</c:v>
                </c:pt>
              </c:numCache>
            </c:numRef>
          </c:yVal>
        </c:ser>
        <c:axId val="210272640"/>
        <c:axId val="210274560"/>
      </c:scatterChart>
      <c:valAx>
        <c:axId val="210272640"/>
        <c:scaling>
          <c:orientation val="minMax"/>
          <c:max val="140000"/>
          <c:min val="0"/>
        </c:scaling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l-GR"/>
                  <a:t>ΕΣΟΔΑ ΠΩΛΗΣΕΩΝ</a:t>
                </a:r>
              </a:p>
            </c:rich>
          </c:tx>
          <c:layout>
            <c:manualLayout>
              <c:xMode val="edge"/>
              <c:yMode val="edge"/>
              <c:x val="0.44625407166123776"/>
              <c:y val="0.85328347470079746"/>
            </c:manualLayout>
          </c:layout>
          <c:spPr>
            <a:noFill/>
            <a:ln w="25400">
              <a:noFill/>
            </a:ln>
          </c:spPr>
        </c:title>
        <c:numFmt formatCode="#,##0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0274560"/>
        <c:crosses val="autoZero"/>
        <c:crossBetween val="midCat"/>
        <c:majorUnit val="20000"/>
        <c:minorUnit val="5000"/>
      </c:valAx>
      <c:valAx>
        <c:axId val="21027456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l-GR"/>
                  <a:t>ΖΗΜΙΕΣ-ΚΕΡΔΗ</a:t>
                </a:r>
              </a:p>
            </c:rich>
          </c:tx>
          <c:layout>
            <c:manualLayout>
              <c:xMode val="edge"/>
              <c:yMode val="edge"/>
              <c:x val="2.6058631921824105E-2"/>
              <c:y val="0.29343669879102946"/>
            </c:manualLayout>
          </c:layout>
          <c:spPr>
            <a:noFill/>
            <a:ln w="25400">
              <a:noFill/>
            </a:ln>
          </c:spPr>
        </c:title>
        <c:numFmt formatCode="#,##0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0272640"/>
        <c:crossesAt val="0"/>
        <c:crossBetween val="midCat"/>
        <c:majorUnit val="10000"/>
      </c:valAx>
      <c:spPr>
        <a:solidFill>
          <a:srgbClr val="C0C0C0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18</xdr:row>
      <xdr:rowOff>0</xdr:rowOff>
    </xdr:from>
    <xdr:to>
      <xdr:col>11</xdr:col>
      <xdr:colOff>0</xdr:colOff>
      <xdr:row>18</xdr:row>
      <xdr:rowOff>0</xdr:rowOff>
    </xdr:to>
    <xdr:graphicFrame macro="">
      <xdr:nvGraphicFramePr>
        <xdr:cNvPr id="105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7</xdr:row>
      <xdr:rowOff>0</xdr:rowOff>
    </xdr:from>
    <xdr:to>
      <xdr:col>18</xdr:col>
      <xdr:colOff>66675</xdr:colOff>
      <xdr:row>41</xdr:row>
      <xdr:rowOff>104775</xdr:rowOff>
    </xdr:to>
    <xdr:graphicFrame macro="">
      <xdr:nvGraphicFramePr>
        <xdr:cNvPr id="4111" name="1 - Γράφημα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10</xdr:row>
      <xdr:rowOff>19050</xdr:rowOff>
    </xdr:from>
    <xdr:to>
      <xdr:col>11</xdr:col>
      <xdr:colOff>47625</xdr:colOff>
      <xdr:row>25</xdr:row>
      <xdr:rowOff>57150</xdr:rowOff>
    </xdr:to>
    <xdr:graphicFrame macro="">
      <xdr:nvGraphicFramePr>
        <xdr:cNvPr id="615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class.gunet.gr/Stavtso/COURSE/FIN/FASK06A_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REAKE"/>
    </sheetNames>
    <sheetDataSet>
      <sheetData sheetId="0">
        <row r="4">
          <cell r="D4">
            <v>150000</v>
          </cell>
        </row>
        <row r="5">
          <cell r="D5">
            <v>0.4</v>
          </cell>
        </row>
        <row r="6">
          <cell r="D6">
            <v>10000</v>
          </cell>
        </row>
        <row r="11">
          <cell r="B11">
            <v>250000</v>
          </cell>
          <cell r="C11">
            <v>150000</v>
          </cell>
          <cell r="D11">
            <v>100000</v>
          </cell>
          <cell r="E11">
            <v>250000</v>
          </cell>
        </row>
        <row r="17">
          <cell r="B17">
            <v>150000</v>
          </cell>
          <cell r="C17">
            <v>150000</v>
          </cell>
          <cell r="D17">
            <v>60000</v>
          </cell>
          <cell r="E17">
            <v>210000</v>
          </cell>
        </row>
        <row r="18">
          <cell r="B18">
            <v>160000</v>
          </cell>
          <cell r="C18">
            <v>150000</v>
          </cell>
          <cell r="D18">
            <v>64000</v>
          </cell>
          <cell r="E18">
            <v>214000</v>
          </cell>
        </row>
        <row r="19">
          <cell r="B19">
            <v>170000</v>
          </cell>
          <cell r="C19">
            <v>150000</v>
          </cell>
          <cell r="D19">
            <v>68000</v>
          </cell>
          <cell r="E19">
            <v>218000</v>
          </cell>
        </row>
        <row r="20">
          <cell r="B20">
            <v>180000</v>
          </cell>
          <cell r="C20">
            <v>150000</v>
          </cell>
          <cell r="D20">
            <v>72000</v>
          </cell>
          <cell r="E20">
            <v>222000</v>
          </cell>
        </row>
        <row r="21">
          <cell r="B21">
            <v>190000</v>
          </cell>
          <cell r="C21">
            <v>150000</v>
          </cell>
          <cell r="D21">
            <v>76000</v>
          </cell>
          <cell r="E21">
            <v>226000</v>
          </cell>
        </row>
        <row r="22">
          <cell r="B22">
            <v>200000</v>
          </cell>
          <cell r="C22">
            <v>150000</v>
          </cell>
          <cell r="D22">
            <v>80000</v>
          </cell>
          <cell r="E22">
            <v>230000</v>
          </cell>
        </row>
        <row r="23">
          <cell r="B23">
            <v>210000</v>
          </cell>
          <cell r="C23">
            <v>150000</v>
          </cell>
          <cell r="D23">
            <v>84000</v>
          </cell>
          <cell r="E23">
            <v>234000</v>
          </cell>
        </row>
        <row r="24">
          <cell r="B24">
            <v>220000</v>
          </cell>
          <cell r="C24">
            <v>150000</v>
          </cell>
          <cell r="D24">
            <v>88000</v>
          </cell>
          <cell r="E24">
            <v>238000</v>
          </cell>
        </row>
        <row r="25">
          <cell r="B25">
            <v>230000</v>
          </cell>
          <cell r="C25">
            <v>150000</v>
          </cell>
          <cell r="D25">
            <v>92000</v>
          </cell>
          <cell r="E25">
            <v>242000</v>
          </cell>
        </row>
        <row r="26">
          <cell r="B26">
            <v>240000</v>
          </cell>
          <cell r="C26">
            <v>150000</v>
          </cell>
          <cell r="D26">
            <v>96000</v>
          </cell>
          <cell r="E26">
            <v>246000</v>
          </cell>
        </row>
        <row r="27">
          <cell r="B27">
            <v>250000</v>
          </cell>
          <cell r="C27">
            <v>150000</v>
          </cell>
          <cell r="D27">
            <v>100000</v>
          </cell>
          <cell r="E27">
            <v>250000</v>
          </cell>
        </row>
        <row r="28">
          <cell r="B28">
            <v>260000</v>
          </cell>
          <cell r="C28">
            <v>150000</v>
          </cell>
          <cell r="D28">
            <v>104000</v>
          </cell>
          <cell r="E28">
            <v>254000</v>
          </cell>
        </row>
        <row r="29">
          <cell r="B29">
            <v>270000</v>
          </cell>
          <cell r="C29">
            <v>150000</v>
          </cell>
          <cell r="D29">
            <v>108000</v>
          </cell>
          <cell r="E29">
            <v>258000</v>
          </cell>
        </row>
        <row r="30">
          <cell r="B30">
            <v>280000</v>
          </cell>
          <cell r="C30">
            <v>150000</v>
          </cell>
          <cell r="D30">
            <v>112000</v>
          </cell>
          <cell r="E30">
            <v>262000</v>
          </cell>
        </row>
        <row r="31">
          <cell r="B31">
            <v>290000</v>
          </cell>
          <cell r="C31">
            <v>150000</v>
          </cell>
          <cell r="D31">
            <v>116000</v>
          </cell>
          <cell r="E31">
            <v>266000</v>
          </cell>
        </row>
        <row r="32">
          <cell r="B32">
            <v>300000</v>
          </cell>
          <cell r="C32">
            <v>150000</v>
          </cell>
          <cell r="D32">
            <v>120000</v>
          </cell>
          <cell r="E32">
            <v>270000</v>
          </cell>
        </row>
        <row r="33">
          <cell r="B33">
            <v>310000</v>
          </cell>
          <cell r="C33">
            <v>150000</v>
          </cell>
          <cell r="D33">
            <v>124000</v>
          </cell>
          <cell r="E33">
            <v>274000</v>
          </cell>
        </row>
        <row r="34">
          <cell r="B34">
            <v>320000</v>
          </cell>
          <cell r="C34">
            <v>150000</v>
          </cell>
          <cell r="D34">
            <v>128000</v>
          </cell>
          <cell r="E34">
            <v>278000</v>
          </cell>
        </row>
        <row r="35">
          <cell r="B35">
            <v>330000</v>
          </cell>
          <cell r="C35">
            <v>150000</v>
          </cell>
          <cell r="D35">
            <v>132000</v>
          </cell>
          <cell r="E35">
            <v>282000</v>
          </cell>
        </row>
        <row r="36">
          <cell r="B36">
            <v>340000</v>
          </cell>
          <cell r="C36">
            <v>150000</v>
          </cell>
          <cell r="D36">
            <v>136000</v>
          </cell>
          <cell r="E36">
            <v>286000</v>
          </cell>
        </row>
        <row r="37">
          <cell r="B37">
            <v>350000</v>
          </cell>
          <cell r="C37">
            <v>150000</v>
          </cell>
          <cell r="D37">
            <v>140000</v>
          </cell>
          <cell r="E37">
            <v>290000</v>
          </cell>
        </row>
      </sheetData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5"/>
  <sheetViews>
    <sheetView workbookViewId="0">
      <selection activeCell="H29" sqref="H29"/>
    </sheetView>
  </sheetViews>
  <sheetFormatPr defaultColWidth="11.7109375" defaultRowHeight="12.75"/>
  <cols>
    <col min="1" max="1" width="9.140625" customWidth="1"/>
    <col min="2" max="2" width="3.5703125" bestFit="1" customWidth="1"/>
    <col min="3" max="3" width="30.28515625" customWidth="1"/>
    <col min="4" max="4" width="11.28515625" customWidth="1"/>
    <col min="5" max="5" width="11.42578125" customWidth="1"/>
    <col min="6" max="6" width="13" customWidth="1"/>
    <col min="7" max="7" width="15.28515625" customWidth="1"/>
  </cols>
  <sheetData>
    <row r="1" spans="3:9">
      <c r="C1" s="1"/>
    </row>
    <row r="2" spans="3:9">
      <c r="C2" s="1"/>
      <c r="F2" s="44" t="s">
        <v>53</v>
      </c>
      <c r="G2" s="44"/>
      <c r="H2" s="44" t="s">
        <v>54</v>
      </c>
    </row>
    <row r="3" spans="3:9">
      <c r="F3" s="44">
        <v>2</v>
      </c>
      <c r="G3" s="45" t="s">
        <v>55</v>
      </c>
      <c r="H3" s="46">
        <v>0</v>
      </c>
    </row>
    <row r="4" spans="3:9" ht="14.25">
      <c r="C4" s="2"/>
      <c r="F4" s="44">
        <v>1.2</v>
      </c>
      <c r="G4" s="45" t="s">
        <v>56</v>
      </c>
      <c r="H4" s="47">
        <v>0</v>
      </c>
    </row>
    <row r="5" spans="3:9">
      <c r="F5" s="48">
        <v>40000</v>
      </c>
      <c r="G5" s="44"/>
      <c r="H5" s="47">
        <v>0</v>
      </c>
    </row>
    <row r="6" spans="3:9">
      <c r="C6" t="s">
        <v>0</v>
      </c>
    </row>
    <row r="7" spans="3:9">
      <c r="C7" t="s">
        <v>1</v>
      </c>
    </row>
    <row r="8" spans="3:9">
      <c r="C8" s="3" t="s">
        <v>2</v>
      </c>
      <c r="D8" s="3"/>
      <c r="E8" s="3"/>
      <c r="F8" s="3"/>
      <c r="G8" s="3"/>
      <c r="I8" s="4" t="s">
        <v>28</v>
      </c>
    </row>
    <row r="9" spans="3:9">
      <c r="I9" s="5" t="s">
        <v>30</v>
      </c>
    </row>
    <row r="10" spans="3:9" ht="15">
      <c r="C10" s="1" t="s">
        <v>3</v>
      </c>
      <c r="D10" s="6" t="s">
        <v>44</v>
      </c>
      <c r="E10" s="39">
        <f>F3*(1+H3)</f>
        <v>2</v>
      </c>
      <c r="F10" s="1" t="s">
        <v>4</v>
      </c>
      <c r="I10" s="7" t="s">
        <v>32</v>
      </c>
    </row>
    <row r="11" spans="3:9" ht="15">
      <c r="C11" s="1" t="s">
        <v>5</v>
      </c>
      <c r="D11" s="6" t="s">
        <v>38</v>
      </c>
      <c r="E11" s="39">
        <f>F4*(1+H4)</f>
        <v>1.2</v>
      </c>
      <c r="F11" s="1" t="s">
        <v>6</v>
      </c>
      <c r="I11" s="5" t="s">
        <v>34</v>
      </c>
    </row>
    <row r="12" spans="3:9" ht="15">
      <c r="C12" s="1" t="s">
        <v>7</v>
      </c>
      <c r="D12" s="6" t="s">
        <v>39</v>
      </c>
      <c r="E12" s="38">
        <f>F5*(1+H5)</f>
        <v>40000</v>
      </c>
      <c r="F12" s="1" t="s">
        <v>8</v>
      </c>
      <c r="I12" s="5" t="s">
        <v>35</v>
      </c>
    </row>
    <row r="13" spans="3:9" ht="15">
      <c r="C13" s="1" t="s">
        <v>9</v>
      </c>
      <c r="D13" s="6" t="s">
        <v>40</v>
      </c>
      <c r="E13" s="8">
        <f>p-v</f>
        <v>0.8</v>
      </c>
      <c r="F13" s="1" t="s">
        <v>4</v>
      </c>
      <c r="I13" s="5" t="s">
        <v>36</v>
      </c>
    </row>
    <row r="14" spans="3:9" ht="15">
      <c r="C14" s="1" t="s">
        <v>10</v>
      </c>
      <c r="D14" s="6" t="s">
        <v>41</v>
      </c>
      <c r="E14" s="9">
        <f>(p-v)/p</f>
        <v>0.4</v>
      </c>
      <c r="F14" s="1"/>
    </row>
    <row r="15" spans="3:9" ht="15">
      <c r="C15" s="1" t="s">
        <v>11</v>
      </c>
      <c r="D15" s="6" t="s">
        <v>42</v>
      </c>
      <c r="E15" s="10"/>
      <c r="F15" s="1"/>
      <c r="I15" s="3" t="s">
        <v>29</v>
      </c>
    </row>
    <row r="16" spans="3:9" ht="15">
      <c r="C16" s="1" t="s">
        <v>25</v>
      </c>
      <c r="D16" s="6" t="s">
        <v>43</v>
      </c>
      <c r="F16" s="1"/>
      <c r="I16" s="7" t="s">
        <v>31</v>
      </c>
    </row>
    <row r="17" spans="2:9" ht="15">
      <c r="C17" s="1" t="s">
        <v>13</v>
      </c>
      <c r="D17" s="6" t="s">
        <v>69</v>
      </c>
      <c r="F17" s="1"/>
      <c r="I17" s="7" t="s">
        <v>33</v>
      </c>
    </row>
    <row r="18" spans="2:9" ht="15">
      <c r="C18" s="1" t="s">
        <v>16</v>
      </c>
      <c r="D18" s="11" t="s">
        <v>70</v>
      </c>
      <c r="F18" s="1"/>
      <c r="I18" s="7" t="s">
        <v>37</v>
      </c>
    </row>
    <row r="20" spans="2:9" ht="15">
      <c r="C20" s="42" t="s">
        <v>57</v>
      </c>
      <c r="D20" s="43" t="s">
        <v>58</v>
      </c>
      <c r="F20" s="1"/>
    </row>
    <row r="21" spans="2:9" ht="15">
      <c r="B21" s="13"/>
      <c r="C21" s="1"/>
      <c r="D21" s="12"/>
      <c r="F21" s="14"/>
      <c r="G21" s="1"/>
    </row>
    <row r="22" spans="2:9">
      <c r="B22" s="13"/>
      <c r="C22" s="1"/>
      <c r="D22" s="12"/>
      <c r="G22" s="1"/>
    </row>
    <row r="23" spans="2:9" ht="15">
      <c r="C23" s="1"/>
      <c r="D23" s="12"/>
      <c r="F23" s="14"/>
      <c r="G23" s="1"/>
    </row>
    <row r="24" spans="2:9">
      <c r="D24" s="7"/>
      <c r="E24" s="15"/>
      <c r="F24" s="15"/>
      <c r="G24" s="15"/>
    </row>
    <row r="25" spans="2:9">
      <c r="D25" s="7"/>
      <c r="E25" s="15"/>
      <c r="F25" s="15"/>
      <c r="G25" s="15"/>
    </row>
    <row r="26" spans="2:9">
      <c r="B26" s="13" t="s">
        <v>45</v>
      </c>
      <c r="C26" s="1" t="s">
        <v>18</v>
      </c>
    </row>
    <row r="27" spans="2:9">
      <c r="B27" s="13"/>
      <c r="C27" s="1" t="s">
        <v>20</v>
      </c>
      <c r="E27">
        <f>F/(p-v)</f>
        <v>50000</v>
      </c>
      <c r="F27" s="15" t="s">
        <v>19</v>
      </c>
    </row>
    <row r="28" spans="2:9" ht="15">
      <c r="B28" s="13" t="s">
        <v>45</v>
      </c>
      <c r="C28" s="1" t="s">
        <v>27</v>
      </c>
      <c r="E28" s="23">
        <f>F/E13</f>
        <v>50000</v>
      </c>
      <c r="F28" s="15" t="s">
        <v>19</v>
      </c>
      <c r="G28" s="49" t="s">
        <v>71</v>
      </c>
    </row>
    <row r="29" spans="2:9" ht="15">
      <c r="B29" t="s">
        <v>59</v>
      </c>
      <c r="C29" s="1" t="s">
        <v>21</v>
      </c>
      <c r="E29" s="23">
        <f>E28*p</f>
        <v>100000</v>
      </c>
      <c r="F29" s="15" t="s">
        <v>22</v>
      </c>
      <c r="G29" s="49" t="s">
        <v>72</v>
      </c>
    </row>
    <row r="30" spans="2:9">
      <c r="B30" s="3"/>
      <c r="C30" s="3"/>
      <c r="D30" s="3"/>
      <c r="E30" s="25"/>
      <c r="F30" s="25"/>
      <c r="G30" s="25"/>
    </row>
    <row r="32" spans="2:9">
      <c r="C32" s="1" t="s">
        <v>60</v>
      </c>
    </row>
    <row r="33" spans="3:4">
      <c r="C33" s="1" t="s">
        <v>26</v>
      </c>
    </row>
    <row r="34" spans="3:4">
      <c r="C34" s="1"/>
    </row>
    <row r="46" spans="3:4">
      <c r="D46" s="50" t="s">
        <v>64</v>
      </c>
    </row>
    <row r="47" spans="3:4">
      <c r="D47" s="50" t="s">
        <v>65</v>
      </c>
    </row>
    <row r="48" spans="3:4" ht="13.5">
      <c r="D48" s="29">
        <v>0</v>
      </c>
    </row>
    <row r="49" spans="4:4" ht="13.5">
      <c r="D49" s="29">
        <v>10000</v>
      </c>
    </row>
    <row r="50" spans="4:4" ht="13.5">
      <c r="D50" s="29">
        <v>20000</v>
      </c>
    </row>
    <row r="51" spans="4:4" ht="13.5">
      <c r="D51" s="29">
        <v>30000</v>
      </c>
    </row>
    <row r="52" spans="4:4" ht="13.5">
      <c r="D52" s="29">
        <v>40000</v>
      </c>
    </row>
    <row r="53" spans="4:4" ht="13.5">
      <c r="D53" s="29">
        <v>50000</v>
      </c>
    </row>
    <row r="54" spans="4:4" ht="13.5">
      <c r="D54" s="29">
        <v>60000</v>
      </c>
    </row>
    <row r="55" spans="4:4" ht="13.5">
      <c r="D55" s="29">
        <v>70000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oleObjects>
    <oleObject progId="Equation.3" shapeId="1038" r:id="rId4"/>
    <oleObject progId="Equation.3" shapeId="1039" r:id="rId5"/>
    <oleObject progId="Equation.3" shapeId="1040" r:id="rId6"/>
    <oleObject progId="Equation.3" shapeId="1041" r:id="rId7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1:L26"/>
  <sheetViews>
    <sheetView tabSelected="1" workbookViewId="0">
      <selection activeCell="F27" sqref="F27"/>
    </sheetView>
  </sheetViews>
  <sheetFormatPr defaultRowHeight="12.75"/>
  <cols>
    <col min="1" max="1" width="3" customWidth="1"/>
    <col min="2" max="2" width="30.140625" customWidth="1"/>
    <col min="3" max="3" width="13" customWidth="1"/>
    <col min="4" max="4" width="9.85546875" customWidth="1"/>
    <col min="6" max="6" width="8.140625" customWidth="1"/>
    <col min="7" max="7" width="8.42578125" customWidth="1"/>
    <col min="9" max="11" width="7.85546875" bestFit="1" customWidth="1"/>
    <col min="12" max="12" width="8.7109375" bestFit="1" customWidth="1"/>
  </cols>
  <sheetData>
    <row r="1" spans="2:12">
      <c r="B1" s="32" t="s">
        <v>52</v>
      </c>
      <c r="E1" s="32"/>
    </row>
    <row r="2" spans="2:12" ht="20.25">
      <c r="B2" s="36"/>
      <c r="C2" s="32"/>
      <c r="E2" s="32"/>
      <c r="H2" s="32"/>
    </row>
    <row r="3" spans="2:12" ht="13.5" thickBot="1">
      <c r="B3" s="16"/>
      <c r="C3" s="16"/>
      <c r="D3" s="16"/>
      <c r="E3" s="16"/>
      <c r="F3" s="16"/>
      <c r="G3" s="16"/>
      <c r="H3" s="37"/>
      <c r="I3" s="16"/>
      <c r="J3" s="16"/>
      <c r="K3" s="16"/>
      <c r="L3" s="16"/>
    </row>
    <row r="4" spans="2:12" ht="13.5" thickTop="1">
      <c r="B4" s="51" t="s">
        <v>68</v>
      </c>
      <c r="K4" s="26"/>
      <c r="L4" t="s">
        <v>50</v>
      </c>
    </row>
    <row r="5" spans="2:12">
      <c r="B5" s="17"/>
      <c r="C5" s="17"/>
      <c r="D5" s="17"/>
      <c r="E5" s="17"/>
      <c r="F5" s="17"/>
      <c r="G5" s="17"/>
      <c r="H5" s="17"/>
      <c r="I5" s="17"/>
      <c r="J5" s="17"/>
      <c r="K5" s="27"/>
      <c r="L5" s="17"/>
    </row>
    <row r="6" spans="2:12" ht="13.5">
      <c r="B6" s="1" t="s">
        <v>11</v>
      </c>
      <c r="C6" s="18" t="s">
        <v>42</v>
      </c>
      <c r="D6" s="29">
        <f t="array" ref="D6:K6">TRANSPOSE(ΔΕΔΟΜΕΝΑ!D48:D55)</f>
        <v>0</v>
      </c>
      <c r="E6" s="29">
        <v>10000</v>
      </c>
      <c r="F6" s="29">
        <v>20000</v>
      </c>
      <c r="G6" s="29">
        <v>30000</v>
      </c>
      <c r="H6" s="29">
        <v>40000</v>
      </c>
      <c r="I6" s="29">
        <v>50000</v>
      </c>
      <c r="J6" s="29">
        <v>60000</v>
      </c>
      <c r="K6" s="40">
        <v>70000</v>
      </c>
      <c r="L6" s="19"/>
    </row>
    <row r="7" spans="2:12">
      <c r="B7" s="1" t="s">
        <v>12</v>
      </c>
      <c r="C7" s="18" t="s">
        <v>46</v>
      </c>
      <c r="D7" s="33">
        <f>D6*p</f>
        <v>0</v>
      </c>
      <c r="E7" s="33">
        <f>E6*p</f>
        <v>20000</v>
      </c>
      <c r="F7" s="33">
        <f>F6*p</f>
        <v>40000</v>
      </c>
      <c r="G7" s="33">
        <f>G6*p</f>
        <v>60000</v>
      </c>
      <c r="H7" s="33">
        <f>H6*p</f>
        <v>80000</v>
      </c>
      <c r="I7" s="33">
        <f>I6*p</f>
        <v>100000</v>
      </c>
      <c r="J7" s="33">
        <f>J6*p</f>
        <v>120000</v>
      </c>
      <c r="K7" s="33">
        <f>K6*p</f>
        <v>140000</v>
      </c>
      <c r="L7" s="33">
        <f>SUM(D7:K7)</f>
        <v>560000</v>
      </c>
    </row>
    <row r="8" spans="2:12" ht="14.25">
      <c r="B8" s="1" t="s">
        <v>13</v>
      </c>
      <c r="C8" s="18" t="s">
        <v>47</v>
      </c>
      <c r="D8" s="34">
        <f>v*D6</f>
        <v>0</v>
      </c>
      <c r="E8" s="34">
        <f>v*E6</f>
        <v>12000</v>
      </c>
      <c r="F8" s="34">
        <f>v*F6</f>
        <v>24000</v>
      </c>
      <c r="G8" s="34">
        <f>v*G6</f>
        <v>36000</v>
      </c>
      <c r="H8" s="34">
        <f>v*H6</f>
        <v>48000</v>
      </c>
      <c r="I8" s="34">
        <f>v*I6</f>
        <v>60000</v>
      </c>
      <c r="J8" s="34">
        <f>v*J6</f>
        <v>72000</v>
      </c>
      <c r="K8" s="34">
        <f>v*K6</f>
        <v>84000</v>
      </c>
      <c r="L8" s="15">
        <f>SUM(D8:K8)</f>
        <v>336000</v>
      </c>
    </row>
    <row r="9" spans="2:12">
      <c r="C9" s="12"/>
      <c r="D9" s="12"/>
      <c r="I9" s="31"/>
      <c r="K9" s="5"/>
    </row>
    <row r="10" spans="2:12">
      <c r="B10" s="1" t="s">
        <v>14</v>
      </c>
      <c r="C10" s="52" t="s">
        <v>40</v>
      </c>
      <c r="D10" s="33">
        <f>D7-D8</f>
        <v>0</v>
      </c>
      <c r="E10" s="33">
        <f t="shared" ref="E10:K10" si="0">E7-E8</f>
        <v>8000</v>
      </c>
      <c r="F10" s="33">
        <f t="shared" si="0"/>
        <v>16000</v>
      </c>
      <c r="G10" s="33">
        <f t="shared" si="0"/>
        <v>24000</v>
      </c>
      <c r="H10" s="33">
        <f t="shared" si="0"/>
        <v>32000</v>
      </c>
      <c r="I10" s="33">
        <f t="shared" si="0"/>
        <v>40000</v>
      </c>
      <c r="J10" s="33">
        <f t="shared" si="0"/>
        <v>48000</v>
      </c>
      <c r="K10" s="33">
        <f t="shared" si="0"/>
        <v>56000</v>
      </c>
      <c r="L10" s="15"/>
    </row>
    <row r="11" spans="2:12" ht="14.25">
      <c r="B11" s="1" t="s">
        <v>15</v>
      </c>
      <c r="C11" s="18" t="s">
        <v>39</v>
      </c>
      <c r="D11" s="35">
        <f>F</f>
        <v>40000</v>
      </c>
      <c r="E11" s="35">
        <f>F</f>
        <v>40000</v>
      </c>
      <c r="F11" s="35">
        <f>F</f>
        <v>40000</v>
      </c>
      <c r="G11" s="35">
        <f>F</f>
        <v>40000</v>
      </c>
      <c r="H11" s="35">
        <f>F</f>
        <v>40000</v>
      </c>
      <c r="I11" s="35">
        <f>F</f>
        <v>40000</v>
      </c>
      <c r="J11" s="35">
        <f>F</f>
        <v>40000</v>
      </c>
      <c r="K11" s="35">
        <f>F</f>
        <v>40000</v>
      </c>
      <c r="L11" s="20"/>
    </row>
    <row r="12" spans="2:12">
      <c r="B12" s="1" t="s">
        <v>16</v>
      </c>
      <c r="C12" s="12" t="s">
        <v>48</v>
      </c>
      <c r="D12" s="33">
        <f>D8+D11</f>
        <v>40000</v>
      </c>
      <c r="E12" s="33">
        <f t="shared" ref="E12:K12" si="1">E8+E11</f>
        <v>52000</v>
      </c>
      <c r="F12" s="33">
        <f t="shared" si="1"/>
        <v>64000</v>
      </c>
      <c r="G12" s="33">
        <f t="shared" si="1"/>
        <v>76000</v>
      </c>
      <c r="H12" s="33">
        <f t="shared" si="1"/>
        <v>88000</v>
      </c>
      <c r="I12" s="33">
        <f t="shared" si="1"/>
        <v>100000</v>
      </c>
      <c r="J12" s="33">
        <f t="shared" si="1"/>
        <v>112000</v>
      </c>
      <c r="K12" s="33">
        <f t="shared" si="1"/>
        <v>124000</v>
      </c>
      <c r="L12" s="15"/>
    </row>
    <row r="13" spans="2:12">
      <c r="C13" s="12"/>
      <c r="D13" s="33"/>
      <c r="E13" s="15"/>
      <c r="F13" s="15"/>
      <c r="G13" s="15"/>
      <c r="H13" s="15"/>
      <c r="I13" s="30"/>
      <c r="J13" s="15"/>
      <c r="K13" s="41"/>
      <c r="L13" s="15"/>
    </row>
    <row r="14" spans="2:12">
      <c r="B14" s="1" t="s">
        <v>17</v>
      </c>
      <c r="C14" s="18" t="s">
        <v>49</v>
      </c>
      <c r="D14" s="33">
        <f>D7-D12</f>
        <v>-40000</v>
      </c>
      <c r="E14" s="33">
        <f t="shared" ref="E14:K14" si="2">E7-E12</f>
        <v>-32000</v>
      </c>
      <c r="F14" s="33">
        <f t="shared" si="2"/>
        <v>-24000</v>
      </c>
      <c r="G14" s="33">
        <f t="shared" si="2"/>
        <v>-16000</v>
      </c>
      <c r="H14" s="33">
        <f t="shared" si="2"/>
        <v>-8000</v>
      </c>
      <c r="I14" s="33">
        <f t="shared" si="2"/>
        <v>0</v>
      </c>
      <c r="J14" s="33">
        <f t="shared" si="2"/>
        <v>8000</v>
      </c>
      <c r="K14" s="33">
        <f t="shared" si="2"/>
        <v>16000</v>
      </c>
      <c r="L14" s="15"/>
    </row>
    <row r="15" spans="2:12" ht="13.5" thickBot="1">
      <c r="B15" s="21"/>
      <c r="C15" s="21"/>
      <c r="D15" s="21"/>
      <c r="E15" s="22"/>
      <c r="F15" s="22"/>
      <c r="G15" s="22"/>
      <c r="H15" s="22"/>
      <c r="I15" s="22"/>
      <c r="J15" s="22"/>
      <c r="K15" s="28"/>
      <c r="L15" s="22"/>
    </row>
    <row r="16" spans="2:12" ht="13.5" thickTop="1"/>
    <row r="17" spans="2:8">
      <c r="B17" s="1" t="s">
        <v>61</v>
      </c>
      <c r="E17" s="12" t="s">
        <v>62</v>
      </c>
      <c r="F17" s="15">
        <f>I6</f>
        <v>50000</v>
      </c>
      <c r="G17" t="s">
        <v>19</v>
      </c>
      <c r="H17" s="15"/>
    </row>
    <row r="18" spans="2:8" ht="15">
      <c r="B18" s="1" t="s">
        <v>24</v>
      </c>
      <c r="E18" s="12" t="s">
        <v>62</v>
      </c>
      <c r="F18" s="24">
        <f>I7</f>
        <v>100000</v>
      </c>
      <c r="G18" s="1" t="s">
        <v>22</v>
      </c>
    </row>
    <row r="19" spans="2:8" ht="13.5" thickBot="1">
      <c r="B19" s="16"/>
      <c r="C19" s="21"/>
      <c r="D19" s="21"/>
      <c r="E19" s="21"/>
      <c r="F19" s="21"/>
      <c r="G19" s="21"/>
      <c r="H19" s="21"/>
    </row>
    <row r="20" spans="2:8" ht="13.5" thickTop="1"/>
    <row r="21" spans="2:8">
      <c r="B21" s="1" t="s">
        <v>23</v>
      </c>
    </row>
    <row r="23" spans="2:8">
      <c r="B23" t="s">
        <v>63</v>
      </c>
      <c r="F23" s="1"/>
    </row>
    <row r="24" spans="2:8">
      <c r="B24" t="s">
        <v>51</v>
      </c>
    </row>
    <row r="25" spans="2:8">
      <c r="B25" s="1" t="s">
        <v>26</v>
      </c>
      <c r="E25" s="12"/>
    </row>
    <row r="26" spans="2:8" ht="15">
      <c r="B26" s="1" t="s">
        <v>24</v>
      </c>
      <c r="E26" s="12" t="s">
        <v>62</v>
      </c>
      <c r="F26" s="24">
        <f>F/(1-(L8/L7))</f>
        <v>100000</v>
      </c>
      <c r="G26" s="1" t="s">
        <v>22</v>
      </c>
    </row>
  </sheetData>
  <phoneticPr fontId="0" type="noConversion"/>
  <pageMargins left="0.75" right="0.75" top="0.45" bottom="0.87" header="0.34" footer="0.5"/>
  <pageSetup paperSize="9" orientation="landscape" horizontalDpi="4294967294" verticalDpi="1200" r:id="rId1"/>
  <headerFooter alignWithMargins="0"/>
  <legacyDrawing r:id="rId2"/>
  <oleObjects>
    <oleObject progId="Equation.3" shapeId="2059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C1:K44"/>
  <sheetViews>
    <sheetView zoomScale="80" zoomScaleNormal="80" workbookViewId="0">
      <selection activeCell="Q43" sqref="Q43"/>
    </sheetView>
  </sheetViews>
  <sheetFormatPr defaultRowHeight="12.75"/>
  <sheetData>
    <row r="1" spans="3:3">
      <c r="C1" s="42" t="s">
        <v>61</v>
      </c>
    </row>
    <row r="2" spans="3:3">
      <c r="C2" s="49" t="s">
        <v>66</v>
      </c>
    </row>
    <row r="44" spans="11:11">
      <c r="K44" s="49" t="s">
        <v>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C3"/>
  <sheetViews>
    <sheetView workbookViewId="0">
      <selection activeCell="H5" sqref="H5"/>
    </sheetView>
  </sheetViews>
  <sheetFormatPr defaultRowHeight="12.75"/>
  <sheetData>
    <row r="2" spans="3:3">
      <c r="C2" s="42" t="s">
        <v>26</v>
      </c>
    </row>
    <row r="3" spans="3:3">
      <c r="C3" s="4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6</vt:i4>
      </vt:variant>
    </vt:vector>
  </HeadingPairs>
  <TitlesOfParts>
    <vt:vector size="10" baseType="lpstr">
      <vt:lpstr>ΔΕΔΟΜΕΝΑ</vt:lpstr>
      <vt:lpstr>ΠΙΝΑΚΑΣ</vt:lpstr>
      <vt:lpstr>ΓΡΑΦΗΜΑ1</vt:lpstr>
      <vt:lpstr>ΓΡΑΦΗΜΑ2</vt:lpstr>
      <vt:lpstr>F</vt:lpstr>
      <vt:lpstr>p</vt:lpstr>
      <vt:lpstr>p0</vt:lpstr>
      <vt:lpstr>ΠΙΝΑΚΑΣ!Print_Area</vt:lpstr>
      <vt:lpstr>v</vt:lpstr>
      <vt:lpstr>v0</vt:lpstr>
    </vt:vector>
  </TitlesOfParts>
  <Company>UoM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student</cp:lastModifiedBy>
  <cp:lastPrinted>2011-05-18T09:42:36Z</cp:lastPrinted>
  <dcterms:created xsi:type="dcterms:W3CDTF">2004-01-08T13:18:47Z</dcterms:created>
  <dcterms:modified xsi:type="dcterms:W3CDTF">2022-06-07T13:38:53Z</dcterms:modified>
</cp:coreProperties>
</file>