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57308_live_warwick_ac_uk/Documents/PhD/Publication/Parameter estimation of a model describing the human fingers/Supplementary material/"/>
    </mc:Choice>
  </mc:AlternateContent>
  <xr:revisionPtr revIDLastSave="296" documentId="8_{E9355B23-339D-48BD-8525-D0C35FDC517E}" xr6:coauthVersionLast="47" xr6:coauthVersionMax="47" xr10:uidLastSave="{C7C3EF84-D2DF-4A00-BAC3-2205DCD93380}"/>
  <bookViews>
    <workbookView xWindow="-108" yWindow="-108" windowWidth="23256" windowHeight="12456" activeTab="3" xr2:uid="{C2BAB3D2-5541-4568-813B-C05D8B645ED6}"/>
  </bookViews>
  <sheets>
    <sheet name="Index" sheetId="1" r:id="rId1"/>
    <sheet name="Middle" sheetId="2" r:id="rId2"/>
    <sheet name="Ring" sheetId="4" r:id="rId3"/>
    <sheet name="Litt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6" l="1"/>
  <c r="A29" i="6"/>
  <c r="N29" i="1"/>
  <c r="N30" i="1" s="1"/>
  <c r="M29" i="1"/>
  <c r="M30" i="1" s="1"/>
  <c r="L29" i="1"/>
  <c r="L30" i="1" s="1"/>
  <c r="K29" i="1"/>
  <c r="K30" i="1" s="1"/>
  <c r="K30" i="2"/>
  <c r="N29" i="2"/>
  <c r="N30" i="2" s="1"/>
  <c r="M29" i="2"/>
  <c r="M30" i="2" s="1"/>
  <c r="L29" i="2"/>
  <c r="L30" i="2" s="1"/>
  <c r="K29" i="2"/>
  <c r="N30" i="4"/>
  <c r="M30" i="4"/>
  <c r="L30" i="4"/>
  <c r="K30" i="4"/>
  <c r="N29" i="4"/>
  <c r="M29" i="4"/>
  <c r="L29" i="4"/>
  <c r="K29" i="4"/>
  <c r="N30" i="6"/>
  <c r="M30" i="6"/>
  <c r="L30" i="6"/>
  <c r="K30" i="6"/>
  <c r="N29" i="6"/>
  <c r="M29" i="6"/>
  <c r="L29" i="6"/>
  <c r="K29" i="6"/>
  <c r="S31" i="6" a="1"/>
  <c r="S31" i="6" s="1"/>
  <c r="R31" i="6" a="1"/>
  <c r="R31" i="6" s="1"/>
  <c r="Q31" i="6" a="1"/>
  <c r="Q31" i="6" s="1"/>
  <c r="P31" i="6" a="1"/>
  <c r="P31" i="6" s="1"/>
  <c r="S31" i="4" a="1"/>
  <c r="S31" i="4" s="1"/>
  <c r="R31" i="4" a="1"/>
  <c r="R31" i="4" s="1"/>
  <c r="Q31" i="4" a="1"/>
  <c r="Q31" i="4" s="1"/>
  <c r="P31" i="4" a="1"/>
  <c r="P31" i="4" s="1"/>
  <c r="S31" i="2" a="1"/>
  <c r="S31" i="2" s="1"/>
  <c r="R31" i="2" a="1"/>
  <c r="R31" i="2" s="1"/>
  <c r="Q31" i="2" a="1"/>
  <c r="Q31" i="2" s="1"/>
  <c r="P31" i="2" a="1"/>
  <c r="P31" i="2" s="1"/>
  <c r="S31" i="1"/>
  <c r="R31" i="1"/>
  <c r="Q31" i="1"/>
  <c r="P31" i="1"/>
  <c r="P30" i="1"/>
  <c r="S30" i="4"/>
  <c r="R30" i="4"/>
  <c r="Q30" i="4"/>
  <c r="P30" i="4"/>
  <c r="S30" i="2"/>
  <c r="R30" i="2"/>
  <c r="Q30" i="2"/>
  <c r="S30" i="1"/>
  <c r="R30" i="1"/>
  <c r="Q30" i="1"/>
  <c r="S30" i="6"/>
  <c r="R30" i="6"/>
  <c r="P30" i="6"/>
  <c r="Q30" i="6"/>
  <c r="S4" i="6" a="1"/>
  <c r="S4" i="6" s="1"/>
  <c r="R4" i="6" a="1"/>
  <c r="R4" i="6" s="1"/>
  <c r="Q4" i="6" a="1"/>
  <c r="Q4" i="6" s="1"/>
  <c r="P4" i="6" a="1"/>
  <c r="P4" i="6" s="1"/>
  <c r="S4" i="2" a="1"/>
  <c r="S4" i="2" s="1"/>
  <c r="R4" i="2" a="1"/>
  <c r="R4" i="2" s="1"/>
  <c r="Q4" i="2" a="1"/>
  <c r="Q4" i="2" s="1"/>
  <c r="P4" i="2" a="1"/>
  <c r="P4" i="2" s="1"/>
  <c r="S4" i="1" a="1"/>
  <c r="S4" i="1" s="1"/>
  <c r="R4" i="1" a="1"/>
  <c r="R4" i="1" s="1"/>
  <c r="Q4" i="1" a="1"/>
  <c r="Q4" i="1" s="1"/>
  <c r="P4" i="1" a="1"/>
  <c r="P4" i="1" s="1"/>
  <c r="S4" i="4" a="1"/>
  <c r="S4" i="4" s="1"/>
  <c r="R4" i="4" a="1"/>
  <c r="R4" i="4" s="1"/>
  <c r="Q4" i="4" a="1"/>
  <c r="Q4" i="4" s="1"/>
  <c r="P4" i="4" a="1"/>
  <c r="P4" i="4" s="1"/>
  <c r="P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<sst xmlns="http://schemas.openxmlformats.org/spreadsheetml/2006/main" count="124" uniqueCount="18">
  <si>
    <t>Index</t>
  </si>
  <si>
    <t>Abduction</t>
  </si>
  <si>
    <t>K (Nm/rad)</t>
  </si>
  <si>
    <t>B (Nms/rad)</t>
  </si>
  <si>
    <t>MCP Flexion</t>
  </si>
  <si>
    <t>PIP Flexion</t>
  </si>
  <si>
    <t>DIP Flexion</t>
  </si>
  <si>
    <t>Middle</t>
  </si>
  <si>
    <t>Ring</t>
  </si>
  <si>
    <t>Little</t>
  </si>
  <si>
    <t>Proximal</t>
  </si>
  <si>
    <t>Distal</t>
  </si>
  <si>
    <t>Moment of Inertia (Kg m^2/rad)</t>
  </si>
  <si>
    <t>Damping ratio</t>
  </si>
  <si>
    <t>Mean Damping ration</t>
  </si>
  <si>
    <t xml:space="preserve">Standard Deviation </t>
  </si>
  <si>
    <t>Standard Deviation</t>
  </si>
  <si>
    <t>Variability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</si>
</sst>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1598-3158-4B63-AE72-F99C221FD022}">
  <dimension ref="A1:BE60"/>
  <sheetViews>
    <sheetView topLeftCell="A7" workbookViewId="0">
      <selection activeCell="K33" sqref="K33"/>
    </sheetView>
  </sheetViews>
  <sheetFormatPr defaultColWidth="8.88671875" defaultRowHeight="14.4" x14ac:dyDescent="0.3"/>
  <cols>
    <col min="1" max="1" width="10.5546875" bestFit="1" customWidth="1"/>
    <col min="2" max="2" width="11.33203125" bestFit="1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9" max="9" width="9.109375" customWidth="1"/>
    <col min="10" max="10" width="18.109375" bestFit="1" customWidth="1"/>
    <col min="11" max="11" width="9.109375" customWidth="1"/>
    <col min="14" max="14" width="12" bestFit="1" customWidth="1"/>
    <col min="15" max="15" width="18" bestFit="1" customWidth="1"/>
    <col min="19" max="19" width="12" bestFit="1" customWidth="1"/>
  </cols>
  <sheetData>
    <row r="1" spans="1:57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57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57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57" x14ac:dyDescent="0.3">
      <c r="A4" s="1">
        <v>4.82E-2</v>
      </c>
      <c r="B4" s="1">
        <v>1.2999999999999999E-3</v>
      </c>
      <c r="C4" s="1">
        <v>1.6899999999999998E-2</v>
      </c>
      <c r="D4" s="2">
        <v>5.2559000000000004E-4</v>
      </c>
      <c r="E4" s="1">
        <v>2.8140000000000001E-3</v>
      </c>
      <c r="F4" s="2">
        <v>8.2266000000000001E-5</v>
      </c>
      <c r="G4" s="1">
        <v>9.8000000000000004E-2</v>
      </c>
      <c r="H4" s="2">
        <v>3.7000000000000002E-3</v>
      </c>
      <c r="K4" s="1">
        <v>3.4512474080525892E-5</v>
      </c>
      <c r="L4" s="1">
        <v>6.3296980761808262E-6</v>
      </c>
      <c r="M4" s="1">
        <v>1.3679156869356392E-6</v>
      </c>
      <c r="N4" s="1">
        <v>7.5203767750380799E-5</v>
      </c>
      <c r="O4" s="3"/>
      <c r="P4" s="1" cm="1">
        <f t="array" ref="P4:P26">B4:B26/(2*K4:K26*SQRT(A4:A26/K4:K26))</f>
        <v>0.50396664167744543</v>
      </c>
      <c r="Q4" s="2" cm="1">
        <f t="array" ref="Q4:Q26">D4:D26/(2*L4:L26*SQRT(C4:C26/L4:L26))</f>
        <v>0.80349327878025778</v>
      </c>
      <c r="R4" s="2" cm="1">
        <f t="array" ref="R4:R26">F4:F26/(2*M4:M26*SQRT(E4:E26/M4:M26))</f>
        <v>0.66297732348701821</v>
      </c>
      <c r="S4" s="2" cm="1">
        <f t="array" ref="S4:S26">H4:H26/(2*N4:N26*SQRT(G4:G26/N4:N26))</f>
        <v>0.68145768064749768</v>
      </c>
      <c r="T4" s="3"/>
      <c r="U4" s="3"/>
      <c r="V4" s="3"/>
      <c r="W4" s="3"/>
      <c r="Y4" s="3"/>
      <c r="AA4" s="3"/>
      <c r="AC4" s="3"/>
      <c r="AG4" s="3"/>
      <c r="AI4" s="3"/>
      <c r="AK4" s="3"/>
      <c r="AM4" s="3"/>
      <c r="AO4" s="3"/>
      <c r="AP4" s="3"/>
      <c r="AQ4" s="3"/>
      <c r="AS4" s="3"/>
      <c r="AU4" s="3"/>
      <c r="AW4" s="3"/>
      <c r="AY4" s="3"/>
      <c r="BA4" s="3"/>
      <c r="BC4" s="3"/>
      <c r="BE4" s="3"/>
    </row>
    <row r="5" spans="1:57" x14ac:dyDescent="0.3">
      <c r="A5" s="1">
        <v>2.0400000000000001E-2</v>
      </c>
      <c r="B5" s="2">
        <v>7.0029000000000001E-4</v>
      </c>
      <c r="C5" s="1">
        <v>1.32E-2</v>
      </c>
      <c r="D5" s="2">
        <v>3.6547000000000001E-4</v>
      </c>
      <c r="E5" s="1">
        <v>2.3E-3</v>
      </c>
      <c r="F5" s="2">
        <v>8.4184000000000006E-5</v>
      </c>
      <c r="G5" s="1">
        <v>5.1499999999999997E-2</v>
      </c>
      <c r="H5" s="2">
        <v>1.6999999999999999E-3</v>
      </c>
      <c r="K5" s="1">
        <v>1.4433831863375816E-5</v>
      </c>
      <c r="L5" s="1">
        <v>5.7040060840420387E-6</v>
      </c>
      <c r="M5" s="1">
        <v>1.2760470967787211E-6</v>
      </c>
      <c r="N5" s="1">
        <v>4.396976158122751E-5</v>
      </c>
      <c r="P5" s="1">
        <v>0.64527081733103797</v>
      </c>
      <c r="Q5" s="1">
        <v>0.665954843536121</v>
      </c>
      <c r="R5" s="1">
        <v>0.77696649614289437</v>
      </c>
      <c r="S5" s="2">
        <v>0.56485666274519786</v>
      </c>
      <c r="AQ5" s="3"/>
    </row>
    <row r="6" spans="1:57" x14ac:dyDescent="0.3">
      <c r="A6" s="1">
        <v>3.1699999999999999E-2</v>
      </c>
      <c r="B6" s="1">
        <v>1.1999999999999999E-3</v>
      </c>
      <c r="C6" s="1">
        <v>1.49E-2</v>
      </c>
      <c r="D6" s="2">
        <v>5.0693999999999999E-4</v>
      </c>
      <c r="E6" s="1">
        <v>1.2999999999999999E-3</v>
      </c>
      <c r="F6" s="2">
        <v>5.6202000000000002E-5</v>
      </c>
      <c r="G6" s="1">
        <v>0.12590000000000001</v>
      </c>
      <c r="H6" s="2">
        <v>4.3E-3</v>
      </c>
      <c r="K6" s="1">
        <v>2.8261159666118132E-5</v>
      </c>
      <c r="L6" s="1">
        <v>7.4699992179615786E-6</v>
      </c>
      <c r="M6" s="1">
        <v>1.1666313484796591E-6</v>
      </c>
      <c r="N6" s="1">
        <v>6.9414502575329494E-5</v>
      </c>
      <c r="O6" s="3"/>
      <c r="P6" s="2">
        <v>0.63390857987374383</v>
      </c>
      <c r="Q6" s="2">
        <v>0.7597542749917422</v>
      </c>
      <c r="R6" s="1">
        <v>0.72157799015406709</v>
      </c>
      <c r="S6" s="1">
        <v>0.72727806108885984</v>
      </c>
      <c r="T6" s="3"/>
      <c r="U6" s="3"/>
      <c r="W6" s="3"/>
      <c r="Y6" s="3"/>
      <c r="AA6" s="3"/>
      <c r="AB6" s="3"/>
      <c r="AC6" s="3"/>
      <c r="AE6" s="3"/>
      <c r="AF6" s="3"/>
      <c r="AG6" s="3"/>
      <c r="AH6" s="3"/>
      <c r="AI6" s="3"/>
      <c r="AJ6" s="3"/>
      <c r="AK6" s="3"/>
      <c r="AM6" s="3"/>
      <c r="AO6" s="3"/>
      <c r="AP6" s="3"/>
      <c r="AQ6" s="3"/>
      <c r="AR6" s="3"/>
      <c r="AS6" s="3"/>
      <c r="AU6" s="3"/>
      <c r="AV6" s="3"/>
      <c r="AW6" s="3"/>
      <c r="AY6" s="3"/>
      <c r="BA6" s="3"/>
      <c r="BB6" s="3"/>
      <c r="BC6" s="3"/>
      <c r="BE6" s="3"/>
    </row>
    <row r="7" spans="1:57" x14ac:dyDescent="0.3">
      <c r="A7" s="1">
        <v>2.9899999999999999E-2</v>
      </c>
      <c r="B7" s="2">
        <v>7.0153999999999995E-4</v>
      </c>
      <c r="C7" s="1">
        <v>6.1999999999999998E-3</v>
      </c>
      <c r="D7" s="1">
        <v>1.8700999999999999E-4</v>
      </c>
      <c r="E7" s="1">
        <v>1.2501999999999999E-3</v>
      </c>
      <c r="F7" s="2">
        <v>4.1551999999999998E-5</v>
      </c>
      <c r="G7" s="1">
        <v>7.1199999999999999E-2</v>
      </c>
      <c r="H7" s="2">
        <v>1.2999999999999999E-3</v>
      </c>
      <c r="K7" s="1">
        <v>1.3211929143773752E-5</v>
      </c>
      <c r="L7" s="1">
        <v>3.1894072671653829E-6</v>
      </c>
      <c r="M7" s="1">
        <v>7.3000096186035348E-7</v>
      </c>
      <c r="N7" s="1">
        <v>3.1884027505124455E-5</v>
      </c>
      <c r="O7" s="3"/>
      <c r="P7" s="1">
        <v>0.55808934445382663</v>
      </c>
      <c r="Q7" s="2">
        <v>0.66494235941867963</v>
      </c>
      <c r="R7" s="1">
        <v>0.68771812930367171</v>
      </c>
      <c r="S7" s="2">
        <v>0.43140658735699827</v>
      </c>
      <c r="U7" s="3"/>
      <c r="AC7" s="3"/>
      <c r="AE7" s="3"/>
      <c r="AG7" s="3"/>
      <c r="AM7" s="3"/>
      <c r="AO7" s="3"/>
      <c r="AQ7" s="3"/>
      <c r="AS7" s="3"/>
      <c r="AU7" s="3"/>
      <c r="AW7" s="3"/>
      <c r="BC7" s="3"/>
    </row>
    <row r="8" spans="1:57" x14ac:dyDescent="0.3">
      <c r="A8" s="1">
        <v>4.9000000000000002E-2</v>
      </c>
      <c r="B8" s="2">
        <v>1.1000000000000001E-3</v>
      </c>
      <c r="C8" s="1">
        <v>9.5999999999999992E-3</v>
      </c>
      <c r="D8" s="2">
        <v>2.8789000000000001E-4</v>
      </c>
      <c r="E8" s="1">
        <v>2E-3</v>
      </c>
      <c r="F8" s="2">
        <v>4.8241000000000001E-5</v>
      </c>
      <c r="G8" s="1">
        <v>8.0199999999999994E-2</v>
      </c>
      <c r="H8" s="2">
        <v>2.5000000000000001E-3</v>
      </c>
      <c r="K8" s="1">
        <v>2.3248534305871958E-5</v>
      </c>
      <c r="L8" s="1">
        <v>4.7849660555549727E-6</v>
      </c>
      <c r="M8" s="1">
        <v>9.6829529527992077E-7</v>
      </c>
      <c r="N8" s="1">
        <v>5.3216513310711211E-5</v>
      </c>
      <c r="O8" s="3"/>
      <c r="P8" s="2">
        <v>0.51530797103577042</v>
      </c>
      <c r="Q8" s="2">
        <v>0.67161677795089669</v>
      </c>
      <c r="R8" s="2">
        <v>0.54810958583069935</v>
      </c>
      <c r="S8" s="2">
        <v>0.60506164050364075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3">
      <c r="A9" s="1">
        <v>2.8683E-2</v>
      </c>
      <c r="B9" s="2">
        <v>9.6086000000000001E-4</v>
      </c>
      <c r="C9" s="1">
        <v>5.3765999999999996E-3</v>
      </c>
      <c r="D9" s="1">
        <v>1.5258000000000001E-4</v>
      </c>
      <c r="E9" s="1">
        <v>1.1042000000000001E-3</v>
      </c>
      <c r="F9" s="2">
        <v>3.0518999999999997E-5</v>
      </c>
      <c r="G9" s="1">
        <v>5.0200000000000002E-2</v>
      </c>
      <c r="H9" s="2">
        <v>1.6000000000000001E-3</v>
      </c>
      <c r="K9" s="1">
        <v>1.3993259600472624E-5</v>
      </c>
      <c r="L9" s="1">
        <v>2.6167881902982884E-6</v>
      </c>
      <c r="M9" s="1">
        <v>3.8148660446549196E-7</v>
      </c>
      <c r="N9" s="1">
        <v>2.9044734835736688E-5</v>
      </c>
      <c r="O9" s="3"/>
      <c r="P9" s="1">
        <v>0.75833026081574806</v>
      </c>
      <c r="Q9" s="1">
        <v>0.64317545953261368</v>
      </c>
      <c r="R9" s="1">
        <v>0.74349283188822268</v>
      </c>
      <c r="S9" s="1">
        <v>0.66252827939142378</v>
      </c>
      <c r="U9" s="3"/>
      <c r="W9" s="3"/>
      <c r="AA9" s="3"/>
      <c r="AG9" s="3"/>
      <c r="AI9" s="3"/>
      <c r="AM9" s="3"/>
      <c r="AO9" s="3"/>
      <c r="AQ9" s="3"/>
      <c r="AY9" s="3"/>
      <c r="BA9" s="3"/>
    </row>
    <row r="10" spans="1:57" x14ac:dyDescent="0.3">
      <c r="A10" s="1">
        <v>3.2036000000000002E-2</v>
      </c>
      <c r="B10" s="1">
        <v>7.8545000000000004E-4</v>
      </c>
      <c r="C10" s="1">
        <v>1.1965E-2</v>
      </c>
      <c r="D10" s="1">
        <v>2.6433000000000001E-4</v>
      </c>
      <c r="E10" s="1">
        <v>2.1662000000000001E-3</v>
      </c>
      <c r="F10" s="2">
        <v>5.5628999999999999E-5</v>
      </c>
      <c r="G10" s="1">
        <v>9.2399999999999996E-2</v>
      </c>
      <c r="H10" s="1">
        <v>2.2000000000000001E-3</v>
      </c>
      <c r="K10" s="1">
        <v>1.8645548611960343E-5</v>
      </c>
      <c r="L10" s="1">
        <v>3.7014121373759066E-6</v>
      </c>
      <c r="M10" s="1">
        <v>6.8319359868850421E-7</v>
      </c>
      <c r="N10" s="1">
        <v>4.1098016555262537E-5</v>
      </c>
      <c r="O10" s="3"/>
      <c r="P10" s="2">
        <v>0.50813817417807838</v>
      </c>
      <c r="Q10" s="2">
        <v>0.62802421083121207</v>
      </c>
      <c r="R10" s="2">
        <v>0.72301962801908815</v>
      </c>
      <c r="S10" s="2">
        <v>0.56447702232195673</v>
      </c>
      <c r="T10" s="3"/>
      <c r="U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U10" s="3"/>
      <c r="AV10" s="3"/>
      <c r="AW10" s="3"/>
      <c r="AX10" s="3"/>
      <c r="AY10" s="3"/>
      <c r="AZ10" s="3"/>
      <c r="BA10" s="3"/>
      <c r="BC10" s="3"/>
      <c r="BE10" s="3"/>
    </row>
    <row r="11" spans="1:57" x14ac:dyDescent="0.3">
      <c r="A11" s="1">
        <v>2.7897999999999999E-2</v>
      </c>
      <c r="B11" s="1">
        <v>6.8866000000000001E-4</v>
      </c>
      <c r="C11" s="1">
        <v>8.7039999999999999E-3</v>
      </c>
      <c r="D11" s="1">
        <v>2.5064E-4</v>
      </c>
      <c r="E11" s="1">
        <v>1.9662E-3</v>
      </c>
      <c r="F11" s="2">
        <v>4.8789000000000003E-5</v>
      </c>
      <c r="G11" s="1">
        <v>7.8700000000000006E-2</v>
      </c>
      <c r="H11" s="2">
        <v>1.8E-3</v>
      </c>
      <c r="K11" s="1">
        <v>1.5234624229321879E-5</v>
      </c>
      <c r="L11" s="1">
        <v>3.6047811513745644E-6</v>
      </c>
      <c r="M11" s="1">
        <v>6.7861614422240974E-7</v>
      </c>
      <c r="N11" s="1">
        <v>3.5590220888584194E-5</v>
      </c>
      <c r="P11" s="1">
        <v>0.52816844895193393</v>
      </c>
      <c r="Q11" s="1">
        <v>0.70749193457327697</v>
      </c>
      <c r="R11" s="1">
        <v>0.66783008792341503</v>
      </c>
      <c r="S11" s="1">
        <v>0.53776161765766584</v>
      </c>
    </row>
    <row r="12" spans="1:57" x14ac:dyDescent="0.3">
      <c r="A12" s="1">
        <v>2.41E-2</v>
      </c>
      <c r="B12" s="1">
        <v>6.3765000000000002E-4</v>
      </c>
      <c r="C12" s="1">
        <v>1.0200000000000001E-2</v>
      </c>
      <c r="D12" s="2">
        <v>2.4853000000000001E-4</v>
      </c>
      <c r="E12" s="1">
        <v>3.5392000000000002E-3</v>
      </c>
      <c r="F12" s="2">
        <v>7.9374000000000003E-5</v>
      </c>
      <c r="G12" s="1">
        <v>0.1091</v>
      </c>
      <c r="H12" s="2">
        <v>3.0000000000000001E-3</v>
      </c>
      <c r="K12" s="1">
        <v>1.7147187406931733E-5</v>
      </c>
      <c r="L12" s="1">
        <v>4.1971145078824798E-6</v>
      </c>
      <c r="M12" s="1">
        <v>1.0535643385031121E-6</v>
      </c>
      <c r="N12" s="1">
        <v>4.2713316981923453E-5</v>
      </c>
      <c r="O12" s="3"/>
      <c r="P12" s="2">
        <v>0.49596085481791258</v>
      </c>
      <c r="Q12" s="2">
        <v>0.60058340697764689</v>
      </c>
      <c r="R12" s="1">
        <v>0.64992791022361929</v>
      </c>
      <c r="S12" s="1">
        <v>0.69485987588057496</v>
      </c>
      <c r="AA12" s="3"/>
    </row>
    <row r="13" spans="1:57" x14ac:dyDescent="0.3">
      <c r="A13" s="1">
        <v>3.9058000000000002E-2</v>
      </c>
      <c r="B13" s="1">
        <v>1.3767E-3</v>
      </c>
      <c r="C13" s="1">
        <v>1.6351000000000001E-2</v>
      </c>
      <c r="D13" s="1">
        <v>4.6945999999999999E-4</v>
      </c>
      <c r="E13" s="1">
        <v>4.5999999999999999E-3</v>
      </c>
      <c r="F13" s="2">
        <v>1.0664E-4</v>
      </c>
      <c r="G13" s="1">
        <v>0.1709</v>
      </c>
      <c r="H13" s="2">
        <v>3.3999999999999998E-3</v>
      </c>
      <c r="K13" s="1">
        <v>2.8016394023393954E-5</v>
      </c>
      <c r="L13" s="1">
        <v>6.0583116379125635E-6</v>
      </c>
      <c r="M13" s="1">
        <v>1.4309888603024051E-6</v>
      </c>
      <c r="N13" s="1">
        <v>6.5813179785488758E-5</v>
      </c>
      <c r="P13" s="1">
        <v>0.65803379404252427</v>
      </c>
      <c r="Q13" s="1">
        <v>0.74579700456151277</v>
      </c>
      <c r="R13" s="1">
        <v>0.65719325643719306</v>
      </c>
      <c r="S13" s="1">
        <v>0.50689902143746812</v>
      </c>
    </row>
    <row r="14" spans="1:57" x14ac:dyDescent="0.3">
      <c r="A14" s="1">
        <v>2.784E-2</v>
      </c>
      <c r="B14" s="1">
        <v>7.5546000000000001E-4</v>
      </c>
      <c r="C14" s="1">
        <v>1.01E-2</v>
      </c>
      <c r="D14" s="2">
        <v>1.9764000000000001E-4</v>
      </c>
      <c r="E14" s="1">
        <v>1.9E-3</v>
      </c>
      <c r="F14" s="2">
        <v>4.6519E-5</v>
      </c>
      <c r="G14" s="1">
        <v>0.1208</v>
      </c>
      <c r="H14" s="2">
        <v>2.8999999999999998E-3</v>
      </c>
      <c r="K14" s="1">
        <v>1.7081899159517975E-5</v>
      </c>
      <c r="L14" s="1">
        <v>5.816139573289573E-6</v>
      </c>
      <c r="M14" s="1">
        <v>1.0203438678967699E-6</v>
      </c>
      <c r="N14" s="1">
        <v>4.7088694037737458E-5</v>
      </c>
      <c r="P14" s="1">
        <v>0.54774545964783405</v>
      </c>
      <c r="Q14" s="1">
        <v>0.40772444728478613</v>
      </c>
      <c r="R14" s="1">
        <v>0.52826312332028458</v>
      </c>
      <c r="S14" s="1">
        <v>0.60796168803611506</v>
      </c>
    </row>
    <row r="15" spans="1:57" x14ac:dyDescent="0.3">
      <c r="A15" s="1">
        <v>5.2699999999999997E-2</v>
      </c>
      <c r="B15" s="1">
        <v>1.5E-3</v>
      </c>
      <c r="C15" s="1">
        <v>1.2500000000000001E-2</v>
      </c>
      <c r="D15" s="2">
        <v>3.0070999999999999E-4</v>
      </c>
      <c r="E15" s="1">
        <v>2.3999999999999998E-3</v>
      </c>
      <c r="F15" s="2">
        <v>5.1603E-5</v>
      </c>
      <c r="G15" s="1">
        <v>0.14630000000000001</v>
      </c>
      <c r="H15" s="2">
        <v>3.3999999999999998E-3</v>
      </c>
      <c r="K15" s="1">
        <v>2.8955246263331934E-5</v>
      </c>
      <c r="L15" s="1">
        <v>6.4933081376398397E-6</v>
      </c>
      <c r="M15" s="1">
        <v>1.2753552608308796E-6</v>
      </c>
      <c r="N15" s="1">
        <v>6.6859472067666443E-5</v>
      </c>
      <c r="P15" s="1">
        <v>0.60714486226312336</v>
      </c>
      <c r="Q15" s="1">
        <v>0.52775196881592878</v>
      </c>
      <c r="R15" s="1">
        <v>0.46636263244605397</v>
      </c>
      <c r="S15" s="1">
        <v>0.54355724254495785</v>
      </c>
    </row>
    <row r="16" spans="1:57" x14ac:dyDescent="0.3">
      <c r="A16" s="1">
        <v>5.0910999999999998E-2</v>
      </c>
      <c r="B16" s="1">
        <v>1.3044E-3</v>
      </c>
      <c r="C16" s="1">
        <v>1.8981000000000001E-2</v>
      </c>
      <c r="D16" s="2">
        <v>4.6442E-4</v>
      </c>
      <c r="E16" s="1">
        <v>4.8152999999999998E-3</v>
      </c>
      <c r="F16" s="1">
        <v>1.3878E-4</v>
      </c>
      <c r="G16" s="1">
        <v>9.9500000000000005E-2</v>
      </c>
      <c r="H16" s="2">
        <v>4.4999999999999997E-3</v>
      </c>
      <c r="K16" s="1">
        <v>3.1699584165270433E-5</v>
      </c>
      <c r="L16" s="1">
        <v>7.285991021865581E-6</v>
      </c>
      <c r="M16" s="1">
        <v>2.1201102646650596E-6</v>
      </c>
      <c r="N16" s="1">
        <v>7.9711720471910277E-5</v>
      </c>
      <c r="P16" s="1">
        <v>0.51339093744266218</v>
      </c>
      <c r="Q16" s="1">
        <v>0.62442036384022903</v>
      </c>
      <c r="R16" s="1">
        <v>0.68676157570946628</v>
      </c>
      <c r="S16" s="1">
        <v>0.79893212836567229</v>
      </c>
    </row>
    <row r="17" spans="1:19" x14ac:dyDescent="0.3">
      <c r="A17" s="1">
        <v>4.5774000000000002E-2</v>
      </c>
      <c r="B17" s="1">
        <v>1.2152E-3</v>
      </c>
      <c r="C17" s="1">
        <v>1.4418E-2</v>
      </c>
      <c r="D17" s="1">
        <v>4.0187000000000003E-4</v>
      </c>
      <c r="E17" s="1">
        <v>3.0000000000000001E-3</v>
      </c>
      <c r="F17" s="2">
        <v>7.9772999999999997E-5</v>
      </c>
      <c r="G17" s="1">
        <v>0.18229999999999999</v>
      </c>
      <c r="H17" s="2">
        <v>4.5999999999999999E-3</v>
      </c>
      <c r="K17" s="1">
        <v>2.714349985338983E-5</v>
      </c>
      <c r="L17" s="1">
        <v>5.8427935091709679E-6</v>
      </c>
      <c r="M17" s="1">
        <v>1.0224677779507221E-6</v>
      </c>
      <c r="N17" s="1">
        <v>6.0852862939979964E-5</v>
      </c>
      <c r="P17" s="1">
        <v>0.5450990314439651</v>
      </c>
      <c r="Q17" s="1">
        <v>0.6922975769190769</v>
      </c>
      <c r="R17" s="1">
        <v>0.72017905473207899</v>
      </c>
      <c r="S17" s="1">
        <v>0.69054819442834425</v>
      </c>
    </row>
    <row r="18" spans="1:19" x14ac:dyDescent="0.3">
      <c r="A18" s="1">
        <v>3.7513999999999999E-2</v>
      </c>
      <c r="B18" s="1">
        <v>1.2874E-3</v>
      </c>
      <c r="C18" s="1">
        <v>1.4673E-2</v>
      </c>
      <c r="D18" s="1">
        <v>4.3553999999999999E-4</v>
      </c>
      <c r="E18" s="1">
        <v>4.0000000000000001E-3</v>
      </c>
      <c r="F18" s="2">
        <v>9.4671000000000002E-5</v>
      </c>
      <c r="G18" s="1">
        <v>0.13819999999999999</v>
      </c>
      <c r="H18" s="2">
        <v>4.1000000000000003E-3</v>
      </c>
      <c r="K18" s="1">
        <v>2.5977058495693277E-5</v>
      </c>
      <c r="L18" s="1">
        <v>7.3113716787442463E-6</v>
      </c>
      <c r="M18" s="1">
        <v>1.4942379065717675E-6</v>
      </c>
      <c r="N18" s="1">
        <v>6.674267479134588E-5</v>
      </c>
      <c r="P18" s="1">
        <v>0.65206642055294195</v>
      </c>
      <c r="Q18" s="1">
        <v>0.66487371089232472</v>
      </c>
      <c r="R18" s="1">
        <v>0.61227580562158257</v>
      </c>
      <c r="S18" s="1">
        <v>0.67499108326287938</v>
      </c>
    </row>
    <row r="19" spans="1:19" x14ac:dyDescent="0.3">
      <c r="A19" s="1">
        <v>1.8800000000000001E-2</v>
      </c>
      <c r="B19" s="2">
        <v>4.2578000000000001E-4</v>
      </c>
      <c r="C19" s="1">
        <v>8.1262999999999995E-3</v>
      </c>
      <c r="D19" s="2">
        <v>2.1096E-4</v>
      </c>
      <c r="E19" s="1">
        <v>1.8E-3</v>
      </c>
      <c r="F19" s="2">
        <v>5.0334999999999998E-5</v>
      </c>
      <c r="G19" s="1">
        <v>7.8899999999999998E-2</v>
      </c>
      <c r="H19" s="2">
        <v>1.6000000000000001E-3</v>
      </c>
      <c r="K19" s="1">
        <v>1.1966336600601574E-5</v>
      </c>
      <c r="L19" s="1">
        <v>3.7447341592849375E-6</v>
      </c>
      <c r="M19" s="1">
        <v>7.6394131436311058E-7</v>
      </c>
      <c r="N19" s="1">
        <v>3.2365610605045908E-5</v>
      </c>
      <c r="P19" s="1">
        <v>0.44884431606729086</v>
      </c>
      <c r="Q19" s="1">
        <v>0.6046627283573921</v>
      </c>
      <c r="R19" s="1">
        <v>0.67869371266439693</v>
      </c>
      <c r="S19" s="1">
        <v>0.50062159896217007</v>
      </c>
    </row>
    <row r="20" spans="1:19" x14ac:dyDescent="0.3">
      <c r="A20" s="1">
        <v>4.0299000000000001E-2</v>
      </c>
      <c r="B20" s="1">
        <v>1.1178E-3</v>
      </c>
      <c r="C20" s="1">
        <v>1.4200000000000001E-2</v>
      </c>
      <c r="D20" s="2">
        <v>3.7551000000000001E-4</v>
      </c>
      <c r="E20" s="1">
        <v>3.2000000000000002E-3</v>
      </c>
      <c r="F20" s="2">
        <v>8.7087000000000002E-5</v>
      </c>
      <c r="G20" s="1">
        <v>0.14369999999999999</v>
      </c>
      <c r="H20" s="1">
        <v>3.7000000000000002E-3</v>
      </c>
      <c r="K20" s="1">
        <v>2.6572383783744065E-5</v>
      </c>
      <c r="L20" s="1">
        <v>5.9342296188747245E-6</v>
      </c>
      <c r="M20" s="1">
        <v>1.1706266887004E-6</v>
      </c>
      <c r="N20" s="1">
        <v>6.1826703005268596E-5</v>
      </c>
      <c r="P20" s="1">
        <v>0.54009693999770314</v>
      </c>
      <c r="Q20" s="1">
        <v>0.64679278346068059</v>
      </c>
      <c r="R20" s="1">
        <v>0.71144140120767341</v>
      </c>
      <c r="S20" s="1">
        <v>0.620662205671898</v>
      </c>
    </row>
    <row r="21" spans="1:19" x14ac:dyDescent="0.3">
      <c r="A21" s="1">
        <v>6.9522E-2</v>
      </c>
      <c r="B21" s="1">
        <v>1.8435000000000001E-3</v>
      </c>
      <c r="C21" s="1">
        <v>3.4529999999999998E-2</v>
      </c>
      <c r="D21" s="1">
        <v>9.2836999999999998E-4</v>
      </c>
      <c r="E21" s="1">
        <v>5.9797000000000001E-3</v>
      </c>
      <c r="F21" s="1">
        <v>1.6244999999999999E-4</v>
      </c>
      <c r="G21" s="1">
        <v>0.223</v>
      </c>
      <c r="H21" s="1">
        <v>4.5999999999999999E-3</v>
      </c>
      <c r="K21" s="1">
        <v>4.6575304716206295E-5</v>
      </c>
      <c r="L21" s="1">
        <v>1.1542449328172038E-5</v>
      </c>
      <c r="M21" s="1">
        <v>2.3056685311294945E-6</v>
      </c>
      <c r="N21" s="1">
        <v>1.1292294343888339E-4</v>
      </c>
      <c r="P21" s="1">
        <v>0.51224079771095388</v>
      </c>
      <c r="Q21" s="2">
        <v>0.73526488406095925</v>
      </c>
      <c r="R21" s="1">
        <v>0.69175385156564695</v>
      </c>
      <c r="S21" s="2">
        <v>0.45833635808203749</v>
      </c>
    </row>
    <row r="22" spans="1:19" x14ac:dyDescent="0.3">
      <c r="A22" s="1">
        <v>5.3866999999999998E-2</v>
      </c>
      <c r="B22" s="1">
        <v>1.2283999999999999E-3</v>
      </c>
      <c r="C22" s="1">
        <v>1.9550999999999999E-2</v>
      </c>
      <c r="D22" s="2">
        <v>5.6818999999999999E-4</v>
      </c>
      <c r="E22" s="1">
        <v>3.7502E-3</v>
      </c>
      <c r="F22" s="2">
        <v>9.9444000000000005E-5</v>
      </c>
      <c r="G22" s="1">
        <v>0.1673</v>
      </c>
      <c r="H22" s="2">
        <v>3.8999999999999998E-3</v>
      </c>
      <c r="K22" s="1">
        <v>3.2270420691955516E-5</v>
      </c>
      <c r="L22" s="1">
        <v>7.6454746523538275E-6</v>
      </c>
      <c r="M22" s="1">
        <v>1.3768114211372004E-6</v>
      </c>
      <c r="N22" s="1">
        <v>7.6119081798624739E-5</v>
      </c>
      <c r="P22" s="2">
        <v>0.46585000444378943</v>
      </c>
      <c r="Q22" s="2">
        <v>0.7348130761491497</v>
      </c>
      <c r="R22" s="1">
        <v>0.69196502607597543</v>
      </c>
      <c r="S22" s="2">
        <v>0.54643671324489163</v>
      </c>
    </row>
    <row r="23" spans="1:19" x14ac:dyDescent="0.3">
      <c r="A23" s="1">
        <v>2.8035999999999998E-2</v>
      </c>
      <c r="B23" s="1">
        <v>7.6367000000000004E-4</v>
      </c>
      <c r="C23" s="1">
        <v>1.3415E-2</v>
      </c>
      <c r="D23" s="1">
        <v>3.6348000000000001E-4</v>
      </c>
      <c r="E23" s="1">
        <v>2.0244999999999998E-3</v>
      </c>
      <c r="F23" s="2">
        <v>7.2924999999999997E-5</v>
      </c>
      <c r="G23" s="1">
        <v>8.3099999999999993E-2</v>
      </c>
      <c r="H23" s="2">
        <v>1.4E-3</v>
      </c>
      <c r="K23" s="1">
        <v>1.72783559101219E-5</v>
      </c>
      <c r="L23" s="1">
        <v>5.1505216663417173E-6</v>
      </c>
      <c r="M23" s="1">
        <v>7.0421744066133423E-7</v>
      </c>
      <c r="N23" s="1">
        <v>4.350327877734027E-5</v>
      </c>
      <c r="O23" s="3"/>
      <c r="P23" s="1">
        <v>0.54861351350709131</v>
      </c>
      <c r="Q23" s="2">
        <v>0.69140031966295534</v>
      </c>
      <c r="R23" s="1">
        <v>0.96568205981268884</v>
      </c>
      <c r="S23" s="2">
        <v>0.36815994204932978</v>
      </c>
    </row>
    <row r="24" spans="1:19" x14ac:dyDescent="0.3">
      <c r="A24" s="1">
        <v>2.6818000000000002E-2</v>
      </c>
      <c r="B24" s="1">
        <v>6.9554999999999997E-4</v>
      </c>
      <c r="C24" s="1">
        <v>1.4359E-2</v>
      </c>
      <c r="D24" s="1">
        <v>3.5484999999999998E-4</v>
      </c>
      <c r="E24" s="1">
        <v>2.5338000000000001E-3</v>
      </c>
      <c r="F24" s="2">
        <v>6.5767999999999998E-5</v>
      </c>
      <c r="G24" s="1">
        <v>9.7100000000000006E-2</v>
      </c>
      <c r="H24" s="2">
        <v>2E-3</v>
      </c>
      <c r="K24" s="1">
        <v>1.6548953731980972E-5</v>
      </c>
      <c r="L24" s="1">
        <v>4.6937839799334704E-6</v>
      </c>
      <c r="M24" s="1">
        <v>1.0420261705574307E-6</v>
      </c>
      <c r="N24" s="1">
        <v>4.3431522802468361E-5</v>
      </c>
      <c r="O24" s="3"/>
      <c r="P24" s="2">
        <v>0.5220353291212525</v>
      </c>
      <c r="Q24" s="2">
        <v>0.68342548077939258</v>
      </c>
      <c r="R24" s="2">
        <v>0.63996932872049273</v>
      </c>
      <c r="S24" s="2">
        <v>0.48695390913477887</v>
      </c>
    </row>
    <row r="25" spans="1:19" x14ac:dyDescent="0.3">
      <c r="A25" s="1">
        <v>3.1977999999999999E-2</v>
      </c>
      <c r="B25" s="1">
        <v>1.1843999999999999E-3</v>
      </c>
      <c r="C25" s="1">
        <v>2.58E-2</v>
      </c>
      <c r="D25" s="2">
        <v>7.0456999999999996E-4</v>
      </c>
      <c r="E25" s="1">
        <v>5.3E-3</v>
      </c>
      <c r="F25" s="2">
        <v>1.6116000000000001E-4</v>
      </c>
      <c r="G25" s="1">
        <v>0.14649999999999999</v>
      </c>
      <c r="H25" s="1">
        <v>3.7000000000000002E-3</v>
      </c>
      <c r="K25" s="1">
        <v>2.5350858691257036E-5</v>
      </c>
      <c r="L25" s="1">
        <v>1.0120491893384955E-5</v>
      </c>
      <c r="M25" s="1">
        <v>2.1615647917901022E-6</v>
      </c>
      <c r="N25" s="1">
        <v>7.7599009482004144E-5</v>
      </c>
      <c r="P25" s="1">
        <v>0.65772813057967539</v>
      </c>
      <c r="Q25" s="2">
        <v>0.68941938079863907</v>
      </c>
      <c r="R25" s="1">
        <v>0.75284435679049566</v>
      </c>
      <c r="S25" s="2">
        <v>0.54868719783687747</v>
      </c>
    </row>
    <row r="26" spans="1:19" x14ac:dyDescent="0.3">
      <c r="A26" s="1">
        <v>2.7251000000000001E-2</v>
      </c>
      <c r="B26" s="1">
        <v>8.6768999999999995E-4</v>
      </c>
      <c r="C26" s="1">
        <v>1.6639000000000001E-2</v>
      </c>
      <c r="D26" s="1">
        <v>4.9613000000000001E-4</v>
      </c>
      <c r="E26" s="1">
        <v>3.0466E-3</v>
      </c>
      <c r="F26" s="2">
        <v>9.4852000000000006E-5</v>
      </c>
      <c r="G26" s="1">
        <v>9.9900000000000003E-2</v>
      </c>
      <c r="H26" s="1">
        <v>1.9E-3</v>
      </c>
      <c r="K26" s="1">
        <v>2.2516121156627695E-5</v>
      </c>
      <c r="L26" s="1">
        <v>7.4241262240874452E-6</v>
      </c>
      <c r="M26" s="1">
        <v>1.0931589903196813E-6</v>
      </c>
      <c r="N26" s="1">
        <v>5.9508521471854034E-5</v>
      </c>
      <c r="O26" s="3"/>
      <c r="P26" s="1">
        <v>0.55385564480645011</v>
      </c>
      <c r="Q26" s="2">
        <v>0.70579602591809076</v>
      </c>
      <c r="R26" s="2">
        <v>0.82180184636952147</v>
      </c>
      <c r="S26" s="2">
        <v>0.38962900654043259</v>
      </c>
    </row>
    <row r="27" spans="1:19" x14ac:dyDescent="0.3">
      <c r="Q27" s="3"/>
    </row>
    <row r="28" spans="1:19" x14ac:dyDescent="0.3">
      <c r="M28" s="3"/>
      <c r="O28" s="3"/>
      <c r="P28" s="12" t="s">
        <v>14</v>
      </c>
      <c r="Q28" s="12"/>
      <c r="R28" s="12"/>
      <c r="S28" s="12"/>
    </row>
    <row r="29" spans="1:19" x14ac:dyDescent="0.3">
      <c r="J29" t="s">
        <v>16</v>
      </c>
      <c r="K29">
        <f>_xlfn.STDEV.S(K4:K26)</f>
        <v>8.4619076684686241E-6</v>
      </c>
      <c r="L29">
        <f>_xlfn.STDEV.S(L4:L26)</f>
        <v>2.1426642655837549E-6</v>
      </c>
      <c r="M29">
        <f>_xlfn.STDEV.S(M4:M26)</f>
        <v>4.8819351943264509E-7</v>
      </c>
      <c r="N29">
        <f>_xlfn.STDEV.S(N4:N26)</f>
        <v>2.001659196764973E-5</v>
      </c>
      <c r="P29" s="1" t="s">
        <v>10</v>
      </c>
      <c r="Q29" s="1" t="s">
        <v>7</v>
      </c>
      <c r="R29" s="1" t="s">
        <v>11</v>
      </c>
      <c r="S29" s="1" t="s">
        <v>1</v>
      </c>
    </row>
    <row r="30" spans="1:19" x14ac:dyDescent="0.3">
      <c r="J30" t="s">
        <v>17</v>
      </c>
      <c r="K30">
        <f>K29*100/AVERAGE(K4:K26)</f>
        <v>36.267055377925402</v>
      </c>
      <c r="L30">
        <f>L29*100/AVERAGE(L4:L26)</f>
        <v>36.060729575518572</v>
      </c>
      <c r="M30">
        <f>M29*100/AVERAGE(M4:M26)</f>
        <v>41.149044217153978</v>
      </c>
      <c r="N30">
        <f>N29*100/AVERAGE(N4:N26)</f>
        <v>34.970646510796108</v>
      </c>
      <c r="O30" s="3"/>
      <c r="P30" s="1">
        <f>AVERAGE(_xlfn.ANCHORARRAY(P4))</f>
        <v>0.56173418585925006</v>
      </c>
      <c r="Q30" s="2">
        <f>AVERAGE(_xlfn.ANCHORARRAY(Q4))</f>
        <v>0.66519462165624188</v>
      </c>
      <c r="R30" s="2">
        <f>AVERAGE(_xlfn.ANCHORARRAY(R4))</f>
        <v>0.68725247888896723</v>
      </c>
      <c r="S30" s="2">
        <f>AVERAGE(_xlfn.ANCHORARRAY(S4))</f>
        <v>0.57443755292137699</v>
      </c>
    </row>
    <row r="31" spans="1:19" x14ac:dyDescent="0.3">
      <c r="O31" s="1" t="s">
        <v>15</v>
      </c>
      <c r="P31" s="1">
        <f>_xlfn.STDEV.S(_xlfn.ANCHORARRAY(P4))</f>
        <v>7.4728138317059711E-2</v>
      </c>
      <c r="Q31" s="2">
        <f>_xlfn.STDEV.S(_xlfn.ANCHORARRAY(Q4))</f>
        <v>8.1750491327275895E-2</v>
      </c>
      <c r="R31" s="1">
        <f>_xlfn.STDEV.S(_xlfn.ANCHORARRAY(R4))</f>
        <v>9.9985110013929013E-2</v>
      </c>
      <c r="S31" s="2">
        <f>_xlfn.STDEV.S(_xlfn.ANCHORARRAY(S4))</f>
        <v>0.11026959793681938</v>
      </c>
    </row>
    <row r="32" spans="1:19" x14ac:dyDescent="0.3">
      <c r="M32" s="3"/>
      <c r="O32" s="3"/>
      <c r="P32" s="3"/>
      <c r="Q32" s="3"/>
      <c r="S32" s="3"/>
    </row>
    <row r="33" spans="13:19" x14ac:dyDescent="0.3">
      <c r="Q33" s="3"/>
      <c r="S33" s="3"/>
    </row>
    <row r="34" spans="13:19" x14ac:dyDescent="0.3">
      <c r="O34" s="3"/>
      <c r="P34" s="3"/>
      <c r="Q34" s="3"/>
      <c r="S34" s="3"/>
    </row>
    <row r="35" spans="13:19" x14ac:dyDescent="0.3">
      <c r="O35" s="3"/>
      <c r="Q35" s="3"/>
      <c r="S35" s="3"/>
    </row>
    <row r="36" spans="13:19" x14ac:dyDescent="0.3">
      <c r="M36" s="3"/>
      <c r="O36" s="3"/>
      <c r="P36" s="3"/>
      <c r="Q36" s="3"/>
      <c r="R36" s="3"/>
      <c r="S36" s="3"/>
    </row>
    <row r="37" spans="13:19" x14ac:dyDescent="0.3">
      <c r="O37" s="3"/>
      <c r="Q37" s="3"/>
      <c r="S37" s="3"/>
    </row>
    <row r="38" spans="13:19" x14ac:dyDescent="0.3">
      <c r="M38" s="3"/>
      <c r="O38" s="3"/>
      <c r="Q38" s="3"/>
      <c r="R38" s="3"/>
      <c r="S38" s="3"/>
    </row>
    <row r="39" spans="13:19" x14ac:dyDescent="0.3">
      <c r="O39" s="3"/>
      <c r="S39" s="3"/>
    </row>
    <row r="40" spans="13:19" x14ac:dyDescent="0.3">
      <c r="M40" s="3"/>
      <c r="O40" s="3"/>
      <c r="Q40" s="3"/>
      <c r="S40" s="3"/>
    </row>
    <row r="41" spans="13:19" x14ac:dyDescent="0.3">
      <c r="Q41" s="3"/>
      <c r="S41" s="3"/>
    </row>
    <row r="42" spans="13:19" x14ac:dyDescent="0.3">
      <c r="M42" s="3"/>
      <c r="O42" s="3"/>
      <c r="P42" s="3"/>
      <c r="Q42" s="3"/>
      <c r="R42" s="3"/>
      <c r="S42" s="3"/>
    </row>
    <row r="43" spans="13:19" x14ac:dyDescent="0.3">
      <c r="Q43" s="3"/>
      <c r="S43" s="3"/>
    </row>
    <row r="44" spans="13:19" x14ac:dyDescent="0.3">
      <c r="M44" s="3"/>
      <c r="O44" s="3"/>
      <c r="P44" s="3"/>
      <c r="Q44" s="3"/>
      <c r="R44" s="3"/>
      <c r="S44" s="3"/>
    </row>
    <row r="45" spans="13:19" x14ac:dyDescent="0.3">
      <c r="M45" s="3"/>
      <c r="O45" s="3"/>
      <c r="Q45" s="3"/>
      <c r="S45" s="3"/>
    </row>
    <row r="46" spans="13:19" x14ac:dyDescent="0.3">
      <c r="M46" s="3"/>
      <c r="N46" s="3"/>
      <c r="O46" s="3"/>
      <c r="P46" s="3"/>
      <c r="Q46" s="3"/>
      <c r="R46" s="3"/>
      <c r="S46" s="3"/>
    </row>
    <row r="47" spans="13:19" x14ac:dyDescent="0.3">
      <c r="O47" s="3"/>
      <c r="Q47" s="3"/>
    </row>
    <row r="48" spans="13:19" x14ac:dyDescent="0.3">
      <c r="M48" s="3"/>
      <c r="O48" s="3"/>
      <c r="P48" s="3"/>
      <c r="Q48" s="3"/>
      <c r="S48" s="3"/>
    </row>
    <row r="50" spans="13:19" x14ac:dyDescent="0.3">
      <c r="M50" s="3"/>
      <c r="O50" s="3"/>
      <c r="P50" s="3"/>
      <c r="Q50" s="3"/>
      <c r="S50" s="3"/>
    </row>
    <row r="51" spans="13:19" x14ac:dyDescent="0.3">
      <c r="O51" s="3"/>
      <c r="Q51" s="3"/>
      <c r="S51" s="3"/>
    </row>
    <row r="52" spans="13:19" x14ac:dyDescent="0.3">
      <c r="M52" s="3"/>
      <c r="O52" s="3"/>
      <c r="P52" s="3"/>
      <c r="Q52" s="3"/>
      <c r="S52" s="3"/>
    </row>
    <row r="53" spans="13:19" x14ac:dyDescent="0.3">
      <c r="Q53" s="3"/>
      <c r="S53" s="3"/>
    </row>
    <row r="54" spans="13:19" x14ac:dyDescent="0.3">
      <c r="M54" s="3"/>
      <c r="O54" s="3"/>
      <c r="Q54" s="3"/>
      <c r="R54" s="3"/>
      <c r="S54" s="3"/>
    </row>
    <row r="55" spans="13:19" x14ac:dyDescent="0.3">
      <c r="Q55" s="3"/>
      <c r="S55" s="3"/>
    </row>
    <row r="56" spans="13:19" x14ac:dyDescent="0.3">
      <c r="M56" s="3"/>
      <c r="O56" s="3"/>
      <c r="Q56" s="3"/>
      <c r="R56" s="3"/>
      <c r="S56" s="3"/>
    </row>
    <row r="57" spans="13:19" x14ac:dyDescent="0.3">
      <c r="O57" s="3"/>
      <c r="Q57" s="3"/>
    </row>
    <row r="58" spans="13:19" x14ac:dyDescent="0.3">
      <c r="M58" s="3"/>
      <c r="O58" s="3"/>
      <c r="P58" s="3"/>
      <c r="Q58" s="3"/>
      <c r="S58" s="3"/>
    </row>
    <row r="59" spans="13:19" x14ac:dyDescent="0.3">
      <c r="Q59" s="3"/>
    </row>
    <row r="60" spans="13:19" x14ac:dyDescent="0.3">
      <c r="M60" s="3"/>
      <c r="O60" s="3"/>
      <c r="Q60" s="3"/>
      <c r="S60" s="3"/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A307-F05D-4C4A-A1DB-5726F2D70667}">
  <dimension ref="A1:AJ31"/>
  <sheetViews>
    <sheetView topLeftCell="A10" workbookViewId="0">
      <selection activeCell="J29" sqref="J29:N30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10" max="10" width="18.109375" bestFit="1" customWidth="1"/>
    <col min="14" max="14" width="12" bestFit="1" customWidth="1"/>
    <col min="15" max="15" width="18" bestFit="1" customWidth="1"/>
    <col min="19" max="19" width="12" bestFit="1" customWidth="1"/>
  </cols>
  <sheetData>
    <row r="1" spans="1:36" x14ac:dyDescent="0.3">
      <c r="A1" s="12" t="s">
        <v>7</v>
      </c>
      <c r="B1" s="12"/>
      <c r="C1" s="12"/>
      <c r="D1" s="12"/>
      <c r="E1" s="12"/>
      <c r="F1" s="12"/>
      <c r="G1" s="12"/>
      <c r="H1" s="12"/>
    </row>
    <row r="2" spans="1:36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36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36" x14ac:dyDescent="0.3">
      <c r="A4" s="1">
        <v>5.4260999999999997E-2</v>
      </c>
      <c r="B4" s="1">
        <v>1.7286000000000001E-3</v>
      </c>
      <c r="C4" s="1">
        <v>2.3099999999999999E-2</v>
      </c>
      <c r="D4" s="2">
        <v>6.3602000000000005E-4</v>
      </c>
      <c r="E4" s="1">
        <v>3.7206000000000001E-3</v>
      </c>
      <c r="F4" s="2">
        <v>1.0648E-4</v>
      </c>
      <c r="G4" s="1">
        <v>0.1779</v>
      </c>
      <c r="H4" s="2">
        <v>5.0000000000000001E-3</v>
      </c>
      <c r="K4" s="1">
        <v>4.1167797505769689E-5</v>
      </c>
      <c r="L4" s="1">
        <v>8.4601761656685789E-6</v>
      </c>
      <c r="M4" s="1">
        <v>1.5989593299737688E-6</v>
      </c>
      <c r="N4" s="1">
        <v>9.2884438280386105E-5</v>
      </c>
      <c r="P4" s="1" cm="1">
        <f t="array" ref="P4:P26">B4:B26/(2*K4:K26*SQRT(A4:A26/K4:K26))</f>
        <v>0.57828483038634471</v>
      </c>
      <c r="Q4" s="2" cm="1">
        <f t="array" ref="Q4:Q26">D4:D26/(2*L4:L26*SQRT(C4:C26/L4:L26))</f>
        <v>0.71935800978209896</v>
      </c>
      <c r="R4" s="2" cm="1">
        <f t="array" ref="R4:R26">F4:F26/(2*M4:M26*SQRT(E4:E26/M4:M26))</f>
        <v>0.69026022266038634</v>
      </c>
      <c r="S4" s="2" cm="1">
        <f t="array" ref="S4:S26">H4:H26/(2*N4:N26*SQRT(G4:G26/N4:N26))</f>
        <v>0.6150077026337929</v>
      </c>
    </row>
    <row r="5" spans="1:36" x14ac:dyDescent="0.3">
      <c r="A5" s="1">
        <v>4.0300000000000002E-2</v>
      </c>
      <c r="B5" s="2">
        <v>1.1000000000000001E-3</v>
      </c>
      <c r="C5" s="1">
        <v>2.6200000000000001E-2</v>
      </c>
      <c r="D5" s="2">
        <v>6.5890000000000002E-4</v>
      </c>
      <c r="E5" s="1">
        <v>3.5999999999999999E-3</v>
      </c>
      <c r="F5" s="2">
        <v>1.3800999999999999E-4</v>
      </c>
      <c r="G5" s="1" t="e">
        <v>#N/A</v>
      </c>
      <c r="H5" s="1" t="e">
        <v>#N/A</v>
      </c>
      <c r="K5" s="1">
        <v>2.699935312314911E-5</v>
      </c>
      <c r="L5" s="1">
        <v>9.4662770203746168E-6</v>
      </c>
      <c r="M5" s="1">
        <v>2.0370916051631638E-6</v>
      </c>
      <c r="N5" s="1">
        <v>7.8392548116236322E-5</v>
      </c>
      <c r="P5" s="1">
        <v>0.52727051581508888</v>
      </c>
      <c r="Q5" s="1">
        <v>0.66152956970834564</v>
      </c>
      <c r="R5" s="1">
        <v>0.8057940018997608</v>
      </c>
      <c r="S5" s="1" t="e">
        <v>#N/A</v>
      </c>
    </row>
    <row r="6" spans="1:36" x14ac:dyDescent="0.3">
      <c r="A6" s="1">
        <v>3.9399999999999998E-2</v>
      </c>
      <c r="B6" s="1">
        <v>1.1999999999999999E-3</v>
      </c>
      <c r="C6" s="1">
        <v>1.77E-2</v>
      </c>
      <c r="D6" s="2">
        <v>6.6456999999999996E-4</v>
      </c>
      <c r="E6" s="1">
        <v>2.9307000000000001E-3</v>
      </c>
      <c r="F6" s="2">
        <v>8.6562000000000002E-5</v>
      </c>
      <c r="G6" s="1">
        <v>0.12620000000000001</v>
      </c>
      <c r="H6" s="2">
        <v>3.3999999999999998E-3</v>
      </c>
      <c r="K6" s="1">
        <v>2.4013474617869273E-5</v>
      </c>
      <c r="L6" s="1">
        <v>9.584046966200826E-6</v>
      </c>
      <c r="M6" s="1">
        <v>1.1676547848728011E-6</v>
      </c>
      <c r="N6" s="1">
        <v>6.8883486056966076E-5</v>
      </c>
      <c r="P6" s="1">
        <v>0.61684441533255441</v>
      </c>
      <c r="Q6" s="1">
        <v>0.80676980777605467</v>
      </c>
      <c r="R6" s="1">
        <v>0.73986821909750677</v>
      </c>
      <c r="S6" s="1">
        <v>0.57658280291152963</v>
      </c>
    </row>
    <row r="7" spans="1:36" x14ac:dyDescent="0.3">
      <c r="A7" s="1">
        <v>3.5275000000000001E-2</v>
      </c>
      <c r="B7" s="2">
        <v>9.7022000000000005E-4</v>
      </c>
      <c r="C7" s="1">
        <v>1.2952E-2</v>
      </c>
      <c r="D7" s="1">
        <v>4.4087999999999999E-4</v>
      </c>
      <c r="E7" s="1">
        <v>2.3999999999999998E-3</v>
      </c>
      <c r="F7" s="2">
        <v>5.4855000000000002E-5</v>
      </c>
      <c r="G7" s="1" t="e">
        <v>#N/A</v>
      </c>
      <c r="H7" s="1" t="e">
        <v>#N/A</v>
      </c>
      <c r="K7" s="1">
        <v>1.6680839317348125E-5</v>
      </c>
      <c r="L7" s="1">
        <v>6.6677956490364653E-6</v>
      </c>
      <c r="M7" s="1">
        <v>9.2781732133195738E-7</v>
      </c>
      <c r="N7" s="1">
        <v>4.8275627540355978E-5</v>
      </c>
      <c r="P7" s="1">
        <v>0.63240859905807001</v>
      </c>
      <c r="Q7" s="1">
        <v>0.75012017075348181</v>
      </c>
      <c r="R7" s="1">
        <v>0.58123179693903049</v>
      </c>
      <c r="S7" s="1" t="e">
        <v>#N/A</v>
      </c>
    </row>
    <row r="8" spans="1:36" x14ac:dyDescent="0.3">
      <c r="A8" s="1" t="e">
        <v>#N/A</v>
      </c>
      <c r="B8" s="1" t="e">
        <v>#N/A</v>
      </c>
      <c r="C8" s="1">
        <v>1.2869E-2</v>
      </c>
      <c r="D8" s="1">
        <v>3.9532E-4</v>
      </c>
      <c r="E8" s="1">
        <v>2.0793999999999999E-3</v>
      </c>
      <c r="F8" s="2">
        <v>6.5487999999999994E-5</v>
      </c>
      <c r="G8" s="1">
        <v>8.8400000000000006E-2</v>
      </c>
      <c r="H8" s="2">
        <v>2.8E-3</v>
      </c>
      <c r="K8" s="1">
        <v>1.7778568913219443E-5</v>
      </c>
      <c r="L8" s="1">
        <v>6.8300404071388088E-6</v>
      </c>
      <c r="M8" s="1">
        <v>1.1571537183702186E-6</v>
      </c>
      <c r="N8" s="1">
        <v>5.2022845360513942E-5</v>
      </c>
      <c r="P8" s="1" t="e">
        <v>#N/A</v>
      </c>
      <c r="Q8" s="1">
        <v>0.66670659950519273</v>
      </c>
      <c r="R8" s="1">
        <v>0.6675244601268806</v>
      </c>
      <c r="S8" s="1">
        <v>0.65283713796277942</v>
      </c>
    </row>
    <row r="9" spans="1:36" x14ac:dyDescent="0.3">
      <c r="A9" s="1">
        <v>2.6335999999999998E-2</v>
      </c>
      <c r="B9" s="1">
        <v>8.8358000000000002E-4</v>
      </c>
      <c r="C9" s="1">
        <v>8.3999999999999995E-3</v>
      </c>
      <c r="D9" s="2">
        <v>2.7360999999999998E-4</v>
      </c>
      <c r="E9" s="2">
        <v>1E-3</v>
      </c>
      <c r="F9" s="2">
        <v>4.2774000000000001E-5</v>
      </c>
      <c r="G9" s="1">
        <v>3.2820000000000002E-2</v>
      </c>
      <c r="H9" s="2">
        <v>9.8915000000000006E-4</v>
      </c>
      <c r="K9" s="1">
        <v>1.4360131790560066E-5</v>
      </c>
      <c r="L9" s="1">
        <v>5.168856071732809E-6</v>
      </c>
      <c r="M9" s="1">
        <v>7.8227398240022579E-7</v>
      </c>
      <c r="N9" s="1">
        <v>3.9844492773115383E-5</v>
      </c>
      <c r="P9" s="1">
        <v>0.71839245375948668</v>
      </c>
      <c r="Q9" s="1">
        <v>0.65654592141307644</v>
      </c>
      <c r="R9" s="1">
        <v>0.76466361611930189</v>
      </c>
      <c r="S9" s="1">
        <v>0.43249263883410671</v>
      </c>
    </row>
    <row r="10" spans="1:36" x14ac:dyDescent="0.3">
      <c r="A10" s="1">
        <v>2.8899999999999999E-2</v>
      </c>
      <c r="B10" s="2">
        <v>9.6716E-4</v>
      </c>
      <c r="C10" s="1">
        <v>1.0465E-2</v>
      </c>
      <c r="D10" s="1">
        <v>2.5567E-4</v>
      </c>
      <c r="E10" s="1">
        <v>2.3999999999999998E-3</v>
      </c>
      <c r="F10" s="2">
        <v>6.1402000000000006E-5</v>
      </c>
      <c r="G10" s="1">
        <v>5.6599999999999998E-2</v>
      </c>
      <c r="H10" s="2">
        <v>2E-3</v>
      </c>
      <c r="K10" s="1">
        <v>1.7518288214818752E-5</v>
      </c>
      <c r="L10" s="1">
        <v>4.3425647488700436E-6</v>
      </c>
      <c r="M10" s="1">
        <v>8.0938637482872099E-7</v>
      </c>
      <c r="N10" s="1">
        <v>4.2189375151791399E-5</v>
      </c>
      <c r="P10" s="1">
        <v>0.67963161944901251</v>
      </c>
      <c r="Q10" s="1">
        <v>0.59966266172213412</v>
      </c>
      <c r="R10" s="1">
        <v>0.69657672030264217</v>
      </c>
      <c r="S10" s="1">
        <v>0.64712806919357813</v>
      </c>
    </row>
    <row r="11" spans="1:36" x14ac:dyDescent="0.3">
      <c r="A11" s="1">
        <v>3.3099999999999997E-2</v>
      </c>
      <c r="B11" s="2">
        <v>8.5050000000000002E-4</v>
      </c>
      <c r="C11" s="1">
        <v>1.2782E-2</v>
      </c>
      <c r="D11" s="1">
        <v>2.7936999999999998E-4</v>
      </c>
      <c r="E11" s="1">
        <v>1.5E-3</v>
      </c>
      <c r="F11" s="2">
        <v>3.5488000000000003E-5</v>
      </c>
      <c r="G11" s="1">
        <v>9.7199999999999995E-2</v>
      </c>
      <c r="H11" s="2">
        <v>3.3999999999999998E-3</v>
      </c>
      <c r="K11" s="1">
        <v>1.7780641782376191E-5</v>
      </c>
      <c r="L11" s="1">
        <v>5.7294913895545727E-6</v>
      </c>
      <c r="M11" s="1">
        <v>6.6945605108799321E-7</v>
      </c>
      <c r="N11" s="1">
        <v>4.5772974024681841E-5</v>
      </c>
      <c r="O11" s="3"/>
      <c r="P11" s="1">
        <v>0.55431497215520253</v>
      </c>
      <c r="Q11" s="2">
        <v>0.51616948941418428</v>
      </c>
      <c r="R11" s="1">
        <v>0.5599443457703609</v>
      </c>
      <c r="S11" s="1">
        <v>0.80595579712466625</v>
      </c>
      <c r="T11" s="3"/>
      <c r="U11" s="3"/>
      <c r="AC11" s="3"/>
      <c r="AG11" s="3"/>
      <c r="AH11" s="3"/>
    </row>
    <row r="12" spans="1:36" x14ac:dyDescent="0.3">
      <c r="A12" s="1">
        <v>4.9695000000000003E-2</v>
      </c>
      <c r="B12" s="1">
        <v>1.3778E-3</v>
      </c>
      <c r="C12" s="1">
        <v>1.5100000000000001E-2</v>
      </c>
      <c r="D12" s="2">
        <v>4.1996999999999998E-4</v>
      </c>
      <c r="E12" s="1">
        <v>2.7284000000000002E-3</v>
      </c>
      <c r="F12" s="2">
        <v>6.0182000000000001E-5</v>
      </c>
      <c r="G12" s="1">
        <v>0.17480000000000001</v>
      </c>
      <c r="H12" s="2">
        <v>3.5000000000000001E-3</v>
      </c>
      <c r="K12" s="1">
        <v>2.2769336406098221E-5</v>
      </c>
      <c r="L12" s="1">
        <v>6.7911253575974357E-6</v>
      </c>
      <c r="M12" s="1">
        <v>9.0672462039732525E-7</v>
      </c>
      <c r="N12" s="1">
        <v>5.7184455300693415E-5</v>
      </c>
      <c r="P12" s="1">
        <v>0.64762655857030249</v>
      </c>
      <c r="Q12" s="1">
        <v>0.65573584628851167</v>
      </c>
      <c r="R12" s="1">
        <v>0.6049854028611692</v>
      </c>
      <c r="S12" s="1">
        <v>0.5535136562100319</v>
      </c>
    </row>
    <row r="13" spans="1:36" x14ac:dyDescent="0.3">
      <c r="A13" s="1">
        <v>3.5762000000000002E-2</v>
      </c>
      <c r="B13" s="1">
        <v>1.5003E-3</v>
      </c>
      <c r="C13" s="1">
        <v>2.0961E-2</v>
      </c>
      <c r="D13" s="1">
        <v>6.5421999999999995E-4</v>
      </c>
      <c r="E13" s="1">
        <v>3.8183000000000002E-3</v>
      </c>
      <c r="F13" s="2">
        <v>9.6124000000000003E-5</v>
      </c>
      <c r="G13" s="1">
        <v>5.0500000000000003E-2</v>
      </c>
      <c r="H13" s="2">
        <v>2.8999999999999998E-3</v>
      </c>
      <c r="K13" s="1">
        <v>2.9221719554689819E-5</v>
      </c>
      <c r="L13" s="1">
        <v>8.0422887332234148E-6</v>
      </c>
      <c r="M13" s="1">
        <v>1.2183549973723694E-6</v>
      </c>
      <c r="N13" s="1">
        <v>7.2368846017139668E-5</v>
      </c>
      <c r="O13" s="3"/>
      <c r="P13" s="2">
        <v>0.73381118976840276</v>
      </c>
      <c r="Q13" s="1">
        <v>0.79670582330651707</v>
      </c>
      <c r="R13" s="1">
        <v>0.70466044032157338</v>
      </c>
      <c r="S13" s="2">
        <v>0.75848411444539454</v>
      </c>
      <c r="V13" s="3"/>
      <c r="AA13" s="3"/>
      <c r="AC13" s="3"/>
      <c r="AJ13" s="3"/>
    </row>
    <row r="14" spans="1:36" x14ac:dyDescent="0.3">
      <c r="A14" s="1">
        <v>3.7176000000000001E-2</v>
      </c>
      <c r="B14" s="1">
        <v>1.1111000000000001E-3</v>
      </c>
      <c r="C14" s="1">
        <v>2.0018999999999999E-2</v>
      </c>
      <c r="D14" s="1">
        <v>4.8074000000000001E-4</v>
      </c>
      <c r="E14" s="1">
        <v>3.5000999999999999E-3</v>
      </c>
      <c r="F14" s="2">
        <v>8.4233999999999993E-5</v>
      </c>
      <c r="G14" s="1">
        <v>0.1741</v>
      </c>
      <c r="H14" s="2">
        <v>3.2000000000000002E-3</v>
      </c>
      <c r="K14" s="1">
        <v>2.4859298410743392E-5</v>
      </c>
      <c r="L14" s="1">
        <v>7.34304539093014E-6</v>
      </c>
      <c r="M14" s="1">
        <v>1.187485576719754E-6</v>
      </c>
      <c r="N14" s="1">
        <v>6.446887443157975E-5</v>
      </c>
      <c r="P14" s="1">
        <v>0.57789293941667352</v>
      </c>
      <c r="Q14" s="1">
        <v>0.62693276439908674</v>
      </c>
      <c r="R14" s="1">
        <v>0.65328551785711075</v>
      </c>
      <c r="S14" s="2">
        <v>0.47757936433615089</v>
      </c>
    </row>
    <row r="15" spans="1:36" x14ac:dyDescent="0.3">
      <c r="A15" s="1">
        <v>5.79E-2</v>
      </c>
      <c r="B15" s="1">
        <v>1.8E-3</v>
      </c>
      <c r="C15" s="1">
        <v>2.2890000000000001E-2</v>
      </c>
      <c r="D15" s="1">
        <v>6.6828999999999999E-4</v>
      </c>
      <c r="E15" s="1">
        <v>2.2000000000000001E-3</v>
      </c>
      <c r="F15" s="2">
        <v>7.7602999999999995E-5</v>
      </c>
      <c r="G15" s="1">
        <v>0.13100000000000001</v>
      </c>
      <c r="H15" s="2">
        <v>4.7999999999999996E-3</v>
      </c>
      <c r="K15" s="1">
        <v>3.9607936043884834E-5</v>
      </c>
      <c r="L15" s="1">
        <v>1.0507137652550724E-5</v>
      </c>
      <c r="M15" s="1">
        <v>1.451665662513479E-6</v>
      </c>
      <c r="N15" s="1">
        <v>9.5225999945650395E-5</v>
      </c>
      <c r="O15" s="3"/>
      <c r="P15" s="2">
        <v>0.59430874607316408</v>
      </c>
      <c r="Q15" s="2">
        <v>0.68134937144915331</v>
      </c>
      <c r="R15" s="2">
        <v>0.68660011603900206</v>
      </c>
      <c r="S15" s="2">
        <v>0.67951308324882631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F15" s="3"/>
      <c r="AG15" s="3"/>
      <c r="AH15" s="3"/>
      <c r="AJ15" s="3"/>
    </row>
    <row r="16" spans="1:36" x14ac:dyDescent="0.3">
      <c r="A16" s="1">
        <v>3.9905999999999997E-2</v>
      </c>
      <c r="B16" s="1">
        <v>1.1758999999999999E-3</v>
      </c>
      <c r="C16" s="1">
        <v>1.8630000000000001E-2</v>
      </c>
      <c r="D16" s="1">
        <v>6.7520999999999998E-4</v>
      </c>
      <c r="E16" s="1">
        <v>2E-3</v>
      </c>
      <c r="F16" s="2">
        <v>7.6760000000000004E-5</v>
      </c>
      <c r="G16" s="1">
        <v>0.1167</v>
      </c>
      <c r="H16" s="2">
        <v>4.0000000000000001E-3</v>
      </c>
      <c r="K16" s="1">
        <v>2.4956892248321772E-5</v>
      </c>
      <c r="L16" s="1">
        <v>8.4649384529677159E-6</v>
      </c>
      <c r="M16" s="1">
        <v>1.314281432010509E-6</v>
      </c>
      <c r="N16" s="1">
        <v>6.866466218692139E-5</v>
      </c>
      <c r="P16" s="1">
        <v>0.58915021922411837</v>
      </c>
      <c r="Q16" s="1">
        <v>0.850140175147861</v>
      </c>
      <c r="R16" s="1">
        <v>0.74859304250618075</v>
      </c>
      <c r="S16" s="1">
        <v>0.70652563450410588</v>
      </c>
    </row>
    <row r="17" spans="1:34" x14ac:dyDescent="0.3">
      <c r="A17" s="1">
        <v>4.5400000000000003E-2</v>
      </c>
      <c r="B17" s="1">
        <v>1.1999999999999999E-3</v>
      </c>
      <c r="C17" s="1">
        <v>2.23E-2</v>
      </c>
      <c r="D17" s="2">
        <v>6.4110000000000002E-4</v>
      </c>
      <c r="E17" s="1">
        <v>5.1999999999999998E-3</v>
      </c>
      <c r="F17" s="2">
        <v>1.1781E-4</v>
      </c>
      <c r="G17" s="1">
        <v>0.14080000000000001</v>
      </c>
      <c r="H17" s="2">
        <v>3.3999999999999998E-3</v>
      </c>
      <c r="K17" s="1">
        <v>2.1287575123295648E-5</v>
      </c>
      <c r="L17" s="1">
        <v>8.1046499751507778E-6</v>
      </c>
      <c r="M17" s="1">
        <v>1.6468773135821054E-6</v>
      </c>
      <c r="N17" s="1">
        <v>6.3192129608917634E-5</v>
      </c>
      <c r="P17" s="2">
        <v>0.61032368934498882</v>
      </c>
      <c r="Q17" s="2">
        <v>0.75400845894639956</v>
      </c>
      <c r="R17" s="2">
        <v>0.63653144808341611</v>
      </c>
      <c r="S17" s="2">
        <v>0.56992288757839582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F17" s="3"/>
      <c r="AG17" s="3"/>
      <c r="AH17" s="3"/>
    </row>
    <row r="18" spans="1:34" x14ac:dyDescent="0.3">
      <c r="A18" s="1">
        <v>4.5798999999999999E-2</v>
      </c>
      <c r="B18" s="1">
        <v>1.6998E-3</v>
      </c>
      <c r="C18" s="1">
        <v>1.2197E-2</v>
      </c>
      <c r="D18" s="1">
        <v>3.4958999999999999E-4</v>
      </c>
      <c r="E18" s="1" t="e">
        <v>#N/A</v>
      </c>
      <c r="F18" s="1" t="e">
        <v>#N/A</v>
      </c>
      <c r="G18" s="1">
        <v>0.16339999999999999</v>
      </c>
      <c r="H18" s="2">
        <v>4.4999999999999997E-3</v>
      </c>
      <c r="K18" s="1">
        <v>2.6665098131205987E-5</v>
      </c>
      <c r="L18" s="1">
        <v>7.8230933374149585E-6</v>
      </c>
      <c r="M18" s="1">
        <v>1.2928800889776538E-6</v>
      </c>
      <c r="N18" s="1">
        <v>6.8046303746505912E-5</v>
      </c>
      <c r="P18" s="1">
        <v>0.76907419283972511</v>
      </c>
      <c r="Q18" s="1">
        <v>0.56586552767414955</v>
      </c>
      <c r="R18" s="1" t="e">
        <v>#N/A</v>
      </c>
      <c r="S18" s="1">
        <v>0.67476760184746132</v>
      </c>
    </row>
    <row r="19" spans="1:34" x14ac:dyDescent="0.3">
      <c r="A19" s="1">
        <v>1.8270999999999999E-2</v>
      </c>
      <c r="B19" s="2">
        <v>5.1104999999999998E-4</v>
      </c>
      <c r="C19" s="1">
        <v>8.3000000000000001E-3</v>
      </c>
      <c r="D19" s="2">
        <v>2.3771E-4</v>
      </c>
      <c r="E19" s="1">
        <v>2.0999999999999999E-3</v>
      </c>
      <c r="F19" s="2">
        <v>5.9197999999999998E-5</v>
      </c>
      <c r="G19" s="1">
        <v>4.5900000000000003E-2</v>
      </c>
      <c r="H19" s="2">
        <v>2.7000000000000001E-3</v>
      </c>
      <c r="K19" s="1">
        <v>1.1476790091104153E-5</v>
      </c>
      <c r="L19" s="1">
        <v>4.4115727754132151E-6</v>
      </c>
      <c r="M19" s="1">
        <v>7.5949507403802481E-7</v>
      </c>
      <c r="N19" s="1">
        <v>3.37788790628039E-5</v>
      </c>
      <c r="P19" s="1">
        <v>0.55801004749858496</v>
      </c>
      <c r="Q19" s="1">
        <v>0.62112882786696022</v>
      </c>
      <c r="R19" s="1">
        <v>0.74114794814660923</v>
      </c>
      <c r="S19" s="1">
        <v>1.0841885312611081</v>
      </c>
    </row>
    <row r="20" spans="1:34" x14ac:dyDescent="0.3">
      <c r="A20" s="1">
        <v>3.9335000000000002E-2</v>
      </c>
      <c r="B20" s="1">
        <v>1.4526000000000001E-3</v>
      </c>
      <c r="C20" s="1">
        <v>1.7641E-2</v>
      </c>
      <c r="D20" s="1">
        <v>4.9467999999999995E-4</v>
      </c>
      <c r="E20" s="1">
        <v>2.8E-3</v>
      </c>
      <c r="F20" s="2">
        <v>8.0611000000000005E-5</v>
      </c>
      <c r="G20" s="1">
        <v>0.14069999999999999</v>
      </c>
      <c r="H20" s="2">
        <v>5.0752999999999996E-3</v>
      </c>
      <c r="K20" s="1">
        <v>3.2885596587156061E-5</v>
      </c>
      <c r="L20" s="1">
        <v>8.7737015798489975E-6</v>
      </c>
      <c r="M20" s="1">
        <v>1.4827404598123445E-6</v>
      </c>
      <c r="N20" s="1">
        <v>8.1914958504015581E-5</v>
      </c>
      <c r="P20" s="1">
        <v>0.6385921924141591</v>
      </c>
      <c r="Q20" s="1">
        <v>0.62869691190311661</v>
      </c>
      <c r="R20" s="1">
        <v>0.62553660424364554</v>
      </c>
      <c r="S20" s="1">
        <v>0.7474860056006507</v>
      </c>
    </row>
    <row r="21" spans="1:34" x14ac:dyDescent="0.3">
      <c r="A21" s="1">
        <v>7.7381000000000005E-2</v>
      </c>
      <c r="B21" s="1">
        <v>2.0948999999999998E-3</v>
      </c>
      <c r="C21" s="1">
        <v>4.3784999999999998E-2</v>
      </c>
      <c r="D21" s="1">
        <v>1.1271E-3</v>
      </c>
      <c r="E21" s="1">
        <v>6.0851000000000004E-3</v>
      </c>
      <c r="F21" s="1">
        <v>1.7864000000000001E-4</v>
      </c>
      <c r="G21" s="1">
        <v>0.29772999999999999</v>
      </c>
      <c r="H21" s="1">
        <v>7.8123999999999997E-3</v>
      </c>
      <c r="K21" s="1">
        <v>5.0730829323462575E-5</v>
      </c>
      <c r="L21" s="1">
        <v>1.5567880956879086E-5</v>
      </c>
      <c r="M21" s="1">
        <v>2.5265300504059361E-6</v>
      </c>
      <c r="N21" s="1">
        <v>1.3400839952245632E-4</v>
      </c>
      <c r="P21" s="1">
        <v>0.52866450341672544</v>
      </c>
      <c r="Q21" s="1">
        <v>0.68258230576265966</v>
      </c>
      <c r="R21" s="1">
        <v>0.72036502773421485</v>
      </c>
      <c r="S21" s="1">
        <v>0.61841094414336983</v>
      </c>
    </row>
    <row r="22" spans="1:34" x14ac:dyDescent="0.3">
      <c r="A22" s="1">
        <v>3.5136000000000001E-2</v>
      </c>
      <c r="B22" s="1">
        <v>1.0277000000000001E-3</v>
      </c>
      <c r="C22" s="1">
        <v>1.9036000000000001E-2</v>
      </c>
      <c r="D22" s="1">
        <v>5.8546E-4</v>
      </c>
      <c r="E22" s="1">
        <v>3.3E-3</v>
      </c>
      <c r="F22" s="2">
        <v>9.2323000000000004E-5</v>
      </c>
      <c r="G22" s="1">
        <v>0.1734</v>
      </c>
      <c r="H22" s="2">
        <v>5.5999999999999999E-3</v>
      </c>
      <c r="K22" s="1">
        <v>3.3936390075526426E-5</v>
      </c>
      <c r="L22" s="1">
        <v>1.0508656355365578E-5</v>
      </c>
      <c r="M22" s="1">
        <v>1.4813071233826618E-6</v>
      </c>
      <c r="N22" s="1">
        <v>8.7707324550339558E-5</v>
      </c>
      <c r="P22" s="1">
        <v>0.4705734063097064</v>
      </c>
      <c r="Q22" s="1">
        <v>0.65449418074860011</v>
      </c>
      <c r="R22" s="1">
        <v>0.66023780310536073</v>
      </c>
      <c r="S22" s="1">
        <v>0.71798530079755607</v>
      </c>
    </row>
    <row r="23" spans="1:34" x14ac:dyDescent="0.3">
      <c r="A23" s="1">
        <v>2.3862000000000001E-2</v>
      </c>
      <c r="B23" s="2">
        <v>7.9672E-4</v>
      </c>
      <c r="C23" s="1">
        <v>2.0036000000000002E-2</v>
      </c>
      <c r="D23" s="1">
        <v>5.0122999999999997E-4</v>
      </c>
      <c r="E23" s="1">
        <v>2.8132999999999999E-3</v>
      </c>
      <c r="F23" s="2">
        <v>7.6695999999999999E-5</v>
      </c>
      <c r="G23" s="1">
        <v>0.10958</v>
      </c>
      <c r="H23" s="2">
        <v>1.931E-3</v>
      </c>
      <c r="K23" s="1">
        <v>2.0379129497924278E-5</v>
      </c>
      <c r="L23" s="1">
        <v>7.9594992718540262E-6</v>
      </c>
      <c r="M23" s="1">
        <v>1.1256350770078881E-6</v>
      </c>
      <c r="N23" s="1">
        <v>5.860817658301662E-5</v>
      </c>
      <c r="P23" s="1">
        <v>0.57125430835594171</v>
      </c>
      <c r="Q23" s="1">
        <v>0.62756494433139698</v>
      </c>
      <c r="R23" s="1">
        <v>0.68145296665182253</v>
      </c>
      <c r="S23" s="1">
        <v>0.38098469122711237</v>
      </c>
    </row>
    <row r="24" spans="1:34" x14ac:dyDescent="0.3">
      <c r="A24" s="1">
        <v>1.5900000000000001E-2</v>
      </c>
      <c r="B24" s="2">
        <v>6.4594999999999995E-4</v>
      </c>
      <c r="C24" s="1">
        <v>7.0375000000000004E-3</v>
      </c>
      <c r="D24" s="1">
        <v>3.6493000000000002E-4</v>
      </c>
      <c r="E24" s="1">
        <v>1.4E-3</v>
      </c>
      <c r="F24" s="2">
        <v>5.1264999999999998E-5</v>
      </c>
      <c r="G24" s="1" t="e">
        <v>#N/A</v>
      </c>
      <c r="H24" s="1" t="e">
        <v>#N/A</v>
      </c>
      <c r="K24" s="1">
        <v>1.6466950548886301E-5</v>
      </c>
      <c r="L24" s="1">
        <v>6.4645693512724958E-6</v>
      </c>
      <c r="M24" s="1">
        <v>1.0963038724935797E-6</v>
      </c>
      <c r="N24" s="1">
        <v>4.8760682973726945E-5</v>
      </c>
      <c r="P24" s="1">
        <v>0.63119529669298458</v>
      </c>
      <c r="Q24" s="1">
        <v>0.85546169532986238</v>
      </c>
      <c r="R24" s="1">
        <v>0.6542767294856261</v>
      </c>
      <c r="S24" s="1" t="e">
        <v>#N/A</v>
      </c>
    </row>
    <row r="25" spans="1:34" x14ac:dyDescent="0.3">
      <c r="A25" s="1">
        <v>3.6289000000000002E-2</v>
      </c>
      <c r="B25" s="1">
        <v>1.5204000000000001E-3</v>
      </c>
      <c r="C25" s="1">
        <v>2.1189E-2</v>
      </c>
      <c r="D25" s="1">
        <v>7.1486E-4</v>
      </c>
      <c r="E25" s="1">
        <v>5.6915000000000004E-3</v>
      </c>
      <c r="F25" s="1">
        <v>1.4605999999999999E-4</v>
      </c>
      <c r="G25" s="1">
        <v>0.106</v>
      </c>
      <c r="H25" s="1">
        <v>3.0000000000000001E-3</v>
      </c>
      <c r="K25" s="1">
        <v>2.6194451046700132E-5</v>
      </c>
      <c r="L25" s="1">
        <v>9.7640003924389737E-6</v>
      </c>
      <c r="M25" s="1">
        <v>1.9447391737284186E-6</v>
      </c>
      <c r="N25" s="1">
        <v>7.6428156458429296E-5</v>
      </c>
      <c r="P25" s="1">
        <v>0.77971468586236614</v>
      </c>
      <c r="Q25" s="1">
        <v>0.78581782625105734</v>
      </c>
      <c r="R25" s="1">
        <v>0.69415626762463001</v>
      </c>
      <c r="S25" s="1">
        <v>0.52700123678030075</v>
      </c>
    </row>
    <row r="26" spans="1:34" x14ac:dyDescent="0.3">
      <c r="A26" s="1">
        <v>2.6932999999999999E-2</v>
      </c>
      <c r="B26" s="1">
        <v>7.4777999999999997E-4</v>
      </c>
      <c r="C26" s="1">
        <v>1.6159E-2</v>
      </c>
      <c r="D26" s="2">
        <v>5.2744000000000001E-4</v>
      </c>
      <c r="E26" s="1">
        <v>4.7638999999999997E-3</v>
      </c>
      <c r="F26" s="2">
        <v>1.1018000000000001E-4</v>
      </c>
      <c r="G26" s="1">
        <v>3.9899999999999998E-2</v>
      </c>
      <c r="H26" s="1">
        <v>1.1999999999999999E-3</v>
      </c>
      <c r="K26" s="1">
        <v>2.0546004783542919E-5</v>
      </c>
      <c r="L26" s="1">
        <v>9.612077154486195E-6</v>
      </c>
      <c r="M26" s="1">
        <v>1.4189050265733531E-6</v>
      </c>
      <c r="N26" s="1">
        <v>6.4519525002088268E-5</v>
      </c>
      <c r="P26" s="1">
        <v>0.50261771535791389</v>
      </c>
      <c r="Q26" s="1">
        <v>0.66915573205158441</v>
      </c>
      <c r="R26" s="1">
        <v>0.67006169327883558</v>
      </c>
      <c r="S26" s="1">
        <v>0.37395489448394648</v>
      </c>
    </row>
    <row r="28" spans="1:34" x14ac:dyDescent="0.3">
      <c r="P28" s="12" t="s">
        <v>14</v>
      </c>
      <c r="Q28" s="12"/>
      <c r="R28" s="12"/>
      <c r="S28" s="12"/>
    </row>
    <row r="29" spans="1:34" x14ac:dyDescent="0.3">
      <c r="J29" t="s">
        <v>16</v>
      </c>
      <c r="K29">
        <f>_xlfn.STDEV.S(K4:K26)</f>
        <v>9.4478247841759352E-6</v>
      </c>
      <c r="L29">
        <f>_xlfn.STDEV.S(L4:L26)</f>
        <v>2.4108117081929706E-6</v>
      </c>
      <c r="M29">
        <f>_xlfn.STDEV.S(M4:M26)</f>
        <v>4.4706431020486614E-7</v>
      </c>
      <c r="N29">
        <f>_xlfn.STDEV.S(N4:N26)</f>
        <v>2.2229627619778065E-5</v>
      </c>
      <c r="P29" s="1" t="s">
        <v>10</v>
      </c>
      <c r="Q29" s="1" t="s">
        <v>7</v>
      </c>
      <c r="R29" s="1" t="s">
        <v>11</v>
      </c>
      <c r="S29" s="1" t="s">
        <v>1</v>
      </c>
    </row>
    <row r="30" spans="1:34" x14ac:dyDescent="0.3">
      <c r="J30" t="s">
        <v>17</v>
      </c>
      <c r="K30">
        <f>K29*100/AVERAGE(K4:K26)</f>
        <v>37.576746167178875</v>
      </c>
      <c r="L30">
        <f>L29*100/AVERAGE(L4:L26)</f>
        <v>29.749137524999846</v>
      </c>
      <c r="M30">
        <f>M29*100/AVERAGE(M4:M26)</f>
        <v>34.270682350020628</v>
      </c>
      <c r="N30">
        <f>N29*100/AVERAGE(N4:N26)</f>
        <v>33.13246937230754</v>
      </c>
      <c r="P30" s="1">
        <f>AVERAGEIF(_xlfn.ANCHORARRAY(P4),"&lt;&gt;#N/A")</f>
        <v>0.61408895895915983</v>
      </c>
      <c r="Q30" s="1">
        <f>AVERAGEIF(_xlfn.ANCHORARRAY(Q4),"&lt;&gt;#N/A")</f>
        <v>0.68836967919702097</v>
      </c>
      <c r="R30" s="1">
        <f>AVERAGEIF(_xlfn.ANCHORARRAY(R4),"&lt;&gt;#N/A")</f>
        <v>0.68126156322068487</v>
      </c>
      <c r="S30" s="1">
        <f>AVERAGEIF(_xlfn.ANCHORARRAY(S4),"&lt;&gt;#N/A")</f>
        <v>0.63001610475624326</v>
      </c>
    </row>
    <row r="31" spans="1:34" x14ac:dyDescent="0.3">
      <c r="O31" s="1" t="s">
        <v>15</v>
      </c>
      <c r="P31" s="1" cm="1">
        <f t="array" ref="P31">_xlfn.STDEV.S(IFERROR(_xlfn.ANCHORARRAY(P4),0))</f>
        <v>0.15136658208505538</v>
      </c>
      <c r="Q31" s="1" cm="1">
        <f t="array" ref="Q31">_xlfn.STDEV.S(IFERROR(_xlfn.ANCHORARRAY(Q4),0))</f>
        <v>8.8259078351683923E-2</v>
      </c>
      <c r="R31" s="1" cm="1">
        <f t="array" ref="R31">_xlfn.STDEV.S(IFERROR(_xlfn.ANCHORARRAY(R4),0))</f>
        <v>0.15351325415813596</v>
      </c>
      <c r="S31" s="1" cm="1">
        <f t="array" ref="S31">_xlfn.STDEV.S(IFERROR(_xlfn.ANCHORARRAY(S4),0))</f>
        <v>0.26414190140953914</v>
      </c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3CF5-A8A7-4F2F-BE67-EF4ADA24A47D}">
  <dimension ref="A1:AJ31"/>
  <sheetViews>
    <sheetView topLeftCell="A7" workbookViewId="0">
      <selection activeCell="L30" sqref="L30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10" max="10" width="18.109375" bestFit="1" customWidth="1"/>
    <col min="14" max="14" width="12" bestFit="1" customWidth="1"/>
    <col min="15" max="15" width="18" bestFit="1" customWidth="1"/>
    <col min="19" max="19" width="12" bestFit="1" customWidth="1"/>
  </cols>
  <sheetData>
    <row r="1" spans="1:36" x14ac:dyDescent="0.3">
      <c r="A1" s="12" t="s">
        <v>8</v>
      </c>
      <c r="B1" s="12"/>
      <c r="C1" s="12"/>
      <c r="D1" s="12"/>
      <c r="E1" s="12"/>
      <c r="F1" s="12"/>
      <c r="G1" s="12"/>
      <c r="H1" s="12"/>
    </row>
    <row r="2" spans="1:36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36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36" x14ac:dyDescent="0.3">
      <c r="A4" s="1">
        <v>5.1900000000000002E-2</v>
      </c>
      <c r="B4" s="1">
        <v>1.4E-3</v>
      </c>
      <c r="C4" s="1">
        <v>1.83E-2</v>
      </c>
      <c r="D4" s="2">
        <v>5.9018000000000004E-4</v>
      </c>
      <c r="E4" s="1">
        <v>3.7732999999999998E-3</v>
      </c>
      <c r="F4" s="2">
        <v>1.0744E-4</v>
      </c>
      <c r="G4" s="1">
        <v>0.1638</v>
      </c>
      <c r="H4" s="2">
        <v>4.7000000000000002E-3</v>
      </c>
      <c r="K4" s="1">
        <v>3.0691022712399088E-5</v>
      </c>
      <c r="L4" s="1">
        <v>7.1129300333673575E-6</v>
      </c>
      <c r="M4" s="1">
        <v>1.5884021694755294E-6</v>
      </c>
      <c r="N4" s="1">
        <v>7.4405744898316766E-5</v>
      </c>
      <c r="P4" s="1" cm="1">
        <f t="array" ref="P4:P26">B4:B26/(2*K4:K26*SQRT(A4:A26/K4:K26))</f>
        <v>0.55463679906810825</v>
      </c>
      <c r="Q4" s="2" cm="1">
        <f t="array" ref="Q4:Q26">D4:D26/(2*L4:L26*SQRT(C4:C26/L4:L26))</f>
        <v>0.81790842012272158</v>
      </c>
      <c r="R4" s="2" cm="1">
        <f t="array" ref="R4:R26">F4:F26/(2*M4:M26*SQRT(E4:E26/M4:M26))</f>
        <v>0.69389714468963593</v>
      </c>
      <c r="S4" s="2" cm="1">
        <f t="array" ref="S4:S26">H4:H26/(2*N4:N26*SQRT(G4:G26/N4:N26))</f>
        <v>0.67314353501627022</v>
      </c>
    </row>
    <row r="5" spans="1:36" x14ac:dyDescent="0.3">
      <c r="A5" s="1" t="e">
        <v>#N/A</v>
      </c>
      <c r="B5" s="1" t="e">
        <v>#N/A</v>
      </c>
      <c r="C5" s="1">
        <v>1.2500000000000001E-2</v>
      </c>
      <c r="D5" s="2">
        <v>3.1192999999999998E-4</v>
      </c>
      <c r="E5" s="1">
        <v>3.7564999999999999E-3</v>
      </c>
      <c r="F5" s="2">
        <v>9.4584000000000001E-5</v>
      </c>
      <c r="G5" s="1">
        <v>4.07E-2</v>
      </c>
      <c r="H5" s="2">
        <v>9.4233999999999995E-4</v>
      </c>
      <c r="K5" s="1">
        <v>1.2338344779126682E-5</v>
      </c>
      <c r="L5" s="1">
        <v>6.2787579771995477E-6</v>
      </c>
      <c r="M5" s="1">
        <v>1.2474814768589971E-6</v>
      </c>
      <c r="N5" s="1">
        <v>4.2217410112750454E-5</v>
      </c>
      <c r="P5" s="1" t="e">
        <v>#N/A</v>
      </c>
      <c r="Q5" s="1">
        <v>0.55671801062522375</v>
      </c>
      <c r="R5" s="1">
        <v>0.69084231600397228</v>
      </c>
      <c r="S5" s="1">
        <v>0.35944680880888452</v>
      </c>
    </row>
    <row r="6" spans="1:36" x14ac:dyDescent="0.3">
      <c r="A6" s="4">
        <v>0.04</v>
      </c>
      <c r="B6" s="4">
        <v>1.2999999999999999E-3</v>
      </c>
      <c r="C6" s="4">
        <v>1.03E-2</v>
      </c>
      <c r="D6" s="5">
        <v>3.9821000000000002E-4</v>
      </c>
      <c r="E6" s="4">
        <v>2.5000000000000001E-3</v>
      </c>
      <c r="F6" s="5">
        <v>5.9265999999999998E-5</v>
      </c>
      <c r="G6" s="4">
        <v>8.6800000000000002E-2</v>
      </c>
      <c r="H6" s="5">
        <v>3.0000000000000001E-3</v>
      </c>
      <c r="K6" s="1">
        <v>1.9524858329480358E-5</v>
      </c>
      <c r="L6" s="1">
        <v>6.362435188758748E-6</v>
      </c>
      <c r="M6" s="1">
        <v>9.9090393881110012E-7</v>
      </c>
      <c r="N6" s="1">
        <v>5.300255350305172E-5</v>
      </c>
      <c r="P6" s="1">
        <v>0.73551141163493761</v>
      </c>
      <c r="Q6" s="1">
        <v>0.77777121899547608</v>
      </c>
      <c r="R6" s="1">
        <v>0.59537396470235471</v>
      </c>
      <c r="S6" s="1">
        <v>0.69933135395207913</v>
      </c>
    </row>
    <row r="7" spans="1:36" x14ac:dyDescent="0.3">
      <c r="A7" s="4">
        <v>1.84E-2</v>
      </c>
      <c r="B7" s="5">
        <v>2.6685000000000001E-4</v>
      </c>
      <c r="C7" s="4">
        <v>8.2000000000000007E-3</v>
      </c>
      <c r="D7" s="5">
        <v>1.7047000000000001E-4</v>
      </c>
      <c r="E7" s="4">
        <v>2.2426E-3</v>
      </c>
      <c r="F7" s="5">
        <v>5.8885999999999998E-5</v>
      </c>
      <c r="G7" s="4">
        <v>3.1800000000000002E-2</v>
      </c>
      <c r="H7" s="5">
        <v>9.0793999999999998E-4</v>
      </c>
      <c r="K7" s="1">
        <v>8.6425289772898863E-6</v>
      </c>
      <c r="L7" s="1">
        <v>4.770167931007206E-6</v>
      </c>
      <c r="M7" s="1">
        <v>8.3626585015942255E-7</v>
      </c>
      <c r="N7" s="1">
        <v>2.9803442060385421E-5</v>
      </c>
      <c r="P7" s="1">
        <v>0.33458608695389375</v>
      </c>
      <c r="Q7" s="1">
        <v>0.43096718701408215</v>
      </c>
      <c r="R7" s="1">
        <v>0.67988266631493699</v>
      </c>
      <c r="S7" s="1">
        <v>0.46631606955076499</v>
      </c>
    </row>
    <row r="8" spans="1:36" x14ac:dyDescent="0.3">
      <c r="A8" s="1">
        <v>3.7499999999999999E-2</v>
      </c>
      <c r="B8" s="2">
        <v>1.1000000000000001E-3</v>
      </c>
      <c r="C8" s="1">
        <v>1.77E-2</v>
      </c>
      <c r="D8" s="2">
        <v>4.8023E-4</v>
      </c>
      <c r="E8" s="1">
        <v>2.4564999999999999E-3</v>
      </c>
      <c r="F8" s="2">
        <v>6.8555999999999999E-5</v>
      </c>
      <c r="G8" s="1">
        <v>0.14180000000000001</v>
      </c>
      <c r="H8" s="2">
        <v>3.0999999999999999E-3</v>
      </c>
      <c r="K8" s="1">
        <v>2.0152534507923971E-5</v>
      </c>
      <c r="L8" s="1">
        <v>7.1863540698813976E-6</v>
      </c>
      <c r="M8" s="1">
        <v>1.1427846437650291E-6</v>
      </c>
      <c r="N8" s="1">
        <v>5.6457647103085599E-5</v>
      </c>
      <c r="P8" s="1">
        <v>0.63267725093370075</v>
      </c>
      <c r="Q8" s="1">
        <v>0.6732530857986101</v>
      </c>
      <c r="R8" s="1">
        <v>0.64695621944027026</v>
      </c>
      <c r="S8" s="1">
        <v>0.54781282491297478</v>
      </c>
    </row>
    <row r="9" spans="1:36" x14ac:dyDescent="0.3">
      <c r="A9" s="1">
        <v>2.1249000000000001E-2</v>
      </c>
      <c r="B9" s="1">
        <v>5.9712000000000003E-4</v>
      </c>
      <c r="C9" s="1">
        <v>7.4999999999999997E-3</v>
      </c>
      <c r="D9" s="2">
        <v>2.5098999999999998E-4</v>
      </c>
      <c r="E9" s="2">
        <v>8.9740000000000002E-4</v>
      </c>
      <c r="F9" s="2">
        <v>2.7749000000000001E-5</v>
      </c>
      <c r="G9" s="1">
        <v>2.8899999999999999E-2</v>
      </c>
      <c r="H9" s="2">
        <v>1.1999999999999999E-3</v>
      </c>
      <c r="K9" s="1">
        <v>8.9541423138003056E-6</v>
      </c>
      <c r="L9" s="1">
        <v>3.6959218622524984E-6</v>
      </c>
      <c r="M9" s="1">
        <v>5.8733040093843651E-7</v>
      </c>
      <c r="N9" s="1">
        <v>2.6454572779751148E-5</v>
      </c>
      <c r="P9" s="1">
        <v>0.68446363205437566</v>
      </c>
      <c r="Q9" s="1">
        <v>0.75376228028851178</v>
      </c>
      <c r="R9" s="1">
        <v>0.60434240445581378</v>
      </c>
      <c r="S9" s="1">
        <v>0.68620195778738702</v>
      </c>
    </row>
    <row r="10" spans="1:36" x14ac:dyDescent="0.3">
      <c r="A10" s="6">
        <v>2.46E-2</v>
      </c>
      <c r="B10" s="7">
        <v>7.1398000000000002E-4</v>
      </c>
      <c r="C10" s="6">
        <v>8.1609000000000004E-3</v>
      </c>
      <c r="D10" s="6">
        <v>2.3160999999999999E-4</v>
      </c>
      <c r="E10" s="6">
        <v>1.4E-3</v>
      </c>
      <c r="F10" s="7">
        <v>3.3526999999999999E-5</v>
      </c>
      <c r="G10" s="6">
        <v>6.9000000000000006E-2</v>
      </c>
      <c r="H10" s="7">
        <v>2.0999999999999999E-3</v>
      </c>
      <c r="K10" s="1">
        <v>1.336462590115784E-5</v>
      </c>
      <c r="L10" s="1">
        <v>3.865198844938346E-6</v>
      </c>
      <c r="M10" s="1">
        <v>5.6474995609480747E-7</v>
      </c>
      <c r="N10" s="1">
        <v>3.3332743974392094E-5</v>
      </c>
      <c r="P10" s="4">
        <v>0.62260140151465904</v>
      </c>
      <c r="Q10" s="4">
        <v>0.65203718266735666</v>
      </c>
      <c r="R10" s="1">
        <v>0.59617337694101469</v>
      </c>
      <c r="S10" s="1">
        <v>0.69235561778223897</v>
      </c>
      <c r="T10" s="8"/>
    </row>
    <row r="11" spans="1:36" x14ac:dyDescent="0.3">
      <c r="A11" s="1">
        <v>3.6068000000000003E-2</v>
      </c>
      <c r="B11" s="1">
        <v>1.1965000000000001E-3</v>
      </c>
      <c r="C11" s="1">
        <v>8.1980000000000004E-3</v>
      </c>
      <c r="D11" s="1">
        <v>2.1169E-4</v>
      </c>
      <c r="E11" s="1">
        <v>1.9E-3</v>
      </c>
      <c r="F11" s="2">
        <v>2.3349999999999998E-5</v>
      </c>
      <c r="G11" s="1">
        <v>4.1099999999999998E-2</v>
      </c>
      <c r="H11" s="2">
        <v>1.5E-3</v>
      </c>
      <c r="K11" s="1">
        <v>1.9379515294535752E-5</v>
      </c>
      <c r="L11" s="1">
        <v>4.087682301045522E-6</v>
      </c>
      <c r="M11" s="1">
        <v>5.2442693060336388E-7</v>
      </c>
      <c r="N11" s="1">
        <v>4.2013369934247005E-5</v>
      </c>
      <c r="O11" s="3"/>
      <c r="P11" s="4">
        <v>0.71556686423092852</v>
      </c>
      <c r="Q11" s="5">
        <v>0.57819964801553336</v>
      </c>
      <c r="R11" s="2">
        <v>0.36986019638434708</v>
      </c>
      <c r="S11" s="1">
        <v>0.57075088475636182</v>
      </c>
      <c r="T11" s="9"/>
      <c r="Z11" s="3"/>
      <c r="AH11" s="3"/>
      <c r="AI11" s="3"/>
      <c r="AJ11" s="3"/>
    </row>
    <row r="12" spans="1:36" x14ac:dyDescent="0.3">
      <c r="A12" s="1">
        <v>1.6986999999999999E-2</v>
      </c>
      <c r="B12" s="1">
        <v>4.9958000000000001E-4</v>
      </c>
      <c r="C12" s="1">
        <v>1.54E-2</v>
      </c>
      <c r="D12" s="2">
        <v>3.1753E-4</v>
      </c>
      <c r="E12" s="1">
        <v>2.0325E-3</v>
      </c>
      <c r="F12" s="2">
        <v>5.2766999999999998E-5</v>
      </c>
      <c r="G12" s="1">
        <v>0.12820000000000001</v>
      </c>
      <c r="H12" s="2">
        <v>1.8E-3</v>
      </c>
      <c r="K12" s="1">
        <v>1.4158534162907824E-5</v>
      </c>
      <c r="L12" s="1">
        <v>4.507058018013104E-6</v>
      </c>
      <c r="M12" s="1">
        <v>7.6738378385557315E-7</v>
      </c>
      <c r="N12" s="1">
        <v>3.7458423250750833E-5</v>
      </c>
      <c r="P12" s="4">
        <v>0.50933973508719332</v>
      </c>
      <c r="Q12" s="4">
        <v>0.60262595534641317</v>
      </c>
      <c r="R12" s="1">
        <v>0.66805285146459736</v>
      </c>
      <c r="S12" s="1">
        <v>0.41069909946595318</v>
      </c>
      <c r="T12" s="8"/>
    </row>
    <row r="13" spans="1:36" x14ac:dyDescent="0.3">
      <c r="A13" s="1">
        <v>2.6419000000000002E-2</v>
      </c>
      <c r="B13" s="1">
        <v>1.4162000000000001E-3</v>
      </c>
      <c r="C13" s="1">
        <v>1.0584E-2</v>
      </c>
      <c r="D13" s="1">
        <v>4.0763000000000003E-4</v>
      </c>
      <c r="E13" s="1">
        <v>2.5000000000000001E-3</v>
      </c>
      <c r="F13" s="2">
        <v>6.8672999999999998E-5</v>
      </c>
      <c r="G13" s="1">
        <v>0.12889999999999999</v>
      </c>
      <c r="H13" s="2">
        <v>6.0000000000000001E-3</v>
      </c>
      <c r="K13" s="1">
        <v>2.0598947228375152E-5</v>
      </c>
      <c r="L13" s="1">
        <v>5.5997669979267563E-6</v>
      </c>
      <c r="M13" s="1">
        <v>1.0940238799902304E-6</v>
      </c>
      <c r="N13" s="1">
        <v>5.1900275255179775E-5</v>
      </c>
      <c r="O13" s="3"/>
      <c r="P13" s="5">
        <v>0.95987326246510274</v>
      </c>
      <c r="Q13" s="5">
        <v>0.83719427397513002</v>
      </c>
      <c r="R13" s="2">
        <v>0.65655727698704169</v>
      </c>
      <c r="S13" s="2">
        <v>1.1598717356900963</v>
      </c>
      <c r="T13" s="8"/>
      <c r="V13" s="3"/>
      <c r="X13" s="3"/>
      <c r="AA13" s="3"/>
      <c r="AC13" s="3"/>
      <c r="AD13" s="3"/>
      <c r="AF13" s="3"/>
      <c r="AH13" s="3"/>
      <c r="AI13" s="3"/>
      <c r="AJ13" s="3"/>
    </row>
    <row r="14" spans="1:36" x14ac:dyDescent="0.3">
      <c r="A14" s="1">
        <v>1.7183E-2</v>
      </c>
      <c r="B14" s="1">
        <v>4.9092000000000005E-4</v>
      </c>
      <c r="C14" s="1">
        <v>1.34E-2</v>
      </c>
      <c r="D14" s="2">
        <v>3.6431000000000001E-4</v>
      </c>
      <c r="E14" s="1">
        <v>1.8519999999999999E-3</v>
      </c>
      <c r="F14" s="2">
        <v>5.3739999999999997E-5</v>
      </c>
      <c r="G14" s="1">
        <v>3.8899999999999997E-2</v>
      </c>
      <c r="H14" s="2">
        <v>1.4E-3</v>
      </c>
      <c r="K14" s="1">
        <v>1.2686252634256917E-5</v>
      </c>
      <c r="L14" s="1">
        <v>5.264212718064937E-6</v>
      </c>
      <c r="M14" s="1">
        <v>8.7961869569696779E-7</v>
      </c>
      <c r="N14" s="1">
        <v>3.8086818075204666E-5</v>
      </c>
      <c r="P14" s="4">
        <v>0.52573217521190585</v>
      </c>
      <c r="Q14" s="4">
        <v>0.68583869212990922</v>
      </c>
      <c r="R14" s="1">
        <v>0.66573279204316238</v>
      </c>
      <c r="S14" s="2">
        <v>0.57509010290638307</v>
      </c>
      <c r="T14" s="8"/>
    </row>
    <row r="15" spans="1:36" x14ac:dyDescent="0.3">
      <c r="A15" s="1">
        <v>3.15E-2</v>
      </c>
      <c r="B15" s="1">
        <v>1E-3</v>
      </c>
      <c r="C15" s="1">
        <v>1.2232E-2</v>
      </c>
      <c r="D15" s="1">
        <v>3.2291999999999998E-4</v>
      </c>
      <c r="E15" s="1">
        <v>2.2000000000000001E-3</v>
      </c>
      <c r="F15" s="2">
        <v>5.5214999999999999E-5</v>
      </c>
      <c r="G15" s="1">
        <v>8.1299999999999997E-2</v>
      </c>
      <c r="H15" s="2">
        <v>2.3999999999999998E-3</v>
      </c>
      <c r="K15" s="1">
        <v>1.9442590133366586E-5</v>
      </c>
      <c r="L15" s="1">
        <v>5.5538595717172017E-6</v>
      </c>
      <c r="M15" s="1">
        <v>9.5335591609025593E-7</v>
      </c>
      <c r="N15" s="1">
        <v>4.9059474439045158E-5</v>
      </c>
      <c r="O15" s="3"/>
      <c r="P15" s="5">
        <v>0.6389070302733002</v>
      </c>
      <c r="Q15" s="5">
        <v>0.61946784003627886</v>
      </c>
      <c r="R15" s="2">
        <v>0.60282077010363144</v>
      </c>
      <c r="S15" s="2">
        <v>0.60086170740870526</v>
      </c>
      <c r="T15" s="9"/>
      <c r="U15" s="3"/>
      <c r="V15" s="3"/>
      <c r="W15" s="3"/>
      <c r="X15" s="3"/>
      <c r="Y15" s="3"/>
      <c r="Z15" s="3"/>
      <c r="AA15" s="3"/>
      <c r="AB15" s="3"/>
      <c r="AC15" s="3"/>
      <c r="AD15" s="3"/>
      <c r="AF15" s="3"/>
      <c r="AG15" s="3"/>
      <c r="AH15" s="3"/>
      <c r="AI15" s="3"/>
      <c r="AJ15" s="3"/>
    </row>
    <row r="16" spans="1:36" x14ac:dyDescent="0.3">
      <c r="A16" s="1">
        <v>1.7958999999999999E-2</v>
      </c>
      <c r="B16" s="2">
        <v>6.9819000000000001E-4</v>
      </c>
      <c r="C16" s="1">
        <v>1.5092E-2</v>
      </c>
      <c r="D16" s="1">
        <v>4.2303000000000002E-4</v>
      </c>
      <c r="E16" s="1">
        <v>3.8968000000000002E-3</v>
      </c>
      <c r="F16" s="2">
        <v>9.6069000000000005E-5</v>
      </c>
      <c r="G16" s="1" t="e">
        <v>#N/A</v>
      </c>
      <c r="H16" s="1" t="e">
        <v>#N/A</v>
      </c>
      <c r="K16" s="1">
        <v>1.5508372254067165E-5</v>
      </c>
      <c r="L16" s="1">
        <v>6.0988764757295186E-6</v>
      </c>
      <c r="M16" s="1">
        <v>1.3519498510089106E-6</v>
      </c>
      <c r="N16" s="1">
        <v>4.8446449997790715E-5</v>
      </c>
      <c r="P16" s="4">
        <v>0.66148415370663871</v>
      </c>
      <c r="Q16" s="4">
        <v>0.69717668448604697</v>
      </c>
      <c r="R16" s="1">
        <v>0.66178805642936689</v>
      </c>
      <c r="S16" s="1" t="e">
        <v>#N/A</v>
      </c>
      <c r="T16" s="8"/>
    </row>
    <row r="17" spans="1:34" x14ac:dyDescent="0.3">
      <c r="A17" s="1">
        <v>2.0511000000000001E-2</v>
      </c>
      <c r="B17" s="1">
        <v>6.2308999999999997E-4</v>
      </c>
      <c r="C17" s="1">
        <v>1.192E-2</v>
      </c>
      <c r="D17" s="2">
        <v>2.9252999999999999E-4</v>
      </c>
      <c r="E17" s="1">
        <v>2.6296000000000002E-3</v>
      </c>
      <c r="F17" s="2">
        <v>5.4957000000000003E-5</v>
      </c>
      <c r="G17" s="1">
        <v>6.3E-2</v>
      </c>
      <c r="H17" s="2">
        <v>1.6999999999999999E-3</v>
      </c>
      <c r="K17" s="1">
        <v>1.1309102644260048E-5</v>
      </c>
      <c r="L17" s="1">
        <v>4.1498188322856917E-6</v>
      </c>
      <c r="M17" s="1">
        <v>7.8277542435577474E-7</v>
      </c>
      <c r="N17" s="1">
        <v>3.1977211111903033E-5</v>
      </c>
      <c r="O17" s="3"/>
      <c r="P17" s="5">
        <v>0.64686446683877041</v>
      </c>
      <c r="Q17" s="5">
        <v>0.65763924060747647</v>
      </c>
      <c r="R17" s="2">
        <v>0.6056609661806287</v>
      </c>
      <c r="S17" s="2">
        <v>0.5988642098091892</v>
      </c>
      <c r="T17" s="9"/>
      <c r="U17" s="3"/>
      <c r="V17" s="3"/>
      <c r="W17" s="3"/>
      <c r="X17" s="3"/>
      <c r="Y17" s="3"/>
      <c r="Z17" s="3"/>
      <c r="AA17" s="3"/>
      <c r="AC17" s="3"/>
      <c r="AD17" s="3"/>
      <c r="AF17" s="3"/>
      <c r="AG17" s="3"/>
      <c r="AH17" s="3"/>
    </row>
    <row r="18" spans="1:34" x14ac:dyDescent="0.3">
      <c r="A18" s="1" t="e">
        <v>#N/A</v>
      </c>
      <c r="B18" s="1" t="e">
        <v>#N/A</v>
      </c>
      <c r="C18" s="1">
        <v>1.6337999999999998E-2</v>
      </c>
      <c r="D18" s="1">
        <v>5.1126999999999998E-4</v>
      </c>
      <c r="E18" s="1">
        <v>4.0953999999999999E-3</v>
      </c>
      <c r="F18" s="2">
        <v>9.2052999999999994E-5</v>
      </c>
      <c r="G18" s="1">
        <v>0.18140000000000001</v>
      </c>
      <c r="H18" s="1">
        <v>2.8999999999999998E-3</v>
      </c>
      <c r="K18" s="1">
        <v>2.7795210308879775E-5</v>
      </c>
      <c r="L18" s="1">
        <v>7.1224488055465147E-6</v>
      </c>
      <c r="M18" s="1">
        <v>1.1204751592828382E-6</v>
      </c>
      <c r="N18" s="1">
        <v>6.6063636103347914E-5</v>
      </c>
      <c r="P18" s="1" t="e">
        <v>#N/A</v>
      </c>
      <c r="Q18" s="1">
        <v>0.74938707871688737</v>
      </c>
      <c r="R18" s="1">
        <v>0.67945182842309682</v>
      </c>
      <c r="S18" s="1">
        <v>0.41885926297990284</v>
      </c>
    </row>
    <row r="19" spans="1:34" x14ac:dyDescent="0.3">
      <c r="A19" s="1">
        <v>1.5329000000000001E-2</v>
      </c>
      <c r="B19" s="1">
        <v>4.0632999999999999E-4</v>
      </c>
      <c r="C19" s="1">
        <v>9.4999999999999998E-3</v>
      </c>
      <c r="D19" s="2">
        <v>2.4613E-4</v>
      </c>
      <c r="E19" s="1">
        <v>1.8E-3</v>
      </c>
      <c r="F19" s="2">
        <v>4.6470000000000001E-5</v>
      </c>
      <c r="G19" s="1">
        <v>6.0600000000000001E-2</v>
      </c>
      <c r="H19" s="2">
        <v>2.0999999999999999E-3</v>
      </c>
      <c r="K19" s="1">
        <v>1.1241841187280655E-5</v>
      </c>
      <c r="L19" s="1">
        <v>3.4700936994295882E-6</v>
      </c>
      <c r="M19" s="1">
        <v>6.3857729522444269E-7</v>
      </c>
      <c r="N19" s="1">
        <v>3.0134975269066311E-5</v>
      </c>
      <c r="P19" s="1">
        <v>0.48941047170130214</v>
      </c>
      <c r="Q19" s="1">
        <v>0.67780091769619799</v>
      </c>
      <c r="R19" s="1">
        <v>0.68532991238392027</v>
      </c>
      <c r="S19" s="1">
        <v>0.77699382489919633</v>
      </c>
    </row>
    <row r="20" spans="1:34" x14ac:dyDescent="0.3">
      <c r="A20" s="1">
        <v>2.3507E-2</v>
      </c>
      <c r="B20" s="1">
        <v>9.8219999999999991E-4</v>
      </c>
      <c r="C20" s="1">
        <v>1.66E-2</v>
      </c>
      <c r="D20" s="2">
        <v>6.3173000000000005E-4</v>
      </c>
      <c r="E20" s="1" t="e">
        <v>#N/A</v>
      </c>
      <c r="F20" s="1" t="e">
        <v>#N/A</v>
      </c>
      <c r="G20" s="1">
        <v>0.16239999999999999</v>
      </c>
      <c r="H20" s="2">
        <v>3.5999999999999999E-3</v>
      </c>
      <c r="K20" s="1">
        <v>2.6827288450385128E-5</v>
      </c>
      <c r="L20" s="1">
        <v>7.9263326406182871E-6</v>
      </c>
      <c r="M20" s="1">
        <v>1.5419373983894536E-6</v>
      </c>
      <c r="N20" s="1">
        <v>7.1183840256650851E-5</v>
      </c>
      <c r="P20" s="1">
        <v>0.61841916641567496</v>
      </c>
      <c r="Q20" s="1">
        <v>0.87078575250346113</v>
      </c>
      <c r="R20" s="1" t="e">
        <v>#N/A</v>
      </c>
      <c r="S20" s="1">
        <v>0.52940591064279285</v>
      </c>
    </row>
    <row r="21" spans="1:34" x14ac:dyDescent="0.3">
      <c r="A21" s="1">
        <v>4.4246000000000001E-2</v>
      </c>
      <c r="B21" s="1">
        <v>1.0526000000000001E-3</v>
      </c>
      <c r="C21" s="1">
        <v>2.2661000000000001E-2</v>
      </c>
      <c r="D21" s="1">
        <v>5.7132000000000005E-4</v>
      </c>
      <c r="E21" s="1">
        <v>5.3179999999999998E-3</v>
      </c>
      <c r="F21" s="1">
        <v>1.4875000000000001E-4</v>
      </c>
      <c r="G21" s="1">
        <v>0.28439999999999999</v>
      </c>
      <c r="H21" s="1">
        <v>5.1999999999999998E-3</v>
      </c>
      <c r="K21" s="1">
        <v>3.4603396713749579E-5</v>
      </c>
      <c r="L21" s="1">
        <v>1.0354236955710891E-5</v>
      </c>
      <c r="M21" s="1">
        <v>2.1729750967565055E-6</v>
      </c>
      <c r="N21" s="1">
        <v>9.285707872362256E-5</v>
      </c>
      <c r="P21" s="1">
        <v>0.42534075401385907</v>
      </c>
      <c r="Q21" s="1">
        <v>0.58972677562399223</v>
      </c>
      <c r="R21" s="1">
        <v>0.6918714943003299</v>
      </c>
      <c r="S21" s="1">
        <v>0.50594236161798833</v>
      </c>
    </row>
    <row r="22" spans="1:34" x14ac:dyDescent="0.3">
      <c r="A22" s="1">
        <v>4.0599999999999997E-2</v>
      </c>
      <c r="B22" s="1">
        <v>1E-3</v>
      </c>
      <c r="C22" s="1">
        <v>1.9300000000000001E-2</v>
      </c>
      <c r="D22" s="2">
        <v>5.2032000000000001E-4</v>
      </c>
      <c r="E22" s="1">
        <v>4.8999999999999998E-3</v>
      </c>
      <c r="F22" s="2">
        <v>1.0274E-4</v>
      </c>
      <c r="G22" s="1">
        <v>0.19270000000000001</v>
      </c>
      <c r="H22" s="2">
        <v>3.8E-3</v>
      </c>
      <c r="K22" s="1">
        <v>3.1287699014486865E-5</v>
      </c>
      <c r="L22" s="1">
        <v>8.6670222249957664E-6</v>
      </c>
      <c r="M22" s="1">
        <v>1.5213322380262108E-6</v>
      </c>
      <c r="N22" s="1">
        <v>7.9469066569441292E-5</v>
      </c>
      <c r="P22" s="1">
        <v>0.44362925210328924</v>
      </c>
      <c r="Q22" s="1">
        <v>0.63610222442898423</v>
      </c>
      <c r="R22" s="1">
        <v>0.59497606017063609</v>
      </c>
      <c r="S22" s="1">
        <v>0.48552733738657294</v>
      </c>
    </row>
    <row r="23" spans="1:34" x14ac:dyDescent="0.3">
      <c r="A23" s="1">
        <v>1.5473000000000001E-2</v>
      </c>
      <c r="B23" s="1">
        <v>6.3677000000000004E-4</v>
      </c>
      <c r="C23" s="1">
        <v>1.4016000000000001E-2</v>
      </c>
      <c r="D23" s="1">
        <v>3.858E-4</v>
      </c>
      <c r="E23" s="1">
        <v>2.2712000000000001E-3</v>
      </c>
      <c r="F23" s="2">
        <v>6.6441999999999998E-5</v>
      </c>
      <c r="G23" s="1">
        <v>8.5900000000000004E-2</v>
      </c>
      <c r="H23" s="2">
        <v>2E-3</v>
      </c>
      <c r="K23" s="1">
        <v>2.1226718102593664E-5</v>
      </c>
      <c r="L23" s="1">
        <v>5.3585208227855138E-6</v>
      </c>
      <c r="M23" s="1">
        <v>7.9995380053055791E-7</v>
      </c>
      <c r="N23" s="1">
        <v>5.0606798743870737E-5</v>
      </c>
      <c r="P23" s="1">
        <v>0.55555096943281412</v>
      </c>
      <c r="Q23" s="1">
        <v>0.70387853570076309</v>
      </c>
      <c r="R23" s="1">
        <v>0.77938592473790036</v>
      </c>
      <c r="S23" s="1">
        <v>0.47962187789776983</v>
      </c>
    </row>
    <row r="24" spans="1:34" x14ac:dyDescent="0.3">
      <c r="A24" s="1">
        <v>1.3899999999999999E-2</v>
      </c>
      <c r="B24" s="2">
        <v>3.7431999999999998E-4</v>
      </c>
      <c r="C24" s="1">
        <v>8.8000000000000005E-3</v>
      </c>
      <c r="D24" s="2">
        <v>3.1873999999999997E-4</v>
      </c>
      <c r="E24" s="1">
        <v>2.3999999999999998E-3</v>
      </c>
      <c r="F24" s="2">
        <v>7.2473999999999998E-5</v>
      </c>
      <c r="G24" s="1">
        <v>4.7199999999999999E-2</v>
      </c>
      <c r="H24" s="2">
        <v>1.1000000000000001E-3</v>
      </c>
      <c r="K24" s="1">
        <v>1.1975320609311806E-5</v>
      </c>
      <c r="L24" s="1">
        <v>4.8315866713385727E-6</v>
      </c>
      <c r="M24" s="1">
        <v>8.7706225646577942E-7</v>
      </c>
      <c r="N24" s="1">
        <v>3.5894828267605298E-5</v>
      </c>
      <c r="P24" s="1">
        <v>0.45873519544631497</v>
      </c>
      <c r="Q24" s="1">
        <v>0.77289473576264733</v>
      </c>
      <c r="R24" s="1">
        <v>0.78982596022335105</v>
      </c>
      <c r="S24" s="1">
        <v>0.42254770791420276</v>
      </c>
    </row>
    <row r="25" spans="1:34" x14ac:dyDescent="0.3">
      <c r="A25" s="1">
        <v>1.6199999999999999E-2</v>
      </c>
      <c r="B25" s="2">
        <v>8.4020000000000004E-4</v>
      </c>
      <c r="C25" s="1">
        <v>1.49E-2</v>
      </c>
      <c r="D25" s="2">
        <v>3.9979000000000002E-4</v>
      </c>
      <c r="E25" s="1">
        <v>4.7999999999999996E-3</v>
      </c>
      <c r="F25" s="2">
        <v>1.4747E-4</v>
      </c>
      <c r="G25" s="1">
        <v>7.7100000000000002E-2</v>
      </c>
      <c r="H25" s="1">
        <v>2.7000000000000001E-3</v>
      </c>
      <c r="K25" s="11">
        <v>2.304277388730425E-5</v>
      </c>
      <c r="L25" s="11">
        <v>7.9223427299026837E-6</v>
      </c>
      <c r="M25" s="11">
        <v>1.7589380735708883E-6</v>
      </c>
      <c r="N25" s="11">
        <v>6.5680103204569275E-5</v>
      </c>
      <c r="P25" s="1">
        <v>0.68758721869437456</v>
      </c>
      <c r="Q25" s="1">
        <v>0.58181107465868176</v>
      </c>
      <c r="R25" s="1">
        <v>0.802468125655732</v>
      </c>
      <c r="S25" s="1">
        <v>0.59991492434565685</v>
      </c>
    </row>
    <row r="26" spans="1:34" x14ac:dyDescent="0.3">
      <c r="A26" s="1">
        <v>1.7887E-2</v>
      </c>
      <c r="B26" s="2">
        <v>5.1928E-4</v>
      </c>
      <c r="C26" s="1">
        <v>8.3000000000000001E-3</v>
      </c>
      <c r="D26" s="2">
        <v>2.1965E-4</v>
      </c>
      <c r="E26" s="1">
        <v>2.2000000000000001E-3</v>
      </c>
      <c r="F26" s="2">
        <v>5.6684000000000001E-5</v>
      </c>
      <c r="G26" s="1">
        <v>5.8200000000000002E-2</v>
      </c>
      <c r="H26" s="1">
        <v>1.6999999999999999E-3</v>
      </c>
      <c r="K26" s="1">
        <v>1.5015997474994073E-5</v>
      </c>
      <c r="L26" s="1">
        <v>4.898291751335334E-6</v>
      </c>
      <c r="M26" s="1">
        <v>8.8866671732705301E-7</v>
      </c>
      <c r="N26" s="1">
        <v>4.0466654229272023E-5</v>
      </c>
      <c r="P26" s="1">
        <v>0.50098618912386528</v>
      </c>
      <c r="Q26" s="1">
        <v>0.54467800898942009</v>
      </c>
      <c r="R26" s="1">
        <v>0.64098769980437276</v>
      </c>
      <c r="S26" s="1">
        <v>0.55387120086422681</v>
      </c>
    </row>
    <row r="28" spans="1:34" x14ac:dyDescent="0.3">
      <c r="P28" s="12" t="s">
        <v>14</v>
      </c>
      <c r="Q28" s="12"/>
      <c r="R28" s="12"/>
      <c r="S28" s="12"/>
    </row>
    <row r="29" spans="1:34" x14ac:dyDescent="0.3">
      <c r="J29" t="s">
        <v>16</v>
      </c>
      <c r="K29">
        <f>_xlfn.STDEV.S(K4:K26)</f>
        <v>7.5005081138700669E-6</v>
      </c>
      <c r="L29">
        <f>_xlfn.STDEV.S(L4:L26)</f>
        <v>1.7608460805800403E-6</v>
      </c>
      <c r="M29">
        <f>_xlfn.STDEV.S(M4:M26)</f>
        <v>4.2134105585357114E-7</v>
      </c>
      <c r="N29">
        <f>_xlfn.STDEV.S(N4:N26)</f>
        <v>1.78172392893031E-5</v>
      </c>
      <c r="P29" s="1" t="s">
        <v>10</v>
      </c>
      <c r="Q29" s="1" t="s">
        <v>7</v>
      </c>
      <c r="R29" s="1" t="s">
        <v>11</v>
      </c>
      <c r="S29" s="1" t="s">
        <v>1</v>
      </c>
    </row>
    <row r="30" spans="1:34" x14ac:dyDescent="0.3">
      <c r="J30" t="s">
        <v>17</v>
      </c>
      <c r="K30">
        <f>K29*100/AVERAGE(K4:K26)</f>
        <v>40.140689885753581</v>
      </c>
      <c r="L30">
        <f>L29*100/AVERAGE(L4:L26)</f>
        <v>29.980963474881474</v>
      </c>
      <c r="M30">
        <f>M29*100/AVERAGE(M4:M26)</f>
        <v>39.343503465617715</v>
      </c>
      <c r="N30">
        <f>N29*100/AVERAGE(N4:N26)</f>
        <v>35.728518591384457</v>
      </c>
      <c r="P30" s="1">
        <f>AVERAGEIF(_xlfn.ANCHORARRAY(P4),"&lt;&gt;#N/A")</f>
        <v>0.5905668327097624</v>
      </c>
      <c r="Q30" s="2">
        <f>AVERAGEIF(_xlfn.ANCHORARRAY(Q4),"&lt;&gt;#N/A")</f>
        <v>0.67250542713868722</v>
      </c>
      <c r="R30" s="1">
        <f>AVERAGEIF(_xlfn.ANCHORARRAY(R4),"&lt;&gt;#N/A")</f>
        <v>0.65464718217455065</v>
      </c>
      <c r="S30" s="1">
        <f>AVERAGEIF(S4:S25,"&lt;&gt;#N/A")</f>
        <v>0.58378852931101766</v>
      </c>
    </row>
    <row r="31" spans="1:34" x14ac:dyDescent="0.3">
      <c r="O31" s="1" t="s">
        <v>15</v>
      </c>
      <c r="P31" s="1" cm="1">
        <f t="array" ref="P31">_xlfn.STDEV.S(IFERROR(_xlfn.ANCHORARRAY(P4),0))</f>
        <v>0.2137985567971856</v>
      </c>
      <c r="Q31" s="1" cm="1">
        <f t="array" ref="Q31">_xlfn.STDEV.S(IFERROR(_xlfn.ANCHORARRAY(Q4),0))</f>
        <v>0.10547967007621474</v>
      </c>
      <c r="R31" s="1" cm="1">
        <f t="array" ref="R31">_xlfn.STDEV.S(IFERROR(_xlfn.ANCHORARRAY(R4),0))</f>
        <v>0.1612253672600088</v>
      </c>
      <c r="S31" s="1" cm="1">
        <f t="array" ref="S31">_xlfn.STDEV.S(IFERROR(_xlfn.ANCHORARRAY(S4),0))</f>
        <v>0.20419130625841958</v>
      </c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6B6B-5C2E-4203-9A23-9398A5A76E4D}">
  <dimension ref="A1:AF31"/>
  <sheetViews>
    <sheetView tabSelected="1" topLeftCell="A4" workbookViewId="0">
      <selection activeCell="A29" sqref="A29"/>
    </sheetView>
  </sheetViews>
  <sheetFormatPr defaultRowHeight="14.4" x14ac:dyDescent="0.3"/>
  <cols>
    <col min="1" max="1" width="10.5546875" bestFit="1" customWidth="1"/>
    <col min="2" max="2" width="11.33203125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10" max="10" width="18.109375" bestFit="1" customWidth="1"/>
    <col min="11" max="11" width="12" bestFit="1" customWidth="1"/>
    <col min="14" max="14" width="12" bestFit="1" customWidth="1"/>
    <col min="15" max="15" width="18" bestFit="1" customWidth="1"/>
    <col min="19" max="19" width="12" bestFit="1" customWidth="1"/>
  </cols>
  <sheetData>
    <row r="1" spans="1:32" x14ac:dyDescent="0.3">
      <c r="A1" s="12" t="s">
        <v>9</v>
      </c>
      <c r="B1" s="12"/>
      <c r="C1" s="12"/>
      <c r="D1" s="12"/>
      <c r="E1" s="12"/>
      <c r="F1" s="12"/>
      <c r="G1" s="12"/>
      <c r="H1" s="12"/>
    </row>
    <row r="2" spans="1:32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32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32" x14ac:dyDescent="0.3">
      <c r="A4" s="1">
        <v>2.7404999999999999E-2</v>
      </c>
      <c r="B4" s="2">
        <v>5.9489999999999999E-4</v>
      </c>
      <c r="C4" s="1">
        <v>7.1999999999999998E-3</v>
      </c>
      <c r="D4" s="2">
        <v>2.3258999999999999E-4</v>
      </c>
      <c r="E4" s="1">
        <v>1.6000000000000001E-3</v>
      </c>
      <c r="F4" s="2">
        <v>5.2376999999999997E-5</v>
      </c>
      <c r="G4" s="1">
        <v>1.4800000000000001E-2</v>
      </c>
      <c r="H4" s="2">
        <v>1.2999999999999999E-3</v>
      </c>
      <c r="K4" s="1">
        <v>9.5884059968524452E-6</v>
      </c>
      <c r="L4" s="1">
        <v>2.8824608007223586E-6</v>
      </c>
      <c r="M4" s="1">
        <v>7.6493059217744089E-7</v>
      </c>
      <c r="N4" s="1">
        <v>2.6428052204357379E-5</v>
      </c>
      <c r="P4" s="2" cm="1">
        <f t="array" ref="P4:P26">B4:B26/(2*K4:K26*SQRT(A4:A26/K4:K26))</f>
        <v>0.58026431421816826</v>
      </c>
      <c r="Q4" s="2" cm="1">
        <f t="array" ref="Q4:Q26">D4:D26/(2*L4:L26*SQRT(C4:C26/L4:L26))</f>
        <v>0.80725936106588692</v>
      </c>
      <c r="R4" s="2" cm="1">
        <f t="array" ref="R4:R26">F4:F26/(2*M4:M26*SQRT(E4:E26/M4:M26))</f>
        <v>0.74858240940508636</v>
      </c>
      <c r="S4" s="2" cm="1">
        <f t="array" ref="S4:S26">H4:H26/(2*N4:N26*SQRT(G4:G26/N4:N26))</f>
        <v>1.0393215227198218</v>
      </c>
    </row>
    <row r="5" spans="1:32" x14ac:dyDescent="0.3">
      <c r="A5" s="1">
        <v>8.2000000000000007E-3</v>
      </c>
      <c r="B5" s="2">
        <v>2.4919999999999999E-4</v>
      </c>
      <c r="C5" s="1">
        <v>2.5000000000000001E-3</v>
      </c>
      <c r="D5" s="2">
        <v>7.9133000000000003E-5</v>
      </c>
      <c r="E5" s="1" t="e">
        <v>#N/A</v>
      </c>
      <c r="F5" s="1" t="e">
        <v>#N/A</v>
      </c>
      <c r="G5" s="1" t="e">
        <v>#N/A</v>
      </c>
      <c r="H5" s="1" t="e">
        <v>#N/A</v>
      </c>
      <c r="K5" s="1">
        <v>4.3801174277644985E-6</v>
      </c>
      <c r="L5" s="1">
        <v>1.3175796436559906E-6</v>
      </c>
      <c r="M5" s="1">
        <v>4.5706714353556974E-7</v>
      </c>
      <c r="N5" s="1">
        <v>1.2561515061983041E-5</v>
      </c>
      <c r="P5" s="1">
        <v>0.65745834057271235</v>
      </c>
      <c r="Q5" s="1">
        <v>0.68939668744812921</v>
      </c>
      <c r="R5" s="1" t="e">
        <v>#N/A</v>
      </c>
      <c r="S5" s="1" t="e">
        <v>#N/A</v>
      </c>
    </row>
    <row r="6" spans="1:32" x14ac:dyDescent="0.3">
      <c r="A6" s="1">
        <v>1.1601999999999999E-2</v>
      </c>
      <c r="B6" s="1">
        <v>4.7890999999999998E-4</v>
      </c>
      <c r="C6" s="1">
        <v>4.4000000000000003E-3</v>
      </c>
      <c r="D6" s="2">
        <v>1.5663E-4</v>
      </c>
      <c r="E6" s="5">
        <v>1.2999999999999999E-3</v>
      </c>
      <c r="F6" s="5">
        <v>5.1294000000000001E-5</v>
      </c>
      <c r="G6" s="1">
        <v>3.9300000000000002E-2</v>
      </c>
      <c r="H6" s="2">
        <v>1.5E-3</v>
      </c>
      <c r="K6" s="1">
        <v>6.1352692241663129E-6</v>
      </c>
      <c r="L6" s="1">
        <v>2.2113513562580772E-6</v>
      </c>
      <c r="M6" s="1">
        <v>6.6035157340484072E-7</v>
      </c>
      <c r="N6" s="1">
        <v>1.8996172296060996E-5</v>
      </c>
      <c r="P6" s="1">
        <v>0.89751283263963033</v>
      </c>
      <c r="Q6" s="1">
        <v>0.79394375683804197</v>
      </c>
      <c r="R6" s="1">
        <v>0.87534103295753296</v>
      </c>
      <c r="S6" s="1">
        <v>0.86802440983905205</v>
      </c>
    </row>
    <row r="7" spans="1:32" x14ac:dyDescent="0.3">
      <c r="A7" s="1">
        <v>5.3E-3</v>
      </c>
      <c r="B7" s="2">
        <v>2.0382000000000001E-4</v>
      </c>
      <c r="C7" s="1" t="e">
        <v>#N/A</v>
      </c>
      <c r="D7" s="1" t="e">
        <v>#N/A</v>
      </c>
      <c r="E7" s="1" t="e">
        <v>#N/A</v>
      </c>
      <c r="F7" s="1" t="e">
        <v>#N/A</v>
      </c>
      <c r="G7" s="1">
        <v>3.1399999999999997E-2</v>
      </c>
      <c r="H7" s="2">
        <v>6.6408000000000005E-4</v>
      </c>
      <c r="K7" s="1">
        <v>3.3915730885844854E-6</v>
      </c>
      <c r="L7" s="1">
        <v>1.6209941540152796E-6</v>
      </c>
      <c r="M7" s="1">
        <v>4.1486400292397859E-7</v>
      </c>
      <c r="N7" s="1">
        <v>1.1562836205034044E-5</v>
      </c>
      <c r="P7" s="1">
        <v>0.76011320353460432</v>
      </c>
      <c r="Q7" s="1" t="e">
        <v>#N/A</v>
      </c>
      <c r="R7" s="1" t="e">
        <v>#N/A</v>
      </c>
      <c r="S7" s="1">
        <v>0.55105302950449309</v>
      </c>
    </row>
    <row r="8" spans="1:32" x14ac:dyDescent="0.3">
      <c r="A8" s="1">
        <v>1.1599999999999999E-2</v>
      </c>
      <c r="B8" s="2">
        <v>4.2305000000000001E-4</v>
      </c>
      <c r="C8" s="1">
        <v>4.5999999999999999E-3</v>
      </c>
      <c r="D8" s="2">
        <v>1.5757999999999999E-4</v>
      </c>
      <c r="E8" s="2">
        <v>9.3826000000000001E-4</v>
      </c>
      <c r="F8" s="2">
        <v>3.4425000000000003E-5</v>
      </c>
      <c r="G8" s="1">
        <v>9.2999999999999992E-3</v>
      </c>
      <c r="H8" s="2">
        <v>4.1533999999999999E-4</v>
      </c>
      <c r="K8" s="1">
        <v>6.6065171787961242E-6</v>
      </c>
      <c r="L8" s="1">
        <v>2.3884390338565963E-6</v>
      </c>
      <c r="M8" s="1">
        <v>5.764792916328279E-7</v>
      </c>
      <c r="N8" s="1">
        <v>1.9746228352261735E-5</v>
      </c>
      <c r="P8" s="1">
        <v>0.764093358482416</v>
      </c>
      <c r="Q8" s="1">
        <v>0.7516836510710202</v>
      </c>
      <c r="R8" s="1">
        <v>0.74010015776407567</v>
      </c>
      <c r="S8" s="1">
        <v>0.4846075891773301</v>
      </c>
    </row>
    <row r="9" spans="1:32" x14ac:dyDescent="0.3">
      <c r="A9" s="1">
        <v>5.1999999999999998E-3</v>
      </c>
      <c r="B9" s="2">
        <v>1.8252000000000001E-4</v>
      </c>
      <c r="C9" s="1" t="e">
        <v>#N/A</v>
      </c>
      <c r="D9" s="1" t="e">
        <v>#N/A</v>
      </c>
      <c r="E9" s="2">
        <v>5.7675000000000001E-4</v>
      </c>
      <c r="F9" s="2">
        <v>1.9701E-5</v>
      </c>
      <c r="G9" s="1">
        <v>1.37E-2</v>
      </c>
      <c r="H9" s="2">
        <v>5.6831999999999998E-4</v>
      </c>
      <c r="K9" s="1">
        <v>3.8241681897076336E-6</v>
      </c>
      <c r="L9" s="1">
        <v>1.1893004535764915E-6</v>
      </c>
      <c r="M9" s="1">
        <v>2.966535588880306E-7</v>
      </c>
      <c r="N9" s="1">
        <v>1.0501108184766562E-5</v>
      </c>
      <c r="P9" s="1">
        <v>0.64715796443678986</v>
      </c>
      <c r="Q9" s="1" t="e">
        <v>#N/A</v>
      </c>
      <c r="R9" s="1">
        <v>0.75307753489269591</v>
      </c>
      <c r="S9" s="1">
        <v>0.74917813552206158</v>
      </c>
    </row>
    <row r="10" spans="1:32" x14ac:dyDescent="0.3">
      <c r="A10" s="1">
        <v>1.37E-2</v>
      </c>
      <c r="B10" s="2">
        <v>2.5135000000000001E-4</v>
      </c>
      <c r="C10" s="1">
        <v>3.5867999999999998E-3</v>
      </c>
      <c r="D10" s="2">
        <v>7.8969999999999998E-5</v>
      </c>
      <c r="E10" s="6">
        <v>1.1999999999999999E-3</v>
      </c>
      <c r="F10" s="7">
        <v>2.7881999999999998E-5</v>
      </c>
      <c r="G10" s="1">
        <v>2.5499999999999998E-2</v>
      </c>
      <c r="H10" s="2">
        <v>1.1999999999999999E-3</v>
      </c>
      <c r="K10" s="1">
        <v>5.7731630390331244E-6</v>
      </c>
      <c r="L10" s="1">
        <v>1.7447504146962078E-6</v>
      </c>
      <c r="M10" s="1">
        <v>4.9317469133933631E-7</v>
      </c>
      <c r="N10" s="1">
        <v>1.6091655728487167E-5</v>
      </c>
      <c r="P10" s="1">
        <v>0.4468705136390379</v>
      </c>
      <c r="Q10" s="1">
        <v>0.49912796915903329</v>
      </c>
      <c r="R10" s="1">
        <v>0.57306371842575765</v>
      </c>
      <c r="S10" s="1">
        <v>0.93665745460762329</v>
      </c>
    </row>
    <row r="11" spans="1:32" x14ac:dyDescent="0.3">
      <c r="A11" s="1">
        <v>1.3089999999999999E-2</v>
      </c>
      <c r="B11" s="1">
        <v>3.1029000000000001E-4</v>
      </c>
      <c r="C11" s="1">
        <v>3.2000000000000002E-3</v>
      </c>
      <c r="D11" s="2">
        <v>6.4406000000000006E-5</v>
      </c>
      <c r="E11" s="6">
        <v>1.1999999999999999E-3</v>
      </c>
      <c r="F11" s="7">
        <v>2.7178E-5</v>
      </c>
      <c r="G11" s="1">
        <v>1.2200000000000001E-2</v>
      </c>
      <c r="H11" s="2">
        <v>4.3059000000000001E-4</v>
      </c>
      <c r="K11" s="1">
        <v>4.4780578286088594E-6</v>
      </c>
      <c r="L11" s="1">
        <v>1.2891165652130408E-6</v>
      </c>
      <c r="M11" s="1">
        <v>4.3658262517147049E-7</v>
      </c>
      <c r="N11" s="1">
        <v>1.2604681849611339E-5</v>
      </c>
      <c r="P11" s="1">
        <v>0.64080089792734285</v>
      </c>
      <c r="Q11" s="1">
        <v>0.50138951557308375</v>
      </c>
      <c r="R11" s="1">
        <v>0.59369535577888399</v>
      </c>
      <c r="S11" s="1">
        <v>0.54901989757552527</v>
      </c>
    </row>
    <row r="12" spans="1:32" x14ac:dyDescent="0.3">
      <c r="A12" s="1">
        <v>1.29E-2</v>
      </c>
      <c r="B12" s="2">
        <v>2.6069999999999999E-4</v>
      </c>
      <c r="C12" s="1">
        <v>5.7000000000000002E-3</v>
      </c>
      <c r="D12" s="2">
        <v>1.3653999999999999E-4</v>
      </c>
      <c r="E12" s="2">
        <v>1.2999999999999999E-3</v>
      </c>
      <c r="F12" s="2">
        <v>3.1853000000000001E-5</v>
      </c>
      <c r="G12" s="1">
        <v>4.0099999999999997E-2</v>
      </c>
      <c r="H12" s="2">
        <v>6.1501000000000004E-4</v>
      </c>
      <c r="K12" s="1">
        <v>4.482684839604043E-6</v>
      </c>
      <c r="L12" s="1">
        <v>1.7004700922570347E-6</v>
      </c>
      <c r="M12" s="1">
        <v>4.6249915080032517E-7</v>
      </c>
      <c r="N12" s="1">
        <v>1.3558951375799621E-5</v>
      </c>
      <c r="P12" s="1">
        <v>0.54205964605064116</v>
      </c>
      <c r="Q12" s="1">
        <v>0.69343854121621795</v>
      </c>
      <c r="R12" s="1">
        <v>0.64952100436508342</v>
      </c>
      <c r="S12" s="1">
        <v>0.41702965981950058</v>
      </c>
    </row>
    <row r="13" spans="1:32" x14ac:dyDescent="0.3">
      <c r="A13" s="1">
        <v>9.9000000000000008E-3</v>
      </c>
      <c r="B13" s="2">
        <v>3.1042E-4</v>
      </c>
      <c r="C13" s="1">
        <v>2.7000000000000001E-3</v>
      </c>
      <c r="D13" s="2">
        <v>6.4820999999999995E-5</v>
      </c>
      <c r="E13" s="1">
        <v>2E-3</v>
      </c>
      <c r="F13" s="2">
        <v>4.5235000000000003E-5</v>
      </c>
      <c r="G13" s="1">
        <v>4.7300000000000002E-2</v>
      </c>
      <c r="H13" s="2">
        <v>1.1000000000000001E-3</v>
      </c>
      <c r="K13" s="1">
        <v>5.5601898673924908E-6</v>
      </c>
      <c r="L13" s="1">
        <v>1.2967969792871141E-6</v>
      </c>
      <c r="M13" s="1">
        <v>8.0195400116428809E-7</v>
      </c>
      <c r="N13" s="1">
        <v>1.5978755811374629E-5</v>
      </c>
      <c r="P13" s="1">
        <v>0.66154180003930652</v>
      </c>
      <c r="Q13" s="1">
        <v>0.54773167141032197</v>
      </c>
      <c r="R13" s="1">
        <v>0.56474822145785586</v>
      </c>
      <c r="S13" s="1">
        <v>0.63264581455099211</v>
      </c>
    </row>
    <row r="14" spans="1:32" x14ac:dyDescent="0.3">
      <c r="A14" s="1">
        <v>1.23E-2</v>
      </c>
      <c r="B14" s="2">
        <v>3.8787000000000001E-4</v>
      </c>
      <c r="C14" s="1" t="e">
        <v>#N/A</v>
      </c>
      <c r="D14" s="1" t="e">
        <v>#N/A</v>
      </c>
      <c r="E14" s="1">
        <v>1.1674000000000001E-3</v>
      </c>
      <c r="F14" s="2">
        <v>3.3056000000000003E-5</v>
      </c>
      <c r="G14" s="1">
        <v>3.6600000000000001E-2</v>
      </c>
      <c r="H14" s="2">
        <v>9.3933999999999999E-4</v>
      </c>
      <c r="K14" s="1">
        <v>5.4656641914067785E-6</v>
      </c>
      <c r="L14" s="1">
        <v>1.404560671203105E-6</v>
      </c>
      <c r="M14" s="1">
        <v>4.4539465014920927E-7</v>
      </c>
      <c r="N14" s="1">
        <v>1.4368511666952067E-5</v>
      </c>
      <c r="P14" s="1">
        <v>0.74796653286460069</v>
      </c>
      <c r="Q14" s="1" t="e">
        <v>#N/A</v>
      </c>
      <c r="R14" s="1">
        <v>0.72483300671658013</v>
      </c>
      <c r="S14" s="1">
        <v>0.64765897098850622</v>
      </c>
    </row>
    <row r="15" spans="1:32" x14ac:dyDescent="0.3">
      <c r="A15" s="1">
        <v>1.4200000000000001E-2</v>
      </c>
      <c r="B15" s="2">
        <v>5.2554999999999995E-4</v>
      </c>
      <c r="C15" s="1">
        <v>3.3999999999999998E-3</v>
      </c>
      <c r="D15" s="2">
        <v>9.6137000000000005E-5</v>
      </c>
      <c r="E15" s="2">
        <v>8.2231999999999997E-4</v>
      </c>
      <c r="F15" s="2">
        <v>2.3071E-5</v>
      </c>
      <c r="G15" s="1">
        <v>1.01E-2</v>
      </c>
      <c r="H15" s="2">
        <v>6.8596E-4</v>
      </c>
      <c r="J15" s="3"/>
      <c r="K15" s="1">
        <v>7.2384576315937578E-6</v>
      </c>
      <c r="L15" s="1">
        <v>1.5035890384662003E-6</v>
      </c>
      <c r="M15" s="1">
        <v>4.949994574457537E-7</v>
      </c>
      <c r="N15" s="1">
        <v>1.7312988637071541E-5</v>
      </c>
      <c r="O15" s="3"/>
      <c r="P15" s="2">
        <v>0.81962812820061759</v>
      </c>
      <c r="Q15" s="1">
        <v>0.67228982137860172</v>
      </c>
      <c r="R15" s="2">
        <v>0.57175982417423432</v>
      </c>
      <c r="S15" s="2">
        <v>0.8202043856218495</v>
      </c>
      <c r="T15" s="3"/>
      <c r="U15" s="3"/>
      <c r="Y15" s="3"/>
      <c r="AA15" s="3"/>
      <c r="AB15" s="3"/>
      <c r="AC15" s="3"/>
      <c r="AD15" s="3"/>
      <c r="AE15" s="3"/>
      <c r="AF15" s="3"/>
    </row>
    <row r="16" spans="1:32" x14ac:dyDescent="0.3">
      <c r="A16" s="1">
        <v>1.5349E-2</v>
      </c>
      <c r="B16" s="1">
        <v>5.4434000000000004E-4</v>
      </c>
      <c r="C16" s="1">
        <v>6.4000000000000003E-3</v>
      </c>
      <c r="D16" s="2">
        <v>1.5090000000000001E-4</v>
      </c>
      <c r="E16" s="1">
        <v>2.8E-3</v>
      </c>
      <c r="F16" s="2">
        <v>6.4889999999999997E-5</v>
      </c>
      <c r="G16" s="1">
        <v>5.4699999999999999E-2</v>
      </c>
      <c r="H16" s="2">
        <v>1.6999999999999999E-3</v>
      </c>
      <c r="K16" s="1">
        <v>1.0378595430145054E-5</v>
      </c>
      <c r="L16" s="1">
        <v>2.750560993179808E-6</v>
      </c>
      <c r="M16" s="1">
        <v>1.127706839584772E-6</v>
      </c>
      <c r="N16" s="1">
        <v>2.9693653780687236E-5</v>
      </c>
      <c r="O16" s="10"/>
      <c r="P16" s="1">
        <v>0.68191606001166305</v>
      </c>
      <c r="Q16" s="1">
        <v>0.56866777325993823</v>
      </c>
      <c r="R16" s="1">
        <v>0.57739185819114136</v>
      </c>
      <c r="S16" s="1">
        <v>0.66695025403809405</v>
      </c>
    </row>
    <row r="17" spans="1:32" x14ac:dyDescent="0.3">
      <c r="A17" s="1">
        <v>1.2669E-2</v>
      </c>
      <c r="B17" s="1">
        <v>3.6630000000000001E-4</v>
      </c>
      <c r="C17" s="1">
        <v>6.3163000000000004E-3</v>
      </c>
      <c r="D17" s="2">
        <v>1.4275E-4</v>
      </c>
      <c r="E17" s="1">
        <v>1.665E-3</v>
      </c>
      <c r="F17" s="2">
        <v>4.0333000000000002E-5</v>
      </c>
      <c r="G17" s="1">
        <v>2.3800000000000002E-2</v>
      </c>
      <c r="H17" s="2">
        <v>1.1999999999999999E-3</v>
      </c>
      <c r="J17" s="3"/>
      <c r="K17" s="1">
        <v>5.9866361161257113E-6</v>
      </c>
      <c r="L17" s="1">
        <v>2.057289251829423E-6</v>
      </c>
      <c r="M17" s="1">
        <v>7.2474317935109141E-7</v>
      </c>
      <c r="N17" s="1">
        <v>1.82436902268905E-5</v>
      </c>
      <c r="O17" s="10"/>
      <c r="P17" s="2">
        <v>0.66503472734114888</v>
      </c>
      <c r="Q17" s="2">
        <v>0.62613368404408065</v>
      </c>
      <c r="R17" s="2">
        <v>0.58053892362054349</v>
      </c>
      <c r="S17" s="2">
        <v>0.91055551084708619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">
      <c r="A18" s="1">
        <v>1.4196E-2</v>
      </c>
      <c r="B18" s="1">
        <v>7.7897000000000003E-4</v>
      </c>
      <c r="C18" s="1">
        <v>6.8999999999999999E-3</v>
      </c>
      <c r="D18" s="2">
        <v>1.8174E-4</v>
      </c>
      <c r="E18" s="1">
        <v>3.4367E-3</v>
      </c>
      <c r="F18" s="2">
        <v>7.7989000000000002E-5</v>
      </c>
      <c r="G18" s="1">
        <v>7.6600000000000001E-2</v>
      </c>
      <c r="H18" s="2">
        <v>1.2999999999999999E-3</v>
      </c>
      <c r="K18" s="1">
        <v>1.206983106395994E-5</v>
      </c>
      <c r="L18" s="1">
        <v>2.8819995314925748E-6</v>
      </c>
      <c r="M18" s="1">
        <v>9.0230040985073493E-7</v>
      </c>
      <c r="N18" s="1">
        <v>3.0357961766586423E-5</v>
      </c>
      <c r="O18" s="3"/>
      <c r="P18" s="6">
        <v>0.94092963168197563</v>
      </c>
      <c r="Q18" s="6">
        <v>0.64439035249360954</v>
      </c>
      <c r="R18" s="2">
        <v>0.70025620736106187</v>
      </c>
      <c r="S18" s="1">
        <v>0.42624830694554322</v>
      </c>
      <c r="U18" s="3"/>
      <c r="Y18" s="3"/>
      <c r="Z18" s="3"/>
    </row>
    <row r="19" spans="1:32" x14ac:dyDescent="0.3">
      <c r="A19" s="1">
        <v>6.1999999999999998E-3</v>
      </c>
      <c r="B19" s="2">
        <v>1.6456000000000001E-4</v>
      </c>
      <c r="C19" s="1">
        <v>1.6000000000000001E-3</v>
      </c>
      <c r="D19" s="2">
        <v>4.1912000000000001E-5</v>
      </c>
      <c r="E19" s="2">
        <v>4.7971E-4</v>
      </c>
      <c r="F19" s="2">
        <v>1.5488000000000001E-5</v>
      </c>
      <c r="G19" s="1">
        <v>2.0400000000000001E-2</v>
      </c>
      <c r="H19" s="2">
        <v>3.9333E-4</v>
      </c>
      <c r="J19" s="3"/>
      <c r="K19" s="1">
        <v>3.8588062872795258E-6</v>
      </c>
      <c r="L19" s="1">
        <v>9.655141264401737E-7</v>
      </c>
      <c r="M19" s="1">
        <v>3.8708831733455175E-7</v>
      </c>
      <c r="N19" s="1">
        <v>1.0405862068317148E-5</v>
      </c>
      <c r="O19" s="3"/>
      <c r="P19" s="7">
        <v>0.53195139182971218</v>
      </c>
      <c r="Q19" s="7">
        <v>0.5331741463513785</v>
      </c>
      <c r="R19" s="2">
        <v>0.56829119382644677</v>
      </c>
      <c r="S19" s="2">
        <v>0.42684771437221108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A20" s="1">
        <v>1.3802E-2</v>
      </c>
      <c r="B20" s="1">
        <v>4.1174000000000001E-4</v>
      </c>
      <c r="C20" s="1">
        <v>4.8999999999999998E-3</v>
      </c>
      <c r="D20" s="2">
        <v>1.1797E-4</v>
      </c>
      <c r="E20" s="2">
        <v>2.2000000000000001E-3</v>
      </c>
      <c r="F20" s="2">
        <v>4.1125999999999999E-5</v>
      </c>
      <c r="G20" s="1" t="e">
        <v>#N/A</v>
      </c>
      <c r="H20" s="1" t="e">
        <v>#N/A</v>
      </c>
      <c r="K20" s="1">
        <v>8.7875425060830211E-6</v>
      </c>
      <c r="L20" s="1">
        <v>2.0311591705249911E-6</v>
      </c>
      <c r="M20" s="1">
        <v>8.5261326331738593E-7</v>
      </c>
      <c r="N20" s="1">
        <v>2.3184554517173404E-5</v>
      </c>
      <c r="P20" s="1">
        <v>0.59113725913314641</v>
      </c>
      <c r="Q20" s="1">
        <v>0.59125055955749073</v>
      </c>
      <c r="R20" s="1">
        <v>0.47478729933607161</v>
      </c>
      <c r="S20" s="1" t="e">
        <v>#N/A</v>
      </c>
    </row>
    <row r="21" spans="1:32" x14ac:dyDescent="0.3">
      <c r="A21" s="1">
        <v>3.2000000000000001E-2</v>
      </c>
      <c r="B21" s="2">
        <v>8.7164000000000002E-4</v>
      </c>
      <c r="C21" s="1">
        <v>1.0212000000000001E-2</v>
      </c>
      <c r="D21" s="2">
        <v>1.8286999999999999E-4</v>
      </c>
      <c r="E21" s="1">
        <v>4.4000000000000003E-3</v>
      </c>
      <c r="F21" s="2">
        <v>8.9636999999999996E-5</v>
      </c>
      <c r="G21" s="1">
        <v>6.7100000000000007E-2</v>
      </c>
      <c r="H21" s="2">
        <v>1.6999999999999999E-3</v>
      </c>
      <c r="J21" s="3"/>
      <c r="K21" s="1">
        <v>1.5002513403305532E-5</v>
      </c>
      <c r="L21" s="1">
        <v>3.2082083516336149E-6</v>
      </c>
      <c r="M21" s="1">
        <v>1.2423863898654686E-6</v>
      </c>
      <c r="N21" s="1">
        <v>3.7595053693469052E-5</v>
      </c>
      <c r="O21" s="3"/>
      <c r="P21" s="2">
        <v>0.62899929037302515</v>
      </c>
      <c r="Q21" s="2">
        <v>0.50515631166051123</v>
      </c>
      <c r="R21" s="2">
        <v>0.60618144206261437</v>
      </c>
      <c r="S21" s="2">
        <v>0.53517067861578294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">
      <c r="A22" s="1">
        <v>1.7871000000000001E-2</v>
      </c>
      <c r="B22" s="2">
        <v>6.1733999999999997E-4</v>
      </c>
      <c r="C22" s="1">
        <v>7.4120000000000002E-3</v>
      </c>
      <c r="D22" s="2">
        <v>1.7474E-4</v>
      </c>
      <c r="E22" s="1">
        <v>2.0557000000000001E-3</v>
      </c>
      <c r="F22" s="2">
        <v>5.3109000000000003E-5</v>
      </c>
      <c r="G22" s="1">
        <v>7.46E-2</v>
      </c>
      <c r="H22" s="2">
        <v>1.6999999999999999E-3</v>
      </c>
      <c r="K22" s="1">
        <v>1.3381394999578225E-5</v>
      </c>
      <c r="L22" s="1">
        <v>2.8395551968973522E-6</v>
      </c>
      <c r="M22" s="1">
        <v>7.4901643463837893E-7</v>
      </c>
      <c r="N22" s="1">
        <v>3.1235234136992633E-5</v>
      </c>
      <c r="P22" s="1">
        <v>0.63120335590751886</v>
      </c>
      <c r="Q22" s="1">
        <v>0.60223982720806624</v>
      </c>
      <c r="R22" s="1">
        <v>0.67672557069469441</v>
      </c>
      <c r="S22" s="1">
        <v>0.55683577438032639</v>
      </c>
    </row>
    <row r="23" spans="1:32" x14ac:dyDescent="0.3">
      <c r="A23" s="1">
        <v>8.3000000000000001E-3</v>
      </c>
      <c r="B23" s="2">
        <v>3.7690999999999999E-4</v>
      </c>
      <c r="C23" s="1">
        <v>5.1000000000000004E-3</v>
      </c>
      <c r="D23" s="2">
        <v>1.3381999999999999E-4</v>
      </c>
      <c r="E23" s="1">
        <v>1.8E-3</v>
      </c>
      <c r="F23" s="2">
        <v>4.7296999999999998E-5</v>
      </c>
      <c r="G23" s="1">
        <v>5.2999999999999999E-2</v>
      </c>
      <c r="H23" s="2">
        <v>1.2999999999999999E-3</v>
      </c>
      <c r="K23" s="1">
        <v>6.4497814069607803E-6</v>
      </c>
      <c r="L23" s="1">
        <v>2.0495923023711674E-6</v>
      </c>
      <c r="M23" s="1">
        <v>5.7022440408939413E-7</v>
      </c>
      <c r="N23" s="1">
        <v>1.8488706880303684E-5</v>
      </c>
      <c r="P23" s="1">
        <v>0.8145094366282275</v>
      </c>
      <c r="Q23" s="1">
        <v>0.6544435641331332</v>
      </c>
      <c r="R23" s="1">
        <v>0.73814969821602661</v>
      </c>
      <c r="S23" s="1">
        <v>0.65663216574604177</v>
      </c>
    </row>
    <row r="24" spans="1:32" x14ac:dyDescent="0.3">
      <c r="A24" s="1">
        <v>9.8969999999999995E-3</v>
      </c>
      <c r="B24" s="2">
        <v>4.6166000000000002E-4</v>
      </c>
      <c r="C24" s="1">
        <v>3.8384999999999999E-3</v>
      </c>
      <c r="D24" s="2">
        <v>9.1032999999999994E-5</v>
      </c>
      <c r="E24" s="1">
        <v>1.5E-3</v>
      </c>
      <c r="F24" s="2">
        <v>3.2339000000000003E-5</v>
      </c>
      <c r="G24" s="1">
        <v>3.8899999999999997E-2</v>
      </c>
      <c r="H24" s="2">
        <v>8.2992000000000005E-4</v>
      </c>
      <c r="K24" s="1">
        <v>6.1825774170745207E-6</v>
      </c>
      <c r="L24" s="1">
        <v>1.3672239544603079E-6</v>
      </c>
      <c r="M24" s="1">
        <v>4.777575514548627E-7</v>
      </c>
      <c r="N24" s="1">
        <v>1.5506036491738312E-5</v>
      </c>
      <c r="P24" s="1">
        <v>0.93315907689539335</v>
      </c>
      <c r="Q24" s="1">
        <v>0.6283017330301166</v>
      </c>
      <c r="R24" s="1">
        <v>0.60401424490527122</v>
      </c>
      <c r="S24" s="1">
        <v>0.53429490582852546</v>
      </c>
    </row>
    <row r="25" spans="1:32" x14ac:dyDescent="0.3">
      <c r="A25" s="1">
        <v>6.1999999999999998E-3</v>
      </c>
      <c r="B25" s="2">
        <v>3.3330000000000002E-4</v>
      </c>
      <c r="C25" s="1">
        <v>5.1999999999999998E-3</v>
      </c>
      <c r="D25" s="2">
        <v>1.4079000000000001E-4</v>
      </c>
      <c r="E25" s="1">
        <v>2.5999999999999999E-3</v>
      </c>
      <c r="F25" s="2">
        <v>7.0600999999999997E-5</v>
      </c>
      <c r="G25" s="1">
        <v>6.2799999999999995E-2</v>
      </c>
      <c r="H25" s="2">
        <v>1.2999999999999999E-3</v>
      </c>
      <c r="K25" s="1">
        <v>8.0434404926062772E-6</v>
      </c>
      <c r="L25" s="1">
        <v>2.6079219272651028E-6</v>
      </c>
      <c r="M25" s="1">
        <v>9.0010950299349736E-7</v>
      </c>
      <c r="N25" s="1">
        <v>2.3622108377254042E-5</v>
      </c>
      <c r="P25" s="1">
        <v>0.74625722127254823</v>
      </c>
      <c r="Q25" s="1">
        <v>0.60449518861091212</v>
      </c>
      <c r="R25" s="1">
        <v>0.72970363455994991</v>
      </c>
      <c r="S25" s="1">
        <v>0.53367174011873764</v>
      </c>
    </row>
    <row r="26" spans="1:32" x14ac:dyDescent="0.3">
      <c r="A26" s="1">
        <v>1.04E-2</v>
      </c>
      <c r="B26" s="2">
        <v>2.7022E-4</v>
      </c>
      <c r="C26" s="1">
        <v>4.3E-3</v>
      </c>
      <c r="D26" s="2">
        <v>9.6071999999999998E-5</v>
      </c>
      <c r="E26" s="1">
        <v>1.6000000000000001E-3</v>
      </c>
      <c r="F26" s="2">
        <v>3.6903000000000002E-5</v>
      </c>
      <c r="G26" s="1">
        <v>2.2800000000000001E-2</v>
      </c>
      <c r="H26" s="2">
        <v>8.4537999999999996E-4</v>
      </c>
      <c r="K26" s="1">
        <v>6.7489145892675144E-6</v>
      </c>
      <c r="L26" s="1">
        <v>1.5435881374289269E-6</v>
      </c>
      <c r="M26" s="1">
        <v>5.361133764018667E-7</v>
      </c>
      <c r="N26" s="1">
        <v>1.6927966297629605E-5</v>
      </c>
      <c r="P26" s="1">
        <v>0.50998083812420447</v>
      </c>
      <c r="Q26" s="1">
        <v>0.5896127851667371</v>
      </c>
      <c r="R26" s="1">
        <v>0.63000408370355665</v>
      </c>
      <c r="S26" s="1">
        <v>0.68038096843519502</v>
      </c>
    </row>
    <row r="28" spans="1:32" x14ac:dyDescent="0.3">
      <c r="P28" s="12" t="s">
        <v>14</v>
      </c>
      <c r="Q28" s="12"/>
      <c r="R28" s="12"/>
      <c r="S28" s="12"/>
    </row>
    <row r="29" spans="1:32" x14ac:dyDescent="0.3">
      <c r="A29">
        <f>_xlfn.STDEV.S(A4:A26)</f>
        <v>6.353452664098533E-3</v>
      </c>
      <c r="B29">
        <f>_xlfn.STDEV.S(B4:B26)</f>
        <v>1.8363478499047511E-4</v>
      </c>
      <c r="J29" t="s">
        <v>16</v>
      </c>
      <c r="K29">
        <f>_xlfn.STDEV.S(K4:K26)</f>
        <v>3.1189113063228767E-6</v>
      </c>
      <c r="L29">
        <f>_xlfn.STDEV.S(L4:L26)</f>
        <v>6.5713936841570842E-7</v>
      </c>
      <c r="M29">
        <f>_xlfn.STDEV.S(M4:M26)</f>
        <v>2.4392017050195968E-7</v>
      </c>
      <c r="N29">
        <f>_xlfn.STDEV.S(N4:N26)</f>
        <v>7.3955051604986574E-6</v>
      </c>
      <c r="P29" s="1" t="s">
        <v>10</v>
      </c>
      <c r="Q29" s="1" t="s">
        <v>7</v>
      </c>
      <c r="R29" s="1" t="s">
        <v>11</v>
      </c>
      <c r="S29" s="1" t="s">
        <v>1</v>
      </c>
    </row>
    <row r="30" spans="1:32" x14ac:dyDescent="0.3">
      <c r="J30" t="s">
        <v>17</v>
      </c>
      <c r="K30">
        <f>K29*100/AVERAGE(K4:K26)</f>
        <v>43.79041333697721</v>
      </c>
      <c r="L30">
        <f>L29*100/AVERAGE(L4:L26)</f>
        <v>33.697935455654601</v>
      </c>
      <c r="M30">
        <f>M29*100/AVERAGE(M4:M26)</f>
        <v>37.970625852767931</v>
      </c>
      <c r="N30">
        <f>N29*100/AVERAGE(N4:N26)</f>
        <v>38.226339974855243</v>
      </c>
      <c r="P30" s="2">
        <f>AVERAGE(_xlfn.ANCHORARRAY(P4))</f>
        <v>0.68871938355671447</v>
      </c>
      <c r="Q30" s="1">
        <f>AVERAGEIF(_xlfn.ANCHORARRAY(Q4),"&lt;&gt;#N/A")</f>
        <v>0.62520634503381567</v>
      </c>
      <c r="R30" s="1">
        <f>AVERAGEIF(_xlfn.ANCHORARRAY(R4),"&lt;&gt;#N/A")</f>
        <v>0.65146506773405544</v>
      </c>
      <c r="S30" s="1">
        <f>AVERAGEIF(_xlfn.ANCHORARRAY(S4),"&lt;&gt;#N/A")</f>
        <v>0.64871375663115716</v>
      </c>
    </row>
    <row r="31" spans="1:32" x14ac:dyDescent="0.3">
      <c r="O31" s="1" t="s">
        <v>15</v>
      </c>
      <c r="P31" s="1" cm="1">
        <f t="array" ref="P31">_xlfn.STDEV.S(IFERROR(_xlfn.ANCHORARRAY(P4),0))</f>
        <v>0.13289512124225719</v>
      </c>
      <c r="Q31" s="1" cm="1">
        <f t="array" ref="Q31">_xlfn.STDEV.S(IFERROR(_xlfn.ANCHORARRAY(Q4),0))</f>
        <v>0.23122367685813774</v>
      </c>
      <c r="R31" s="1" cm="1">
        <f t="array" ref="R31">_xlfn.STDEV.S(IFERROR(_xlfn.ANCHORARRAY(R4),0))</f>
        <v>0.20797156671593556</v>
      </c>
      <c r="S31" s="1" cm="1">
        <f t="array" ref="S31">_xlfn.STDEV.S(IFERROR(_xlfn.ANCHORARRAY(S4),0))</f>
        <v>0.25300334955737575</v>
      </c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Middle</vt:lpstr>
      <vt:lpstr>Ring</vt:lpstr>
      <vt:lpstr>Little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παναγιωτης τσακωνας</dc:creator>
  <cp:lastModifiedBy>TSAKONAS, PANAGIOTIS (PGR)</cp:lastModifiedBy>
  <dcterms:created xsi:type="dcterms:W3CDTF">2022-11-02T16:50:58Z</dcterms:created>
  <dcterms:modified xsi:type="dcterms:W3CDTF">2024-04-26T15:11:26Z</dcterms:modified>
</cp:coreProperties>
</file>