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" sheetId="1" r:id="rId4"/>
    <sheet state="visible" name="Resolução Evolução Canal" sheetId="2" r:id="rId5"/>
    <sheet state="visible" name="Resolução TOP 5" sheetId="3" r:id="rId6"/>
    <sheet state="visible" name="Resolução Ticket_médio" sheetId="4" r:id="rId7"/>
    <sheet state="visible" name="Resolução Total_Noites_Hospedad" sheetId="5" r:id="rId8"/>
    <sheet state="visible" name="Página2" sheetId="6" r:id="rId9"/>
  </sheets>
  <definedNames/>
  <calcPr/>
  <extLst>
    <ext uri="GoogleSheetsCustomDataVersion1">
      <go:sheetsCustomData xmlns:go="http://customooxmlschemas.google.com/" r:id="rId10" roundtripDataSignature="AMtx7mj+kDOMTQo3TgcT+KpmIYdND975IA=="/>
    </ext>
  </extLst>
</workbook>
</file>

<file path=xl/sharedStrings.xml><?xml version="1.0" encoding="utf-8"?>
<sst xmlns="http://schemas.openxmlformats.org/spreadsheetml/2006/main" count="854" uniqueCount="57">
  <si>
    <t>Mês da Venda</t>
  </si>
  <si>
    <t>Hotel Name</t>
  </si>
  <si>
    <t>Hotel Country</t>
  </si>
  <si>
    <t>Canal venda</t>
  </si>
  <si>
    <t>Venda (R$)</t>
  </si>
  <si>
    <t>Nº Bookings</t>
  </si>
  <si>
    <t>Nº Noites Vendidas</t>
  </si>
  <si>
    <t>Perguntas:</t>
  </si>
  <si>
    <t>Hotel 2</t>
  </si>
  <si>
    <t>BRAZIL</t>
  </si>
  <si>
    <t>Agencia</t>
  </si>
  <si>
    <t>Hotel 9</t>
  </si>
  <si>
    <t>1) Evolução das vendas por canal. Existe algum canal promissor? Algum canal crítico?</t>
  </si>
  <si>
    <t>Hotel 4</t>
  </si>
  <si>
    <t>Hotel 5</t>
  </si>
  <si>
    <t xml:space="preserve">2) Top 5 Hotéis com maior venda </t>
  </si>
  <si>
    <t>Hotel 10</t>
  </si>
  <si>
    <t>Hotel 3</t>
  </si>
  <si>
    <t>3) Quantos noites em média o cliente se hospeda</t>
  </si>
  <si>
    <t>Hotel 6</t>
  </si>
  <si>
    <t>App</t>
  </si>
  <si>
    <t>4) Ticket Médio</t>
  </si>
  <si>
    <t>Hotel 7</t>
  </si>
  <si>
    <t>Hotel 1</t>
  </si>
  <si>
    <t>5) Alguma recomendação</t>
  </si>
  <si>
    <t>Hotel 8</t>
  </si>
  <si>
    <t>Google</t>
  </si>
  <si>
    <t>Others</t>
  </si>
  <si>
    <t>Site direto</t>
  </si>
  <si>
    <t xml:space="preserve">Canal </t>
  </si>
  <si>
    <t>Total Vendas por Canal</t>
  </si>
  <si>
    <t>Canal</t>
  </si>
  <si>
    <t>CAC</t>
  </si>
  <si>
    <t>Total Vendas Geral</t>
  </si>
  <si>
    <t xml:space="preserve">Total CAC Geral </t>
  </si>
  <si>
    <t>Total Bookings</t>
  </si>
  <si>
    <t>CL</t>
  </si>
  <si>
    <t>Total</t>
  </si>
  <si>
    <t>Total N° Noites Vendidas por canal</t>
  </si>
  <si>
    <t>LTV Bruto</t>
  </si>
  <si>
    <t>AOV</t>
  </si>
  <si>
    <t>LTV x CAC</t>
  </si>
  <si>
    <t>Para comparar o resultado LTV:CAC com um valor de referência ou com a média do setor,fórmula para calcular o resultado LTV:CAC é:</t>
  </si>
  <si>
    <t>é necessário calcular o resultado da métrica e depois compará-lo com o valor de referência. A</t>
  </si>
  <si>
    <t>LTV:CAC = (LTV / CAC)</t>
  </si>
  <si>
    <t>PF</t>
  </si>
  <si>
    <t>Total geral LTV X CAC</t>
  </si>
  <si>
    <t>Ranking</t>
  </si>
  <si>
    <t>Sales Month</t>
  </si>
  <si>
    <t>Sales Amount</t>
  </si>
  <si>
    <t>2°</t>
  </si>
  <si>
    <t>3°</t>
  </si>
  <si>
    <t>4°</t>
  </si>
  <si>
    <t>5°</t>
  </si>
  <si>
    <t>Ticket_médio</t>
  </si>
  <si>
    <t>Média_noites hospedadas</t>
  </si>
  <si>
    <t>DASHBOARD VENDAS DE HOTÉIS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</si>
</sst>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  <scheme val="minor"/>
    </font>
    <font>
      <sz val="9.0"/>
      <color rgb="FF1F1F1F"/>
      <name val="Arial"/>
    </font>
    <font>
      <sz val="12.0"/>
      <color rgb="FF374151"/>
      <name val="Söhne"/>
    </font>
    <font>
      <sz val="11.0"/>
      <color rgb="FF1F1F1F"/>
      <name val="Arial"/>
    </font>
    <font>
      <b/>
      <sz val="22.0"/>
      <color rgb="FF666666"/>
      <name val="Calibri"/>
      <scheme val="minor"/>
    </font>
    <font>
      <b/>
      <sz val="21.0"/>
      <color theme="1"/>
      <name val="Calibri"/>
      <scheme val="minor"/>
    </font>
    <font>
      <b/>
      <sz val="28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center"/>
    </xf>
    <xf borderId="0" fillId="0" fontId="3" numFmtId="0" xfId="0" applyFont="1"/>
    <xf borderId="1" fillId="0" fontId="1" numFmtId="3" xfId="0" applyAlignment="1" applyBorder="1" applyFont="1" applyNumberFormat="1">
      <alignment horizontal="center"/>
    </xf>
    <xf borderId="0" fillId="0" fontId="4" numFmtId="0" xfId="0" applyFont="1"/>
    <xf borderId="1" fillId="0" fontId="1" numFmtId="3" xfId="0" applyAlignment="1" applyBorder="1" applyFont="1" applyNumberFormat="1">
      <alignment horizontal="center" vertical="bottom"/>
    </xf>
    <xf borderId="2" fillId="0" fontId="1" numFmtId="3" xfId="0" applyAlignment="1" applyBorder="1" applyFont="1" applyNumberFormat="1">
      <alignment horizontal="center" vertical="bottom"/>
    </xf>
    <xf borderId="1" fillId="0" fontId="2" numFmtId="3" xfId="0" applyAlignment="1" applyBorder="1" applyFont="1" applyNumberFormat="1">
      <alignment horizontal="center" vertical="bottom"/>
    </xf>
    <xf borderId="2" fillId="0" fontId="2" numFmtId="3" xfId="0" applyAlignment="1" applyBorder="1" applyFont="1" applyNumberFormat="1">
      <alignment horizontal="center" vertical="bottom"/>
    </xf>
    <xf borderId="0" fillId="2" fontId="5" numFmtId="0" xfId="0" applyFill="1" applyFont="1"/>
    <xf borderId="0" fillId="3" fontId="6" numFmtId="0" xfId="0" applyFill="1" applyFont="1"/>
    <xf borderId="0" fillId="2" fontId="7" numFmtId="0" xfId="0" applyFont="1"/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3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/>
    </xf>
    <xf borderId="0" fillId="0" fontId="3" numFmtId="4" xfId="0" applyFont="1" applyNumberForma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CAC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'Resolução Evolução Canal'!$M$1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Canal'!$L$2:$L$7</c:f>
            </c:strRef>
          </c:cat>
          <c:val>
            <c:numRef>
              <c:f>'Resolução Evolução Canal'!$M$2:$M$7</c:f>
              <c:numCache/>
            </c:numRef>
          </c:val>
        </c:ser>
        <c:axId val="1530719617"/>
        <c:axId val="496673067"/>
      </c:barChart>
      <c:catAx>
        <c:axId val="15307196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96673067"/>
      </c:catAx>
      <c:valAx>
        <c:axId val="4966730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30719617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CL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'Resolução Evolução Canal'!$M$12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Canal'!$L$13:$L$18</c:f>
            </c:strRef>
          </c:cat>
          <c:val>
            <c:numRef>
              <c:f>'Resolução Evolução Canal'!$M$13:$M$18</c:f>
              <c:numCache/>
            </c:numRef>
          </c:val>
        </c:ser>
        <c:axId val="1258797867"/>
        <c:axId val="1032649327"/>
      </c:barChart>
      <c:catAx>
        <c:axId val="12587978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32649327"/>
      </c:catAx>
      <c:valAx>
        <c:axId val="10326493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58797867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LTV Bruto versus Canal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'Resolução Evolução Canal'!$M$21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Canal'!$L$22:$L$27</c:f>
            </c:strRef>
          </c:cat>
          <c:val>
            <c:numRef>
              <c:f>'Resolução Evolução Canal'!$M$22:$M$27</c:f>
              <c:numCache/>
            </c:numRef>
          </c:val>
        </c:ser>
        <c:axId val="1530511138"/>
        <c:axId val="1255825629"/>
      </c:barChart>
      <c:catAx>
        <c:axId val="15305111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55825629"/>
      </c:catAx>
      <c:valAx>
        <c:axId val="12558256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LTV Bruto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30511138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LTV x CAC versus Canal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'Resolução Evolução Canal'!$M$31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Canal'!$L$32:$L$37</c:f>
            </c:strRef>
          </c:cat>
          <c:val>
            <c:numRef>
              <c:f>'Resolução Evolução Canal'!$M$32:$M$37</c:f>
              <c:numCache/>
            </c:numRef>
          </c:val>
        </c:ser>
        <c:axId val="1612556442"/>
        <c:axId val="1870445776"/>
      </c:barChart>
      <c:catAx>
        <c:axId val="161255644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70445776"/>
      </c:catAx>
      <c:valAx>
        <c:axId val="18704457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LTV x CAC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12556442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Vendas por Canal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'Resolução Evolução Canal'!$J$1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Canal'!$I$2:$I$7</c:f>
            </c:strRef>
          </c:cat>
          <c:val>
            <c:numRef>
              <c:f>'Resolução Evolução Canal'!$J$2:$J$7</c:f>
              <c:numCache/>
            </c:numRef>
          </c:val>
        </c:ser>
        <c:axId val="1140203250"/>
        <c:axId val="2030132224"/>
      </c:barChart>
      <c:catAx>
        <c:axId val="114020325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30132224"/>
      </c:catAx>
      <c:valAx>
        <c:axId val="20301322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Total Vendas por 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40203250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AOV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'Resolução Evolução Canal'!$J$27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Canal'!$I$28:$I$33</c:f>
            </c:strRef>
          </c:cat>
          <c:val>
            <c:numRef>
              <c:f>'Resolução Evolução Canal'!$J$28:$J$33</c:f>
              <c:numCache/>
            </c:numRef>
          </c:val>
        </c:ser>
        <c:axId val="1571242502"/>
        <c:axId val="1512460272"/>
      </c:barChart>
      <c:catAx>
        <c:axId val="15712425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2460272"/>
      </c:catAx>
      <c:valAx>
        <c:axId val="15124602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AOV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71242502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'Resolução TOP 5'!$H$1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'Resolução TOP 5'!$G$2:$G$6</c:f>
            </c:strRef>
          </c:cat>
          <c:val>
            <c:numRef>
              <c:f>'Resolução TOP 5'!$H$2:$H$6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Ticket Médio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'Resolução Ticket_médio'!$B$1:$B$57</c:f>
            </c:strRef>
          </c:cat>
          <c:val>
            <c:numRef>
              <c:f>'Resolução Ticket_médio'!$H$1:$H$57</c:f>
              <c:numCache/>
            </c:numRef>
          </c:val>
        </c:ser>
        <c:overlap val="100"/>
        <c:axId val="1596473496"/>
        <c:axId val="366797712"/>
      </c:barChart>
      <c:catAx>
        <c:axId val="159647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66797712"/>
      </c:catAx>
      <c:valAx>
        <c:axId val="366797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9647349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'Resolução Total_Noites_Hospedad'!$A$1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'Resolução Total_Noites_Hospedad'!$A$2:$A$57</c:f>
              <c:numCache/>
            </c:numRef>
          </c:val>
        </c:ser>
        <c:ser>
          <c:idx val="1"/>
          <c:order val="1"/>
          <c:tx>
            <c:strRef>
              <c:f>'Resolução Total_Noites_Hospedad'!$B$1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'Resolução Total_Noites_Hospedad'!$B$2:$B$57</c:f>
              <c:numCache/>
            </c:numRef>
          </c:val>
        </c:ser>
        <c:ser>
          <c:idx val="2"/>
          <c:order val="2"/>
          <c:tx>
            <c:strRef>
              <c:f>'Resolução Total_Noites_Hospedad'!$C$1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'Resolução Total_Noites_Hospedad'!$C$2:$C$57</c:f>
              <c:numCache/>
            </c:numRef>
          </c:val>
        </c:ser>
        <c:ser>
          <c:idx val="3"/>
          <c:order val="3"/>
          <c:tx>
            <c:strRef>
              <c:f>'Resolução Total_Noites_Hospedad'!$D$1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'Resolução Total_Noites_Hospedad'!$D$2:$D$57</c:f>
              <c:numCache/>
            </c:numRef>
          </c:val>
        </c:ser>
        <c:ser>
          <c:idx val="4"/>
          <c:order val="4"/>
          <c:tx>
            <c:strRef>
              <c:f>'Resolução Total_Noites_Hospedad'!$E$1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'Resolução Total_Noites_Hospedad'!$E$2:$E$57</c:f>
              <c:numCache/>
            </c:numRef>
          </c:val>
        </c:ser>
        <c:ser>
          <c:idx val="5"/>
          <c:order val="5"/>
          <c:tx>
            <c:strRef>
              <c:f>'Resolução Total_Noites_Hospedad'!$F$1</c:f>
            </c:strRef>
          </c:tx>
          <c:val>
            <c:numRef>
              <c:f>'Resolução Total_Noites_Hospedad'!$F$2:$F$57</c:f>
              <c:numCache/>
            </c:numRef>
          </c:val>
        </c:ser>
        <c:ser>
          <c:idx val="6"/>
          <c:order val="6"/>
          <c:tx>
            <c:strRef>
              <c:f>'Resolução Total_Noites_Hospedad'!$G$1</c:f>
            </c:strRef>
          </c:tx>
          <c:val>
            <c:numRef>
              <c:f>'Resolução Total_Noites_Hospedad'!$G$2:$G$57</c:f>
              <c:numCache/>
            </c:numRef>
          </c:val>
        </c:ser>
        <c:ser>
          <c:idx val="7"/>
          <c:order val="7"/>
          <c:tx>
            <c:strRef>
              <c:f>'Resolução Total_Noites_Hospedad'!$H$1</c:f>
            </c:strRef>
          </c:tx>
          <c:val>
            <c:numRef>
              <c:f>'Resolução Total_Noites_Hospedad'!$H$2:$H$57</c:f>
              <c:numCache/>
            </c:numRef>
          </c:val>
        </c:ser>
        <c:ser>
          <c:idx val="8"/>
          <c:order val="8"/>
          <c:tx>
            <c:strRef>
              <c:f>'Resolução Total_Noites_Hospedad'!$I$1</c:f>
            </c:strRef>
          </c:tx>
          <c:val>
            <c:numRef>
              <c:f>'Resolução Total_Noites_Hospedad'!$I$2:$I$57</c:f>
              <c:numCache/>
            </c:numRef>
          </c:val>
        </c:ser>
        <c:axId val="372980806"/>
        <c:axId val="1075485123"/>
      </c:barChart>
      <c:catAx>
        <c:axId val="37298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5485123"/>
      </c:catAx>
      <c:valAx>
        <c:axId val="1075485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9808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700">
                <a:solidFill>
                  <a:srgbClr val="757575"/>
                </a:solidFill>
                <a:latin typeface="Arial"/>
              </a:defRPr>
            </a:pPr>
            <a:r>
              <a:rPr b="1" i="0" sz="2700">
                <a:solidFill>
                  <a:srgbClr val="757575"/>
                </a:solidFill>
                <a:latin typeface="Arial"/>
              </a:rPr>
              <a:t>Total Vendas por Canal 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'Resolução Evolução Canal'!$J$1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Canal'!$I$2:$I$7</c:f>
            </c:strRef>
          </c:cat>
          <c:val>
            <c:numRef>
              <c:f>'Resolução Evolução Canal'!$J$2:$J$7</c:f>
              <c:numCache/>
            </c:numRef>
          </c:val>
        </c:ser>
        <c:axId val="886496560"/>
        <c:axId val="362266551"/>
      </c:bar3DChart>
      <c:catAx>
        <c:axId val="8864965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62266551"/>
      </c:catAx>
      <c:valAx>
        <c:axId val="3622665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Total Vendas por 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86496560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700">
                <a:solidFill>
                  <a:srgbClr val="757575"/>
                </a:solidFill>
                <a:latin typeface="+mn-lt"/>
              </a:defRPr>
            </a:pPr>
            <a:r>
              <a:rPr b="1" sz="2700">
                <a:solidFill>
                  <a:srgbClr val="757575"/>
                </a:solidFill>
                <a:latin typeface="+mn-lt"/>
              </a:rPr>
              <a:t>Média de Noites Hospedadas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'Resolução Total_Noites_Hospedad'!$H$1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val>
            <c:numRef>
              <c:f>'Resolução Total_Noites_Hospedad'!$H$2:$H$57</c:f>
              <c:numCache/>
            </c:numRef>
          </c:val>
        </c:ser>
        <c:ser>
          <c:idx val="1"/>
          <c:order val="1"/>
          <c:tx>
            <c:strRef>
              <c:f>'Resolução Total_Noites_Hospedad'!$B$1</c:f>
            </c:strRef>
          </c:tx>
          <c:val>
            <c:numRef>
              <c:f>'Resolução Total_Noites_Hospedad'!$B$2:$B$57</c:f>
              <c:numCache/>
            </c:numRef>
          </c:val>
        </c:ser>
        <c:axId val="75555329"/>
        <c:axId val="1069617812"/>
      </c:bar3DChart>
      <c:catAx>
        <c:axId val="75555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9617812"/>
      </c:catAx>
      <c:valAx>
        <c:axId val="1069617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555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LTV (Valor Tempo de Vida)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'Resolução Evolução Canal'!$M$31</c:f>
            </c:strRef>
          </c:tx>
          <c:spPr>
            <a:solidFill>
              <a:srgbClr val="741B47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Canal'!$L$32:$L$37</c:f>
            </c:strRef>
          </c:cat>
          <c:val>
            <c:numRef>
              <c:f>'Resolução Evolução Canal'!$M$32:$M$37</c:f>
              <c:numCache/>
            </c:numRef>
          </c:val>
        </c:ser>
        <c:axId val="465379298"/>
        <c:axId val="21620405"/>
      </c:bar3DChart>
      <c:catAx>
        <c:axId val="46537929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620405"/>
      </c:catAx>
      <c:valAx>
        <c:axId val="216204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LTV x CAC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65379298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"/>
              </a:defRPr>
            </a:pPr>
            <a:r>
              <a:rPr b="1" i="0">
                <a:solidFill>
                  <a:srgbClr val="757575"/>
                </a:solidFill>
                <a:latin typeface="Arial"/>
              </a:rPr>
              <a:t>AOV(Análise de Variância)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'Resolução Evolução Canal'!$J$27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'Resolução Evolução Canal'!$I$28:$I$33</c:f>
            </c:strRef>
          </c:cat>
          <c:val>
            <c:numRef>
              <c:f>'Resolução Evolução Canal'!$J$28:$J$33</c:f>
              <c:numCache/>
            </c:numRef>
          </c:val>
        </c:ser>
        <c:axId val="311639786"/>
        <c:axId val="665610769"/>
      </c:bar3DChart>
      <c:catAx>
        <c:axId val="31163978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65610769"/>
      </c:catAx>
      <c:valAx>
        <c:axId val="6656107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AOV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11639786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Chart10.png"/><Relationship Id="rId2" Type="http://schemas.openxmlformats.org/officeDocument/2006/relationships/chart" Target="../charts/chart10.xml"/><Relationship Id="rId3" Type="http://schemas.openxmlformats.org/officeDocument/2006/relationships/image" Target="../media/Chart12.png"/><Relationship Id="rId4" Type="http://schemas.openxmlformats.org/officeDocument/2006/relationships/chart" Target="../charts/chart11.xml"/><Relationship Id="rId5" Type="http://schemas.openxmlformats.org/officeDocument/2006/relationships/image" Target="../media/Chart14.png"/><Relationship Id="rId6" Type="http://schemas.openxmlformats.org/officeDocument/2006/relationships/chart" Target="../charts/chart12.xml"/><Relationship Id="rId7" Type="http://schemas.openxmlformats.org/officeDocument/2006/relationships/image" Target="../media/Chart16.png"/><Relationship Id="rId8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314325</xdr:colOff>
      <xdr:row>0</xdr:row>
      <xdr:rowOff>0</xdr:rowOff>
    </xdr:from>
    <xdr:ext cx="4019550" cy="1828800"/>
    <xdr:graphicFrame>
      <xdr:nvGraphicFramePr>
        <xdr:cNvPr id="72551913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314325</xdr:colOff>
      <xdr:row>10</xdr:row>
      <xdr:rowOff>57150</xdr:rowOff>
    </xdr:from>
    <xdr:ext cx="4019550" cy="1733550"/>
    <xdr:graphicFrame>
      <xdr:nvGraphicFramePr>
        <xdr:cNvPr id="775215129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733425</xdr:colOff>
      <xdr:row>0</xdr:row>
      <xdr:rowOff>0</xdr:rowOff>
    </xdr:from>
    <xdr:ext cx="4019550" cy="1828800"/>
    <xdr:graphicFrame>
      <xdr:nvGraphicFramePr>
        <xdr:cNvPr id="1876454361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22</xdr:col>
      <xdr:colOff>19050</xdr:colOff>
      <xdr:row>0</xdr:row>
      <xdr:rowOff>0</xdr:rowOff>
    </xdr:from>
    <xdr:ext cx="3752850" cy="1828800"/>
    <xdr:graphicFrame>
      <xdr:nvGraphicFramePr>
        <xdr:cNvPr id="70613241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76200</xdr:colOff>
      <xdr:row>43</xdr:row>
      <xdr:rowOff>0</xdr:rowOff>
    </xdr:from>
    <xdr:ext cx="8153400" cy="3000375"/>
    <xdr:graphicFrame>
      <xdr:nvGraphicFramePr>
        <xdr:cNvPr id="2142048443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733425</xdr:colOff>
      <xdr:row>10</xdr:row>
      <xdr:rowOff>57150</xdr:rowOff>
    </xdr:from>
    <xdr:ext cx="5715000" cy="1733550"/>
    <xdr:graphicFrame>
      <xdr:nvGraphicFramePr>
        <xdr:cNvPr id="1425583724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6</xdr:row>
      <xdr:rowOff>104775</xdr:rowOff>
    </xdr:from>
    <xdr:ext cx="5715000" cy="3533775"/>
    <xdr:graphicFrame>
      <xdr:nvGraphicFramePr>
        <xdr:cNvPr id="194926513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276225</xdr:colOff>
      <xdr:row>0</xdr:row>
      <xdr:rowOff>19050</xdr:rowOff>
    </xdr:from>
    <xdr:ext cx="5715000" cy="3533775"/>
    <xdr:graphicFrame>
      <xdr:nvGraphicFramePr>
        <xdr:cNvPr id="2090299430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666750</xdr:colOff>
      <xdr:row>58</xdr:row>
      <xdr:rowOff>171450</xdr:rowOff>
    </xdr:from>
    <xdr:ext cx="5715000" cy="3533775"/>
    <xdr:graphicFrame>
      <xdr:nvGraphicFramePr>
        <xdr:cNvPr id="377140453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390525</xdr:colOff>
      <xdr:row>3</xdr:row>
      <xdr:rowOff>28575</xdr:rowOff>
    </xdr:from>
    <xdr:ext cx="7858125" cy="3067050"/>
    <xdr:pic>
      <xdr:nvPicPr>
        <xdr:cNvPr id="1947410262" name="Chart10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19</xdr:row>
      <xdr:rowOff>161925</xdr:rowOff>
    </xdr:from>
    <xdr:ext cx="7858125" cy="4114800"/>
    <xdr:graphicFrame>
      <xdr:nvGraphicFramePr>
        <xdr:cNvPr id="1836623563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390525</xdr:colOff>
      <xdr:row>20</xdr:row>
      <xdr:rowOff>0</xdr:rowOff>
    </xdr:from>
    <xdr:ext cx="7858125" cy="4086225"/>
    <xdr:pic>
      <xdr:nvPicPr>
        <xdr:cNvPr id="1502122895" name="Chart1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3</xdr:row>
      <xdr:rowOff>28575</xdr:rowOff>
    </xdr:from>
    <xdr:ext cx="7858125" cy="3067050"/>
    <xdr:graphicFrame>
      <xdr:nvGraphicFramePr>
        <xdr:cNvPr id="1237028409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16</xdr:col>
      <xdr:colOff>647700</xdr:colOff>
      <xdr:row>3</xdr:row>
      <xdr:rowOff>28575</xdr:rowOff>
    </xdr:from>
    <xdr:ext cx="4572000" cy="3067050"/>
    <xdr:pic>
      <xdr:nvPicPr>
        <xdr:cNvPr id="598988824" name="Chart14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504825</xdr:colOff>
      <xdr:row>3</xdr:row>
      <xdr:rowOff>28575</xdr:rowOff>
    </xdr:from>
    <xdr:ext cx="4276725" cy="3067050"/>
    <xdr:graphicFrame>
      <xdr:nvGraphicFramePr>
        <xdr:cNvPr id="132696207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16</xdr:col>
      <xdr:colOff>647700</xdr:colOff>
      <xdr:row>19</xdr:row>
      <xdr:rowOff>190500</xdr:rowOff>
    </xdr:from>
    <xdr:ext cx="4572000" cy="4086225"/>
    <xdr:pic>
      <xdr:nvPicPr>
        <xdr:cNvPr id="446170313" name="Chart16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514350</xdr:colOff>
      <xdr:row>19</xdr:row>
      <xdr:rowOff>190500</xdr:rowOff>
    </xdr:from>
    <xdr:ext cx="4276725" cy="4114800"/>
    <xdr:graphicFrame>
      <xdr:nvGraphicFramePr>
        <xdr:cNvPr id="1979162423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57"/>
    <col customWidth="1" min="2" max="2" width="11.57"/>
    <col customWidth="1" min="3" max="3" width="13.43"/>
    <col customWidth="1" min="4" max="4" width="11.71"/>
    <col customWidth="1" min="5" max="5" width="10.71"/>
    <col customWidth="1" min="6" max="6" width="11.71"/>
    <col customWidth="1" min="7" max="7" width="18.57"/>
    <col customWidth="1" min="8" max="9" width="8.71"/>
    <col customWidth="1" min="10" max="10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J1" s="3" t="s">
        <v>7</v>
      </c>
    </row>
    <row r="2">
      <c r="A2" s="4">
        <v>1.0</v>
      </c>
      <c r="B2" s="4" t="s">
        <v>8</v>
      </c>
      <c r="C2" s="4" t="s">
        <v>9</v>
      </c>
      <c r="D2" s="4" t="s">
        <v>10</v>
      </c>
      <c r="E2" s="5">
        <v>8606.1</v>
      </c>
      <c r="F2" s="5">
        <v>20.0</v>
      </c>
      <c r="G2" s="5">
        <v>38.0</v>
      </c>
    </row>
    <row r="3">
      <c r="A3" s="4">
        <v>1.0</v>
      </c>
      <c r="B3" s="4" t="s">
        <v>11</v>
      </c>
      <c r="C3" s="4" t="s">
        <v>9</v>
      </c>
      <c r="D3" s="4" t="s">
        <v>10</v>
      </c>
      <c r="E3" s="5">
        <v>155.4</v>
      </c>
      <c r="F3" s="5">
        <v>1.0</v>
      </c>
      <c r="G3" s="5">
        <v>1.0</v>
      </c>
      <c r="J3" s="6" t="s">
        <v>12</v>
      </c>
    </row>
    <row r="4">
      <c r="A4" s="4">
        <v>2.0</v>
      </c>
      <c r="B4" s="4" t="s">
        <v>13</v>
      </c>
      <c r="C4" s="4" t="s">
        <v>9</v>
      </c>
      <c r="D4" s="4" t="s">
        <v>10</v>
      </c>
      <c r="E4" s="5">
        <v>35426.92</v>
      </c>
      <c r="F4" s="5">
        <v>64.0</v>
      </c>
      <c r="G4" s="5">
        <v>93.0</v>
      </c>
    </row>
    <row r="5">
      <c r="A5" s="4">
        <v>2.0</v>
      </c>
      <c r="B5" s="4" t="s">
        <v>14</v>
      </c>
      <c r="C5" s="4" t="s">
        <v>9</v>
      </c>
      <c r="D5" s="4" t="s">
        <v>10</v>
      </c>
      <c r="E5" s="5">
        <v>56008.73</v>
      </c>
      <c r="F5" s="5">
        <v>77.0</v>
      </c>
      <c r="G5" s="5">
        <v>143.0</v>
      </c>
      <c r="J5" s="6" t="s">
        <v>15</v>
      </c>
    </row>
    <row r="6">
      <c r="A6" s="4">
        <v>3.0</v>
      </c>
      <c r="B6" s="4" t="s">
        <v>16</v>
      </c>
      <c r="C6" s="4" t="s">
        <v>9</v>
      </c>
      <c r="D6" s="4" t="s">
        <v>10</v>
      </c>
      <c r="E6" s="5">
        <v>12827.25</v>
      </c>
      <c r="F6" s="5">
        <v>27.0</v>
      </c>
      <c r="G6" s="5">
        <v>39.0</v>
      </c>
    </row>
    <row r="7">
      <c r="A7" s="4">
        <v>3.0</v>
      </c>
      <c r="B7" s="4" t="s">
        <v>17</v>
      </c>
      <c r="C7" s="4" t="s">
        <v>9</v>
      </c>
      <c r="D7" s="4" t="s">
        <v>10</v>
      </c>
      <c r="E7" s="5">
        <v>901.55</v>
      </c>
      <c r="F7" s="5">
        <v>3.0</v>
      </c>
      <c r="G7" s="5">
        <v>3.0</v>
      </c>
      <c r="J7" s="6" t="s">
        <v>18</v>
      </c>
    </row>
    <row r="8">
      <c r="A8" s="4">
        <v>3.0</v>
      </c>
      <c r="B8" s="4" t="s">
        <v>19</v>
      </c>
      <c r="C8" s="4" t="s">
        <v>9</v>
      </c>
      <c r="D8" s="4" t="s">
        <v>10</v>
      </c>
      <c r="E8" s="5">
        <v>110517.28</v>
      </c>
      <c r="F8" s="5">
        <v>161.0</v>
      </c>
      <c r="G8" s="5">
        <v>264.0</v>
      </c>
    </row>
    <row r="9">
      <c r="A9" s="4">
        <v>1.0</v>
      </c>
      <c r="B9" s="4" t="s">
        <v>8</v>
      </c>
      <c r="C9" s="4" t="s">
        <v>9</v>
      </c>
      <c r="D9" s="4" t="s">
        <v>20</v>
      </c>
      <c r="E9" s="5">
        <v>39974.94</v>
      </c>
      <c r="F9" s="5">
        <v>100.0</v>
      </c>
      <c r="G9" s="5">
        <v>180.0</v>
      </c>
      <c r="J9" s="6" t="s">
        <v>21</v>
      </c>
    </row>
    <row r="10">
      <c r="A10" s="4">
        <v>1.0</v>
      </c>
      <c r="B10" s="4" t="s">
        <v>22</v>
      </c>
      <c r="C10" s="4" t="s">
        <v>9</v>
      </c>
      <c r="D10" s="4" t="s">
        <v>20</v>
      </c>
      <c r="E10" s="5">
        <v>17945.55</v>
      </c>
      <c r="F10" s="5">
        <v>19.0</v>
      </c>
      <c r="G10" s="5">
        <v>85.0</v>
      </c>
    </row>
    <row r="11">
      <c r="A11" s="4">
        <v>2.0</v>
      </c>
      <c r="B11" s="4" t="s">
        <v>23</v>
      </c>
      <c r="C11" s="4" t="s">
        <v>9</v>
      </c>
      <c r="D11" s="4" t="s">
        <v>20</v>
      </c>
      <c r="E11" s="5">
        <v>31813.8</v>
      </c>
      <c r="F11" s="5">
        <v>69.0</v>
      </c>
      <c r="G11" s="5">
        <v>111.0</v>
      </c>
      <c r="J11" s="6" t="s">
        <v>24</v>
      </c>
    </row>
    <row r="12">
      <c r="A12" s="4">
        <v>2.0</v>
      </c>
      <c r="B12" s="4" t="s">
        <v>17</v>
      </c>
      <c r="C12" s="4" t="s">
        <v>9</v>
      </c>
      <c r="D12" s="4" t="s">
        <v>20</v>
      </c>
      <c r="E12" s="5">
        <v>27381.75</v>
      </c>
      <c r="F12" s="5">
        <v>45.0</v>
      </c>
      <c r="G12" s="5">
        <v>87.0</v>
      </c>
    </row>
    <row r="13">
      <c r="A13" s="4">
        <v>2.0</v>
      </c>
      <c r="B13" s="4" t="s">
        <v>14</v>
      </c>
      <c r="C13" s="4" t="s">
        <v>9</v>
      </c>
      <c r="D13" s="4" t="s">
        <v>20</v>
      </c>
      <c r="E13" s="5">
        <v>134692.46</v>
      </c>
      <c r="F13" s="5">
        <v>182.0</v>
      </c>
      <c r="G13" s="5">
        <v>350.0</v>
      </c>
    </row>
    <row r="14">
      <c r="A14" s="4">
        <v>2.0</v>
      </c>
      <c r="B14" s="4" t="s">
        <v>11</v>
      </c>
      <c r="C14" s="4" t="s">
        <v>9</v>
      </c>
      <c r="D14" s="4" t="s">
        <v>20</v>
      </c>
      <c r="E14" s="5">
        <v>30197.2</v>
      </c>
      <c r="F14" s="5">
        <v>72.0</v>
      </c>
      <c r="G14" s="5">
        <v>115.0</v>
      </c>
    </row>
    <row r="15">
      <c r="A15" s="4">
        <v>3.0</v>
      </c>
      <c r="B15" s="4" t="s">
        <v>16</v>
      </c>
      <c r="C15" s="4" t="s">
        <v>9</v>
      </c>
      <c r="D15" s="4" t="s">
        <v>20</v>
      </c>
      <c r="E15" s="5">
        <v>38857.6</v>
      </c>
      <c r="F15" s="5">
        <v>58.0</v>
      </c>
      <c r="G15" s="5">
        <v>126.0</v>
      </c>
    </row>
    <row r="16">
      <c r="A16" s="4">
        <v>3.0</v>
      </c>
      <c r="B16" s="4" t="s">
        <v>13</v>
      </c>
      <c r="C16" s="4" t="s">
        <v>9</v>
      </c>
      <c r="D16" s="4" t="s">
        <v>20</v>
      </c>
      <c r="E16" s="5">
        <v>54753.22</v>
      </c>
      <c r="F16" s="5">
        <v>93.0</v>
      </c>
      <c r="G16" s="5">
        <v>123.0</v>
      </c>
    </row>
    <row r="17">
      <c r="A17" s="4">
        <v>3.0</v>
      </c>
      <c r="B17" s="4" t="s">
        <v>19</v>
      </c>
      <c r="C17" s="4" t="s">
        <v>9</v>
      </c>
      <c r="D17" s="4" t="s">
        <v>20</v>
      </c>
      <c r="E17" s="5">
        <v>240878.15</v>
      </c>
      <c r="F17" s="5">
        <v>301.0</v>
      </c>
      <c r="G17" s="5">
        <v>576.0</v>
      </c>
    </row>
    <row r="18">
      <c r="A18" s="4">
        <v>3.0</v>
      </c>
      <c r="B18" s="4" t="s">
        <v>25</v>
      </c>
      <c r="C18" s="4" t="s">
        <v>9</v>
      </c>
      <c r="D18" s="4" t="s">
        <v>20</v>
      </c>
      <c r="E18" s="5">
        <v>848.83</v>
      </c>
      <c r="F18" s="5">
        <v>2.0</v>
      </c>
      <c r="G18" s="5">
        <v>3.0</v>
      </c>
    </row>
    <row r="19">
      <c r="A19" s="4">
        <v>1.0</v>
      </c>
      <c r="B19" s="4" t="s">
        <v>16</v>
      </c>
      <c r="C19" s="4" t="s">
        <v>9</v>
      </c>
      <c r="D19" s="4" t="s">
        <v>26</v>
      </c>
      <c r="E19" s="5">
        <v>600.0</v>
      </c>
      <c r="F19" s="5">
        <v>1.0</v>
      </c>
      <c r="G19" s="5">
        <v>3.0</v>
      </c>
    </row>
    <row r="20">
      <c r="A20" s="4">
        <v>2.0</v>
      </c>
      <c r="B20" s="4" t="s">
        <v>14</v>
      </c>
      <c r="C20" s="4" t="s">
        <v>9</v>
      </c>
      <c r="D20" s="4" t="s">
        <v>26</v>
      </c>
      <c r="E20" s="5">
        <v>2299.25</v>
      </c>
      <c r="F20" s="5">
        <v>6.0</v>
      </c>
      <c r="G20" s="5">
        <v>6.0</v>
      </c>
    </row>
    <row r="21" ht="15.75" customHeight="1">
      <c r="A21" s="4">
        <v>3.0</v>
      </c>
      <c r="B21" s="4" t="s">
        <v>8</v>
      </c>
      <c r="C21" s="4" t="s">
        <v>9</v>
      </c>
      <c r="D21" s="4" t="s">
        <v>26</v>
      </c>
      <c r="E21" s="5">
        <v>2182.04</v>
      </c>
      <c r="F21" s="5">
        <v>6.0</v>
      </c>
      <c r="G21" s="5">
        <v>10.0</v>
      </c>
    </row>
    <row r="22" ht="15.75" customHeight="1">
      <c r="A22" s="4">
        <v>1.0</v>
      </c>
      <c r="B22" s="4" t="s">
        <v>23</v>
      </c>
      <c r="C22" s="4" t="s">
        <v>9</v>
      </c>
      <c r="D22" s="4" t="s">
        <v>27</v>
      </c>
      <c r="E22" s="5">
        <v>483.55</v>
      </c>
      <c r="F22" s="5">
        <v>2.0</v>
      </c>
      <c r="G22" s="5">
        <v>2.0</v>
      </c>
    </row>
    <row r="23" ht="15.75" customHeight="1">
      <c r="A23" s="4">
        <v>1.0</v>
      </c>
      <c r="B23" s="4" t="s">
        <v>16</v>
      </c>
      <c r="C23" s="4" t="s">
        <v>9</v>
      </c>
      <c r="D23" s="4" t="s">
        <v>27</v>
      </c>
      <c r="E23" s="5">
        <v>22432.55</v>
      </c>
      <c r="F23" s="5">
        <v>37.0</v>
      </c>
      <c r="G23" s="5">
        <v>74.0</v>
      </c>
    </row>
    <row r="24" ht="15.75" customHeight="1">
      <c r="A24" s="4">
        <v>1.0</v>
      </c>
      <c r="B24" s="4" t="s">
        <v>8</v>
      </c>
      <c r="C24" s="4" t="s">
        <v>9</v>
      </c>
      <c r="D24" s="4" t="s">
        <v>27</v>
      </c>
      <c r="E24" s="5">
        <v>7405.2</v>
      </c>
      <c r="F24" s="5">
        <v>29.0</v>
      </c>
      <c r="G24" s="5">
        <v>35.0</v>
      </c>
    </row>
    <row r="25" ht="15.75" customHeight="1">
      <c r="A25" s="4">
        <v>1.0</v>
      </c>
      <c r="B25" s="4" t="s">
        <v>17</v>
      </c>
      <c r="C25" s="4" t="s">
        <v>9</v>
      </c>
      <c r="D25" s="4" t="s">
        <v>27</v>
      </c>
      <c r="E25" s="5">
        <v>851.3</v>
      </c>
      <c r="F25" s="5">
        <v>2.0</v>
      </c>
      <c r="G25" s="5">
        <v>3.0</v>
      </c>
    </row>
    <row r="26" ht="15.75" customHeight="1">
      <c r="A26" s="4">
        <v>1.0</v>
      </c>
      <c r="B26" s="4" t="s">
        <v>13</v>
      </c>
      <c r="C26" s="4" t="s">
        <v>9</v>
      </c>
      <c r="D26" s="4" t="s">
        <v>27</v>
      </c>
      <c r="E26" s="5">
        <v>43743.200000000004</v>
      </c>
      <c r="F26" s="5">
        <v>82.0</v>
      </c>
      <c r="G26" s="5">
        <v>111.0</v>
      </c>
    </row>
    <row r="27" ht="15.75" customHeight="1">
      <c r="A27" s="4">
        <v>1.0</v>
      </c>
      <c r="B27" s="4" t="s">
        <v>14</v>
      </c>
      <c r="C27" s="4" t="s">
        <v>9</v>
      </c>
      <c r="D27" s="4" t="s">
        <v>27</v>
      </c>
      <c r="E27" s="5">
        <v>4319.0</v>
      </c>
      <c r="F27" s="5">
        <v>3.0</v>
      </c>
      <c r="G27" s="5">
        <v>12.0</v>
      </c>
    </row>
    <row r="28" ht="15.75" customHeight="1">
      <c r="A28" s="4">
        <v>1.0</v>
      </c>
      <c r="B28" s="4" t="s">
        <v>19</v>
      </c>
      <c r="C28" s="4" t="s">
        <v>9</v>
      </c>
      <c r="D28" s="4" t="s">
        <v>27</v>
      </c>
      <c r="E28" s="5">
        <v>112435.95</v>
      </c>
      <c r="F28" s="5">
        <v>155.0</v>
      </c>
      <c r="G28" s="5">
        <v>260.0</v>
      </c>
    </row>
    <row r="29" ht="15.75" customHeight="1">
      <c r="A29" s="4">
        <v>1.0</v>
      </c>
      <c r="B29" s="4" t="s">
        <v>25</v>
      </c>
      <c r="C29" s="4" t="s">
        <v>9</v>
      </c>
      <c r="D29" s="4" t="s">
        <v>27</v>
      </c>
      <c r="E29" s="5">
        <v>3890.34</v>
      </c>
      <c r="F29" s="5">
        <v>4.0</v>
      </c>
      <c r="G29" s="5">
        <v>14.0</v>
      </c>
    </row>
    <row r="30" ht="15.75" customHeight="1">
      <c r="A30" s="4">
        <v>1.0</v>
      </c>
      <c r="B30" s="4" t="s">
        <v>11</v>
      </c>
      <c r="C30" s="4" t="s">
        <v>9</v>
      </c>
      <c r="D30" s="4" t="s">
        <v>27</v>
      </c>
      <c r="E30" s="5">
        <v>648.8</v>
      </c>
      <c r="F30" s="5">
        <v>2.0</v>
      </c>
      <c r="G30" s="5">
        <v>3.0</v>
      </c>
    </row>
    <row r="31" ht="15.75" customHeight="1">
      <c r="A31" s="4">
        <v>2.0</v>
      </c>
      <c r="B31" s="4" t="s">
        <v>23</v>
      </c>
      <c r="C31" s="4" t="s">
        <v>9</v>
      </c>
      <c r="D31" s="4" t="s">
        <v>27</v>
      </c>
      <c r="E31" s="5">
        <v>507.3</v>
      </c>
      <c r="F31" s="5">
        <v>1.0</v>
      </c>
      <c r="G31" s="5">
        <v>2.0</v>
      </c>
    </row>
    <row r="32" ht="15.75" customHeight="1">
      <c r="A32" s="4">
        <v>2.0</v>
      </c>
      <c r="B32" s="4" t="s">
        <v>16</v>
      </c>
      <c r="C32" s="4" t="s">
        <v>9</v>
      </c>
      <c r="D32" s="4" t="s">
        <v>27</v>
      </c>
      <c r="E32" s="5">
        <v>6096.25</v>
      </c>
      <c r="F32" s="5">
        <v>4.0</v>
      </c>
      <c r="G32" s="5">
        <v>14.0</v>
      </c>
    </row>
    <row r="33" ht="15.75" customHeight="1">
      <c r="A33" s="4">
        <v>2.0</v>
      </c>
      <c r="B33" s="4" t="s">
        <v>8</v>
      </c>
      <c r="C33" s="4" t="s">
        <v>9</v>
      </c>
      <c r="D33" s="4" t="s">
        <v>27</v>
      </c>
      <c r="E33" s="5">
        <v>18128.149999999998</v>
      </c>
      <c r="F33" s="5">
        <v>39.0</v>
      </c>
      <c r="G33" s="5">
        <v>86.0</v>
      </c>
    </row>
    <row r="34" ht="15.75" customHeight="1">
      <c r="A34" s="4">
        <v>2.0</v>
      </c>
      <c r="B34" s="4" t="s">
        <v>17</v>
      </c>
      <c r="C34" s="4" t="s">
        <v>9</v>
      </c>
      <c r="D34" s="4" t="s">
        <v>27</v>
      </c>
      <c r="E34" s="5">
        <v>4336.2699999999995</v>
      </c>
      <c r="F34" s="5">
        <v>7.0</v>
      </c>
      <c r="G34" s="5">
        <v>20.0</v>
      </c>
    </row>
    <row r="35" ht="15.75" customHeight="1">
      <c r="A35" s="4">
        <v>2.0</v>
      </c>
      <c r="B35" s="4" t="s">
        <v>13</v>
      </c>
      <c r="C35" s="4" t="s">
        <v>9</v>
      </c>
      <c r="D35" s="4" t="s">
        <v>27</v>
      </c>
      <c r="E35" s="5">
        <v>567.55</v>
      </c>
      <c r="F35" s="5">
        <v>2.0</v>
      </c>
      <c r="G35" s="5">
        <v>2.0</v>
      </c>
    </row>
    <row r="36" ht="15.75" customHeight="1">
      <c r="A36" s="4">
        <v>2.0</v>
      </c>
      <c r="B36" s="4" t="s">
        <v>14</v>
      </c>
      <c r="C36" s="4" t="s">
        <v>9</v>
      </c>
      <c r="D36" s="4" t="s">
        <v>27</v>
      </c>
      <c r="E36" s="5">
        <v>11688.48</v>
      </c>
      <c r="F36" s="5">
        <v>25.0</v>
      </c>
      <c r="G36" s="5">
        <v>34.0</v>
      </c>
    </row>
    <row r="37" ht="15.75" customHeight="1">
      <c r="A37" s="4">
        <v>2.0</v>
      </c>
      <c r="B37" s="4" t="s">
        <v>19</v>
      </c>
      <c r="C37" s="4" t="s">
        <v>9</v>
      </c>
      <c r="D37" s="4" t="s">
        <v>27</v>
      </c>
      <c r="E37" s="5">
        <v>8893.17</v>
      </c>
      <c r="F37" s="5">
        <v>8.0</v>
      </c>
      <c r="G37" s="5">
        <v>18.0</v>
      </c>
    </row>
    <row r="38" ht="15.75" customHeight="1">
      <c r="A38" s="1">
        <v>2.0</v>
      </c>
      <c r="B38" s="1" t="s">
        <v>22</v>
      </c>
      <c r="C38" s="1" t="s">
        <v>9</v>
      </c>
      <c r="D38" s="1" t="s">
        <v>27</v>
      </c>
      <c r="E38" s="7">
        <v>3002.65</v>
      </c>
      <c r="F38" s="7">
        <v>9.0</v>
      </c>
      <c r="G38" s="7">
        <v>14.0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4">
        <v>2.0</v>
      </c>
      <c r="B39" s="4" t="s">
        <v>25</v>
      </c>
      <c r="C39" s="4" t="s">
        <v>9</v>
      </c>
      <c r="D39" s="4" t="s">
        <v>27</v>
      </c>
      <c r="E39" s="5">
        <v>615.6</v>
      </c>
      <c r="F39" s="5">
        <v>2.0</v>
      </c>
      <c r="G39" s="5">
        <v>2.0</v>
      </c>
    </row>
    <row r="40" ht="15.75" customHeight="1">
      <c r="A40" s="4">
        <v>3.0</v>
      </c>
      <c r="B40" s="4" t="s">
        <v>23</v>
      </c>
      <c r="C40" s="4" t="s">
        <v>9</v>
      </c>
      <c r="D40" s="4" t="s">
        <v>27</v>
      </c>
      <c r="E40" s="5">
        <v>11838.31</v>
      </c>
      <c r="F40" s="5">
        <v>37.0</v>
      </c>
      <c r="G40" s="5">
        <v>48.0</v>
      </c>
    </row>
    <row r="41" ht="15.75" customHeight="1">
      <c r="A41" s="4">
        <v>3.0</v>
      </c>
      <c r="B41" s="4" t="s">
        <v>16</v>
      </c>
      <c r="C41" s="4" t="s">
        <v>9</v>
      </c>
      <c r="D41" s="4" t="s">
        <v>27</v>
      </c>
      <c r="E41" s="5">
        <v>1195.5</v>
      </c>
      <c r="F41" s="5">
        <v>3.0</v>
      </c>
      <c r="G41" s="5">
        <v>4.0</v>
      </c>
    </row>
    <row r="42" ht="15.75" customHeight="1">
      <c r="A42" s="4">
        <v>3.0</v>
      </c>
      <c r="B42" s="4" t="s">
        <v>8</v>
      </c>
      <c r="C42" s="4" t="s">
        <v>9</v>
      </c>
      <c r="D42" s="4" t="s">
        <v>27</v>
      </c>
      <c r="E42" s="5">
        <v>794.2</v>
      </c>
      <c r="F42" s="5">
        <v>3.0</v>
      </c>
      <c r="G42" s="5">
        <v>4.0</v>
      </c>
    </row>
    <row r="43" ht="15.75" customHeight="1">
      <c r="A43" s="4">
        <v>3.0</v>
      </c>
      <c r="B43" s="4" t="s">
        <v>17</v>
      </c>
      <c r="C43" s="4" t="s">
        <v>9</v>
      </c>
      <c r="D43" s="4" t="s">
        <v>27</v>
      </c>
      <c r="E43" s="5">
        <v>18239.77</v>
      </c>
      <c r="F43" s="5">
        <v>42.0</v>
      </c>
      <c r="G43" s="5">
        <v>64.0</v>
      </c>
    </row>
    <row r="44" ht="15.75" customHeight="1">
      <c r="A44" s="4">
        <v>3.0</v>
      </c>
      <c r="B44" s="4" t="s">
        <v>14</v>
      </c>
      <c r="C44" s="4" t="s">
        <v>9</v>
      </c>
      <c r="D44" s="4" t="s">
        <v>27</v>
      </c>
      <c r="E44" s="5">
        <v>40618.71</v>
      </c>
      <c r="F44" s="5">
        <v>63.0</v>
      </c>
      <c r="G44" s="5">
        <v>103.0</v>
      </c>
    </row>
    <row r="45" ht="15.75" customHeight="1">
      <c r="A45" s="4">
        <v>3.0</v>
      </c>
      <c r="B45" s="4" t="s">
        <v>19</v>
      </c>
      <c r="C45" s="4" t="s">
        <v>9</v>
      </c>
      <c r="D45" s="4" t="s">
        <v>27</v>
      </c>
      <c r="E45" s="5">
        <v>20674.82</v>
      </c>
      <c r="F45" s="5">
        <v>39.0</v>
      </c>
      <c r="G45" s="5">
        <v>53.0</v>
      </c>
    </row>
    <row r="46" ht="15.75" customHeight="1">
      <c r="A46" s="4">
        <v>3.0</v>
      </c>
      <c r="B46" s="4" t="s">
        <v>22</v>
      </c>
      <c r="C46" s="4" t="s">
        <v>9</v>
      </c>
      <c r="D46" s="4" t="s">
        <v>27</v>
      </c>
      <c r="E46" s="5">
        <v>520.6</v>
      </c>
      <c r="F46" s="5">
        <v>1.0</v>
      </c>
      <c r="G46" s="5">
        <v>2.0</v>
      </c>
    </row>
    <row r="47" ht="15.75" customHeight="1">
      <c r="A47" s="4">
        <v>3.0</v>
      </c>
      <c r="B47" s="4" t="s">
        <v>11</v>
      </c>
      <c r="C47" s="4" t="s">
        <v>9</v>
      </c>
      <c r="D47" s="4" t="s">
        <v>27</v>
      </c>
      <c r="E47" s="5">
        <v>9101.45</v>
      </c>
      <c r="F47" s="5">
        <v>25.0</v>
      </c>
      <c r="G47" s="5">
        <v>40.0</v>
      </c>
    </row>
    <row r="48" ht="15.75" customHeight="1">
      <c r="A48" s="4">
        <v>1.0</v>
      </c>
      <c r="B48" s="4" t="s">
        <v>23</v>
      </c>
      <c r="C48" s="4" t="s">
        <v>9</v>
      </c>
      <c r="D48" s="4" t="s">
        <v>28</v>
      </c>
      <c r="E48" s="5">
        <v>32105.9</v>
      </c>
      <c r="F48" s="5">
        <v>64.0</v>
      </c>
      <c r="G48" s="5">
        <v>111.0</v>
      </c>
    </row>
    <row r="49" ht="15.75" customHeight="1">
      <c r="A49" s="4">
        <v>1.0</v>
      </c>
      <c r="B49" s="4" t="s">
        <v>16</v>
      </c>
      <c r="C49" s="4" t="s">
        <v>9</v>
      </c>
      <c r="D49" s="4" t="s">
        <v>28</v>
      </c>
      <c r="E49" s="5">
        <v>64009.05</v>
      </c>
      <c r="F49" s="5">
        <v>110.0</v>
      </c>
      <c r="G49" s="5">
        <v>215.0</v>
      </c>
    </row>
    <row r="50" ht="15.75" customHeight="1">
      <c r="A50" s="4">
        <v>1.0</v>
      </c>
      <c r="B50" s="4" t="s">
        <v>17</v>
      </c>
      <c r="C50" s="4" t="s">
        <v>9</v>
      </c>
      <c r="D50" s="4" t="s">
        <v>28</v>
      </c>
      <c r="E50" s="5">
        <v>102261.76</v>
      </c>
      <c r="F50" s="5">
        <v>304.0</v>
      </c>
      <c r="G50" s="5">
        <v>379.0</v>
      </c>
    </row>
    <row r="51" ht="15.75" customHeight="1">
      <c r="A51" s="4">
        <v>1.0</v>
      </c>
      <c r="B51" s="4" t="s">
        <v>19</v>
      </c>
      <c r="C51" s="4" t="s">
        <v>9</v>
      </c>
      <c r="D51" s="4" t="s">
        <v>28</v>
      </c>
      <c r="E51" s="5">
        <v>197075.43</v>
      </c>
      <c r="F51" s="5">
        <v>304.0</v>
      </c>
      <c r="G51" s="5">
        <v>484.0</v>
      </c>
    </row>
    <row r="52" ht="15.75" customHeight="1">
      <c r="A52" s="4">
        <v>1.0</v>
      </c>
      <c r="B52" s="4" t="s">
        <v>25</v>
      </c>
      <c r="C52" s="4" t="s">
        <v>9</v>
      </c>
      <c r="D52" s="4" t="s">
        <v>28</v>
      </c>
      <c r="E52" s="5">
        <v>4341.83</v>
      </c>
      <c r="F52" s="5">
        <v>5.0</v>
      </c>
      <c r="G52" s="5">
        <v>16.0</v>
      </c>
    </row>
    <row r="53" ht="15.75" customHeight="1">
      <c r="A53" s="4">
        <v>2.0</v>
      </c>
      <c r="B53" s="4" t="s">
        <v>8</v>
      </c>
      <c r="C53" s="4" t="s">
        <v>9</v>
      </c>
      <c r="D53" s="4" t="s">
        <v>28</v>
      </c>
      <c r="E53" s="5">
        <v>67118.8</v>
      </c>
      <c r="F53" s="5">
        <v>189.0</v>
      </c>
      <c r="G53" s="5">
        <v>332.0</v>
      </c>
    </row>
    <row r="54" ht="15.75" customHeight="1">
      <c r="A54" s="4">
        <v>2.0</v>
      </c>
      <c r="B54" s="4" t="s">
        <v>22</v>
      </c>
      <c r="C54" s="4" t="s">
        <v>9</v>
      </c>
      <c r="D54" s="4" t="s">
        <v>28</v>
      </c>
      <c r="E54" s="5">
        <v>15971.0</v>
      </c>
      <c r="F54" s="5">
        <v>41.0</v>
      </c>
      <c r="G54" s="5">
        <v>72.0</v>
      </c>
    </row>
    <row r="55" ht="15.75" customHeight="1">
      <c r="A55" s="4">
        <v>2.0</v>
      </c>
      <c r="B55" s="4" t="s">
        <v>11</v>
      </c>
      <c r="C55" s="4" t="s">
        <v>9</v>
      </c>
      <c r="D55" s="4" t="s">
        <v>28</v>
      </c>
      <c r="E55" s="5">
        <v>33178.68</v>
      </c>
      <c r="F55" s="5">
        <v>87.0</v>
      </c>
      <c r="G55" s="5">
        <v>136.0</v>
      </c>
    </row>
    <row r="56" ht="15.75" customHeight="1">
      <c r="A56" s="4">
        <v>3.0</v>
      </c>
      <c r="B56" s="4" t="s">
        <v>13</v>
      </c>
      <c r="C56" s="4" t="s">
        <v>9</v>
      </c>
      <c r="D56" s="4" t="s">
        <v>28</v>
      </c>
      <c r="E56" s="5">
        <v>76244.91</v>
      </c>
      <c r="F56" s="5">
        <v>141.0</v>
      </c>
      <c r="G56" s="5">
        <v>205.0</v>
      </c>
    </row>
    <row r="57" ht="15.75" customHeight="1">
      <c r="A57" s="4">
        <v>3.0</v>
      </c>
      <c r="B57" s="4" t="s">
        <v>14</v>
      </c>
      <c r="C57" s="4" t="s">
        <v>9</v>
      </c>
      <c r="D57" s="4" t="s">
        <v>28</v>
      </c>
      <c r="E57" s="5">
        <v>145442.66</v>
      </c>
      <c r="F57" s="5">
        <v>213.0</v>
      </c>
      <c r="G57" s="5">
        <v>377.0</v>
      </c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3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  <c r="G137" s="3"/>
    </row>
    <row r="138" ht="15.75" customHeight="1">
      <c r="A138" s="3"/>
      <c r="B138" s="3"/>
      <c r="C138" s="3"/>
      <c r="D138" s="3"/>
      <c r="E138" s="3"/>
      <c r="F138" s="3"/>
      <c r="G138" s="3"/>
    </row>
    <row r="139" ht="15.75" customHeight="1">
      <c r="A139" s="3"/>
      <c r="B139" s="3"/>
      <c r="C139" s="3"/>
      <c r="D139" s="3"/>
      <c r="E139" s="3"/>
      <c r="F139" s="3"/>
      <c r="G139" s="3"/>
    </row>
    <row r="140" ht="15.75" customHeight="1">
      <c r="A140" s="3"/>
      <c r="B140" s="3"/>
      <c r="C140" s="3"/>
      <c r="D140" s="3"/>
      <c r="E140" s="3"/>
      <c r="F140" s="3"/>
      <c r="G140" s="3"/>
    </row>
    <row r="141" ht="15.75" customHeight="1">
      <c r="A141" s="3"/>
      <c r="B141" s="3"/>
      <c r="C141" s="3"/>
      <c r="D141" s="3"/>
      <c r="E141" s="3"/>
      <c r="F141" s="3"/>
      <c r="G141" s="3"/>
    </row>
    <row r="142" ht="15.75" customHeight="1">
      <c r="A142" s="3"/>
      <c r="B142" s="3"/>
      <c r="C142" s="3"/>
      <c r="D142" s="3"/>
      <c r="E142" s="3"/>
      <c r="F142" s="3"/>
      <c r="G142" s="3"/>
    </row>
    <row r="143" ht="15.75" customHeight="1">
      <c r="A143" s="3"/>
      <c r="B143" s="3"/>
      <c r="C143" s="3"/>
      <c r="D143" s="3"/>
      <c r="E143" s="3"/>
      <c r="F143" s="3"/>
      <c r="G143" s="3"/>
    </row>
    <row r="144" ht="15.75" customHeight="1">
      <c r="A144" s="3"/>
      <c r="B144" s="3"/>
      <c r="C144" s="3"/>
      <c r="D144" s="3"/>
      <c r="E144" s="3"/>
      <c r="F144" s="3"/>
      <c r="G144" s="3"/>
    </row>
    <row r="145" ht="15.75" customHeight="1">
      <c r="A145" s="3"/>
      <c r="B145" s="3"/>
      <c r="C145" s="3"/>
      <c r="D145" s="3"/>
      <c r="E145" s="3"/>
      <c r="F145" s="3"/>
      <c r="G145" s="3"/>
    </row>
    <row r="146" ht="15.75" customHeight="1">
      <c r="A146" s="3"/>
      <c r="B146" s="3"/>
      <c r="C146" s="3"/>
      <c r="D146" s="3"/>
      <c r="E146" s="3"/>
      <c r="F146" s="3"/>
      <c r="G146" s="3"/>
    </row>
    <row r="147" ht="15.75" customHeight="1">
      <c r="A147" s="3"/>
      <c r="B147" s="3"/>
      <c r="C147" s="3"/>
      <c r="D147" s="3"/>
      <c r="E147" s="3"/>
      <c r="F147" s="3"/>
      <c r="G147" s="3"/>
    </row>
    <row r="148" ht="15.75" customHeight="1">
      <c r="A148" s="3"/>
      <c r="B148" s="3"/>
      <c r="C148" s="3"/>
      <c r="D148" s="3"/>
      <c r="E148" s="3"/>
      <c r="F148" s="3"/>
      <c r="G148" s="3"/>
    </row>
    <row r="149" ht="15.75" customHeight="1">
      <c r="A149" s="3"/>
      <c r="B149" s="3"/>
      <c r="C149" s="3"/>
      <c r="D149" s="3"/>
      <c r="E149" s="3"/>
      <c r="F149" s="3"/>
      <c r="G149" s="3"/>
    </row>
    <row r="150" ht="15.75" customHeight="1">
      <c r="A150" s="3"/>
      <c r="B150" s="3"/>
      <c r="C150" s="3"/>
      <c r="D150" s="3"/>
      <c r="E150" s="3"/>
      <c r="F150" s="3"/>
      <c r="G150" s="3"/>
    </row>
    <row r="151" ht="15.75" customHeight="1">
      <c r="A151" s="3"/>
      <c r="B151" s="3"/>
      <c r="C151" s="3"/>
      <c r="D151" s="3"/>
      <c r="E151" s="3"/>
      <c r="F151" s="3"/>
      <c r="G151" s="3"/>
    </row>
    <row r="152" ht="15.75" customHeight="1">
      <c r="A152" s="3"/>
      <c r="B152" s="3"/>
      <c r="C152" s="3"/>
      <c r="D152" s="3"/>
      <c r="E152" s="3"/>
      <c r="F152" s="3"/>
      <c r="G152" s="3"/>
    </row>
    <row r="153" ht="15.75" customHeight="1">
      <c r="A153" s="3"/>
      <c r="B153" s="3"/>
      <c r="C153" s="3"/>
      <c r="D153" s="3"/>
      <c r="E153" s="3"/>
      <c r="F153" s="3"/>
      <c r="G153" s="3"/>
    </row>
    <row r="154" ht="15.75" customHeight="1">
      <c r="A154" s="3"/>
      <c r="B154" s="3"/>
      <c r="C154" s="3"/>
      <c r="D154" s="3"/>
      <c r="E154" s="3"/>
      <c r="F154" s="3"/>
      <c r="G154" s="3"/>
    </row>
    <row r="155" ht="15.75" customHeight="1">
      <c r="A155" s="3"/>
      <c r="B155" s="3"/>
      <c r="C155" s="3"/>
      <c r="D155" s="3"/>
      <c r="E155" s="3"/>
      <c r="F155" s="3"/>
      <c r="G155" s="3"/>
    </row>
    <row r="156" ht="15.75" customHeight="1">
      <c r="A156" s="3"/>
      <c r="B156" s="3"/>
      <c r="C156" s="3"/>
      <c r="D156" s="3"/>
      <c r="E156" s="3"/>
      <c r="F156" s="3"/>
      <c r="G156" s="3"/>
    </row>
    <row r="157" ht="15.75" customHeight="1">
      <c r="A157" s="3"/>
      <c r="B157" s="3"/>
      <c r="C157" s="3"/>
      <c r="D157" s="3"/>
      <c r="E157" s="3"/>
      <c r="F157" s="3"/>
      <c r="G157" s="3"/>
    </row>
    <row r="158" ht="15.75" customHeight="1">
      <c r="A158" s="3"/>
      <c r="B158" s="3"/>
      <c r="C158" s="3"/>
      <c r="D158" s="3"/>
      <c r="E158" s="3"/>
      <c r="F158" s="3"/>
      <c r="G158" s="3"/>
    </row>
    <row r="159" ht="15.75" customHeight="1">
      <c r="A159" s="3"/>
      <c r="B159" s="3"/>
      <c r="C159" s="3"/>
      <c r="D159" s="3"/>
      <c r="E159" s="3"/>
      <c r="F159" s="3"/>
      <c r="G159" s="3"/>
    </row>
    <row r="160" ht="15.75" customHeight="1">
      <c r="A160" s="3"/>
      <c r="B160" s="3"/>
      <c r="C160" s="3"/>
      <c r="D160" s="3"/>
      <c r="E160" s="3"/>
      <c r="F160" s="3"/>
      <c r="G160" s="3"/>
    </row>
    <row r="161" ht="15.75" customHeight="1">
      <c r="A161" s="3"/>
      <c r="B161" s="3"/>
      <c r="C161" s="3"/>
      <c r="D161" s="3"/>
      <c r="E161" s="3"/>
      <c r="F161" s="3"/>
      <c r="G161" s="3"/>
    </row>
    <row r="162" ht="15.75" customHeight="1">
      <c r="A162" s="3"/>
      <c r="B162" s="3"/>
      <c r="C162" s="3"/>
      <c r="D162" s="3"/>
      <c r="E162" s="3"/>
      <c r="F162" s="3"/>
      <c r="G162" s="3"/>
    </row>
    <row r="163" ht="15.75" customHeight="1">
      <c r="A163" s="3"/>
      <c r="B163" s="3"/>
      <c r="C163" s="3"/>
      <c r="D163" s="3"/>
      <c r="E163" s="3"/>
      <c r="F163" s="3"/>
      <c r="G163" s="3"/>
    </row>
    <row r="164" ht="15.75" customHeight="1">
      <c r="A164" s="3"/>
      <c r="B164" s="3"/>
      <c r="C164" s="3"/>
      <c r="D164" s="3"/>
      <c r="E164" s="3"/>
      <c r="F164" s="3"/>
      <c r="G164" s="3"/>
    </row>
    <row r="165" ht="15.75" customHeight="1">
      <c r="A165" s="3"/>
      <c r="B165" s="3"/>
      <c r="C165" s="3"/>
      <c r="D165" s="3"/>
      <c r="E165" s="3"/>
      <c r="F165" s="3"/>
      <c r="G165" s="3"/>
    </row>
    <row r="166" ht="15.75" customHeight="1">
      <c r="A166" s="3"/>
      <c r="B166" s="3"/>
      <c r="C166" s="3"/>
      <c r="D166" s="3"/>
      <c r="E166" s="3"/>
      <c r="F166" s="3"/>
      <c r="G166" s="3"/>
    </row>
    <row r="167" ht="15.75" customHeight="1">
      <c r="A167" s="3"/>
      <c r="B167" s="3"/>
      <c r="C167" s="3"/>
      <c r="D167" s="3"/>
      <c r="E167" s="3"/>
      <c r="F167" s="3"/>
      <c r="G167" s="3"/>
    </row>
    <row r="168" ht="15.75" customHeight="1">
      <c r="A168" s="3"/>
      <c r="B168" s="3"/>
      <c r="C168" s="3"/>
      <c r="D168" s="3"/>
      <c r="E168" s="3"/>
      <c r="F168" s="3"/>
      <c r="G168" s="3"/>
    </row>
    <row r="169" ht="15.75" customHeight="1">
      <c r="A169" s="3"/>
      <c r="B169" s="3"/>
      <c r="C169" s="3"/>
      <c r="D169" s="3"/>
      <c r="E169" s="3"/>
      <c r="F169" s="3"/>
      <c r="G169" s="3"/>
    </row>
    <row r="170" ht="15.75" customHeight="1">
      <c r="A170" s="3"/>
      <c r="B170" s="3"/>
      <c r="C170" s="3"/>
      <c r="D170" s="3"/>
      <c r="E170" s="3"/>
      <c r="F170" s="3"/>
      <c r="G170" s="3"/>
    </row>
    <row r="171" ht="15.75" customHeight="1">
      <c r="A171" s="3"/>
      <c r="B171" s="3"/>
      <c r="C171" s="3"/>
      <c r="D171" s="3"/>
      <c r="E171" s="3"/>
      <c r="F171" s="3"/>
      <c r="G171" s="3"/>
    </row>
    <row r="172" ht="15.75" customHeight="1">
      <c r="A172" s="3"/>
      <c r="B172" s="3"/>
      <c r="C172" s="3"/>
      <c r="D172" s="3"/>
      <c r="E172" s="3"/>
      <c r="F172" s="3"/>
      <c r="G172" s="3"/>
    </row>
    <row r="173" ht="15.75" customHeight="1">
      <c r="A173" s="3"/>
      <c r="B173" s="3"/>
      <c r="C173" s="3"/>
      <c r="D173" s="3"/>
      <c r="E173" s="3"/>
      <c r="F173" s="3"/>
      <c r="G173" s="3"/>
    </row>
    <row r="174" ht="15.75" customHeight="1">
      <c r="A174" s="3"/>
      <c r="B174" s="3"/>
      <c r="C174" s="3"/>
      <c r="D174" s="3"/>
      <c r="E174" s="3"/>
      <c r="F174" s="3"/>
      <c r="G174" s="3"/>
    </row>
    <row r="175" ht="15.75" customHeight="1">
      <c r="A175" s="3"/>
      <c r="B175" s="3"/>
      <c r="C175" s="3"/>
      <c r="D175" s="3"/>
      <c r="E175" s="3"/>
      <c r="F175" s="3"/>
      <c r="G175" s="3"/>
    </row>
    <row r="176" ht="15.75" customHeight="1">
      <c r="A176" s="3"/>
      <c r="B176" s="3"/>
      <c r="C176" s="3"/>
      <c r="D176" s="3"/>
      <c r="E176" s="3"/>
      <c r="F176" s="3"/>
      <c r="G176" s="3"/>
    </row>
    <row r="177" ht="15.75" customHeight="1">
      <c r="A177" s="3"/>
      <c r="B177" s="3"/>
      <c r="C177" s="3"/>
      <c r="D177" s="3"/>
      <c r="E177" s="3"/>
      <c r="F177" s="3"/>
      <c r="G177" s="3"/>
    </row>
    <row r="178" ht="15.75" customHeight="1">
      <c r="A178" s="3"/>
      <c r="B178" s="3"/>
      <c r="C178" s="3"/>
      <c r="D178" s="3"/>
      <c r="E178" s="3"/>
      <c r="F178" s="3"/>
      <c r="G178" s="3"/>
    </row>
    <row r="179" ht="15.75" customHeight="1">
      <c r="A179" s="3"/>
      <c r="B179" s="3"/>
      <c r="C179" s="3"/>
      <c r="D179" s="3"/>
      <c r="E179" s="3"/>
      <c r="F179" s="3"/>
      <c r="G179" s="3"/>
    </row>
    <row r="180" ht="15.75" customHeight="1">
      <c r="A180" s="3"/>
      <c r="B180" s="3"/>
      <c r="C180" s="3"/>
      <c r="D180" s="3"/>
      <c r="E180" s="3"/>
      <c r="F180" s="3"/>
      <c r="G180" s="3"/>
    </row>
    <row r="181" ht="15.75" customHeight="1">
      <c r="A181" s="3"/>
      <c r="B181" s="3"/>
      <c r="C181" s="3"/>
      <c r="D181" s="3"/>
      <c r="E181" s="3"/>
      <c r="F181" s="3"/>
      <c r="G181" s="3"/>
    </row>
    <row r="182" ht="15.75" customHeight="1">
      <c r="A182" s="3"/>
      <c r="B182" s="3"/>
      <c r="C182" s="3"/>
      <c r="D182" s="3"/>
      <c r="E182" s="3"/>
      <c r="F182" s="3"/>
      <c r="G182" s="3"/>
    </row>
    <row r="183" ht="15.75" customHeight="1">
      <c r="A183" s="3"/>
      <c r="B183" s="3"/>
      <c r="C183" s="3"/>
      <c r="D183" s="3"/>
      <c r="E183" s="3"/>
      <c r="F183" s="3"/>
      <c r="G183" s="3"/>
    </row>
    <row r="184" ht="15.75" customHeight="1">
      <c r="A184" s="3"/>
      <c r="B184" s="3"/>
      <c r="C184" s="3"/>
      <c r="D184" s="3"/>
      <c r="E184" s="3"/>
      <c r="F184" s="3"/>
      <c r="G184" s="3"/>
    </row>
    <row r="185" ht="15.75" customHeight="1">
      <c r="A185" s="3"/>
      <c r="B185" s="3"/>
      <c r="C185" s="3"/>
      <c r="D185" s="3"/>
      <c r="E185" s="3"/>
      <c r="F185" s="3"/>
      <c r="G185" s="3"/>
    </row>
    <row r="186" ht="15.75" customHeight="1">
      <c r="A186" s="3"/>
      <c r="B186" s="3"/>
      <c r="C186" s="3"/>
      <c r="D186" s="3"/>
      <c r="E186" s="3"/>
      <c r="F186" s="3"/>
      <c r="G186" s="3"/>
    </row>
    <row r="187" ht="15.75" customHeight="1">
      <c r="A187" s="3"/>
      <c r="B187" s="3"/>
      <c r="C187" s="3"/>
      <c r="D187" s="3"/>
      <c r="E187" s="3"/>
      <c r="F187" s="3"/>
      <c r="G187" s="3"/>
    </row>
    <row r="188" ht="15.75" customHeight="1">
      <c r="A188" s="3"/>
      <c r="B188" s="3"/>
      <c r="C188" s="3"/>
      <c r="D188" s="3"/>
      <c r="E188" s="3"/>
      <c r="F188" s="3"/>
      <c r="G188" s="3"/>
    </row>
    <row r="189" ht="15.75" customHeight="1">
      <c r="A189" s="3"/>
      <c r="B189" s="3"/>
      <c r="C189" s="3"/>
      <c r="D189" s="3"/>
      <c r="E189" s="3"/>
      <c r="F189" s="3"/>
      <c r="G189" s="3"/>
    </row>
    <row r="190" ht="15.75" customHeight="1">
      <c r="A190" s="3"/>
      <c r="B190" s="3"/>
      <c r="C190" s="3"/>
      <c r="D190" s="3"/>
      <c r="E190" s="3"/>
      <c r="F190" s="3"/>
      <c r="G190" s="3"/>
    </row>
    <row r="191" ht="15.75" customHeight="1">
      <c r="A191" s="3"/>
      <c r="B191" s="3"/>
      <c r="C191" s="3"/>
      <c r="D191" s="3"/>
      <c r="E191" s="3"/>
      <c r="F191" s="3"/>
      <c r="G191" s="3"/>
    </row>
    <row r="192" ht="15.75" customHeight="1">
      <c r="A192" s="3"/>
      <c r="B192" s="3"/>
      <c r="C192" s="3"/>
      <c r="D192" s="3"/>
      <c r="E192" s="3"/>
      <c r="F192" s="3"/>
      <c r="G192" s="3"/>
    </row>
    <row r="193" ht="15.75" customHeight="1">
      <c r="A193" s="3"/>
      <c r="B193" s="3"/>
      <c r="C193" s="3"/>
      <c r="D193" s="3"/>
      <c r="E193" s="3"/>
      <c r="F193" s="3"/>
      <c r="G193" s="3"/>
    </row>
    <row r="194" ht="15.75" customHeight="1">
      <c r="A194" s="3"/>
      <c r="B194" s="3"/>
      <c r="C194" s="3"/>
      <c r="D194" s="3"/>
      <c r="E194" s="3"/>
      <c r="F194" s="3"/>
      <c r="G194" s="3"/>
    </row>
    <row r="195" ht="15.75" customHeight="1">
      <c r="A195" s="3"/>
      <c r="B195" s="3"/>
      <c r="C195" s="3"/>
      <c r="D195" s="3"/>
      <c r="E195" s="3"/>
      <c r="F195" s="3"/>
      <c r="G195" s="3"/>
    </row>
    <row r="196" ht="15.75" customHeight="1">
      <c r="A196" s="3"/>
      <c r="B196" s="3"/>
      <c r="C196" s="3"/>
      <c r="D196" s="3"/>
      <c r="E196" s="3"/>
      <c r="F196" s="3"/>
      <c r="G196" s="3"/>
    </row>
    <row r="197" ht="15.75" customHeight="1">
      <c r="A197" s="3"/>
      <c r="B197" s="3"/>
      <c r="C197" s="3"/>
      <c r="D197" s="3"/>
      <c r="E197" s="3"/>
      <c r="F197" s="3"/>
      <c r="G197" s="3"/>
    </row>
    <row r="198" ht="15.75" customHeight="1">
      <c r="A198" s="3"/>
      <c r="B198" s="3"/>
      <c r="C198" s="3"/>
      <c r="D198" s="3"/>
      <c r="E198" s="3"/>
      <c r="F198" s="3"/>
      <c r="G198" s="3"/>
    </row>
    <row r="199" ht="15.75" customHeight="1">
      <c r="A199" s="3"/>
      <c r="B199" s="3"/>
      <c r="C199" s="3"/>
      <c r="D199" s="3"/>
      <c r="E199" s="3"/>
      <c r="F199" s="3"/>
      <c r="G199" s="3"/>
    </row>
    <row r="200" ht="15.75" customHeight="1">
      <c r="A200" s="3"/>
      <c r="B200" s="3"/>
      <c r="C200" s="3"/>
      <c r="D200" s="3"/>
      <c r="E200" s="3"/>
      <c r="F200" s="3"/>
      <c r="G200" s="3"/>
    </row>
    <row r="201" ht="15.75" customHeight="1">
      <c r="A201" s="3"/>
      <c r="B201" s="3"/>
      <c r="C201" s="3"/>
      <c r="D201" s="3"/>
      <c r="E201" s="3"/>
      <c r="F201" s="3"/>
      <c r="G201" s="3"/>
    </row>
    <row r="202" ht="15.75" customHeight="1">
      <c r="A202" s="3"/>
      <c r="B202" s="3"/>
      <c r="C202" s="3"/>
      <c r="D202" s="3"/>
      <c r="E202" s="3"/>
      <c r="F202" s="3"/>
      <c r="G202" s="3"/>
    </row>
    <row r="203" ht="15.75" customHeight="1">
      <c r="A203" s="3"/>
      <c r="B203" s="3"/>
      <c r="C203" s="3"/>
      <c r="D203" s="3"/>
      <c r="E203" s="3"/>
      <c r="F203" s="3"/>
      <c r="G203" s="3"/>
    </row>
    <row r="204" ht="15.75" customHeight="1">
      <c r="A204" s="3"/>
      <c r="B204" s="3"/>
      <c r="C204" s="3"/>
      <c r="D204" s="3"/>
      <c r="E204" s="3"/>
      <c r="F204" s="3"/>
      <c r="G204" s="3"/>
    </row>
    <row r="205" ht="15.75" customHeight="1">
      <c r="A205" s="3"/>
      <c r="B205" s="3"/>
      <c r="C205" s="3"/>
      <c r="D205" s="3"/>
      <c r="E205" s="3"/>
      <c r="F205" s="3"/>
      <c r="G205" s="3"/>
    </row>
    <row r="206" ht="15.75" customHeight="1">
      <c r="A206" s="3"/>
      <c r="B206" s="3"/>
      <c r="C206" s="3"/>
      <c r="D206" s="3"/>
      <c r="E206" s="3"/>
      <c r="F206" s="3"/>
      <c r="G206" s="3"/>
    </row>
    <row r="207" ht="15.75" customHeight="1">
      <c r="A207" s="3"/>
      <c r="B207" s="3"/>
      <c r="C207" s="3"/>
      <c r="D207" s="3"/>
      <c r="E207" s="3"/>
      <c r="F207" s="3"/>
      <c r="G207" s="3"/>
    </row>
    <row r="208" ht="15.75" customHeight="1">
      <c r="A208" s="3"/>
      <c r="B208" s="3"/>
      <c r="C208" s="3"/>
      <c r="D208" s="3"/>
      <c r="E208" s="3"/>
      <c r="F208" s="3"/>
      <c r="G208" s="3"/>
    </row>
    <row r="209" ht="15.75" customHeight="1">
      <c r="A209" s="3"/>
      <c r="B209" s="3"/>
      <c r="C209" s="3"/>
      <c r="D209" s="3"/>
      <c r="E209" s="3"/>
      <c r="F209" s="3"/>
      <c r="G209" s="3"/>
    </row>
    <row r="210" ht="15.75" customHeight="1">
      <c r="A210" s="3"/>
      <c r="B210" s="3"/>
      <c r="C210" s="3"/>
      <c r="D210" s="3"/>
      <c r="E210" s="3"/>
      <c r="F210" s="3"/>
      <c r="G210" s="3"/>
    </row>
    <row r="211" ht="15.75" customHeight="1">
      <c r="A211" s="3"/>
      <c r="B211" s="3"/>
      <c r="C211" s="3"/>
      <c r="D211" s="3"/>
      <c r="E211" s="3"/>
      <c r="F211" s="3"/>
      <c r="G211" s="3"/>
    </row>
    <row r="212" ht="15.75" customHeight="1">
      <c r="A212" s="3"/>
      <c r="B212" s="3"/>
      <c r="C212" s="3"/>
      <c r="D212" s="3"/>
      <c r="E212" s="3"/>
      <c r="F212" s="3"/>
      <c r="G212" s="3"/>
    </row>
    <row r="213" ht="15.75" customHeight="1">
      <c r="A213" s="3"/>
      <c r="B213" s="3"/>
      <c r="C213" s="3"/>
      <c r="D213" s="3"/>
      <c r="E213" s="3"/>
      <c r="F213" s="3"/>
      <c r="G213" s="3"/>
    </row>
    <row r="214" ht="15.75" customHeight="1">
      <c r="A214" s="3"/>
      <c r="B214" s="3"/>
      <c r="C214" s="3"/>
      <c r="D214" s="3"/>
      <c r="E214" s="3"/>
      <c r="F214" s="3"/>
      <c r="G214" s="3"/>
    </row>
    <row r="215" ht="15.75" customHeight="1">
      <c r="A215" s="3"/>
      <c r="B215" s="3"/>
      <c r="C215" s="3"/>
      <c r="D215" s="3"/>
      <c r="E215" s="3"/>
      <c r="F215" s="3"/>
      <c r="G215" s="3"/>
    </row>
    <row r="216" ht="15.75" customHeight="1">
      <c r="A216" s="3"/>
      <c r="B216" s="3"/>
      <c r="C216" s="3"/>
      <c r="D216" s="3"/>
      <c r="E216" s="3"/>
      <c r="F216" s="3"/>
      <c r="G216" s="3"/>
    </row>
    <row r="217" ht="15.75" customHeight="1">
      <c r="A217" s="3"/>
      <c r="B217" s="3"/>
      <c r="C217" s="3"/>
      <c r="D217" s="3"/>
      <c r="E217" s="3"/>
      <c r="F217" s="3"/>
      <c r="G217" s="3"/>
    </row>
    <row r="218" ht="15.75" customHeight="1">
      <c r="A218" s="3"/>
      <c r="B218" s="3"/>
      <c r="C218" s="3"/>
      <c r="D218" s="3"/>
      <c r="E218" s="3"/>
      <c r="F218" s="3"/>
      <c r="G218" s="3"/>
    </row>
    <row r="219" ht="15.75" customHeight="1">
      <c r="A219" s="3"/>
      <c r="B219" s="3"/>
      <c r="C219" s="3"/>
      <c r="D219" s="3"/>
      <c r="E219" s="3"/>
      <c r="F219" s="3"/>
      <c r="G219" s="3"/>
    </row>
    <row r="220" ht="15.75" customHeight="1">
      <c r="A220" s="3"/>
      <c r="B220" s="3"/>
      <c r="C220" s="3"/>
      <c r="D220" s="3"/>
      <c r="E220" s="3"/>
      <c r="F220" s="3"/>
      <c r="G220" s="3"/>
    </row>
    <row r="221" ht="15.75" customHeight="1">
      <c r="A221" s="3"/>
      <c r="B221" s="3"/>
      <c r="C221" s="3"/>
      <c r="D221" s="3"/>
      <c r="E221" s="3"/>
      <c r="F221" s="3"/>
      <c r="G221" s="3"/>
    </row>
    <row r="222" ht="15.75" customHeight="1">
      <c r="A222" s="3"/>
      <c r="B222" s="3"/>
      <c r="C222" s="3"/>
      <c r="D222" s="3"/>
      <c r="E222" s="3"/>
      <c r="F222" s="3"/>
      <c r="G222" s="3"/>
    </row>
    <row r="223" ht="15.75" customHeight="1">
      <c r="A223" s="3"/>
      <c r="B223" s="3"/>
      <c r="C223" s="3"/>
      <c r="D223" s="3"/>
      <c r="E223" s="3"/>
      <c r="F223" s="3"/>
      <c r="G223" s="3"/>
    </row>
    <row r="224" ht="15.75" customHeight="1">
      <c r="A224" s="3"/>
      <c r="B224" s="3"/>
      <c r="C224" s="3"/>
      <c r="D224" s="3"/>
      <c r="E224" s="3"/>
      <c r="F224" s="3"/>
      <c r="G224" s="3"/>
    </row>
    <row r="225" ht="15.75" customHeight="1">
      <c r="A225" s="3"/>
      <c r="B225" s="3"/>
      <c r="C225" s="3"/>
      <c r="D225" s="3"/>
      <c r="E225" s="3"/>
      <c r="F225" s="3"/>
      <c r="G225" s="3"/>
    </row>
    <row r="226" ht="15.75" customHeight="1">
      <c r="A226" s="3"/>
      <c r="B226" s="3"/>
      <c r="C226" s="3"/>
      <c r="D226" s="3"/>
      <c r="E226" s="3"/>
      <c r="F226" s="3"/>
      <c r="G226" s="3"/>
    </row>
    <row r="227" ht="15.75" customHeight="1">
      <c r="A227" s="3"/>
      <c r="B227" s="3"/>
      <c r="C227" s="3"/>
      <c r="D227" s="3"/>
      <c r="E227" s="3"/>
      <c r="F227" s="3"/>
      <c r="G227" s="3"/>
    </row>
    <row r="228" ht="15.75" customHeight="1">
      <c r="A228" s="3"/>
      <c r="B228" s="3"/>
      <c r="C228" s="3"/>
      <c r="D228" s="3"/>
      <c r="E228" s="3"/>
      <c r="F228" s="3"/>
      <c r="G228" s="3"/>
    </row>
    <row r="229" ht="15.75" customHeight="1">
      <c r="A229" s="3"/>
      <c r="B229" s="3"/>
      <c r="C229" s="3"/>
      <c r="D229" s="3"/>
      <c r="E229" s="3"/>
      <c r="F229" s="3"/>
      <c r="G229" s="3"/>
    </row>
    <row r="230" ht="15.75" customHeight="1">
      <c r="A230" s="3"/>
      <c r="B230" s="3"/>
      <c r="C230" s="3"/>
      <c r="D230" s="3"/>
      <c r="E230" s="3"/>
      <c r="F230" s="3"/>
      <c r="G230" s="3"/>
    </row>
    <row r="231" ht="15.75" customHeight="1">
      <c r="A231" s="3"/>
      <c r="B231" s="3"/>
      <c r="C231" s="3"/>
      <c r="D231" s="3"/>
      <c r="E231" s="3"/>
      <c r="F231" s="3"/>
      <c r="G231" s="3"/>
    </row>
    <row r="232" ht="15.75" customHeight="1">
      <c r="A232" s="3"/>
      <c r="B232" s="3"/>
      <c r="C232" s="3"/>
      <c r="D232" s="3"/>
      <c r="E232" s="3"/>
      <c r="F232" s="3"/>
      <c r="G232" s="3"/>
    </row>
    <row r="233" ht="15.75" customHeight="1">
      <c r="A233" s="3"/>
      <c r="B233" s="3"/>
      <c r="C233" s="3"/>
      <c r="D233" s="3"/>
      <c r="E233" s="3"/>
      <c r="F233" s="3"/>
      <c r="G233" s="3"/>
    </row>
    <row r="234" ht="15.75" customHeight="1">
      <c r="A234" s="3"/>
      <c r="B234" s="3"/>
      <c r="C234" s="3"/>
      <c r="D234" s="3"/>
      <c r="E234" s="3"/>
      <c r="F234" s="3"/>
      <c r="G234" s="3"/>
    </row>
    <row r="235" ht="15.75" customHeight="1">
      <c r="A235" s="3"/>
      <c r="B235" s="3"/>
      <c r="C235" s="3"/>
      <c r="D235" s="3"/>
      <c r="E235" s="3"/>
      <c r="F235" s="3"/>
      <c r="G235" s="3"/>
    </row>
    <row r="236" ht="15.75" customHeight="1">
      <c r="A236" s="3"/>
      <c r="B236" s="3"/>
      <c r="C236" s="3"/>
      <c r="D236" s="3"/>
      <c r="E236" s="3"/>
      <c r="F236" s="3"/>
      <c r="G236" s="3"/>
    </row>
    <row r="237" ht="15.75" customHeight="1">
      <c r="A237" s="3"/>
      <c r="B237" s="3"/>
      <c r="C237" s="3"/>
      <c r="D237" s="3"/>
      <c r="E237" s="3"/>
      <c r="F237" s="3"/>
      <c r="G237" s="3"/>
    </row>
    <row r="238" ht="15.75" customHeight="1">
      <c r="A238" s="3"/>
      <c r="B238" s="3"/>
      <c r="C238" s="3"/>
      <c r="D238" s="3"/>
      <c r="E238" s="3"/>
      <c r="F238" s="3"/>
      <c r="G238" s="3"/>
    </row>
    <row r="239" ht="15.75" customHeight="1">
      <c r="A239" s="3"/>
      <c r="B239" s="3"/>
      <c r="C239" s="3"/>
      <c r="D239" s="3"/>
      <c r="E239" s="3"/>
      <c r="F239" s="3"/>
      <c r="G239" s="3"/>
    </row>
    <row r="240" ht="15.75" customHeight="1">
      <c r="A240" s="3"/>
      <c r="B240" s="3"/>
      <c r="C240" s="3"/>
      <c r="D240" s="3"/>
      <c r="E240" s="3"/>
      <c r="F240" s="3"/>
      <c r="G240" s="3"/>
    </row>
    <row r="241" ht="15.75" customHeight="1">
      <c r="A241" s="3"/>
      <c r="B241" s="3"/>
      <c r="C241" s="3"/>
      <c r="D241" s="3"/>
      <c r="E241" s="3"/>
      <c r="F241" s="3"/>
      <c r="G241" s="3"/>
    </row>
    <row r="242" ht="15.75" customHeight="1">
      <c r="A242" s="3"/>
      <c r="B242" s="3"/>
      <c r="C242" s="3"/>
      <c r="D242" s="3"/>
      <c r="E242" s="3"/>
      <c r="F242" s="3"/>
      <c r="G242" s="3"/>
    </row>
    <row r="243" ht="15.75" customHeight="1">
      <c r="A243" s="3"/>
      <c r="B243" s="3"/>
      <c r="C243" s="3"/>
      <c r="D243" s="3"/>
      <c r="E243" s="3"/>
      <c r="F243" s="3"/>
      <c r="G243" s="3"/>
    </row>
    <row r="244" ht="15.75" customHeight="1">
      <c r="A244" s="3"/>
      <c r="B244" s="3"/>
      <c r="C244" s="3"/>
      <c r="D244" s="3"/>
      <c r="E244" s="3"/>
      <c r="F244" s="3"/>
      <c r="G244" s="3"/>
    </row>
    <row r="245" ht="15.75" customHeight="1">
      <c r="A245" s="3"/>
      <c r="B245" s="3"/>
      <c r="C245" s="3"/>
      <c r="D245" s="3"/>
      <c r="E245" s="3"/>
      <c r="F245" s="3"/>
      <c r="G245" s="3"/>
    </row>
    <row r="246" ht="15.75" customHeight="1">
      <c r="A246" s="3"/>
      <c r="B246" s="3"/>
      <c r="C246" s="3"/>
      <c r="D246" s="3"/>
      <c r="E246" s="3"/>
      <c r="F246" s="3"/>
      <c r="G246" s="3"/>
    </row>
    <row r="247" ht="15.75" customHeight="1">
      <c r="A247" s="3"/>
      <c r="B247" s="3"/>
      <c r="C247" s="3"/>
      <c r="D247" s="3"/>
      <c r="E247" s="3"/>
      <c r="F247" s="3"/>
      <c r="G247" s="3"/>
    </row>
    <row r="248" ht="15.75" customHeight="1">
      <c r="A248" s="3"/>
      <c r="B248" s="3"/>
      <c r="C248" s="3"/>
      <c r="D248" s="3"/>
      <c r="E248" s="3"/>
      <c r="F248" s="3"/>
      <c r="G248" s="3"/>
    </row>
    <row r="249" ht="15.75" customHeight="1">
      <c r="A249" s="3"/>
      <c r="B249" s="3"/>
      <c r="C249" s="3"/>
      <c r="D249" s="3"/>
      <c r="E249" s="3"/>
      <c r="F249" s="3"/>
      <c r="G249" s="3"/>
    </row>
    <row r="250" ht="15.75" customHeight="1">
      <c r="A250" s="3"/>
      <c r="B250" s="3"/>
      <c r="C250" s="3"/>
      <c r="D250" s="3"/>
      <c r="E250" s="3"/>
      <c r="F250" s="3"/>
      <c r="G250" s="3"/>
    </row>
    <row r="251" ht="15.75" customHeight="1">
      <c r="A251" s="3"/>
      <c r="B251" s="3"/>
      <c r="C251" s="3"/>
      <c r="D251" s="3"/>
      <c r="E251" s="3"/>
      <c r="F251" s="3"/>
      <c r="G251" s="3"/>
    </row>
    <row r="252" ht="15.75" customHeight="1">
      <c r="A252" s="3"/>
      <c r="B252" s="3"/>
      <c r="C252" s="3"/>
      <c r="D252" s="3"/>
      <c r="E252" s="3"/>
      <c r="F252" s="3"/>
      <c r="G252" s="3"/>
    </row>
    <row r="253" ht="15.75" customHeight="1">
      <c r="A253" s="3"/>
      <c r="B253" s="3"/>
      <c r="C253" s="3"/>
      <c r="D253" s="3"/>
      <c r="E253" s="3"/>
      <c r="F253" s="3"/>
      <c r="G253" s="3"/>
    </row>
    <row r="254" ht="15.75" customHeight="1">
      <c r="A254" s="3"/>
      <c r="B254" s="3"/>
      <c r="C254" s="3"/>
      <c r="D254" s="3"/>
      <c r="E254" s="3"/>
      <c r="F254" s="3"/>
      <c r="G254" s="3"/>
    </row>
    <row r="255" ht="15.75" customHeight="1">
      <c r="A255" s="3"/>
      <c r="B255" s="3"/>
      <c r="C255" s="3"/>
      <c r="D255" s="3"/>
      <c r="E255" s="3"/>
      <c r="F255" s="3"/>
      <c r="G255" s="3"/>
    </row>
    <row r="256" ht="15.75" customHeight="1">
      <c r="A256" s="3"/>
      <c r="B256" s="3"/>
      <c r="C256" s="3"/>
      <c r="D256" s="3"/>
      <c r="E256" s="3"/>
      <c r="F256" s="3"/>
      <c r="G256" s="3"/>
    </row>
    <row r="257" ht="15.75" customHeight="1">
      <c r="A257" s="3"/>
      <c r="B257" s="3"/>
      <c r="C257" s="3"/>
      <c r="D257" s="3"/>
      <c r="E257" s="3"/>
      <c r="F257" s="3"/>
      <c r="G257" s="3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6.86"/>
    <col customWidth="1" min="9" max="9" width="21.57"/>
    <col customWidth="1" min="10" max="10" width="32.71"/>
    <col customWidth="1" min="11" max="11" width="13.43"/>
    <col customWidth="1" min="12" max="12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I1" s="9" t="s">
        <v>29</v>
      </c>
      <c r="J1" s="9" t="s">
        <v>30</v>
      </c>
      <c r="L1" s="9" t="s">
        <v>31</v>
      </c>
      <c r="M1" s="9" t="s">
        <v>32</v>
      </c>
    </row>
    <row r="2">
      <c r="A2" s="4">
        <v>1.0</v>
      </c>
      <c r="B2" s="4" t="s">
        <v>8</v>
      </c>
      <c r="C2" s="4" t="s">
        <v>9</v>
      </c>
      <c r="D2" s="4" t="s">
        <v>10</v>
      </c>
      <c r="E2" s="5">
        <v>8606.1</v>
      </c>
      <c r="F2" s="5">
        <v>20.0</v>
      </c>
      <c r="G2" s="5">
        <v>38.0</v>
      </c>
      <c r="I2" s="10" t="s">
        <v>10</v>
      </c>
      <c r="J2" s="11">
        <f>SUM(E2:E8)</f>
        <v>224443.23</v>
      </c>
      <c r="L2" s="9" t="s">
        <v>10</v>
      </c>
      <c r="M2" s="9">
        <f t="shared" ref="M2:M7" si="1">J2/J10</f>
        <v>635.8165156</v>
      </c>
    </row>
    <row r="3">
      <c r="A3" s="4">
        <v>1.0</v>
      </c>
      <c r="B3" s="4" t="s">
        <v>11</v>
      </c>
      <c r="C3" s="4" t="s">
        <v>9</v>
      </c>
      <c r="D3" s="4" t="s">
        <v>10</v>
      </c>
      <c r="E3" s="5">
        <v>155.4</v>
      </c>
      <c r="F3" s="5">
        <v>1.0</v>
      </c>
      <c r="G3" s="5">
        <v>1.0</v>
      </c>
      <c r="I3" s="10" t="s">
        <v>20</v>
      </c>
      <c r="J3" s="11">
        <f>SUM(E9:E18)</f>
        <v>617343.5</v>
      </c>
      <c r="L3" s="9" t="s">
        <v>20</v>
      </c>
      <c r="M3" s="9">
        <f t="shared" si="1"/>
        <v>656.0504782</v>
      </c>
    </row>
    <row r="4">
      <c r="A4" s="4">
        <v>2.0</v>
      </c>
      <c r="B4" s="4" t="s">
        <v>13</v>
      </c>
      <c r="C4" s="4" t="s">
        <v>9</v>
      </c>
      <c r="D4" s="4" t="s">
        <v>10</v>
      </c>
      <c r="E4" s="5">
        <v>35426.92</v>
      </c>
      <c r="F4" s="5">
        <v>64.0</v>
      </c>
      <c r="G4" s="5">
        <v>93.0</v>
      </c>
      <c r="I4" s="10" t="s">
        <v>26</v>
      </c>
      <c r="J4" s="11">
        <f>SUM(E16:E18)</f>
        <v>296480.2</v>
      </c>
      <c r="L4" s="9" t="s">
        <v>26</v>
      </c>
      <c r="M4" s="9">
        <f t="shared" si="1"/>
        <v>22806.16923</v>
      </c>
    </row>
    <row r="5">
      <c r="A5" s="4">
        <v>2.0</v>
      </c>
      <c r="B5" s="4" t="s">
        <v>14</v>
      </c>
      <c r="C5" s="4" t="s">
        <v>9</v>
      </c>
      <c r="D5" s="4" t="s">
        <v>10</v>
      </c>
      <c r="E5" s="5">
        <v>56008.73</v>
      </c>
      <c r="F5" s="5">
        <v>77.0</v>
      </c>
      <c r="G5" s="5">
        <v>143.0</v>
      </c>
      <c r="I5" s="10" t="s">
        <v>27</v>
      </c>
      <c r="J5" s="11">
        <f>SUM(E22:E47)</f>
        <v>353028.67</v>
      </c>
      <c r="L5" s="9" t="s">
        <v>27</v>
      </c>
      <c r="M5" s="9">
        <f t="shared" si="1"/>
        <v>563.9435623</v>
      </c>
    </row>
    <row r="6">
      <c r="A6" s="4">
        <v>3.0</v>
      </c>
      <c r="B6" s="4" t="s">
        <v>16</v>
      </c>
      <c r="C6" s="4" t="s">
        <v>9</v>
      </c>
      <c r="D6" s="4" t="s">
        <v>10</v>
      </c>
      <c r="E6" s="5">
        <v>12827.25</v>
      </c>
      <c r="F6" s="5">
        <v>27.0</v>
      </c>
      <c r="G6" s="5">
        <v>39.0</v>
      </c>
      <c r="I6" s="10" t="s">
        <v>28</v>
      </c>
      <c r="J6" s="11">
        <f>SUM(E48:E57)</f>
        <v>737750.02</v>
      </c>
      <c r="L6" s="9" t="s">
        <v>28</v>
      </c>
      <c r="M6" s="9">
        <f t="shared" si="1"/>
        <v>506.0013855</v>
      </c>
    </row>
    <row r="7">
      <c r="A7" s="4">
        <v>3.0</v>
      </c>
      <c r="B7" s="4" t="s">
        <v>17</v>
      </c>
      <c r="C7" s="4" t="s">
        <v>9</v>
      </c>
      <c r="D7" s="4" t="s">
        <v>10</v>
      </c>
      <c r="E7" s="5">
        <v>901.55</v>
      </c>
      <c r="F7" s="5">
        <v>3.0</v>
      </c>
      <c r="G7" s="5">
        <v>3.0</v>
      </c>
      <c r="I7" s="10" t="s">
        <v>33</v>
      </c>
      <c r="J7" s="12">
        <f>SUM(J2:J6)</f>
        <v>2229045.62</v>
      </c>
      <c r="L7" s="9" t="s">
        <v>34</v>
      </c>
      <c r="M7" s="9">
        <f t="shared" si="1"/>
        <v>657.341675</v>
      </c>
    </row>
    <row r="8">
      <c r="A8" s="4">
        <v>3.0</v>
      </c>
      <c r="B8" s="4" t="s">
        <v>19</v>
      </c>
      <c r="C8" s="4" t="s">
        <v>9</v>
      </c>
      <c r="D8" s="4" t="s">
        <v>10</v>
      </c>
      <c r="E8" s="5">
        <v>110517.28</v>
      </c>
      <c r="F8" s="5">
        <v>161.0</v>
      </c>
      <c r="G8" s="5">
        <v>264.0</v>
      </c>
    </row>
    <row r="9">
      <c r="A9" s="4">
        <v>1.0</v>
      </c>
      <c r="B9" s="4" t="s">
        <v>8</v>
      </c>
      <c r="C9" s="4" t="s">
        <v>9</v>
      </c>
      <c r="D9" s="4" t="s">
        <v>20</v>
      </c>
      <c r="E9" s="5">
        <v>39974.94</v>
      </c>
      <c r="F9" s="5">
        <v>100.0</v>
      </c>
      <c r="G9" s="5">
        <v>180.0</v>
      </c>
      <c r="I9" s="9" t="s">
        <v>29</v>
      </c>
      <c r="J9" s="9" t="s">
        <v>35</v>
      </c>
    </row>
    <row r="10">
      <c r="A10" s="4">
        <v>1.0</v>
      </c>
      <c r="B10" s="4" t="s">
        <v>22</v>
      </c>
      <c r="C10" s="4" t="s">
        <v>9</v>
      </c>
      <c r="D10" s="4" t="s">
        <v>20</v>
      </c>
      <c r="E10" s="5">
        <v>17945.55</v>
      </c>
      <c r="F10" s="5">
        <v>19.0</v>
      </c>
      <c r="G10" s="5">
        <v>85.0</v>
      </c>
      <c r="I10" s="10" t="s">
        <v>10</v>
      </c>
      <c r="J10" s="11">
        <f>SUM(F2:F8)</f>
        <v>353</v>
      </c>
    </row>
    <row r="11">
      <c r="A11" s="4">
        <v>2.0</v>
      </c>
      <c r="B11" s="4" t="s">
        <v>23</v>
      </c>
      <c r="C11" s="4" t="s">
        <v>9</v>
      </c>
      <c r="D11" s="4" t="s">
        <v>20</v>
      </c>
      <c r="E11" s="5">
        <v>31813.8</v>
      </c>
      <c r="F11" s="5">
        <v>69.0</v>
      </c>
      <c r="G11" s="5">
        <v>111.0</v>
      </c>
      <c r="I11" s="10" t="s">
        <v>20</v>
      </c>
      <c r="J11" s="11">
        <f>SUM(F9:F18)</f>
        <v>941</v>
      </c>
    </row>
    <row r="12">
      <c r="A12" s="4">
        <v>2.0</v>
      </c>
      <c r="B12" s="4" t="s">
        <v>17</v>
      </c>
      <c r="C12" s="4" t="s">
        <v>9</v>
      </c>
      <c r="D12" s="4" t="s">
        <v>20</v>
      </c>
      <c r="E12" s="5">
        <v>27381.75</v>
      </c>
      <c r="F12" s="5">
        <v>45.0</v>
      </c>
      <c r="G12" s="5">
        <v>87.0</v>
      </c>
      <c r="I12" s="10" t="s">
        <v>26</v>
      </c>
      <c r="J12" s="11">
        <f>SUM(F19:F21)</f>
        <v>13</v>
      </c>
      <c r="L12" s="9" t="s">
        <v>31</v>
      </c>
      <c r="M12" s="9" t="s">
        <v>36</v>
      </c>
    </row>
    <row r="13">
      <c r="A13" s="4">
        <v>2.0</v>
      </c>
      <c r="B13" s="4" t="s">
        <v>14</v>
      </c>
      <c r="C13" s="4" t="s">
        <v>9</v>
      </c>
      <c r="D13" s="4" t="s">
        <v>20</v>
      </c>
      <c r="E13" s="5">
        <v>134692.46</v>
      </c>
      <c r="F13" s="5">
        <v>182.0</v>
      </c>
      <c r="G13" s="5">
        <v>350.0</v>
      </c>
      <c r="I13" s="10" t="s">
        <v>27</v>
      </c>
      <c r="J13" s="11">
        <f>SUM(F22:F47)</f>
        <v>626</v>
      </c>
      <c r="L13" s="9" t="s">
        <v>10</v>
      </c>
      <c r="M13" s="9">
        <f t="shared" ref="M13:M18" si="2">J2*3/J10</f>
        <v>1907.449547</v>
      </c>
    </row>
    <row r="14">
      <c r="A14" s="4">
        <v>2.0</v>
      </c>
      <c r="B14" s="4" t="s">
        <v>11</v>
      </c>
      <c r="C14" s="4" t="s">
        <v>9</v>
      </c>
      <c r="D14" s="4" t="s">
        <v>20</v>
      </c>
      <c r="E14" s="5">
        <v>30197.2</v>
      </c>
      <c r="F14" s="5">
        <v>72.0</v>
      </c>
      <c r="G14" s="5">
        <v>115.0</v>
      </c>
      <c r="I14" s="10" t="s">
        <v>28</v>
      </c>
      <c r="J14" s="11">
        <f>SUM(F48:F57)</f>
        <v>1458</v>
      </c>
      <c r="L14" s="9" t="s">
        <v>20</v>
      </c>
      <c r="M14" s="9">
        <f t="shared" si="2"/>
        <v>1968.151435</v>
      </c>
    </row>
    <row r="15">
      <c r="A15" s="4">
        <v>3.0</v>
      </c>
      <c r="B15" s="4" t="s">
        <v>16</v>
      </c>
      <c r="C15" s="4" t="s">
        <v>9</v>
      </c>
      <c r="D15" s="4" t="s">
        <v>20</v>
      </c>
      <c r="E15" s="5">
        <v>38857.6</v>
      </c>
      <c r="F15" s="5">
        <v>58.0</v>
      </c>
      <c r="G15" s="5">
        <v>126.0</v>
      </c>
      <c r="I15" s="10" t="s">
        <v>37</v>
      </c>
      <c r="J15" s="12">
        <f>SUM(J10:J14)</f>
        <v>3391</v>
      </c>
      <c r="L15" s="9" t="s">
        <v>26</v>
      </c>
      <c r="M15" s="9">
        <f t="shared" si="2"/>
        <v>68418.50769</v>
      </c>
    </row>
    <row r="16">
      <c r="A16" s="4">
        <v>3.0</v>
      </c>
      <c r="B16" s="4" t="s">
        <v>13</v>
      </c>
      <c r="C16" s="4" t="s">
        <v>9</v>
      </c>
      <c r="D16" s="4" t="s">
        <v>20</v>
      </c>
      <c r="E16" s="5">
        <v>54753.22</v>
      </c>
      <c r="F16" s="5">
        <v>93.0</v>
      </c>
      <c r="G16" s="5">
        <v>123.0</v>
      </c>
      <c r="L16" s="9" t="s">
        <v>27</v>
      </c>
      <c r="M16" s="9">
        <f t="shared" si="2"/>
        <v>1691.830687</v>
      </c>
    </row>
    <row r="17">
      <c r="A17" s="4">
        <v>3.0</v>
      </c>
      <c r="B17" s="4" t="s">
        <v>19</v>
      </c>
      <c r="C17" s="4" t="s">
        <v>9</v>
      </c>
      <c r="D17" s="4" t="s">
        <v>20</v>
      </c>
      <c r="E17" s="5">
        <v>240878.15</v>
      </c>
      <c r="F17" s="5">
        <v>301.0</v>
      </c>
      <c r="G17" s="5">
        <v>576.0</v>
      </c>
      <c r="I17" s="9" t="s">
        <v>31</v>
      </c>
      <c r="J17" s="9" t="s">
        <v>38</v>
      </c>
      <c r="L17" s="9" t="s">
        <v>28</v>
      </c>
      <c r="M17" s="9">
        <f t="shared" si="2"/>
        <v>1518.004156</v>
      </c>
    </row>
    <row r="18">
      <c r="A18" s="4">
        <v>3.0</v>
      </c>
      <c r="B18" s="4" t="s">
        <v>25</v>
      </c>
      <c r="C18" s="4" t="s">
        <v>9</v>
      </c>
      <c r="D18" s="4" t="s">
        <v>20</v>
      </c>
      <c r="E18" s="5">
        <v>848.83</v>
      </c>
      <c r="F18" s="5">
        <v>2.0</v>
      </c>
      <c r="G18" s="5">
        <v>3.0</v>
      </c>
      <c r="I18" s="9" t="s">
        <v>10</v>
      </c>
      <c r="J18" s="11">
        <f>SUM(G2:G8)</f>
        <v>581</v>
      </c>
      <c r="L18" s="9" t="s">
        <v>34</v>
      </c>
      <c r="M18" s="9">
        <f t="shared" si="2"/>
        <v>1972.025025</v>
      </c>
    </row>
    <row r="19">
      <c r="A19" s="4">
        <v>1.0</v>
      </c>
      <c r="B19" s="4" t="s">
        <v>16</v>
      </c>
      <c r="C19" s="4" t="s">
        <v>9</v>
      </c>
      <c r="D19" s="4" t="s">
        <v>26</v>
      </c>
      <c r="E19" s="5">
        <v>600.0</v>
      </c>
      <c r="F19" s="5">
        <v>1.0</v>
      </c>
      <c r="G19" s="5">
        <v>3.0</v>
      </c>
      <c r="I19" s="10" t="s">
        <v>20</v>
      </c>
      <c r="J19" s="11">
        <f>SUM(G9:G18)</f>
        <v>1756</v>
      </c>
    </row>
    <row r="20">
      <c r="A20" s="4">
        <v>2.0</v>
      </c>
      <c r="B20" s="4" t="s">
        <v>14</v>
      </c>
      <c r="C20" s="4" t="s">
        <v>9</v>
      </c>
      <c r="D20" s="4" t="s">
        <v>26</v>
      </c>
      <c r="E20" s="5">
        <v>2299.25</v>
      </c>
      <c r="F20" s="5">
        <v>6.0</v>
      </c>
      <c r="G20" s="5">
        <v>6.0</v>
      </c>
      <c r="I20" s="10" t="s">
        <v>26</v>
      </c>
      <c r="J20" s="11">
        <f>SUM(G19:G21)</f>
        <v>19</v>
      </c>
    </row>
    <row r="21" ht="15.75" customHeight="1">
      <c r="A21" s="4">
        <v>3.0</v>
      </c>
      <c r="B21" s="4" t="s">
        <v>8</v>
      </c>
      <c r="C21" s="4" t="s">
        <v>9</v>
      </c>
      <c r="D21" s="4" t="s">
        <v>26</v>
      </c>
      <c r="E21" s="5">
        <v>2182.04</v>
      </c>
      <c r="F21" s="5">
        <v>6.0</v>
      </c>
      <c r="G21" s="5">
        <v>10.0</v>
      </c>
      <c r="I21" s="10" t="s">
        <v>27</v>
      </c>
      <c r="J21" s="11">
        <f>SUM(G22:G47)</f>
        <v>1024</v>
      </c>
      <c r="L21" s="9" t="s">
        <v>31</v>
      </c>
      <c r="M21" s="9" t="s">
        <v>39</v>
      </c>
    </row>
    <row r="22" ht="15.75" customHeight="1">
      <c r="A22" s="4">
        <v>1.0</v>
      </c>
      <c r="B22" s="4" t="s">
        <v>23</v>
      </c>
      <c r="C22" s="4" t="s">
        <v>9</v>
      </c>
      <c r="D22" s="4" t="s">
        <v>27</v>
      </c>
      <c r="E22" s="5">
        <v>483.55</v>
      </c>
      <c r="F22" s="5">
        <v>2.0</v>
      </c>
      <c r="G22" s="5">
        <v>2.0</v>
      </c>
      <c r="I22" s="10" t="s">
        <v>28</v>
      </c>
      <c r="J22" s="11">
        <f>SUM(G48:G57)</f>
        <v>2327</v>
      </c>
      <c r="L22" s="9" t="s">
        <v>10</v>
      </c>
      <c r="M22" s="9">
        <f t="shared" ref="M22:M27" si="3">J28*J37*M13</f>
        <v>1132743921</v>
      </c>
    </row>
    <row r="23" ht="15.75" customHeight="1">
      <c r="A23" s="4">
        <v>1.0</v>
      </c>
      <c r="B23" s="4" t="s">
        <v>16</v>
      </c>
      <c r="C23" s="4" t="s">
        <v>9</v>
      </c>
      <c r="D23" s="4" t="s">
        <v>27</v>
      </c>
      <c r="E23" s="5">
        <v>22432.55</v>
      </c>
      <c r="F23" s="5">
        <v>37.0</v>
      </c>
      <c r="G23" s="5">
        <v>74.0</v>
      </c>
      <c r="I23" s="10" t="s">
        <v>37</v>
      </c>
      <c r="J23" s="12">
        <f>SUM(J18:J22)</f>
        <v>5707</v>
      </c>
      <c r="L23" s="9" t="s">
        <v>20</v>
      </c>
      <c r="M23" s="9">
        <f t="shared" si="3"/>
        <v>3482384443</v>
      </c>
    </row>
    <row r="24" ht="15.75" customHeight="1">
      <c r="A24" s="4">
        <v>1.0</v>
      </c>
      <c r="B24" s="4" t="s">
        <v>8</v>
      </c>
      <c r="C24" s="4" t="s">
        <v>9</v>
      </c>
      <c r="D24" s="4" t="s">
        <v>27</v>
      </c>
      <c r="E24" s="5">
        <v>7405.2</v>
      </c>
      <c r="F24" s="5">
        <v>29.0</v>
      </c>
      <c r="G24" s="5">
        <v>35.0</v>
      </c>
      <c r="L24" s="9" t="s">
        <v>26</v>
      </c>
      <c r="M24" s="9">
        <f t="shared" si="3"/>
        <v>49931650078</v>
      </c>
    </row>
    <row r="25" ht="15.75" customHeight="1">
      <c r="A25" s="4">
        <v>1.0</v>
      </c>
      <c r="B25" s="4" t="s">
        <v>17</v>
      </c>
      <c r="C25" s="4" t="s">
        <v>9</v>
      </c>
      <c r="D25" s="4" t="s">
        <v>27</v>
      </c>
      <c r="E25" s="5">
        <v>851.3</v>
      </c>
      <c r="F25" s="5">
        <v>2.0</v>
      </c>
      <c r="G25" s="5">
        <v>3.0</v>
      </c>
      <c r="L25" s="9" t="s">
        <v>27</v>
      </c>
      <c r="M25" s="9">
        <f t="shared" si="3"/>
        <v>1574260090</v>
      </c>
    </row>
    <row r="26" ht="15.75" customHeight="1">
      <c r="A26" s="4">
        <v>1.0</v>
      </c>
      <c r="B26" s="4" t="s">
        <v>13</v>
      </c>
      <c r="C26" s="4" t="s">
        <v>9</v>
      </c>
      <c r="D26" s="4" t="s">
        <v>27</v>
      </c>
      <c r="E26" s="5">
        <v>43743.200000000004</v>
      </c>
      <c r="F26" s="5">
        <v>82.0</v>
      </c>
      <c r="G26" s="5">
        <v>111.0</v>
      </c>
      <c r="L26" s="9" t="s">
        <v>28</v>
      </c>
      <c r="M26" s="9">
        <f t="shared" si="3"/>
        <v>2907304701</v>
      </c>
    </row>
    <row r="27" ht="15.75" customHeight="1">
      <c r="A27" s="4">
        <v>1.0</v>
      </c>
      <c r="B27" s="4" t="s">
        <v>14</v>
      </c>
      <c r="C27" s="4" t="s">
        <v>9</v>
      </c>
      <c r="D27" s="4" t="s">
        <v>27</v>
      </c>
      <c r="E27" s="5">
        <v>4319.0</v>
      </c>
      <c r="F27" s="5">
        <v>3.0</v>
      </c>
      <c r="G27" s="5">
        <v>12.0</v>
      </c>
      <c r="I27" s="9" t="s">
        <v>31</v>
      </c>
      <c r="J27" s="9" t="s">
        <v>40</v>
      </c>
      <c r="L27" s="9" t="s">
        <v>34</v>
      </c>
      <c r="M27" s="9">
        <f t="shared" si="3"/>
        <v>11793684933</v>
      </c>
    </row>
    <row r="28" ht="15.75" customHeight="1">
      <c r="A28" s="4">
        <v>1.0</v>
      </c>
      <c r="B28" s="4" t="s">
        <v>19</v>
      </c>
      <c r="C28" s="4" t="s">
        <v>9</v>
      </c>
      <c r="D28" s="4" t="s">
        <v>27</v>
      </c>
      <c r="E28" s="5">
        <v>112435.95</v>
      </c>
      <c r="F28" s="5">
        <v>155.0</v>
      </c>
      <c r="G28" s="5">
        <v>260.0</v>
      </c>
      <c r="I28" s="9" t="s">
        <v>10</v>
      </c>
      <c r="J28" s="11">
        <f t="shared" ref="J28:J33" si="4">J2/J10</f>
        <v>635.8165156</v>
      </c>
    </row>
    <row r="29" ht="15.75" customHeight="1">
      <c r="A29" s="4">
        <v>1.0</v>
      </c>
      <c r="B29" s="4" t="s">
        <v>25</v>
      </c>
      <c r="C29" s="4" t="s">
        <v>9</v>
      </c>
      <c r="D29" s="4" t="s">
        <v>27</v>
      </c>
      <c r="E29" s="5">
        <v>3890.34</v>
      </c>
      <c r="F29" s="5">
        <v>4.0</v>
      </c>
      <c r="G29" s="5">
        <v>14.0</v>
      </c>
      <c r="I29" s="10" t="s">
        <v>20</v>
      </c>
      <c r="J29" s="11">
        <f t="shared" si="4"/>
        <v>656.0504782</v>
      </c>
    </row>
    <row r="30" ht="15.75" customHeight="1">
      <c r="A30" s="4">
        <v>1.0</v>
      </c>
      <c r="B30" s="4" t="s">
        <v>11</v>
      </c>
      <c r="C30" s="4" t="s">
        <v>9</v>
      </c>
      <c r="D30" s="4" t="s">
        <v>27</v>
      </c>
      <c r="E30" s="5">
        <v>648.8</v>
      </c>
      <c r="F30" s="5">
        <v>2.0</v>
      </c>
      <c r="G30" s="5">
        <v>3.0</v>
      </c>
      <c r="I30" s="10" t="s">
        <v>26</v>
      </c>
      <c r="J30" s="11">
        <f t="shared" si="4"/>
        <v>22806.16923</v>
      </c>
    </row>
    <row r="31" ht="15.75" customHeight="1">
      <c r="A31" s="4">
        <v>2.0</v>
      </c>
      <c r="B31" s="4" t="s">
        <v>23</v>
      </c>
      <c r="C31" s="4" t="s">
        <v>9</v>
      </c>
      <c r="D31" s="4" t="s">
        <v>27</v>
      </c>
      <c r="E31" s="5">
        <v>507.3</v>
      </c>
      <c r="F31" s="5">
        <v>1.0</v>
      </c>
      <c r="G31" s="5">
        <v>2.0</v>
      </c>
      <c r="I31" s="10" t="s">
        <v>27</v>
      </c>
      <c r="J31" s="11">
        <f t="shared" si="4"/>
        <v>563.9435623</v>
      </c>
      <c r="L31" s="9" t="s">
        <v>31</v>
      </c>
      <c r="M31" s="9" t="s">
        <v>41</v>
      </c>
    </row>
    <row r="32" ht="15.75" customHeight="1">
      <c r="A32" s="4">
        <v>2.0</v>
      </c>
      <c r="B32" s="4" t="s">
        <v>16</v>
      </c>
      <c r="C32" s="4" t="s">
        <v>9</v>
      </c>
      <c r="D32" s="4" t="s">
        <v>27</v>
      </c>
      <c r="E32" s="5">
        <v>6096.25</v>
      </c>
      <c r="F32" s="5">
        <v>4.0</v>
      </c>
      <c r="G32" s="5">
        <v>14.0</v>
      </c>
      <c r="I32" s="10" t="s">
        <v>28</v>
      </c>
      <c r="J32" s="11">
        <f t="shared" si="4"/>
        <v>506.0013855</v>
      </c>
      <c r="L32" s="9" t="s">
        <v>10</v>
      </c>
      <c r="M32" s="9">
        <f t="shared" ref="M32:M37" si="5">M22/M2</f>
        <v>1781557.877</v>
      </c>
      <c r="N32" s="13" t="s">
        <v>42</v>
      </c>
    </row>
    <row r="33" ht="15.75" customHeight="1">
      <c r="A33" s="4">
        <v>2.0</v>
      </c>
      <c r="B33" s="4" t="s">
        <v>8</v>
      </c>
      <c r="C33" s="4" t="s">
        <v>9</v>
      </c>
      <c r="D33" s="4" t="s">
        <v>27</v>
      </c>
      <c r="E33" s="5">
        <v>18128.149999999998</v>
      </c>
      <c r="F33" s="5">
        <v>39.0</v>
      </c>
      <c r="G33" s="5">
        <v>86.0</v>
      </c>
      <c r="I33" s="10" t="s">
        <v>37</v>
      </c>
      <c r="J33" s="11">
        <f t="shared" si="4"/>
        <v>657.341675</v>
      </c>
      <c r="L33" s="9" t="s">
        <v>20</v>
      </c>
      <c r="M33" s="9">
        <f t="shared" si="5"/>
        <v>5308104.419</v>
      </c>
      <c r="N33" s="13" t="s">
        <v>43</v>
      </c>
    </row>
    <row r="34" ht="15.75" customHeight="1">
      <c r="A34" s="4">
        <v>2.0</v>
      </c>
      <c r="B34" s="4" t="s">
        <v>17</v>
      </c>
      <c r="C34" s="4" t="s">
        <v>9</v>
      </c>
      <c r="D34" s="4" t="s">
        <v>27</v>
      </c>
      <c r="E34" s="5">
        <v>4336.2699999999995</v>
      </c>
      <c r="F34" s="5">
        <v>7.0</v>
      </c>
      <c r="G34" s="5">
        <v>20.0</v>
      </c>
      <c r="L34" s="9" t="s">
        <v>26</v>
      </c>
      <c r="M34" s="9">
        <f t="shared" si="5"/>
        <v>2189392.246</v>
      </c>
      <c r="N34" s="13" t="s">
        <v>44</v>
      </c>
    </row>
    <row r="35" ht="15.75" customHeight="1">
      <c r="A35" s="4">
        <v>2.0</v>
      </c>
      <c r="B35" s="4" t="s">
        <v>13</v>
      </c>
      <c r="C35" s="4" t="s">
        <v>9</v>
      </c>
      <c r="D35" s="4" t="s">
        <v>27</v>
      </c>
      <c r="E35" s="5">
        <v>567.55</v>
      </c>
      <c r="F35" s="5">
        <v>2.0</v>
      </c>
      <c r="G35" s="5">
        <v>2.0</v>
      </c>
      <c r="L35" s="9" t="s">
        <v>27</v>
      </c>
      <c r="M35" s="9">
        <f t="shared" si="5"/>
        <v>2791520.633</v>
      </c>
    </row>
    <row r="36" ht="15.75" customHeight="1">
      <c r="A36" s="4">
        <v>2.0</v>
      </c>
      <c r="B36" s="4" t="s">
        <v>14</v>
      </c>
      <c r="C36" s="4" t="s">
        <v>9</v>
      </c>
      <c r="D36" s="4" t="s">
        <v>27</v>
      </c>
      <c r="E36" s="5">
        <v>11688.48</v>
      </c>
      <c r="F36" s="5">
        <v>25.0</v>
      </c>
      <c r="G36" s="5">
        <v>34.0</v>
      </c>
      <c r="I36" s="9" t="s">
        <v>31</v>
      </c>
      <c r="J36" s="9" t="s">
        <v>45</v>
      </c>
      <c r="L36" s="9" t="s">
        <v>28</v>
      </c>
      <c r="M36" s="9">
        <f t="shared" si="5"/>
        <v>5745645.732</v>
      </c>
    </row>
    <row r="37" ht="15.75" customHeight="1">
      <c r="A37" s="4">
        <v>2.0</v>
      </c>
      <c r="B37" s="4" t="s">
        <v>19</v>
      </c>
      <c r="C37" s="4" t="s">
        <v>9</v>
      </c>
      <c r="D37" s="4" t="s">
        <v>27</v>
      </c>
      <c r="E37" s="5">
        <v>8893.17</v>
      </c>
      <c r="F37" s="5">
        <v>8.0</v>
      </c>
      <c r="G37" s="5">
        <v>18.0</v>
      </c>
      <c r="I37" s="9" t="s">
        <v>10</v>
      </c>
      <c r="J37" s="11">
        <f t="shared" ref="J37:J42" si="6">J10+J18</f>
        <v>934</v>
      </c>
      <c r="L37" s="9" t="s">
        <v>46</v>
      </c>
      <c r="M37" s="9">
        <f t="shared" si="5"/>
        <v>17941483.68</v>
      </c>
    </row>
    <row r="38" ht="15.75" customHeight="1">
      <c r="A38" s="4">
        <v>2.0</v>
      </c>
      <c r="B38" s="4" t="s">
        <v>22</v>
      </c>
      <c r="C38" s="4" t="s">
        <v>9</v>
      </c>
      <c r="D38" s="4" t="s">
        <v>27</v>
      </c>
      <c r="E38" s="5">
        <v>3002.65</v>
      </c>
      <c r="F38" s="5">
        <v>9.0</v>
      </c>
      <c r="G38" s="5">
        <v>14.0</v>
      </c>
      <c r="I38" s="10" t="s">
        <v>20</v>
      </c>
      <c r="J38" s="11">
        <f t="shared" si="6"/>
        <v>2697</v>
      </c>
    </row>
    <row r="39" ht="15.75" customHeight="1">
      <c r="A39" s="4">
        <v>2.0</v>
      </c>
      <c r="B39" s="4" t="s">
        <v>25</v>
      </c>
      <c r="C39" s="4" t="s">
        <v>9</v>
      </c>
      <c r="D39" s="4" t="s">
        <v>27</v>
      </c>
      <c r="E39" s="5">
        <v>615.6</v>
      </c>
      <c r="F39" s="5">
        <v>2.0</v>
      </c>
      <c r="G39" s="5">
        <v>2.0</v>
      </c>
      <c r="I39" s="10" t="s">
        <v>26</v>
      </c>
      <c r="J39" s="11">
        <f t="shared" si="6"/>
        <v>32</v>
      </c>
    </row>
    <row r="40" ht="15.75" customHeight="1">
      <c r="A40" s="4">
        <v>3.0</v>
      </c>
      <c r="B40" s="4" t="s">
        <v>23</v>
      </c>
      <c r="C40" s="4" t="s">
        <v>9</v>
      </c>
      <c r="D40" s="4" t="s">
        <v>27</v>
      </c>
      <c r="E40" s="5">
        <v>11838.31</v>
      </c>
      <c r="F40" s="5">
        <v>37.0</v>
      </c>
      <c r="G40" s="5">
        <v>48.0</v>
      </c>
      <c r="I40" s="10" t="s">
        <v>27</v>
      </c>
      <c r="J40" s="11">
        <f t="shared" si="6"/>
        <v>1650</v>
      </c>
      <c r="L40" s="14"/>
    </row>
    <row r="41" ht="15.75" customHeight="1">
      <c r="A41" s="4">
        <v>3.0</v>
      </c>
      <c r="B41" s="4" t="s">
        <v>16</v>
      </c>
      <c r="C41" s="4" t="s">
        <v>9</v>
      </c>
      <c r="D41" s="4" t="s">
        <v>27</v>
      </c>
      <c r="E41" s="5">
        <v>1195.5</v>
      </c>
      <c r="F41" s="5">
        <v>3.0</v>
      </c>
      <c r="G41" s="5">
        <v>4.0</v>
      </c>
      <c r="I41" s="10" t="s">
        <v>28</v>
      </c>
      <c r="J41" s="11">
        <f t="shared" si="6"/>
        <v>3785</v>
      </c>
      <c r="L41" s="15"/>
    </row>
    <row r="42" ht="15.75" customHeight="1">
      <c r="A42" s="4">
        <v>3.0</v>
      </c>
      <c r="B42" s="4" t="s">
        <v>8</v>
      </c>
      <c r="C42" s="4" t="s">
        <v>9</v>
      </c>
      <c r="D42" s="4" t="s">
        <v>27</v>
      </c>
      <c r="E42" s="5">
        <v>794.2</v>
      </c>
      <c r="F42" s="5">
        <v>3.0</v>
      </c>
      <c r="G42" s="5">
        <v>4.0</v>
      </c>
      <c r="I42" s="10" t="s">
        <v>37</v>
      </c>
      <c r="J42" s="11">
        <f t="shared" si="6"/>
        <v>9098</v>
      </c>
      <c r="L42" s="14"/>
    </row>
    <row r="43" ht="15.75" customHeight="1">
      <c r="A43" s="4">
        <v>3.0</v>
      </c>
      <c r="B43" s="4" t="s">
        <v>17</v>
      </c>
      <c r="C43" s="4" t="s">
        <v>9</v>
      </c>
      <c r="D43" s="4" t="s">
        <v>27</v>
      </c>
      <c r="E43" s="5">
        <v>18239.77</v>
      </c>
      <c r="F43" s="5">
        <v>42.0</v>
      </c>
      <c r="G43" s="5">
        <v>64.0</v>
      </c>
    </row>
    <row r="44" ht="15.75" customHeight="1">
      <c r="A44" s="4">
        <v>3.0</v>
      </c>
      <c r="B44" s="4" t="s">
        <v>14</v>
      </c>
      <c r="C44" s="4" t="s">
        <v>9</v>
      </c>
      <c r="D44" s="4" t="s">
        <v>27</v>
      </c>
      <c r="E44" s="5">
        <v>40618.71</v>
      </c>
      <c r="F44" s="5">
        <v>63.0</v>
      </c>
      <c r="G44" s="5">
        <v>103.0</v>
      </c>
    </row>
    <row r="45" ht="15.75" customHeight="1">
      <c r="A45" s="4">
        <v>3.0</v>
      </c>
      <c r="B45" s="4" t="s">
        <v>19</v>
      </c>
      <c r="C45" s="4" t="s">
        <v>9</v>
      </c>
      <c r="D45" s="4" t="s">
        <v>27</v>
      </c>
      <c r="E45" s="5">
        <v>20674.82</v>
      </c>
      <c r="F45" s="5">
        <v>39.0</v>
      </c>
      <c r="G45" s="5">
        <v>53.0</v>
      </c>
    </row>
    <row r="46" ht="15.75" customHeight="1">
      <c r="A46" s="4">
        <v>3.0</v>
      </c>
      <c r="B46" s="4" t="s">
        <v>22</v>
      </c>
      <c r="C46" s="4" t="s">
        <v>9</v>
      </c>
      <c r="D46" s="4" t="s">
        <v>27</v>
      </c>
      <c r="E46" s="5">
        <v>520.6</v>
      </c>
      <c r="F46" s="5">
        <v>1.0</v>
      </c>
      <c r="G46" s="5">
        <v>2.0</v>
      </c>
    </row>
    <row r="47" ht="15.75" customHeight="1">
      <c r="A47" s="4">
        <v>3.0</v>
      </c>
      <c r="B47" s="4" t="s">
        <v>11</v>
      </c>
      <c r="C47" s="4" t="s">
        <v>9</v>
      </c>
      <c r="D47" s="4" t="s">
        <v>27</v>
      </c>
      <c r="E47" s="5">
        <v>9101.45</v>
      </c>
      <c r="F47" s="5">
        <v>25.0</v>
      </c>
      <c r="G47" s="5">
        <v>40.0</v>
      </c>
    </row>
    <row r="48" ht="15.75" customHeight="1">
      <c r="A48" s="4">
        <v>1.0</v>
      </c>
      <c r="B48" s="4" t="s">
        <v>23</v>
      </c>
      <c r="C48" s="4" t="s">
        <v>9</v>
      </c>
      <c r="D48" s="4" t="s">
        <v>28</v>
      </c>
      <c r="E48" s="5">
        <v>32105.9</v>
      </c>
      <c r="F48" s="5">
        <v>64.0</v>
      </c>
      <c r="G48" s="5">
        <v>111.0</v>
      </c>
    </row>
    <row r="49" ht="15.75" customHeight="1">
      <c r="A49" s="4">
        <v>1.0</v>
      </c>
      <c r="B49" s="4" t="s">
        <v>16</v>
      </c>
      <c r="C49" s="4" t="s">
        <v>9</v>
      </c>
      <c r="D49" s="4" t="s">
        <v>28</v>
      </c>
      <c r="E49" s="5">
        <v>64009.05</v>
      </c>
      <c r="F49" s="5">
        <v>110.0</v>
      </c>
      <c r="G49" s="5">
        <v>215.0</v>
      </c>
    </row>
    <row r="50" ht="15.75" customHeight="1">
      <c r="A50" s="4">
        <v>1.0</v>
      </c>
      <c r="B50" s="4" t="s">
        <v>17</v>
      </c>
      <c r="C50" s="4" t="s">
        <v>9</v>
      </c>
      <c r="D50" s="4" t="s">
        <v>28</v>
      </c>
      <c r="E50" s="5">
        <v>102261.76</v>
      </c>
      <c r="F50" s="5">
        <v>304.0</v>
      </c>
      <c r="G50" s="5">
        <v>379.0</v>
      </c>
    </row>
    <row r="51" ht="15.75" customHeight="1">
      <c r="A51" s="4">
        <v>1.0</v>
      </c>
      <c r="B51" s="4" t="s">
        <v>19</v>
      </c>
      <c r="C51" s="4" t="s">
        <v>9</v>
      </c>
      <c r="D51" s="4" t="s">
        <v>28</v>
      </c>
      <c r="E51" s="5">
        <v>197075.43</v>
      </c>
      <c r="F51" s="5">
        <v>304.0</v>
      </c>
      <c r="G51" s="5">
        <v>484.0</v>
      </c>
    </row>
    <row r="52" ht="15.75" customHeight="1">
      <c r="A52" s="4">
        <v>1.0</v>
      </c>
      <c r="B52" s="4" t="s">
        <v>25</v>
      </c>
      <c r="C52" s="4" t="s">
        <v>9</v>
      </c>
      <c r="D52" s="4" t="s">
        <v>28</v>
      </c>
      <c r="E52" s="5">
        <v>4341.83</v>
      </c>
      <c r="F52" s="5">
        <v>5.0</v>
      </c>
      <c r="G52" s="5">
        <v>16.0</v>
      </c>
    </row>
    <row r="53" ht="15.75" customHeight="1">
      <c r="A53" s="4">
        <v>2.0</v>
      </c>
      <c r="B53" s="4" t="s">
        <v>8</v>
      </c>
      <c r="C53" s="4" t="s">
        <v>9</v>
      </c>
      <c r="D53" s="4" t="s">
        <v>28</v>
      </c>
      <c r="E53" s="5">
        <v>67118.8</v>
      </c>
      <c r="F53" s="5">
        <v>189.0</v>
      </c>
      <c r="G53" s="5">
        <v>332.0</v>
      </c>
    </row>
    <row r="54" ht="15.75" customHeight="1">
      <c r="A54" s="4">
        <v>2.0</v>
      </c>
      <c r="B54" s="4" t="s">
        <v>22</v>
      </c>
      <c r="C54" s="4" t="s">
        <v>9</v>
      </c>
      <c r="D54" s="4" t="s">
        <v>28</v>
      </c>
      <c r="E54" s="5">
        <v>15971.0</v>
      </c>
      <c r="F54" s="5">
        <v>41.0</v>
      </c>
      <c r="G54" s="5">
        <v>72.0</v>
      </c>
    </row>
    <row r="55" ht="15.75" customHeight="1">
      <c r="A55" s="4">
        <v>2.0</v>
      </c>
      <c r="B55" s="4" t="s">
        <v>11</v>
      </c>
      <c r="C55" s="4" t="s">
        <v>9</v>
      </c>
      <c r="D55" s="4" t="s">
        <v>28</v>
      </c>
      <c r="E55" s="5">
        <v>33178.68</v>
      </c>
      <c r="F55" s="5">
        <v>87.0</v>
      </c>
      <c r="G55" s="5">
        <v>136.0</v>
      </c>
    </row>
    <row r="56" ht="15.75" customHeight="1">
      <c r="A56" s="4">
        <v>3.0</v>
      </c>
      <c r="B56" s="4" t="s">
        <v>13</v>
      </c>
      <c r="C56" s="4" t="s">
        <v>9</v>
      </c>
      <c r="D56" s="4" t="s">
        <v>28</v>
      </c>
      <c r="E56" s="5">
        <v>76244.91</v>
      </c>
      <c r="F56" s="5">
        <v>141.0</v>
      </c>
      <c r="G56" s="5">
        <v>205.0</v>
      </c>
    </row>
    <row r="57" ht="15.75" customHeight="1">
      <c r="A57" s="4">
        <v>3.0</v>
      </c>
      <c r="B57" s="4" t="s">
        <v>14</v>
      </c>
      <c r="C57" s="4" t="s">
        <v>9</v>
      </c>
      <c r="D57" s="4" t="s">
        <v>28</v>
      </c>
      <c r="E57" s="5">
        <v>145442.66</v>
      </c>
      <c r="F57" s="5">
        <v>213.0</v>
      </c>
      <c r="G57" s="5">
        <v>377.0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6" t="s">
        <v>0</v>
      </c>
      <c r="B1" s="17" t="s">
        <v>1</v>
      </c>
      <c r="C1" s="2" t="s">
        <v>4</v>
      </c>
      <c r="G1" s="16" t="s">
        <v>47</v>
      </c>
      <c r="H1" s="17" t="s">
        <v>48</v>
      </c>
      <c r="I1" s="17" t="s">
        <v>1</v>
      </c>
      <c r="J1" s="17" t="s">
        <v>49</v>
      </c>
      <c r="K1" s="18"/>
    </row>
    <row r="2">
      <c r="A2" s="19">
        <v>1.0</v>
      </c>
      <c r="B2" s="20" t="s">
        <v>8</v>
      </c>
      <c r="C2" s="5">
        <v>8606.1</v>
      </c>
      <c r="G2" s="21" t="str">
        <f t="array" ref="G2:G6">SEQUENCE(5,1,1,1)&amp;"°"</f>
        <v>1°</v>
      </c>
      <c r="H2" s="22">
        <f t="array" ref="H2:J6">SORTN(A2:C57,5,0,3,0)</f>
        <v>3</v>
      </c>
      <c r="I2" s="22" t="s">
        <v>19</v>
      </c>
      <c r="J2" s="23">
        <v>240878.15</v>
      </c>
      <c r="K2" s="18"/>
    </row>
    <row r="3">
      <c r="A3" s="19">
        <v>1.0</v>
      </c>
      <c r="B3" s="20" t="s">
        <v>11</v>
      </c>
      <c r="C3" s="5">
        <v>155.4</v>
      </c>
      <c r="G3" s="21" t="s">
        <v>50</v>
      </c>
      <c r="H3" s="22">
        <v>1.0</v>
      </c>
      <c r="I3" s="22" t="s">
        <v>19</v>
      </c>
      <c r="J3" s="23">
        <v>197075.43</v>
      </c>
      <c r="K3" s="18"/>
    </row>
    <row r="4">
      <c r="A4" s="19">
        <v>2.0</v>
      </c>
      <c r="B4" s="20" t="s">
        <v>13</v>
      </c>
      <c r="C4" s="5">
        <v>35426.92</v>
      </c>
      <c r="G4" s="21" t="s">
        <v>51</v>
      </c>
      <c r="H4" s="22">
        <v>3.0</v>
      </c>
      <c r="I4" s="22" t="s">
        <v>14</v>
      </c>
      <c r="J4" s="23">
        <v>145442.66</v>
      </c>
      <c r="K4" s="18"/>
    </row>
    <row r="5">
      <c r="A5" s="19">
        <v>2.0</v>
      </c>
      <c r="B5" s="20" t="s">
        <v>14</v>
      </c>
      <c r="C5" s="5">
        <v>56008.73</v>
      </c>
      <c r="G5" s="21" t="s">
        <v>52</v>
      </c>
      <c r="H5" s="22">
        <v>2.0</v>
      </c>
      <c r="I5" s="22" t="s">
        <v>14</v>
      </c>
      <c r="J5" s="23">
        <v>134692.46</v>
      </c>
      <c r="K5" s="18"/>
    </row>
    <row r="6">
      <c r="A6" s="19">
        <v>3.0</v>
      </c>
      <c r="B6" s="20" t="s">
        <v>16</v>
      </c>
      <c r="C6" s="5">
        <v>12827.25</v>
      </c>
      <c r="G6" s="21" t="s">
        <v>53</v>
      </c>
      <c r="H6" s="22">
        <v>1.0</v>
      </c>
      <c r="I6" s="22" t="s">
        <v>19</v>
      </c>
      <c r="J6" s="23">
        <v>112435.95</v>
      </c>
      <c r="K6" s="18"/>
    </row>
    <row r="7">
      <c r="A7" s="19">
        <v>1.0</v>
      </c>
      <c r="B7" s="20" t="s">
        <v>8</v>
      </c>
      <c r="C7" s="5">
        <v>39974.94</v>
      </c>
    </row>
    <row r="8">
      <c r="A8" s="19">
        <v>1.0</v>
      </c>
      <c r="B8" s="20" t="s">
        <v>22</v>
      </c>
      <c r="C8" s="5">
        <v>17945.55</v>
      </c>
    </row>
    <row r="9">
      <c r="A9" s="19">
        <v>2.0</v>
      </c>
      <c r="B9" s="20" t="s">
        <v>23</v>
      </c>
      <c r="C9" s="5">
        <v>31813.8</v>
      </c>
    </row>
    <row r="10">
      <c r="A10" s="19">
        <v>2.0</v>
      </c>
      <c r="B10" s="20" t="s">
        <v>17</v>
      </c>
      <c r="C10" s="5">
        <v>27381.75</v>
      </c>
    </row>
    <row r="11">
      <c r="A11" s="19">
        <v>2.0</v>
      </c>
      <c r="B11" s="20" t="s">
        <v>14</v>
      </c>
      <c r="C11" s="5">
        <v>134692.46</v>
      </c>
    </row>
    <row r="12">
      <c r="A12" s="19">
        <v>2.0</v>
      </c>
      <c r="B12" s="20" t="s">
        <v>11</v>
      </c>
      <c r="C12" s="5">
        <v>30197.2</v>
      </c>
    </row>
    <row r="13">
      <c r="A13" s="19">
        <v>3.0</v>
      </c>
      <c r="B13" s="20" t="s">
        <v>16</v>
      </c>
      <c r="C13" s="5">
        <v>38857.6</v>
      </c>
    </row>
    <row r="14">
      <c r="A14" s="19">
        <v>3.0</v>
      </c>
      <c r="B14" s="20" t="s">
        <v>13</v>
      </c>
      <c r="C14" s="5">
        <v>54753.22</v>
      </c>
    </row>
    <row r="15">
      <c r="A15" s="19">
        <v>3.0</v>
      </c>
      <c r="B15" s="20" t="s">
        <v>19</v>
      </c>
      <c r="C15" s="5">
        <v>240878.15</v>
      </c>
    </row>
    <row r="16">
      <c r="A16" s="19">
        <v>3.0</v>
      </c>
      <c r="B16" s="20" t="s">
        <v>25</v>
      </c>
      <c r="C16" s="5">
        <v>848.83</v>
      </c>
    </row>
    <row r="17">
      <c r="A17" s="19">
        <v>1.0</v>
      </c>
      <c r="B17" s="20" t="s">
        <v>16</v>
      </c>
      <c r="C17" s="5">
        <v>600.0</v>
      </c>
    </row>
    <row r="18">
      <c r="A18" s="19">
        <v>2.0</v>
      </c>
      <c r="B18" s="20" t="s">
        <v>14</v>
      </c>
      <c r="C18" s="5">
        <v>2299.25</v>
      </c>
    </row>
    <row r="19">
      <c r="A19" s="19">
        <v>3.0</v>
      </c>
      <c r="B19" s="20" t="s">
        <v>8</v>
      </c>
      <c r="C19" s="5">
        <v>2182.04</v>
      </c>
    </row>
    <row r="20">
      <c r="A20" s="19">
        <v>1.0</v>
      </c>
      <c r="B20" s="20" t="s">
        <v>23</v>
      </c>
      <c r="C20" s="5">
        <v>483.55</v>
      </c>
    </row>
    <row r="21" ht="15.75" customHeight="1">
      <c r="A21" s="19">
        <v>1.0</v>
      </c>
      <c r="B21" s="20" t="s">
        <v>16</v>
      </c>
      <c r="C21" s="5">
        <v>22432.55</v>
      </c>
    </row>
    <row r="22" ht="15.75" customHeight="1">
      <c r="A22" s="19">
        <v>1.0</v>
      </c>
      <c r="B22" s="20" t="s">
        <v>8</v>
      </c>
      <c r="C22" s="5">
        <v>7405.2</v>
      </c>
    </row>
    <row r="23" ht="15.75" customHeight="1">
      <c r="A23" s="19">
        <v>1.0</v>
      </c>
      <c r="B23" s="20" t="s">
        <v>17</v>
      </c>
      <c r="C23" s="5">
        <v>851.3</v>
      </c>
    </row>
    <row r="24" ht="15.75" customHeight="1">
      <c r="A24" s="19">
        <v>1.0</v>
      </c>
      <c r="B24" s="20" t="s">
        <v>13</v>
      </c>
      <c r="C24" s="5">
        <v>43743.200000000004</v>
      </c>
    </row>
    <row r="25" ht="15.75" customHeight="1">
      <c r="A25" s="19">
        <v>1.0</v>
      </c>
      <c r="B25" s="20" t="s">
        <v>14</v>
      </c>
      <c r="C25" s="5">
        <v>4319.0</v>
      </c>
    </row>
    <row r="26" ht="15.75" customHeight="1">
      <c r="A26" s="19">
        <v>1.0</v>
      </c>
      <c r="B26" s="20" t="s">
        <v>19</v>
      </c>
      <c r="C26" s="5">
        <v>112435.95</v>
      </c>
    </row>
    <row r="27" ht="15.75" customHeight="1">
      <c r="A27" s="19">
        <v>1.0</v>
      </c>
      <c r="B27" s="20" t="s">
        <v>25</v>
      </c>
      <c r="C27" s="5">
        <v>3890.34</v>
      </c>
    </row>
    <row r="28" ht="15.75" customHeight="1">
      <c r="A28" s="19">
        <v>1.0</v>
      </c>
      <c r="B28" s="20" t="s">
        <v>11</v>
      </c>
      <c r="C28" s="5">
        <v>648.8</v>
      </c>
    </row>
    <row r="29" ht="15.75" customHeight="1">
      <c r="A29" s="19">
        <v>2.0</v>
      </c>
      <c r="B29" s="20" t="s">
        <v>23</v>
      </c>
      <c r="C29" s="5">
        <v>507.3</v>
      </c>
    </row>
    <row r="30" ht="15.75" customHeight="1">
      <c r="A30" s="19">
        <v>2.0</v>
      </c>
      <c r="B30" s="20" t="s">
        <v>16</v>
      </c>
      <c r="C30" s="5">
        <v>6096.25</v>
      </c>
    </row>
    <row r="31" ht="15.75" customHeight="1">
      <c r="A31" s="19">
        <v>2.0</v>
      </c>
      <c r="B31" s="20" t="s">
        <v>8</v>
      </c>
      <c r="C31" s="5">
        <v>18128.149999999998</v>
      </c>
    </row>
    <row r="32" ht="15.75" customHeight="1">
      <c r="A32" s="19">
        <v>2.0</v>
      </c>
      <c r="B32" s="20" t="s">
        <v>17</v>
      </c>
      <c r="C32" s="5">
        <v>4336.2699999999995</v>
      </c>
    </row>
    <row r="33" ht="15.75" customHeight="1">
      <c r="A33" s="19">
        <v>2.0</v>
      </c>
      <c r="B33" s="20" t="s">
        <v>13</v>
      </c>
      <c r="C33" s="5">
        <v>567.55</v>
      </c>
    </row>
    <row r="34" ht="15.75" customHeight="1">
      <c r="A34" s="19">
        <v>2.0</v>
      </c>
      <c r="B34" s="20" t="s">
        <v>14</v>
      </c>
      <c r="C34" s="5">
        <v>11688.48</v>
      </c>
    </row>
    <row r="35" ht="15.75" customHeight="1">
      <c r="A35" s="19">
        <v>2.0</v>
      </c>
      <c r="B35" s="20" t="s">
        <v>19</v>
      </c>
      <c r="C35" s="5">
        <v>8893.17</v>
      </c>
    </row>
    <row r="36" ht="15.75" customHeight="1">
      <c r="A36" s="19">
        <v>2.0</v>
      </c>
      <c r="B36" s="20" t="s">
        <v>22</v>
      </c>
      <c r="C36" s="5">
        <v>3002.65</v>
      </c>
    </row>
    <row r="37" ht="15.75" customHeight="1">
      <c r="A37" s="19">
        <v>2.0</v>
      </c>
      <c r="B37" s="20" t="s">
        <v>25</v>
      </c>
      <c r="C37" s="5">
        <v>615.6</v>
      </c>
    </row>
    <row r="38" ht="15.75" customHeight="1">
      <c r="A38" s="19">
        <v>3.0</v>
      </c>
      <c r="B38" s="20" t="s">
        <v>23</v>
      </c>
      <c r="C38" s="5">
        <v>11838.31</v>
      </c>
    </row>
    <row r="39" ht="15.75" customHeight="1">
      <c r="A39" s="19">
        <v>3.0</v>
      </c>
      <c r="B39" s="20" t="s">
        <v>16</v>
      </c>
      <c r="C39" s="5">
        <v>1195.5</v>
      </c>
    </row>
    <row r="40" ht="15.75" customHeight="1">
      <c r="A40" s="19">
        <v>3.0</v>
      </c>
      <c r="B40" s="20" t="s">
        <v>8</v>
      </c>
      <c r="C40" s="5">
        <v>794.2</v>
      </c>
    </row>
    <row r="41" ht="15.75" customHeight="1">
      <c r="A41" s="19">
        <v>3.0</v>
      </c>
      <c r="B41" s="20" t="s">
        <v>17</v>
      </c>
      <c r="C41" s="5">
        <v>18239.77</v>
      </c>
    </row>
    <row r="42" ht="15.75" customHeight="1">
      <c r="A42" s="19">
        <v>3.0</v>
      </c>
      <c r="B42" s="20" t="s">
        <v>14</v>
      </c>
      <c r="C42" s="5">
        <v>40618.71</v>
      </c>
    </row>
    <row r="43" ht="15.75" customHeight="1">
      <c r="A43" s="19">
        <v>3.0</v>
      </c>
      <c r="B43" s="20" t="s">
        <v>19</v>
      </c>
      <c r="C43" s="5">
        <v>20674.82</v>
      </c>
    </row>
    <row r="44" ht="15.75" customHeight="1">
      <c r="A44" s="19">
        <v>3.0</v>
      </c>
      <c r="B44" s="20" t="s">
        <v>22</v>
      </c>
      <c r="C44" s="5">
        <v>520.6</v>
      </c>
    </row>
    <row r="45" ht="15.75" customHeight="1">
      <c r="A45" s="19">
        <v>3.0</v>
      </c>
      <c r="B45" s="20" t="s">
        <v>11</v>
      </c>
      <c r="C45" s="5">
        <v>9101.45</v>
      </c>
    </row>
    <row r="46" ht="15.75" customHeight="1">
      <c r="A46" s="19">
        <v>1.0</v>
      </c>
      <c r="B46" s="20" t="s">
        <v>23</v>
      </c>
      <c r="C46" s="5">
        <v>32105.9</v>
      </c>
    </row>
    <row r="47" ht="15.75" customHeight="1">
      <c r="A47" s="19">
        <v>1.0</v>
      </c>
      <c r="B47" s="20" t="s">
        <v>16</v>
      </c>
      <c r="C47" s="5">
        <v>64009.05</v>
      </c>
    </row>
    <row r="48" ht="15.75" customHeight="1">
      <c r="A48" s="19">
        <v>1.0</v>
      </c>
      <c r="B48" s="20" t="s">
        <v>17</v>
      </c>
      <c r="C48" s="5">
        <v>102261.76</v>
      </c>
    </row>
    <row r="49" ht="15.75" customHeight="1">
      <c r="A49" s="19">
        <v>1.0</v>
      </c>
      <c r="B49" s="20" t="s">
        <v>19</v>
      </c>
      <c r="C49" s="5">
        <v>197075.43</v>
      </c>
    </row>
    <row r="50" ht="15.75" customHeight="1">
      <c r="A50" s="19">
        <v>1.0</v>
      </c>
      <c r="B50" s="20" t="s">
        <v>25</v>
      </c>
      <c r="C50" s="5">
        <v>4341.83</v>
      </c>
    </row>
    <row r="51" ht="15.75" customHeight="1">
      <c r="A51" s="19">
        <v>2.0</v>
      </c>
      <c r="B51" s="20" t="s">
        <v>8</v>
      </c>
      <c r="C51" s="5">
        <v>67118.8</v>
      </c>
    </row>
    <row r="52" ht="15.75" customHeight="1">
      <c r="A52" s="19">
        <v>2.0</v>
      </c>
      <c r="B52" s="20" t="s">
        <v>22</v>
      </c>
      <c r="C52" s="5">
        <v>15971.0</v>
      </c>
    </row>
    <row r="53" ht="15.75" customHeight="1">
      <c r="A53" s="19">
        <v>2.0</v>
      </c>
      <c r="B53" s="20" t="s">
        <v>11</v>
      </c>
      <c r="C53" s="5">
        <v>33178.68</v>
      </c>
    </row>
    <row r="54" ht="15.75" customHeight="1">
      <c r="A54" s="19">
        <v>3.0</v>
      </c>
      <c r="B54" s="20" t="s">
        <v>13</v>
      </c>
      <c r="C54" s="5">
        <v>76244.91</v>
      </c>
    </row>
    <row r="55" ht="15.75" customHeight="1">
      <c r="A55" s="19">
        <v>3.0</v>
      </c>
      <c r="B55" s="20" t="s">
        <v>14</v>
      </c>
      <c r="C55" s="5">
        <v>145442.66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54</v>
      </c>
    </row>
    <row r="2">
      <c r="A2" s="4">
        <v>1.0</v>
      </c>
      <c r="B2" s="4" t="s">
        <v>8</v>
      </c>
      <c r="C2" s="4" t="s">
        <v>9</v>
      </c>
      <c r="D2" s="4" t="s">
        <v>10</v>
      </c>
      <c r="E2" s="5">
        <v>8606.1</v>
      </c>
      <c r="F2" s="5">
        <v>20.0</v>
      </c>
      <c r="G2" s="5">
        <v>38.0</v>
      </c>
      <c r="H2" s="24">
        <f t="shared" ref="H2:H57" si="1">E2/G2</f>
        <v>226.4763158</v>
      </c>
    </row>
    <row r="3">
      <c r="A3" s="4">
        <v>1.0</v>
      </c>
      <c r="B3" s="4" t="s">
        <v>11</v>
      </c>
      <c r="C3" s="4" t="s">
        <v>9</v>
      </c>
      <c r="D3" s="4" t="s">
        <v>10</v>
      </c>
      <c r="E3" s="5">
        <v>155.4</v>
      </c>
      <c r="F3" s="5">
        <v>1.0</v>
      </c>
      <c r="G3" s="5">
        <v>1.0</v>
      </c>
      <c r="H3" s="24">
        <f t="shared" si="1"/>
        <v>155.4</v>
      </c>
    </row>
    <row r="4">
      <c r="A4" s="4">
        <v>2.0</v>
      </c>
      <c r="B4" s="4" t="s">
        <v>13</v>
      </c>
      <c r="C4" s="4" t="s">
        <v>9</v>
      </c>
      <c r="D4" s="4" t="s">
        <v>10</v>
      </c>
      <c r="E4" s="5">
        <v>35426.92</v>
      </c>
      <c r="F4" s="5">
        <v>64.0</v>
      </c>
      <c r="G4" s="5">
        <v>93.0</v>
      </c>
      <c r="H4" s="24">
        <f t="shared" si="1"/>
        <v>380.9346237</v>
      </c>
    </row>
    <row r="5">
      <c r="A5" s="4">
        <v>2.0</v>
      </c>
      <c r="B5" s="4" t="s">
        <v>14</v>
      </c>
      <c r="C5" s="4" t="s">
        <v>9</v>
      </c>
      <c r="D5" s="4" t="s">
        <v>10</v>
      </c>
      <c r="E5" s="5">
        <v>56008.73</v>
      </c>
      <c r="F5" s="5">
        <v>77.0</v>
      </c>
      <c r="G5" s="5">
        <v>143.0</v>
      </c>
      <c r="H5" s="24">
        <f t="shared" si="1"/>
        <v>391.6694406</v>
      </c>
    </row>
    <row r="6">
      <c r="A6" s="4">
        <v>3.0</v>
      </c>
      <c r="B6" s="4" t="s">
        <v>16</v>
      </c>
      <c r="C6" s="4" t="s">
        <v>9</v>
      </c>
      <c r="D6" s="4" t="s">
        <v>10</v>
      </c>
      <c r="E6" s="5">
        <v>12827.25</v>
      </c>
      <c r="F6" s="5">
        <v>27.0</v>
      </c>
      <c r="G6" s="5">
        <v>39.0</v>
      </c>
      <c r="H6" s="24">
        <f t="shared" si="1"/>
        <v>328.9038462</v>
      </c>
    </row>
    <row r="7">
      <c r="A7" s="4">
        <v>3.0</v>
      </c>
      <c r="B7" s="4" t="s">
        <v>17</v>
      </c>
      <c r="C7" s="4" t="s">
        <v>9</v>
      </c>
      <c r="D7" s="4" t="s">
        <v>10</v>
      </c>
      <c r="E7" s="5">
        <v>901.55</v>
      </c>
      <c r="F7" s="5">
        <v>3.0</v>
      </c>
      <c r="G7" s="5">
        <v>3.0</v>
      </c>
      <c r="H7" s="24">
        <f t="shared" si="1"/>
        <v>300.5166667</v>
      </c>
    </row>
    <row r="8">
      <c r="A8" s="4">
        <v>3.0</v>
      </c>
      <c r="B8" s="4" t="s">
        <v>19</v>
      </c>
      <c r="C8" s="4" t="s">
        <v>9</v>
      </c>
      <c r="D8" s="4" t="s">
        <v>10</v>
      </c>
      <c r="E8" s="5">
        <v>110517.28</v>
      </c>
      <c r="F8" s="5">
        <v>161.0</v>
      </c>
      <c r="G8" s="5">
        <v>264.0</v>
      </c>
      <c r="H8" s="24">
        <f t="shared" si="1"/>
        <v>418.6260606</v>
      </c>
    </row>
    <row r="9">
      <c r="A9" s="4">
        <v>1.0</v>
      </c>
      <c r="B9" s="4" t="s">
        <v>8</v>
      </c>
      <c r="C9" s="4" t="s">
        <v>9</v>
      </c>
      <c r="D9" s="4" t="s">
        <v>20</v>
      </c>
      <c r="E9" s="5">
        <v>39974.94</v>
      </c>
      <c r="F9" s="5">
        <v>100.0</v>
      </c>
      <c r="G9" s="5">
        <v>180.0</v>
      </c>
      <c r="H9" s="24">
        <f t="shared" si="1"/>
        <v>222.083</v>
      </c>
    </row>
    <row r="10">
      <c r="A10" s="4">
        <v>1.0</v>
      </c>
      <c r="B10" s="4" t="s">
        <v>22</v>
      </c>
      <c r="C10" s="4" t="s">
        <v>9</v>
      </c>
      <c r="D10" s="4" t="s">
        <v>20</v>
      </c>
      <c r="E10" s="5">
        <v>17945.55</v>
      </c>
      <c r="F10" s="5">
        <v>19.0</v>
      </c>
      <c r="G10" s="5">
        <v>85.0</v>
      </c>
      <c r="H10" s="24">
        <f t="shared" si="1"/>
        <v>211.1241176</v>
      </c>
    </row>
    <row r="11">
      <c r="A11" s="4">
        <v>2.0</v>
      </c>
      <c r="B11" s="4" t="s">
        <v>23</v>
      </c>
      <c r="C11" s="4" t="s">
        <v>9</v>
      </c>
      <c r="D11" s="4" t="s">
        <v>20</v>
      </c>
      <c r="E11" s="5">
        <v>31813.8</v>
      </c>
      <c r="F11" s="5">
        <v>69.0</v>
      </c>
      <c r="G11" s="5">
        <v>111.0</v>
      </c>
      <c r="H11" s="24">
        <f t="shared" si="1"/>
        <v>286.6108108</v>
      </c>
    </row>
    <row r="12">
      <c r="A12" s="4">
        <v>2.0</v>
      </c>
      <c r="B12" s="4" t="s">
        <v>17</v>
      </c>
      <c r="C12" s="4" t="s">
        <v>9</v>
      </c>
      <c r="D12" s="4" t="s">
        <v>20</v>
      </c>
      <c r="E12" s="5">
        <v>27381.75</v>
      </c>
      <c r="F12" s="5">
        <v>45.0</v>
      </c>
      <c r="G12" s="5">
        <v>87.0</v>
      </c>
      <c r="H12" s="24">
        <f t="shared" si="1"/>
        <v>314.7327586</v>
      </c>
    </row>
    <row r="13">
      <c r="A13" s="4">
        <v>2.0</v>
      </c>
      <c r="B13" s="4" t="s">
        <v>14</v>
      </c>
      <c r="C13" s="4" t="s">
        <v>9</v>
      </c>
      <c r="D13" s="4" t="s">
        <v>20</v>
      </c>
      <c r="E13" s="5">
        <v>134692.46</v>
      </c>
      <c r="F13" s="5">
        <v>182.0</v>
      </c>
      <c r="G13" s="5">
        <v>350.0</v>
      </c>
      <c r="H13" s="24">
        <f t="shared" si="1"/>
        <v>384.8356</v>
      </c>
    </row>
    <row r="14">
      <c r="A14" s="4">
        <v>2.0</v>
      </c>
      <c r="B14" s="4" t="s">
        <v>11</v>
      </c>
      <c r="C14" s="4" t="s">
        <v>9</v>
      </c>
      <c r="D14" s="4" t="s">
        <v>20</v>
      </c>
      <c r="E14" s="5">
        <v>30197.2</v>
      </c>
      <c r="F14" s="5">
        <v>72.0</v>
      </c>
      <c r="G14" s="5">
        <v>115.0</v>
      </c>
      <c r="H14" s="24">
        <f t="shared" si="1"/>
        <v>262.5843478</v>
      </c>
    </row>
    <row r="15">
      <c r="A15" s="4">
        <v>3.0</v>
      </c>
      <c r="B15" s="4" t="s">
        <v>16</v>
      </c>
      <c r="C15" s="4" t="s">
        <v>9</v>
      </c>
      <c r="D15" s="4" t="s">
        <v>20</v>
      </c>
      <c r="E15" s="5">
        <v>38857.6</v>
      </c>
      <c r="F15" s="5">
        <v>58.0</v>
      </c>
      <c r="G15" s="5">
        <v>126.0</v>
      </c>
      <c r="H15" s="24">
        <f t="shared" si="1"/>
        <v>308.3936508</v>
      </c>
    </row>
    <row r="16">
      <c r="A16" s="4">
        <v>3.0</v>
      </c>
      <c r="B16" s="4" t="s">
        <v>13</v>
      </c>
      <c r="C16" s="4" t="s">
        <v>9</v>
      </c>
      <c r="D16" s="4" t="s">
        <v>20</v>
      </c>
      <c r="E16" s="5">
        <v>54753.22</v>
      </c>
      <c r="F16" s="5">
        <v>93.0</v>
      </c>
      <c r="G16" s="5">
        <v>123.0</v>
      </c>
      <c r="H16" s="24">
        <f t="shared" si="1"/>
        <v>445.1481301</v>
      </c>
    </row>
    <row r="17">
      <c r="A17" s="4">
        <v>3.0</v>
      </c>
      <c r="B17" s="4" t="s">
        <v>19</v>
      </c>
      <c r="C17" s="4" t="s">
        <v>9</v>
      </c>
      <c r="D17" s="4" t="s">
        <v>20</v>
      </c>
      <c r="E17" s="5">
        <v>240878.15</v>
      </c>
      <c r="F17" s="5">
        <v>301.0</v>
      </c>
      <c r="G17" s="5">
        <v>576.0</v>
      </c>
      <c r="H17" s="24">
        <f t="shared" si="1"/>
        <v>418.1912326</v>
      </c>
    </row>
    <row r="18">
      <c r="A18" s="4">
        <v>3.0</v>
      </c>
      <c r="B18" s="4" t="s">
        <v>25</v>
      </c>
      <c r="C18" s="4" t="s">
        <v>9</v>
      </c>
      <c r="D18" s="4" t="s">
        <v>20</v>
      </c>
      <c r="E18" s="5">
        <v>848.83</v>
      </c>
      <c r="F18" s="5">
        <v>2.0</v>
      </c>
      <c r="G18" s="5">
        <v>3.0</v>
      </c>
      <c r="H18" s="24">
        <f t="shared" si="1"/>
        <v>282.9433333</v>
      </c>
    </row>
    <row r="19">
      <c r="A19" s="4">
        <v>1.0</v>
      </c>
      <c r="B19" s="4" t="s">
        <v>16</v>
      </c>
      <c r="C19" s="4" t="s">
        <v>9</v>
      </c>
      <c r="D19" s="4" t="s">
        <v>26</v>
      </c>
      <c r="E19" s="5">
        <v>600.0</v>
      </c>
      <c r="F19" s="5">
        <v>1.0</v>
      </c>
      <c r="G19" s="5">
        <v>3.0</v>
      </c>
      <c r="H19" s="24">
        <f t="shared" si="1"/>
        <v>200</v>
      </c>
    </row>
    <row r="20">
      <c r="A20" s="4">
        <v>2.0</v>
      </c>
      <c r="B20" s="4" t="s">
        <v>14</v>
      </c>
      <c r="C20" s="4" t="s">
        <v>9</v>
      </c>
      <c r="D20" s="4" t="s">
        <v>26</v>
      </c>
      <c r="E20" s="5">
        <v>2299.25</v>
      </c>
      <c r="F20" s="5">
        <v>6.0</v>
      </c>
      <c r="G20" s="5">
        <v>6.0</v>
      </c>
      <c r="H20" s="24">
        <f t="shared" si="1"/>
        <v>383.2083333</v>
      </c>
    </row>
    <row r="21" ht="15.75" customHeight="1">
      <c r="A21" s="4">
        <v>3.0</v>
      </c>
      <c r="B21" s="4" t="s">
        <v>8</v>
      </c>
      <c r="C21" s="4" t="s">
        <v>9</v>
      </c>
      <c r="D21" s="4" t="s">
        <v>26</v>
      </c>
      <c r="E21" s="5">
        <v>2182.04</v>
      </c>
      <c r="F21" s="5">
        <v>6.0</v>
      </c>
      <c r="G21" s="5">
        <v>10.0</v>
      </c>
      <c r="H21" s="24">
        <f t="shared" si="1"/>
        <v>218.204</v>
      </c>
    </row>
    <row r="22" ht="15.75" customHeight="1">
      <c r="A22" s="4">
        <v>1.0</v>
      </c>
      <c r="B22" s="4" t="s">
        <v>23</v>
      </c>
      <c r="C22" s="4" t="s">
        <v>9</v>
      </c>
      <c r="D22" s="4" t="s">
        <v>27</v>
      </c>
      <c r="E22" s="5">
        <v>483.55</v>
      </c>
      <c r="F22" s="5">
        <v>2.0</v>
      </c>
      <c r="G22" s="5">
        <v>2.0</v>
      </c>
      <c r="H22" s="24">
        <f t="shared" si="1"/>
        <v>241.775</v>
      </c>
    </row>
    <row r="23" ht="15.75" customHeight="1">
      <c r="A23" s="4">
        <v>1.0</v>
      </c>
      <c r="B23" s="4" t="s">
        <v>16</v>
      </c>
      <c r="C23" s="4" t="s">
        <v>9</v>
      </c>
      <c r="D23" s="4" t="s">
        <v>27</v>
      </c>
      <c r="E23" s="5">
        <v>22432.55</v>
      </c>
      <c r="F23" s="5">
        <v>37.0</v>
      </c>
      <c r="G23" s="5">
        <v>74.0</v>
      </c>
      <c r="H23" s="24">
        <f t="shared" si="1"/>
        <v>303.1425676</v>
      </c>
    </row>
    <row r="24" ht="15.75" customHeight="1">
      <c r="A24" s="4">
        <v>1.0</v>
      </c>
      <c r="B24" s="4" t="s">
        <v>8</v>
      </c>
      <c r="C24" s="4" t="s">
        <v>9</v>
      </c>
      <c r="D24" s="4" t="s">
        <v>27</v>
      </c>
      <c r="E24" s="5">
        <v>7405.2</v>
      </c>
      <c r="F24" s="5">
        <v>29.0</v>
      </c>
      <c r="G24" s="5">
        <v>35.0</v>
      </c>
      <c r="H24" s="24">
        <f t="shared" si="1"/>
        <v>211.5771429</v>
      </c>
    </row>
    <row r="25" ht="15.75" customHeight="1">
      <c r="A25" s="4">
        <v>1.0</v>
      </c>
      <c r="B25" s="4" t="s">
        <v>17</v>
      </c>
      <c r="C25" s="4" t="s">
        <v>9</v>
      </c>
      <c r="D25" s="4" t="s">
        <v>27</v>
      </c>
      <c r="E25" s="5">
        <v>851.3</v>
      </c>
      <c r="F25" s="5">
        <v>2.0</v>
      </c>
      <c r="G25" s="5">
        <v>3.0</v>
      </c>
      <c r="H25" s="24">
        <f t="shared" si="1"/>
        <v>283.7666667</v>
      </c>
    </row>
    <row r="26" ht="15.75" customHeight="1">
      <c r="A26" s="4">
        <v>1.0</v>
      </c>
      <c r="B26" s="4" t="s">
        <v>13</v>
      </c>
      <c r="C26" s="4" t="s">
        <v>9</v>
      </c>
      <c r="D26" s="4" t="s">
        <v>27</v>
      </c>
      <c r="E26" s="5">
        <v>43743.200000000004</v>
      </c>
      <c r="F26" s="5">
        <v>82.0</v>
      </c>
      <c r="G26" s="5">
        <v>111.0</v>
      </c>
      <c r="H26" s="24">
        <f t="shared" si="1"/>
        <v>394.0828829</v>
      </c>
    </row>
    <row r="27" ht="15.75" customHeight="1">
      <c r="A27" s="4">
        <v>1.0</v>
      </c>
      <c r="B27" s="4" t="s">
        <v>14</v>
      </c>
      <c r="C27" s="4" t="s">
        <v>9</v>
      </c>
      <c r="D27" s="4" t="s">
        <v>27</v>
      </c>
      <c r="E27" s="5">
        <v>4319.0</v>
      </c>
      <c r="F27" s="5">
        <v>3.0</v>
      </c>
      <c r="G27" s="5">
        <v>12.0</v>
      </c>
      <c r="H27" s="24">
        <f t="shared" si="1"/>
        <v>359.9166667</v>
      </c>
    </row>
    <row r="28" ht="15.75" customHeight="1">
      <c r="A28" s="4">
        <v>1.0</v>
      </c>
      <c r="B28" s="4" t="s">
        <v>19</v>
      </c>
      <c r="C28" s="4" t="s">
        <v>9</v>
      </c>
      <c r="D28" s="4" t="s">
        <v>27</v>
      </c>
      <c r="E28" s="5">
        <v>112435.95</v>
      </c>
      <c r="F28" s="5">
        <v>155.0</v>
      </c>
      <c r="G28" s="5">
        <v>260.0</v>
      </c>
      <c r="H28" s="24">
        <f t="shared" si="1"/>
        <v>432.4459615</v>
      </c>
    </row>
    <row r="29" ht="15.75" customHeight="1">
      <c r="A29" s="4">
        <v>1.0</v>
      </c>
      <c r="B29" s="4" t="s">
        <v>25</v>
      </c>
      <c r="C29" s="4" t="s">
        <v>9</v>
      </c>
      <c r="D29" s="4" t="s">
        <v>27</v>
      </c>
      <c r="E29" s="5">
        <v>3890.34</v>
      </c>
      <c r="F29" s="5">
        <v>4.0</v>
      </c>
      <c r="G29" s="5">
        <v>14.0</v>
      </c>
      <c r="H29" s="24">
        <f t="shared" si="1"/>
        <v>277.8814286</v>
      </c>
    </row>
    <row r="30" ht="15.75" customHeight="1">
      <c r="A30" s="4">
        <v>1.0</v>
      </c>
      <c r="B30" s="4" t="s">
        <v>11</v>
      </c>
      <c r="C30" s="4" t="s">
        <v>9</v>
      </c>
      <c r="D30" s="4" t="s">
        <v>27</v>
      </c>
      <c r="E30" s="5">
        <v>648.8</v>
      </c>
      <c r="F30" s="5">
        <v>2.0</v>
      </c>
      <c r="G30" s="5">
        <v>3.0</v>
      </c>
      <c r="H30" s="24">
        <f t="shared" si="1"/>
        <v>216.2666667</v>
      </c>
    </row>
    <row r="31" ht="15.75" customHeight="1">
      <c r="A31" s="4">
        <v>2.0</v>
      </c>
      <c r="B31" s="4" t="s">
        <v>23</v>
      </c>
      <c r="C31" s="4" t="s">
        <v>9</v>
      </c>
      <c r="D31" s="4" t="s">
        <v>27</v>
      </c>
      <c r="E31" s="5">
        <v>507.3</v>
      </c>
      <c r="F31" s="5">
        <v>1.0</v>
      </c>
      <c r="G31" s="5">
        <v>2.0</v>
      </c>
      <c r="H31" s="24">
        <f t="shared" si="1"/>
        <v>253.65</v>
      </c>
    </row>
    <row r="32" ht="15.75" customHeight="1">
      <c r="A32" s="4">
        <v>2.0</v>
      </c>
      <c r="B32" s="4" t="s">
        <v>16</v>
      </c>
      <c r="C32" s="4" t="s">
        <v>9</v>
      </c>
      <c r="D32" s="4" t="s">
        <v>27</v>
      </c>
      <c r="E32" s="5">
        <v>6096.25</v>
      </c>
      <c r="F32" s="5">
        <v>4.0</v>
      </c>
      <c r="G32" s="5">
        <v>14.0</v>
      </c>
      <c r="H32" s="24">
        <f t="shared" si="1"/>
        <v>435.4464286</v>
      </c>
    </row>
    <row r="33" ht="15.75" customHeight="1">
      <c r="A33" s="4">
        <v>2.0</v>
      </c>
      <c r="B33" s="4" t="s">
        <v>8</v>
      </c>
      <c r="C33" s="4" t="s">
        <v>9</v>
      </c>
      <c r="D33" s="4" t="s">
        <v>27</v>
      </c>
      <c r="E33" s="5">
        <v>18128.149999999998</v>
      </c>
      <c r="F33" s="5">
        <v>39.0</v>
      </c>
      <c r="G33" s="5">
        <v>86.0</v>
      </c>
      <c r="H33" s="24">
        <f t="shared" si="1"/>
        <v>210.7924419</v>
      </c>
    </row>
    <row r="34" ht="15.75" customHeight="1">
      <c r="A34" s="4">
        <v>2.0</v>
      </c>
      <c r="B34" s="4" t="s">
        <v>17</v>
      </c>
      <c r="C34" s="4" t="s">
        <v>9</v>
      </c>
      <c r="D34" s="4" t="s">
        <v>27</v>
      </c>
      <c r="E34" s="5">
        <v>4336.2699999999995</v>
      </c>
      <c r="F34" s="5">
        <v>7.0</v>
      </c>
      <c r="G34" s="5">
        <v>20.0</v>
      </c>
      <c r="H34" s="24">
        <f t="shared" si="1"/>
        <v>216.8135</v>
      </c>
    </row>
    <row r="35" ht="15.75" customHeight="1">
      <c r="A35" s="4">
        <v>2.0</v>
      </c>
      <c r="B35" s="4" t="s">
        <v>13</v>
      </c>
      <c r="C35" s="4" t="s">
        <v>9</v>
      </c>
      <c r="D35" s="4" t="s">
        <v>27</v>
      </c>
      <c r="E35" s="5">
        <v>567.55</v>
      </c>
      <c r="F35" s="5">
        <v>2.0</v>
      </c>
      <c r="G35" s="5">
        <v>2.0</v>
      </c>
      <c r="H35" s="24">
        <f t="shared" si="1"/>
        <v>283.775</v>
      </c>
    </row>
    <row r="36" ht="15.75" customHeight="1">
      <c r="A36" s="4">
        <v>2.0</v>
      </c>
      <c r="B36" s="4" t="s">
        <v>14</v>
      </c>
      <c r="C36" s="4" t="s">
        <v>9</v>
      </c>
      <c r="D36" s="4" t="s">
        <v>27</v>
      </c>
      <c r="E36" s="5">
        <v>11688.48</v>
      </c>
      <c r="F36" s="5">
        <v>25.0</v>
      </c>
      <c r="G36" s="5">
        <v>34.0</v>
      </c>
      <c r="H36" s="24">
        <f t="shared" si="1"/>
        <v>343.7788235</v>
      </c>
    </row>
    <row r="37" ht="15.75" customHeight="1">
      <c r="A37" s="4">
        <v>2.0</v>
      </c>
      <c r="B37" s="4" t="s">
        <v>19</v>
      </c>
      <c r="C37" s="4" t="s">
        <v>9</v>
      </c>
      <c r="D37" s="4" t="s">
        <v>27</v>
      </c>
      <c r="E37" s="5">
        <v>8893.17</v>
      </c>
      <c r="F37" s="5">
        <v>8.0</v>
      </c>
      <c r="G37" s="5">
        <v>18.0</v>
      </c>
      <c r="H37" s="24">
        <f t="shared" si="1"/>
        <v>494.065</v>
      </c>
    </row>
    <row r="38" ht="15.75" customHeight="1">
      <c r="A38" s="4">
        <v>2.0</v>
      </c>
      <c r="B38" s="4" t="s">
        <v>22</v>
      </c>
      <c r="C38" s="4" t="s">
        <v>9</v>
      </c>
      <c r="D38" s="4" t="s">
        <v>27</v>
      </c>
      <c r="E38" s="5">
        <v>3002.65</v>
      </c>
      <c r="F38" s="5">
        <v>9.0</v>
      </c>
      <c r="G38" s="5">
        <v>14.0</v>
      </c>
      <c r="H38" s="24">
        <f t="shared" si="1"/>
        <v>214.475</v>
      </c>
    </row>
    <row r="39" ht="15.75" customHeight="1">
      <c r="A39" s="4">
        <v>2.0</v>
      </c>
      <c r="B39" s="4" t="s">
        <v>25</v>
      </c>
      <c r="C39" s="4" t="s">
        <v>9</v>
      </c>
      <c r="D39" s="4" t="s">
        <v>27</v>
      </c>
      <c r="E39" s="5">
        <v>615.6</v>
      </c>
      <c r="F39" s="5">
        <v>2.0</v>
      </c>
      <c r="G39" s="5">
        <v>2.0</v>
      </c>
      <c r="H39" s="24">
        <f t="shared" si="1"/>
        <v>307.8</v>
      </c>
    </row>
    <row r="40" ht="15.75" customHeight="1">
      <c r="A40" s="4">
        <v>3.0</v>
      </c>
      <c r="B40" s="4" t="s">
        <v>23</v>
      </c>
      <c r="C40" s="4" t="s">
        <v>9</v>
      </c>
      <c r="D40" s="4" t="s">
        <v>27</v>
      </c>
      <c r="E40" s="5">
        <v>11838.31</v>
      </c>
      <c r="F40" s="5">
        <v>37.0</v>
      </c>
      <c r="G40" s="5">
        <v>48.0</v>
      </c>
      <c r="H40" s="24">
        <f t="shared" si="1"/>
        <v>246.6314583</v>
      </c>
    </row>
    <row r="41" ht="15.75" customHeight="1">
      <c r="A41" s="4">
        <v>3.0</v>
      </c>
      <c r="B41" s="4" t="s">
        <v>16</v>
      </c>
      <c r="C41" s="4" t="s">
        <v>9</v>
      </c>
      <c r="D41" s="4" t="s">
        <v>27</v>
      </c>
      <c r="E41" s="5">
        <v>1195.5</v>
      </c>
      <c r="F41" s="5">
        <v>3.0</v>
      </c>
      <c r="G41" s="5">
        <v>4.0</v>
      </c>
      <c r="H41" s="24">
        <f t="shared" si="1"/>
        <v>298.875</v>
      </c>
    </row>
    <row r="42" ht="15.75" customHeight="1">
      <c r="A42" s="4">
        <v>3.0</v>
      </c>
      <c r="B42" s="4" t="s">
        <v>8</v>
      </c>
      <c r="C42" s="4" t="s">
        <v>9</v>
      </c>
      <c r="D42" s="4" t="s">
        <v>27</v>
      </c>
      <c r="E42" s="5">
        <v>794.2</v>
      </c>
      <c r="F42" s="5">
        <v>3.0</v>
      </c>
      <c r="G42" s="5">
        <v>4.0</v>
      </c>
      <c r="H42" s="24">
        <f t="shared" si="1"/>
        <v>198.55</v>
      </c>
    </row>
    <row r="43" ht="15.75" customHeight="1">
      <c r="A43" s="4">
        <v>3.0</v>
      </c>
      <c r="B43" s="4" t="s">
        <v>17</v>
      </c>
      <c r="C43" s="4" t="s">
        <v>9</v>
      </c>
      <c r="D43" s="4" t="s">
        <v>27</v>
      </c>
      <c r="E43" s="5">
        <v>18239.77</v>
      </c>
      <c r="F43" s="5">
        <v>42.0</v>
      </c>
      <c r="G43" s="5">
        <v>64.0</v>
      </c>
      <c r="H43" s="24">
        <f t="shared" si="1"/>
        <v>284.9964063</v>
      </c>
    </row>
    <row r="44" ht="15.75" customHeight="1">
      <c r="A44" s="4">
        <v>3.0</v>
      </c>
      <c r="B44" s="4" t="s">
        <v>14</v>
      </c>
      <c r="C44" s="4" t="s">
        <v>9</v>
      </c>
      <c r="D44" s="4" t="s">
        <v>27</v>
      </c>
      <c r="E44" s="5">
        <v>40618.71</v>
      </c>
      <c r="F44" s="5">
        <v>63.0</v>
      </c>
      <c r="G44" s="5">
        <v>103.0</v>
      </c>
      <c r="H44" s="24">
        <f t="shared" si="1"/>
        <v>394.3564078</v>
      </c>
    </row>
    <row r="45" ht="15.75" customHeight="1">
      <c r="A45" s="4">
        <v>3.0</v>
      </c>
      <c r="B45" s="4" t="s">
        <v>19</v>
      </c>
      <c r="C45" s="4" t="s">
        <v>9</v>
      </c>
      <c r="D45" s="4" t="s">
        <v>27</v>
      </c>
      <c r="E45" s="5">
        <v>20674.82</v>
      </c>
      <c r="F45" s="5">
        <v>39.0</v>
      </c>
      <c r="G45" s="5">
        <v>53.0</v>
      </c>
      <c r="H45" s="24">
        <f t="shared" si="1"/>
        <v>390.0909434</v>
      </c>
    </row>
    <row r="46" ht="15.75" customHeight="1">
      <c r="A46" s="4">
        <v>3.0</v>
      </c>
      <c r="B46" s="4" t="s">
        <v>22</v>
      </c>
      <c r="C46" s="4" t="s">
        <v>9</v>
      </c>
      <c r="D46" s="4" t="s">
        <v>27</v>
      </c>
      <c r="E46" s="5">
        <v>520.6</v>
      </c>
      <c r="F46" s="5">
        <v>1.0</v>
      </c>
      <c r="G46" s="5">
        <v>2.0</v>
      </c>
      <c r="H46" s="24">
        <f t="shared" si="1"/>
        <v>260.3</v>
      </c>
    </row>
    <row r="47" ht="15.75" customHeight="1">
      <c r="A47" s="4">
        <v>3.0</v>
      </c>
      <c r="B47" s="4" t="s">
        <v>11</v>
      </c>
      <c r="C47" s="4" t="s">
        <v>9</v>
      </c>
      <c r="D47" s="4" t="s">
        <v>27</v>
      </c>
      <c r="E47" s="5">
        <v>9101.45</v>
      </c>
      <c r="F47" s="5">
        <v>25.0</v>
      </c>
      <c r="G47" s="5">
        <v>40.0</v>
      </c>
      <c r="H47" s="24">
        <f t="shared" si="1"/>
        <v>227.53625</v>
      </c>
    </row>
    <row r="48" ht="15.75" customHeight="1">
      <c r="A48" s="4">
        <v>1.0</v>
      </c>
      <c r="B48" s="4" t="s">
        <v>23</v>
      </c>
      <c r="C48" s="4" t="s">
        <v>9</v>
      </c>
      <c r="D48" s="4" t="s">
        <v>28</v>
      </c>
      <c r="E48" s="5">
        <v>32105.9</v>
      </c>
      <c r="F48" s="5">
        <v>64.0</v>
      </c>
      <c r="G48" s="5">
        <v>111.0</v>
      </c>
      <c r="H48" s="24">
        <f t="shared" si="1"/>
        <v>289.2423423</v>
      </c>
    </row>
    <row r="49" ht="15.75" customHeight="1">
      <c r="A49" s="4">
        <v>1.0</v>
      </c>
      <c r="B49" s="4" t="s">
        <v>16</v>
      </c>
      <c r="C49" s="4" t="s">
        <v>9</v>
      </c>
      <c r="D49" s="4" t="s">
        <v>28</v>
      </c>
      <c r="E49" s="5">
        <v>64009.05</v>
      </c>
      <c r="F49" s="5">
        <v>110.0</v>
      </c>
      <c r="G49" s="5">
        <v>215.0</v>
      </c>
      <c r="H49" s="24">
        <f t="shared" si="1"/>
        <v>297.7165116</v>
      </c>
    </row>
    <row r="50" ht="15.75" customHeight="1">
      <c r="A50" s="4">
        <v>1.0</v>
      </c>
      <c r="B50" s="4" t="s">
        <v>17</v>
      </c>
      <c r="C50" s="4" t="s">
        <v>9</v>
      </c>
      <c r="D50" s="4" t="s">
        <v>28</v>
      </c>
      <c r="E50" s="5">
        <v>102261.76</v>
      </c>
      <c r="F50" s="5">
        <v>304.0</v>
      </c>
      <c r="G50" s="5">
        <v>379.0</v>
      </c>
      <c r="H50" s="24">
        <f t="shared" si="1"/>
        <v>269.8199472</v>
      </c>
    </row>
    <row r="51" ht="15.75" customHeight="1">
      <c r="A51" s="4">
        <v>1.0</v>
      </c>
      <c r="B51" s="4" t="s">
        <v>19</v>
      </c>
      <c r="C51" s="4" t="s">
        <v>9</v>
      </c>
      <c r="D51" s="4" t="s">
        <v>28</v>
      </c>
      <c r="E51" s="5">
        <v>197075.43</v>
      </c>
      <c r="F51" s="5">
        <v>304.0</v>
      </c>
      <c r="G51" s="5">
        <v>484.0</v>
      </c>
      <c r="H51" s="24">
        <f t="shared" si="1"/>
        <v>407.1806405</v>
      </c>
    </row>
    <row r="52" ht="15.75" customHeight="1">
      <c r="A52" s="4">
        <v>1.0</v>
      </c>
      <c r="B52" s="4" t="s">
        <v>25</v>
      </c>
      <c r="C52" s="4" t="s">
        <v>9</v>
      </c>
      <c r="D52" s="4" t="s">
        <v>28</v>
      </c>
      <c r="E52" s="5">
        <v>4341.83</v>
      </c>
      <c r="F52" s="5">
        <v>5.0</v>
      </c>
      <c r="G52" s="5">
        <v>16.0</v>
      </c>
      <c r="H52" s="24">
        <f t="shared" si="1"/>
        <v>271.364375</v>
      </c>
    </row>
    <row r="53" ht="15.75" customHeight="1">
      <c r="A53" s="4">
        <v>2.0</v>
      </c>
      <c r="B53" s="4" t="s">
        <v>8</v>
      </c>
      <c r="C53" s="4" t="s">
        <v>9</v>
      </c>
      <c r="D53" s="4" t="s">
        <v>28</v>
      </c>
      <c r="E53" s="5">
        <v>67118.8</v>
      </c>
      <c r="F53" s="5">
        <v>189.0</v>
      </c>
      <c r="G53" s="5">
        <v>332.0</v>
      </c>
      <c r="H53" s="24">
        <f t="shared" si="1"/>
        <v>202.1650602</v>
      </c>
    </row>
    <row r="54" ht="15.75" customHeight="1">
      <c r="A54" s="4">
        <v>2.0</v>
      </c>
      <c r="B54" s="4" t="s">
        <v>22</v>
      </c>
      <c r="C54" s="4" t="s">
        <v>9</v>
      </c>
      <c r="D54" s="4" t="s">
        <v>28</v>
      </c>
      <c r="E54" s="5">
        <v>15971.0</v>
      </c>
      <c r="F54" s="5">
        <v>41.0</v>
      </c>
      <c r="G54" s="5">
        <v>72.0</v>
      </c>
      <c r="H54" s="24">
        <f t="shared" si="1"/>
        <v>221.8194444</v>
      </c>
    </row>
    <row r="55" ht="15.75" customHeight="1">
      <c r="A55" s="4">
        <v>2.0</v>
      </c>
      <c r="B55" s="4" t="s">
        <v>11</v>
      </c>
      <c r="C55" s="4" t="s">
        <v>9</v>
      </c>
      <c r="D55" s="4" t="s">
        <v>28</v>
      </c>
      <c r="E55" s="5">
        <v>33178.68</v>
      </c>
      <c r="F55" s="5">
        <v>87.0</v>
      </c>
      <c r="G55" s="5">
        <v>136.0</v>
      </c>
      <c r="H55" s="24">
        <f t="shared" si="1"/>
        <v>243.9608824</v>
      </c>
    </row>
    <row r="56" ht="15.75" customHeight="1">
      <c r="A56" s="4">
        <v>3.0</v>
      </c>
      <c r="B56" s="4" t="s">
        <v>13</v>
      </c>
      <c r="C56" s="4" t="s">
        <v>9</v>
      </c>
      <c r="D56" s="4" t="s">
        <v>28</v>
      </c>
      <c r="E56" s="5">
        <v>76244.91</v>
      </c>
      <c r="F56" s="5">
        <v>141.0</v>
      </c>
      <c r="G56" s="5">
        <v>205.0</v>
      </c>
      <c r="H56" s="24">
        <f t="shared" si="1"/>
        <v>371.9263902</v>
      </c>
    </row>
    <row r="57" ht="15.75" customHeight="1">
      <c r="A57" s="4">
        <v>3.0</v>
      </c>
      <c r="B57" s="4" t="s">
        <v>14</v>
      </c>
      <c r="C57" s="4" t="s">
        <v>9</v>
      </c>
      <c r="D57" s="4" t="s">
        <v>28</v>
      </c>
      <c r="E57" s="5">
        <v>145442.66</v>
      </c>
      <c r="F57" s="5">
        <v>213.0</v>
      </c>
      <c r="G57" s="5">
        <v>377.0</v>
      </c>
      <c r="H57" s="24">
        <f t="shared" si="1"/>
        <v>385.7895491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7.43"/>
    <col customWidth="1" min="8" max="8" width="25.0"/>
    <col customWidth="1" min="9" max="9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55</v>
      </c>
    </row>
    <row r="2">
      <c r="A2" s="4">
        <v>1.0</v>
      </c>
      <c r="B2" s="4" t="s">
        <v>8</v>
      </c>
      <c r="C2" s="4" t="s">
        <v>9</v>
      </c>
      <c r="D2" s="4" t="s">
        <v>10</v>
      </c>
      <c r="E2" s="5">
        <v>8606.1</v>
      </c>
      <c r="F2" s="5">
        <v>20.0</v>
      </c>
      <c r="G2" s="5">
        <v>38.0</v>
      </c>
      <c r="H2" s="2">
        <f t="shared" ref="H2:H57" si="1">G2/F2</f>
        <v>1.9</v>
      </c>
    </row>
    <row r="3">
      <c r="A3" s="4">
        <v>1.0</v>
      </c>
      <c r="B3" s="4" t="s">
        <v>11</v>
      </c>
      <c r="C3" s="4" t="s">
        <v>9</v>
      </c>
      <c r="D3" s="4" t="s">
        <v>10</v>
      </c>
      <c r="E3" s="5">
        <v>155.4</v>
      </c>
      <c r="F3" s="5">
        <v>1.0</v>
      </c>
      <c r="G3" s="5">
        <v>1.0</v>
      </c>
      <c r="H3" s="2">
        <f t="shared" si="1"/>
        <v>1</v>
      </c>
    </row>
    <row r="4">
      <c r="A4" s="4">
        <v>2.0</v>
      </c>
      <c r="B4" s="4" t="s">
        <v>13</v>
      </c>
      <c r="C4" s="4" t="s">
        <v>9</v>
      </c>
      <c r="D4" s="4" t="s">
        <v>10</v>
      </c>
      <c r="E4" s="5">
        <v>35426.92</v>
      </c>
      <c r="F4" s="5">
        <v>64.0</v>
      </c>
      <c r="G4" s="5">
        <v>93.0</v>
      </c>
      <c r="H4" s="2">
        <f t="shared" si="1"/>
        <v>1.453125</v>
      </c>
    </row>
    <row r="5">
      <c r="A5" s="4">
        <v>2.0</v>
      </c>
      <c r="B5" s="4" t="s">
        <v>14</v>
      </c>
      <c r="C5" s="4" t="s">
        <v>9</v>
      </c>
      <c r="D5" s="4" t="s">
        <v>10</v>
      </c>
      <c r="E5" s="5">
        <v>56008.73</v>
      </c>
      <c r="F5" s="5">
        <v>77.0</v>
      </c>
      <c r="G5" s="5">
        <v>143.0</v>
      </c>
      <c r="H5" s="2">
        <f t="shared" si="1"/>
        <v>1.857142857</v>
      </c>
    </row>
    <row r="6">
      <c r="A6" s="4">
        <v>3.0</v>
      </c>
      <c r="B6" s="4" t="s">
        <v>16</v>
      </c>
      <c r="C6" s="4" t="s">
        <v>9</v>
      </c>
      <c r="D6" s="4" t="s">
        <v>10</v>
      </c>
      <c r="E6" s="5">
        <v>12827.25</v>
      </c>
      <c r="F6" s="5">
        <v>27.0</v>
      </c>
      <c r="G6" s="5">
        <v>39.0</v>
      </c>
      <c r="H6" s="2">
        <f t="shared" si="1"/>
        <v>1.444444444</v>
      </c>
    </row>
    <row r="7">
      <c r="A7" s="4">
        <v>3.0</v>
      </c>
      <c r="B7" s="4" t="s">
        <v>17</v>
      </c>
      <c r="C7" s="4" t="s">
        <v>9</v>
      </c>
      <c r="D7" s="4" t="s">
        <v>10</v>
      </c>
      <c r="E7" s="5">
        <v>901.55</v>
      </c>
      <c r="F7" s="5">
        <v>3.0</v>
      </c>
      <c r="G7" s="5">
        <v>3.0</v>
      </c>
      <c r="H7" s="2">
        <f t="shared" si="1"/>
        <v>1</v>
      </c>
    </row>
    <row r="8">
      <c r="A8" s="4">
        <v>3.0</v>
      </c>
      <c r="B8" s="4" t="s">
        <v>19</v>
      </c>
      <c r="C8" s="4" t="s">
        <v>9</v>
      </c>
      <c r="D8" s="4" t="s">
        <v>10</v>
      </c>
      <c r="E8" s="5">
        <v>110517.28</v>
      </c>
      <c r="F8" s="5">
        <v>161.0</v>
      </c>
      <c r="G8" s="5">
        <v>264.0</v>
      </c>
      <c r="H8" s="2">
        <f t="shared" si="1"/>
        <v>1.639751553</v>
      </c>
    </row>
    <row r="9">
      <c r="A9" s="4">
        <v>1.0</v>
      </c>
      <c r="B9" s="4" t="s">
        <v>8</v>
      </c>
      <c r="C9" s="4" t="s">
        <v>9</v>
      </c>
      <c r="D9" s="4" t="s">
        <v>20</v>
      </c>
      <c r="E9" s="5">
        <v>39974.94</v>
      </c>
      <c r="F9" s="5">
        <v>100.0</v>
      </c>
      <c r="G9" s="5">
        <v>180.0</v>
      </c>
      <c r="H9" s="2">
        <f t="shared" si="1"/>
        <v>1.8</v>
      </c>
    </row>
    <row r="10">
      <c r="A10" s="4">
        <v>1.0</v>
      </c>
      <c r="B10" s="4" t="s">
        <v>22</v>
      </c>
      <c r="C10" s="4" t="s">
        <v>9</v>
      </c>
      <c r="D10" s="4" t="s">
        <v>20</v>
      </c>
      <c r="E10" s="5">
        <v>17945.55</v>
      </c>
      <c r="F10" s="5">
        <v>19.0</v>
      </c>
      <c r="G10" s="5">
        <v>85.0</v>
      </c>
      <c r="H10" s="2">
        <f t="shared" si="1"/>
        <v>4.473684211</v>
      </c>
    </row>
    <row r="11">
      <c r="A11" s="4">
        <v>2.0</v>
      </c>
      <c r="B11" s="4" t="s">
        <v>23</v>
      </c>
      <c r="C11" s="4" t="s">
        <v>9</v>
      </c>
      <c r="D11" s="4" t="s">
        <v>20</v>
      </c>
      <c r="E11" s="5">
        <v>31813.8</v>
      </c>
      <c r="F11" s="5">
        <v>69.0</v>
      </c>
      <c r="G11" s="5">
        <v>111.0</v>
      </c>
      <c r="H11" s="2">
        <f t="shared" si="1"/>
        <v>1.608695652</v>
      </c>
    </row>
    <row r="12">
      <c r="A12" s="4">
        <v>2.0</v>
      </c>
      <c r="B12" s="4" t="s">
        <v>17</v>
      </c>
      <c r="C12" s="4" t="s">
        <v>9</v>
      </c>
      <c r="D12" s="4" t="s">
        <v>20</v>
      </c>
      <c r="E12" s="5">
        <v>27381.75</v>
      </c>
      <c r="F12" s="5">
        <v>45.0</v>
      </c>
      <c r="G12" s="5">
        <v>87.0</v>
      </c>
      <c r="H12" s="2">
        <f t="shared" si="1"/>
        <v>1.933333333</v>
      </c>
    </row>
    <row r="13">
      <c r="A13" s="4">
        <v>2.0</v>
      </c>
      <c r="B13" s="4" t="s">
        <v>14</v>
      </c>
      <c r="C13" s="4" t="s">
        <v>9</v>
      </c>
      <c r="D13" s="4" t="s">
        <v>20</v>
      </c>
      <c r="E13" s="5">
        <v>134692.46</v>
      </c>
      <c r="F13" s="5">
        <v>182.0</v>
      </c>
      <c r="G13" s="5">
        <v>350.0</v>
      </c>
      <c r="H13" s="2">
        <f t="shared" si="1"/>
        <v>1.923076923</v>
      </c>
    </row>
    <row r="14">
      <c r="A14" s="4">
        <v>2.0</v>
      </c>
      <c r="B14" s="4" t="s">
        <v>11</v>
      </c>
      <c r="C14" s="4" t="s">
        <v>9</v>
      </c>
      <c r="D14" s="4" t="s">
        <v>20</v>
      </c>
      <c r="E14" s="5">
        <v>30197.2</v>
      </c>
      <c r="F14" s="5">
        <v>72.0</v>
      </c>
      <c r="G14" s="5">
        <v>115.0</v>
      </c>
      <c r="H14" s="2">
        <f t="shared" si="1"/>
        <v>1.597222222</v>
      </c>
    </row>
    <row r="15">
      <c r="A15" s="4">
        <v>3.0</v>
      </c>
      <c r="B15" s="4" t="s">
        <v>16</v>
      </c>
      <c r="C15" s="4" t="s">
        <v>9</v>
      </c>
      <c r="D15" s="4" t="s">
        <v>20</v>
      </c>
      <c r="E15" s="5">
        <v>38857.6</v>
      </c>
      <c r="F15" s="5">
        <v>58.0</v>
      </c>
      <c r="G15" s="5">
        <v>126.0</v>
      </c>
      <c r="H15" s="2">
        <f t="shared" si="1"/>
        <v>2.172413793</v>
      </c>
    </row>
    <row r="16">
      <c r="A16" s="4">
        <v>3.0</v>
      </c>
      <c r="B16" s="4" t="s">
        <v>13</v>
      </c>
      <c r="C16" s="4" t="s">
        <v>9</v>
      </c>
      <c r="D16" s="4" t="s">
        <v>20</v>
      </c>
      <c r="E16" s="5">
        <v>54753.22</v>
      </c>
      <c r="F16" s="5">
        <v>93.0</v>
      </c>
      <c r="G16" s="5">
        <v>123.0</v>
      </c>
      <c r="H16" s="2">
        <f t="shared" si="1"/>
        <v>1.322580645</v>
      </c>
    </row>
    <row r="17">
      <c r="A17" s="4">
        <v>3.0</v>
      </c>
      <c r="B17" s="4" t="s">
        <v>19</v>
      </c>
      <c r="C17" s="4" t="s">
        <v>9</v>
      </c>
      <c r="D17" s="4" t="s">
        <v>20</v>
      </c>
      <c r="E17" s="5">
        <v>240878.15</v>
      </c>
      <c r="F17" s="5">
        <v>301.0</v>
      </c>
      <c r="G17" s="5">
        <v>576.0</v>
      </c>
      <c r="H17" s="2">
        <f t="shared" si="1"/>
        <v>1.913621262</v>
      </c>
    </row>
    <row r="18">
      <c r="A18" s="4">
        <v>3.0</v>
      </c>
      <c r="B18" s="4" t="s">
        <v>25</v>
      </c>
      <c r="C18" s="4" t="s">
        <v>9</v>
      </c>
      <c r="D18" s="4" t="s">
        <v>20</v>
      </c>
      <c r="E18" s="5">
        <v>848.83</v>
      </c>
      <c r="F18" s="5">
        <v>2.0</v>
      </c>
      <c r="G18" s="5">
        <v>3.0</v>
      </c>
      <c r="H18" s="2">
        <f t="shared" si="1"/>
        <v>1.5</v>
      </c>
    </row>
    <row r="19">
      <c r="A19" s="4">
        <v>1.0</v>
      </c>
      <c r="B19" s="4" t="s">
        <v>16</v>
      </c>
      <c r="C19" s="4" t="s">
        <v>9</v>
      </c>
      <c r="D19" s="4" t="s">
        <v>26</v>
      </c>
      <c r="E19" s="5">
        <v>600.0</v>
      </c>
      <c r="F19" s="5">
        <v>1.0</v>
      </c>
      <c r="G19" s="5">
        <v>3.0</v>
      </c>
      <c r="H19" s="2">
        <f t="shared" si="1"/>
        <v>3</v>
      </c>
    </row>
    <row r="20">
      <c r="A20" s="4">
        <v>2.0</v>
      </c>
      <c r="B20" s="4" t="s">
        <v>14</v>
      </c>
      <c r="C20" s="4" t="s">
        <v>9</v>
      </c>
      <c r="D20" s="4" t="s">
        <v>26</v>
      </c>
      <c r="E20" s="5">
        <v>2299.25</v>
      </c>
      <c r="F20" s="5">
        <v>6.0</v>
      </c>
      <c r="G20" s="5">
        <v>6.0</v>
      </c>
      <c r="H20" s="2">
        <f t="shared" si="1"/>
        <v>1</v>
      </c>
    </row>
    <row r="21" ht="15.75" customHeight="1">
      <c r="A21" s="4">
        <v>3.0</v>
      </c>
      <c r="B21" s="4" t="s">
        <v>8</v>
      </c>
      <c r="C21" s="4" t="s">
        <v>9</v>
      </c>
      <c r="D21" s="4" t="s">
        <v>26</v>
      </c>
      <c r="E21" s="5">
        <v>2182.04</v>
      </c>
      <c r="F21" s="5">
        <v>6.0</v>
      </c>
      <c r="G21" s="5">
        <v>10.0</v>
      </c>
      <c r="H21" s="2">
        <f t="shared" si="1"/>
        <v>1.666666667</v>
      </c>
    </row>
    <row r="22" ht="15.75" customHeight="1">
      <c r="A22" s="4">
        <v>1.0</v>
      </c>
      <c r="B22" s="4" t="s">
        <v>23</v>
      </c>
      <c r="C22" s="4" t="s">
        <v>9</v>
      </c>
      <c r="D22" s="4" t="s">
        <v>27</v>
      </c>
      <c r="E22" s="5">
        <v>483.55</v>
      </c>
      <c r="F22" s="5">
        <v>2.0</v>
      </c>
      <c r="G22" s="5">
        <v>2.0</v>
      </c>
      <c r="H22" s="2">
        <f t="shared" si="1"/>
        <v>1</v>
      </c>
    </row>
    <row r="23" ht="15.75" customHeight="1">
      <c r="A23" s="4">
        <v>1.0</v>
      </c>
      <c r="B23" s="4" t="s">
        <v>16</v>
      </c>
      <c r="C23" s="4" t="s">
        <v>9</v>
      </c>
      <c r="D23" s="4" t="s">
        <v>27</v>
      </c>
      <c r="E23" s="5">
        <v>22432.55</v>
      </c>
      <c r="F23" s="5">
        <v>37.0</v>
      </c>
      <c r="G23" s="5">
        <v>74.0</v>
      </c>
      <c r="H23" s="2">
        <f t="shared" si="1"/>
        <v>2</v>
      </c>
    </row>
    <row r="24" ht="15.75" customHeight="1">
      <c r="A24" s="4">
        <v>1.0</v>
      </c>
      <c r="B24" s="4" t="s">
        <v>8</v>
      </c>
      <c r="C24" s="4" t="s">
        <v>9</v>
      </c>
      <c r="D24" s="4" t="s">
        <v>27</v>
      </c>
      <c r="E24" s="5">
        <v>7405.2</v>
      </c>
      <c r="F24" s="5">
        <v>29.0</v>
      </c>
      <c r="G24" s="5">
        <v>35.0</v>
      </c>
      <c r="H24" s="2">
        <f t="shared" si="1"/>
        <v>1.206896552</v>
      </c>
    </row>
    <row r="25" ht="15.75" customHeight="1">
      <c r="A25" s="4">
        <v>1.0</v>
      </c>
      <c r="B25" s="4" t="s">
        <v>17</v>
      </c>
      <c r="C25" s="4" t="s">
        <v>9</v>
      </c>
      <c r="D25" s="4" t="s">
        <v>27</v>
      </c>
      <c r="E25" s="5">
        <v>851.3</v>
      </c>
      <c r="F25" s="5">
        <v>2.0</v>
      </c>
      <c r="G25" s="5">
        <v>3.0</v>
      </c>
      <c r="H25" s="2">
        <f t="shared" si="1"/>
        <v>1.5</v>
      </c>
    </row>
    <row r="26" ht="15.75" customHeight="1">
      <c r="A26" s="4">
        <v>1.0</v>
      </c>
      <c r="B26" s="4" t="s">
        <v>13</v>
      </c>
      <c r="C26" s="4" t="s">
        <v>9</v>
      </c>
      <c r="D26" s="4" t="s">
        <v>27</v>
      </c>
      <c r="E26" s="5">
        <v>43743.200000000004</v>
      </c>
      <c r="F26" s="5">
        <v>82.0</v>
      </c>
      <c r="G26" s="5">
        <v>111.0</v>
      </c>
      <c r="H26" s="2">
        <f t="shared" si="1"/>
        <v>1.353658537</v>
      </c>
    </row>
    <row r="27" ht="15.75" customHeight="1">
      <c r="A27" s="4">
        <v>1.0</v>
      </c>
      <c r="B27" s="4" t="s">
        <v>14</v>
      </c>
      <c r="C27" s="4" t="s">
        <v>9</v>
      </c>
      <c r="D27" s="4" t="s">
        <v>27</v>
      </c>
      <c r="E27" s="5">
        <v>4319.0</v>
      </c>
      <c r="F27" s="5">
        <v>3.0</v>
      </c>
      <c r="G27" s="5">
        <v>12.0</v>
      </c>
      <c r="H27" s="2">
        <f t="shared" si="1"/>
        <v>4</v>
      </c>
    </row>
    <row r="28" ht="15.75" customHeight="1">
      <c r="A28" s="4">
        <v>1.0</v>
      </c>
      <c r="B28" s="4" t="s">
        <v>19</v>
      </c>
      <c r="C28" s="4" t="s">
        <v>9</v>
      </c>
      <c r="D28" s="4" t="s">
        <v>27</v>
      </c>
      <c r="E28" s="5">
        <v>112435.95</v>
      </c>
      <c r="F28" s="5">
        <v>155.0</v>
      </c>
      <c r="G28" s="5">
        <v>260.0</v>
      </c>
      <c r="H28" s="2">
        <f t="shared" si="1"/>
        <v>1.677419355</v>
      </c>
    </row>
    <row r="29" ht="15.75" customHeight="1">
      <c r="A29" s="4">
        <v>1.0</v>
      </c>
      <c r="B29" s="4" t="s">
        <v>25</v>
      </c>
      <c r="C29" s="4" t="s">
        <v>9</v>
      </c>
      <c r="D29" s="4" t="s">
        <v>27</v>
      </c>
      <c r="E29" s="5">
        <v>3890.34</v>
      </c>
      <c r="F29" s="5">
        <v>4.0</v>
      </c>
      <c r="G29" s="5">
        <v>14.0</v>
      </c>
      <c r="H29" s="2">
        <f t="shared" si="1"/>
        <v>3.5</v>
      </c>
    </row>
    <row r="30" ht="15.75" customHeight="1">
      <c r="A30" s="4">
        <v>1.0</v>
      </c>
      <c r="B30" s="4" t="s">
        <v>11</v>
      </c>
      <c r="C30" s="4" t="s">
        <v>9</v>
      </c>
      <c r="D30" s="4" t="s">
        <v>27</v>
      </c>
      <c r="E30" s="5">
        <v>648.8</v>
      </c>
      <c r="F30" s="5">
        <v>2.0</v>
      </c>
      <c r="G30" s="5">
        <v>3.0</v>
      </c>
      <c r="H30" s="2">
        <f t="shared" si="1"/>
        <v>1.5</v>
      </c>
    </row>
    <row r="31" ht="15.75" customHeight="1">
      <c r="A31" s="4">
        <v>2.0</v>
      </c>
      <c r="B31" s="4" t="s">
        <v>23</v>
      </c>
      <c r="C31" s="4" t="s">
        <v>9</v>
      </c>
      <c r="D31" s="4" t="s">
        <v>27</v>
      </c>
      <c r="E31" s="5">
        <v>507.3</v>
      </c>
      <c r="F31" s="5">
        <v>1.0</v>
      </c>
      <c r="G31" s="5">
        <v>2.0</v>
      </c>
      <c r="H31" s="2">
        <f t="shared" si="1"/>
        <v>2</v>
      </c>
    </row>
    <row r="32" ht="15.75" customHeight="1">
      <c r="A32" s="4">
        <v>2.0</v>
      </c>
      <c r="B32" s="4" t="s">
        <v>16</v>
      </c>
      <c r="C32" s="4" t="s">
        <v>9</v>
      </c>
      <c r="D32" s="4" t="s">
        <v>27</v>
      </c>
      <c r="E32" s="5">
        <v>6096.25</v>
      </c>
      <c r="F32" s="5">
        <v>4.0</v>
      </c>
      <c r="G32" s="5">
        <v>14.0</v>
      </c>
      <c r="H32" s="2">
        <f t="shared" si="1"/>
        <v>3.5</v>
      </c>
    </row>
    <row r="33" ht="15.75" customHeight="1">
      <c r="A33" s="4">
        <v>2.0</v>
      </c>
      <c r="B33" s="4" t="s">
        <v>8</v>
      </c>
      <c r="C33" s="4" t="s">
        <v>9</v>
      </c>
      <c r="D33" s="4" t="s">
        <v>27</v>
      </c>
      <c r="E33" s="5">
        <v>18128.149999999998</v>
      </c>
      <c r="F33" s="5">
        <v>39.0</v>
      </c>
      <c r="G33" s="5">
        <v>86.0</v>
      </c>
      <c r="H33" s="2">
        <f t="shared" si="1"/>
        <v>2.205128205</v>
      </c>
    </row>
    <row r="34" ht="15.75" customHeight="1">
      <c r="A34" s="4">
        <v>2.0</v>
      </c>
      <c r="B34" s="4" t="s">
        <v>17</v>
      </c>
      <c r="C34" s="4" t="s">
        <v>9</v>
      </c>
      <c r="D34" s="4" t="s">
        <v>27</v>
      </c>
      <c r="E34" s="5">
        <v>4336.2699999999995</v>
      </c>
      <c r="F34" s="5">
        <v>7.0</v>
      </c>
      <c r="G34" s="5">
        <v>20.0</v>
      </c>
      <c r="H34" s="2">
        <f t="shared" si="1"/>
        <v>2.857142857</v>
      </c>
    </row>
    <row r="35" ht="15.75" customHeight="1">
      <c r="A35" s="4">
        <v>2.0</v>
      </c>
      <c r="B35" s="4" t="s">
        <v>13</v>
      </c>
      <c r="C35" s="4" t="s">
        <v>9</v>
      </c>
      <c r="D35" s="4" t="s">
        <v>27</v>
      </c>
      <c r="E35" s="5">
        <v>567.55</v>
      </c>
      <c r="F35" s="5">
        <v>2.0</v>
      </c>
      <c r="G35" s="5">
        <v>2.0</v>
      </c>
      <c r="H35" s="2">
        <f t="shared" si="1"/>
        <v>1</v>
      </c>
    </row>
    <row r="36" ht="15.75" customHeight="1">
      <c r="A36" s="4">
        <v>2.0</v>
      </c>
      <c r="B36" s="4" t="s">
        <v>14</v>
      </c>
      <c r="C36" s="4" t="s">
        <v>9</v>
      </c>
      <c r="D36" s="4" t="s">
        <v>27</v>
      </c>
      <c r="E36" s="5">
        <v>11688.48</v>
      </c>
      <c r="F36" s="5">
        <v>25.0</v>
      </c>
      <c r="G36" s="5">
        <v>34.0</v>
      </c>
      <c r="H36" s="2">
        <f t="shared" si="1"/>
        <v>1.36</v>
      </c>
    </row>
    <row r="37" ht="15.75" customHeight="1">
      <c r="A37" s="4">
        <v>2.0</v>
      </c>
      <c r="B37" s="4" t="s">
        <v>19</v>
      </c>
      <c r="C37" s="4" t="s">
        <v>9</v>
      </c>
      <c r="D37" s="4" t="s">
        <v>27</v>
      </c>
      <c r="E37" s="5">
        <v>8893.17</v>
      </c>
      <c r="F37" s="5">
        <v>8.0</v>
      </c>
      <c r="G37" s="5">
        <v>18.0</v>
      </c>
      <c r="H37" s="2">
        <f t="shared" si="1"/>
        <v>2.25</v>
      </c>
    </row>
    <row r="38" ht="15.75" customHeight="1">
      <c r="A38" s="4">
        <v>2.0</v>
      </c>
      <c r="B38" s="4" t="s">
        <v>22</v>
      </c>
      <c r="C38" s="4" t="s">
        <v>9</v>
      </c>
      <c r="D38" s="4" t="s">
        <v>27</v>
      </c>
      <c r="E38" s="5">
        <v>3002.65</v>
      </c>
      <c r="F38" s="5">
        <v>9.0</v>
      </c>
      <c r="G38" s="5">
        <v>14.0</v>
      </c>
      <c r="H38" s="2">
        <f t="shared" si="1"/>
        <v>1.555555556</v>
      </c>
    </row>
    <row r="39" ht="15.75" customHeight="1">
      <c r="A39" s="4">
        <v>2.0</v>
      </c>
      <c r="B39" s="4" t="s">
        <v>25</v>
      </c>
      <c r="C39" s="4" t="s">
        <v>9</v>
      </c>
      <c r="D39" s="4" t="s">
        <v>27</v>
      </c>
      <c r="E39" s="5">
        <v>615.6</v>
      </c>
      <c r="F39" s="5">
        <v>2.0</v>
      </c>
      <c r="G39" s="5">
        <v>2.0</v>
      </c>
      <c r="H39" s="2">
        <f t="shared" si="1"/>
        <v>1</v>
      </c>
    </row>
    <row r="40" ht="15.75" customHeight="1">
      <c r="A40" s="4">
        <v>3.0</v>
      </c>
      <c r="B40" s="4" t="s">
        <v>23</v>
      </c>
      <c r="C40" s="4" t="s">
        <v>9</v>
      </c>
      <c r="D40" s="4" t="s">
        <v>27</v>
      </c>
      <c r="E40" s="5">
        <v>11838.31</v>
      </c>
      <c r="F40" s="5">
        <v>37.0</v>
      </c>
      <c r="G40" s="5">
        <v>48.0</v>
      </c>
      <c r="H40" s="2">
        <f t="shared" si="1"/>
        <v>1.297297297</v>
      </c>
    </row>
    <row r="41" ht="15.75" customHeight="1">
      <c r="A41" s="4">
        <v>3.0</v>
      </c>
      <c r="B41" s="4" t="s">
        <v>16</v>
      </c>
      <c r="C41" s="4" t="s">
        <v>9</v>
      </c>
      <c r="D41" s="4" t="s">
        <v>27</v>
      </c>
      <c r="E41" s="5">
        <v>1195.5</v>
      </c>
      <c r="F41" s="5">
        <v>3.0</v>
      </c>
      <c r="G41" s="5">
        <v>4.0</v>
      </c>
      <c r="H41" s="2">
        <f t="shared" si="1"/>
        <v>1.333333333</v>
      </c>
      <c r="I41" s="3"/>
    </row>
    <row r="42" ht="15.75" customHeight="1">
      <c r="A42" s="4">
        <v>3.0</v>
      </c>
      <c r="B42" s="4" t="s">
        <v>8</v>
      </c>
      <c r="C42" s="4" t="s">
        <v>9</v>
      </c>
      <c r="D42" s="4" t="s">
        <v>27</v>
      </c>
      <c r="E42" s="5">
        <v>794.2</v>
      </c>
      <c r="F42" s="5">
        <v>3.0</v>
      </c>
      <c r="G42" s="5">
        <v>4.0</v>
      </c>
      <c r="H42" s="2">
        <f t="shared" si="1"/>
        <v>1.333333333</v>
      </c>
    </row>
    <row r="43" ht="15.75" customHeight="1">
      <c r="A43" s="4">
        <v>3.0</v>
      </c>
      <c r="B43" s="4" t="s">
        <v>17</v>
      </c>
      <c r="C43" s="4" t="s">
        <v>9</v>
      </c>
      <c r="D43" s="4" t="s">
        <v>27</v>
      </c>
      <c r="E43" s="5">
        <v>18239.77</v>
      </c>
      <c r="F43" s="5">
        <v>42.0</v>
      </c>
      <c r="G43" s="5">
        <v>64.0</v>
      </c>
      <c r="H43" s="2">
        <f t="shared" si="1"/>
        <v>1.523809524</v>
      </c>
    </row>
    <row r="44" ht="15.75" customHeight="1">
      <c r="A44" s="4">
        <v>3.0</v>
      </c>
      <c r="B44" s="4" t="s">
        <v>14</v>
      </c>
      <c r="C44" s="4" t="s">
        <v>9</v>
      </c>
      <c r="D44" s="4" t="s">
        <v>27</v>
      </c>
      <c r="E44" s="5">
        <v>40618.71</v>
      </c>
      <c r="F44" s="5">
        <v>63.0</v>
      </c>
      <c r="G44" s="5">
        <v>103.0</v>
      </c>
      <c r="H44" s="2">
        <f t="shared" si="1"/>
        <v>1.634920635</v>
      </c>
    </row>
    <row r="45" ht="15.75" customHeight="1">
      <c r="A45" s="4">
        <v>3.0</v>
      </c>
      <c r="B45" s="4" t="s">
        <v>19</v>
      </c>
      <c r="C45" s="4" t="s">
        <v>9</v>
      </c>
      <c r="D45" s="4" t="s">
        <v>27</v>
      </c>
      <c r="E45" s="5">
        <v>20674.82</v>
      </c>
      <c r="F45" s="5">
        <v>39.0</v>
      </c>
      <c r="G45" s="5">
        <v>53.0</v>
      </c>
      <c r="H45" s="2">
        <f t="shared" si="1"/>
        <v>1.358974359</v>
      </c>
    </row>
    <row r="46" ht="15.75" customHeight="1">
      <c r="A46" s="4">
        <v>3.0</v>
      </c>
      <c r="B46" s="4" t="s">
        <v>22</v>
      </c>
      <c r="C46" s="4" t="s">
        <v>9</v>
      </c>
      <c r="D46" s="4" t="s">
        <v>27</v>
      </c>
      <c r="E46" s="5">
        <v>520.6</v>
      </c>
      <c r="F46" s="5">
        <v>1.0</v>
      </c>
      <c r="G46" s="5">
        <v>2.0</v>
      </c>
      <c r="H46" s="2">
        <f t="shared" si="1"/>
        <v>2</v>
      </c>
    </row>
    <row r="47" ht="15.75" customHeight="1">
      <c r="A47" s="4">
        <v>3.0</v>
      </c>
      <c r="B47" s="4" t="s">
        <v>11</v>
      </c>
      <c r="C47" s="4" t="s">
        <v>9</v>
      </c>
      <c r="D47" s="4" t="s">
        <v>27</v>
      </c>
      <c r="E47" s="5">
        <v>9101.45</v>
      </c>
      <c r="F47" s="5">
        <v>25.0</v>
      </c>
      <c r="G47" s="5">
        <v>40.0</v>
      </c>
      <c r="H47" s="2">
        <f t="shared" si="1"/>
        <v>1.6</v>
      </c>
    </row>
    <row r="48" ht="15.75" customHeight="1">
      <c r="A48" s="4">
        <v>1.0</v>
      </c>
      <c r="B48" s="4" t="s">
        <v>23</v>
      </c>
      <c r="C48" s="4" t="s">
        <v>9</v>
      </c>
      <c r="D48" s="4" t="s">
        <v>28</v>
      </c>
      <c r="E48" s="5">
        <v>32105.9</v>
      </c>
      <c r="F48" s="5">
        <v>64.0</v>
      </c>
      <c r="G48" s="5">
        <v>111.0</v>
      </c>
      <c r="H48" s="2">
        <f t="shared" si="1"/>
        <v>1.734375</v>
      </c>
    </row>
    <row r="49" ht="15.75" customHeight="1">
      <c r="A49" s="4">
        <v>1.0</v>
      </c>
      <c r="B49" s="4" t="s">
        <v>16</v>
      </c>
      <c r="C49" s="4" t="s">
        <v>9</v>
      </c>
      <c r="D49" s="4" t="s">
        <v>28</v>
      </c>
      <c r="E49" s="5">
        <v>64009.05</v>
      </c>
      <c r="F49" s="5">
        <v>110.0</v>
      </c>
      <c r="G49" s="5">
        <v>215.0</v>
      </c>
      <c r="H49" s="2">
        <f t="shared" si="1"/>
        <v>1.954545455</v>
      </c>
    </row>
    <row r="50" ht="15.75" customHeight="1">
      <c r="A50" s="4">
        <v>1.0</v>
      </c>
      <c r="B50" s="4" t="s">
        <v>17</v>
      </c>
      <c r="C50" s="4" t="s">
        <v>9</v>
      </c>
      <c r="D50" s="4" t="s">
        <v>28</v>
      </c>
      <c r="E50" s="5">
        <v>102261.76</v>
      </c>
      <c r="F50" s="5">
        <v>304.0</v>
      </c>
      <c r="G50" s="5">
        <v>379.0</v>
      </c>
      <c r="H50" s="2">
        <f t="shared" si="1"/>
        <v>1.246710526</v>
      </c>
    </row>
    <row r="51" ht="15.75" customHeight="1">
      <c r="A51" s="4">
        <v>1.0</v>
      </c>
      <c r="B51" s="4" t="s">
        <v>19</v>
      </c>
      <c r="C51" s="4" t="s">
        <v>9</v>
      </c>
      <c r="D51" s="4" t="s">
        <v>28</v>
      </c>
      <c r="E51" s="5">
        <v>197075.43</v>
      </c>
      <c r="F51" s="5">
        <v>304.0</v>
      </c>
      <c r="G51" s="5">
        <v>484.0</v>
      </c>
      <c r="H51" s="2">
        <f t="shared" si="1"/>
        <v>1.592105263</v>
      </c>
    </row>
    <row r="52" ht="15.75" customHeight="1">
      <c r="A52" s="4">
        <v>1.0</v>
      </c>
      <c r="B52" s="4" t="s">
        <v>25</v>
      </c>
      <c r="C52" s="4" t="s">
        <v>9</v>
      </c>
      <c r="D52" s="4" t="s">
        <v>28</v>
      </c>
      <c r="E52" s="5">
        <v>4341.83</v>
      </c>
      <c r="F52" s="5">
        <v>5.0</v>
      </c>
      <c r="G52" s="5">
        <v>16.0</v>
      </c>
      <c r="H52" s="2">
        <f t="shared" si="1"/>
        <v>3.2</v>
      </c>
    </row>
    <row r="53" ht="15.75" customHeight="1">
      <c r="A53" s="4">
        <v>2.0</v>
      </c>
      <c r="B53" s="4" t="s">
        <v>8</v>
      </c>
      <c r="C53" s="4" t="s">
        <v>9</v>
      </c>
      <c r="D53" s="4" t="s">
        <v>28</v>
      </c>
      <c r="E53" s="5">
        <v>67118.8</v>
      </c>
      <c r="F53" s="5">
        <v>189.0</v>
      </c>
      <c r="G53" s="5">
        <v>332.0</v>
      </c>
      <c r="H53" s="2">
        <f t="shared" si="1"/>
        <v>1.756613757</v>
      </c>
    </row>
    <row r="54" ht="15.75" customHeight="1">
      <c r="A54" s="4">
        <v>2.0</v>
      </c>
      <c r="B54" s="4" t="s">
        <v>22</v>
      </c>
      <c r="C54" s="4" t="s">
        <v>9</v>
      </c>
      <c r="D54" s="4" t="s">
        <v>28</v>
      </c>
      <c r="E54" s="5">
        <v>15971.0</v>
      </c>
      <c r="F54" s="5">
        <v>41.0</v>
      </c>
      <c r="G54" s="5">
        <v>72.0</v>
      </c>
      <c r="H54" s="2">
        <f t="shared" si="1"/>
        <v>1.756097561</v>
      </c>
    </row>
    <row r="55" ht="15.75" customHeight="1">
      <c r="A55" s="4">
        <v>2.0</v>
      </c>
      <c r="B55" s="4" t="s">
        <v>11</v>
      </c>
      <c r="C55" s="4" t="s">
        <v>9</v>
      </c>
      <c r="D55" s="4" t="s">
        <v>28</v>
      </c>
      <c r="E55" s="5">
        <v>33178.68</v>
      </c>
      <c r="F55" s="5">
        <v>87.0</v>
      </c>
      <c r="G55" s="5">
        <v>136.0</v>
      </c>
      <c r="H55" s="2">
        <f t="shared" si="1"/>
        <v>1.563218391</v>
      </c>
    </row>
    <row r="56" ht="15.75" customHeight="1">
      <c r="A56" s="4">
        <v>3.0</v>
      </c>
      <c r="B56" s="4" t="s">
        <v>13</v>
      </c>
      <c r="C56" s="4" t="s">
        <v>9</v>
      </c>
      <c r="D56" s="4" t="s">
        <v>28</v>
      </c>
      <c r="E56" s="5">
        <v>76244.91</v>
      </c>
      <c r="F56" s="5">
        <v>141.0</v>
      </c>
      <c r="G56" s="5">
        <v>205.0</v>
      </c>
      <c r="H56" s="2">
        <f t="shared" si="1"/>
        <v>1.453900709</v>
      </c>
    </row>
    <row r="57" ht="15.75" customHeight="1">
      <c r="A57" s="4">
        <v>3.0</v>
      </c>
      <c r="B57" s="4" t="s">
        <v>14</v>
      </c>
      <c r="C57" s="4" t="s">
        <v>9</v>
      </c>
      <c r="D57" s="4" t="s">
        <v>28</v>
      </c>
      <c r="E57" s="5">
        <v>145442.66</v>
      </c>
      <c r="F57" s="5">
        <v>213.0</v>
      </c>
      <c r="G57" s="5">
        <v>377.0</v>
      </c>
      <c r="H57" s="2">
        <f t="shared" si="1"/>
        <v>1.769953052</v>
      </c>
    </row>
    <row r="58" ht="15.75" customHeight="1">
      <c r="H58" s="25"/>
    </row>
    <row r="59" ht="15.75" customHeight="1">
      <c r="H59" s="25"/>
    </row>
    <row r="60" ht="15.75" customHeight="1">
      <c r="H60" s="25"/>
    </row>
    <row r="61" ht="15.75" customHeight="1">
      <c r="H61" s="25"/>
    </row>
    <row r="62" ht="15.75" customHeight="1">
      <c r="H62" s="25"/>
    </row>
    <row r="63" ht="15.75" customHeight="1">
      <c r="H63" s="25"/>
    </row>
    <row r="64" ht="15.75" customHeight="1">
      <c r="H64" s="25"/>
    </row>
    <row r="65" ht="15.75" customHeight="1">
      <c r="H65" s="25"/>
    </row>
    <row r="66" ht="15.75" customHeight="1">
      <c r="H66" s="25"/>
    </row>
    <row r="67" ht="15.75" customHeight="1">
      <c r="H67" s="25"/>
    </row>
    <row r="68" ht="15.75" customHeight="1">
      <c r="H68" s="25"/>
    </row>
    <row r="69" ht="15.75" customHeight="1">
      <c r="H69" s="25"/>
    </row>
    <row r="70" ht="15.75" customHeight="1">
      <c r="H70" s="25"/>
    </row>
    <row r="71" ht="15.75" customHeight="1">
      <c r="H71" s="25"/>
    </row>
    <row r="72" ht="15.75" customHeight="1">
      <c r="H72" s="25"/>
    </row>
    <row r="73" ht="15.75" customHeight="1">
      <c r="H73" s="25"/>
    </row>
    <row r="74" ht="15.75" customHeight="1">
      <c r="H74" s="25"/>
    </row>
    <row r="75" ht="15.75" customHeight="1">
      <c r="H75" s="25"/>
    </row>
    <row r="76" ht="15.75" customHeight="1">
      <c r="H76" s="25"/>
    </row>
    <row r="77" ht="15.75" customHeight="1">
      <c r="H77" s="25"/>
    </row>
    <row r="78" ht="15.75" customHeight="1">
      <c r="H78" s="25"/>
    </row>
    <row r="79" ht="15.75" customHeight="1">
      <c r="H79" s="25"/>
    </row>
    <row r="80" ht="15.75" customHeight="1">
      <c r="H80" s="25"/>
    </row>
    <row r="81" ht="15.75" customHeight="1">
      <c r="H81" s="25"/>
    </row>
    <row r="82" ht="15.75" customHeight="1">
      <c r="H82" s="25"/>
    </row>
    <row r="83" ht="15.75" customHeight="1">
      <c r="H83" s="25"/>
    </row>
    <row r="84" ht="15.75" customHeight="1">
      <c r="H84" s="25"/>
    </row>
    <row r="85" ht="15.75" customHeight="1">
      <c r="H85" s="25"/>
    </row>
    <row r="86" ht="15.75" customHeight="1">
      <c r="H86" s="25"/>
    </row>
    <row r="87" ht="15.75" customHeight="1">
      <c r="H87" s="25"/>
    </row>
    <row r="88" ht="15.75" customHeight="1">
      <c r="H88" s="25"/>
    </row>
    <row r="89" ht="15.75" customHeight="1">
      <c r="H89" s="25"/>
    </row>
    <row r="90" ht="15.75" customHeight="1">
      <c r="H90" s="25"/>
    </row>
    <row r="91" ht="15.75" customHeight="1">
      <c r="H91" s="25"/>
    </row>
    <row r="92" ht="15.75" customHeight="1">
      <c r="H92" s="25"/>
    </row>
    <row r="93" ht="15.75" customHeight="1">
      <c r="H93" s="25"/>
    </row>
    <row r="94" ht="15.75" customHeight="1">
      <c r="H94" s="25"/>
    </row>
    <row r="95" ht="15.75" customHeight="1">
      <c r="H95" s="25"/>
    </row>
    <row r="96" ht="15.75" customHeight="1">
      <c r="H96" s="25"/>
    </row>
    <row r="97" ht="15.75" customHeight="1">
      <c r="H97" s="25"/>
    </row>
    <row r="98" ht="15.75" customHeight="1">
      <c r="H98" s="25"/>
    </row>
    <row r="99" ht="15.75" customHeight="1">
      <c r="H99" s="25"/>
    </row>
    <row r="100" ht="15.75" customHeight="1">
      <c r="H100" s="25"/>
    </row>
    <row r="101" ht="15.75" customHeight="1">
      <c r="H101" s="25"/>
    </row>
    <row r="102" ht="15.75" customHeight="1">
      <c r="H102" s="25"/>
    </row>
    <row r="103" ht="15.75" customHeight="1">
      <c r="H103" s="25"/>
    </row>
    <row r="104" ht="15.75" customHeight="1">
      <c r="H104" s="25"/>
    </row>
    <row r="105" ht="15.75" customHeight="1">
      <c r="H105" s="25"/>
    </row>
    <row r="106" ht="15.75" customHeight="1">
      <c r="H106" s="25"/>
    </row>
    <row r="107" ht="15.75" customHeight="1">
      <c r="H107" s="25"/>
    </row>
    <row r="108" ht="15.75" customHeight="1">
      <c r="H108" s="25"/>
    </row>
    <row r="109" ht="15.75" customHeight="1">
      <c r="H109" s="25"/>
    </row>
    <row r="110" ht="15.75" customHeight="1">
      <c r="H110" s="25"/>
    </row>
    <row r="111" ht="15.75" customHeight="1">
      <c r="H111" s="25"/>
    </row>
    <row r="112" ht="15.75" customHeight="1">
      <c r="H112" s="25"/>
    </row>
    <row r="113" ht="15.75" customHeight="1">
      <c r="H113" s="25"/>
    </row>
    <row r="114" ht="15.75" customHeight="1">
      <c r="H114" s="25"/>
    </row>
    <row r="115" ht="15.75" customHeight="1">
      <c r="H115" s="25"/>
    </row>
    <row r="116" ht="15.75" customHeight="1">
      <c r="H116" s="25"/>
    </row>
    <row r="117" ht="15.75" customHeight="1">
      <c r="H117" s="25"/>
    </row>
    <row r="118" ht="15.75" customHeight="1">
      <c r="H118" s="25"/>
    </row>
    <row r="119" ht="15.75" customHeight="1">
      <c r="H119" s="25"/>
    </row>
    <row r="120" ht="15.75" customHeight="1">
      <c r="H120" s="25"/>
    </row>
    <row r="121" ht="15.75" customHeight="1">
      <c r="H121" s="25"/>
    </row>
    <row r="122" ht="15.75" customHeight="1">
      <c r="H122" s="25"/>
    </row>
    <row r="123" ht="15.75" customHeight="1">
      <c r="H123" s="25"/>
    </row>
    <row r="124" ht="15.75" customHeight="1">
      <c r="H124" s="25"/>
    </row>
    <row r="125" ht="15.75" customHeight="1">
      <c r="H125" s="25"/>
    </row>
    <row r="126" ht="15.75" customHeight="1">
      <c r="H126" s="25"/>
    </row>
    <row r="127" ht="15.75" customHeight="1">
      <c r="H127" s="25"/>
    </row>
    <row r="128" ht="15.75" customHeight="1">
      <c r="H128" s="25"/>
    </row>
    <row r="129" ht="15.75" customHeight="1">
      <c r="H129" s="25"/>
    </row>
    <row r="130" ht="15.75" customHeight="1">
      <c r="H130" s="25"/>
    </row>
    <row r="131" ht="15.75" customHeight="1">
      <c r="H131" s="25"/>
    </row>
    <row r="132" ht="15.75" customHeight="1">
      <c r="H132" s="25"/>
    </row>
    <row r="133" ht="15.75" customHeight="1">
      <c r="H133" s="25"/>
    </row>
    <row r="134" ht="15.75" customHeight="1">
      <c r="H134" s="25"/>
    </row>
    <row r="135" ht="15.75" customHeight="1">
      <c r="H135" s="25"/>
    </row>
    <row r="136" ht="15.75" customHeight="1">
      <c r="H136" s="25"/>
    </row>
    <row r="137" ht="15.75" customHeight="1">
      <c r="H137" s="25"/>
    </row>
    <row r="138" ht="15.75" customHeight="1">
      <c r="H138" s="25"/>
    </row>
    <row r="139" ht="15.75" customHeight="1">
      <c r="H139" s="25"/>
    </row>
    <row r="140" ht="15.75" customHeight="1">
      <c r="H140" s="25"/>
    </row>
    <row r="141" ht="15.75" customHeight="1">
      <c r="H141" s="25"/>
    </row>
    <row r="142" ht="15.75" customHeight="1">
      <c r="H142" s="25"/>
    </row>
    <row r="143" ht="15.75" customHeight="1">
      <c r="H143" s="25"/>
    </row>
    <row r="144" ht="15.75" customHeight="1">
      <c r="H144" s="25"/>
    </row>
    <row r="145" ht="15.75" customHeight="1">
      <c r="H145" s="25"/>
    </row>
    <row r="146" ht="15.75" customHeight="1">
      <c r="H146" s="25"/>
    </row>
    <row r="147" ht="15.75" customHeight="1">
      <c r="H147" s="25"/>
    </row>
    <row r="148" ht="15.75" customHeight="1">
      <c r="H148" s="25"/>
    </row>
    <row r="149" ht="15.75" customHeight="1">
      <c r="H149" s="25"/>
    </row>
    <row r="150" ht="15.75" customHeight="1">
      <c r="H150" s="25"/>
    </row>
    <row r="151" ht="15.75" customHeight="1">
      <c r="H151" s="25"/>
    </row>
    <row r="152" ht="15.75" customHeight="1">
      <c r="H152" s="25"/>
    </row>
    <row r="153" ht="15.75" customHeight="1">
      <c r="H153" s="25"/>
    </row>
    <row r="154" ht="15.75" customHeight="1">
      <c r="H154" s="25"/>
    </row>
    <row r="155" ht="15.75" customHeight="1">
      <c r="H155" s="25"/>
    </row>
    <row r="156" ht="15.75" customHeight="1">
      <c r="H156" s="25"/>
    </row>
    <row r="157" ht="15.75" customHeight="1">
      <c r="H157" s="25"/>
    </row>
    <row r="158" ht="15.75" customHeight="1">
      <c r="H158" s="25"/>
    </row>
    <row r="159" ht="15.75" customHeight="1">
      <c r="H159" s="25"/>
    </row>
    <row r="160" ht="15.75" customHeight="1">
      <c r="H160" s="25"/>
    </row>
    <row r="161" ht="15.75" customHeight="1">
      <c r="H161" s="25"/>
    </row>
    <row r="162" ht="15.75" customHeight="1">
      <c r="H162" s="25"/>
    </row>
    <row r="163" ht="15.75" customHeight="1">
      <c r="H163" s="25"/>
    </row>
    <row r="164" ht="15.75" customHeight="1">
      <c r="H164" s="25"/>
    </row>
    <row r="165" ht="15.75" customHeight="1">
      <c r="H165" s="25"/>
    </row>
    <row r="166" ht="15.75" customHeight="1">
      <c r="H166" s="25"/>
    </row>
    <row r="167" ht="15.75" customHeight="1">
      <c r="H167" s="25"/>
    </row>
    <row r="168" ht="15.75" customHeight="1">
      <c r="H168" s="25"/>
    </row>
    <row r="169" ht="15.75" customHeight="1">
      <c r="H169" s="25"/>
    </row>
    <row r="170" ht="15.75" customHeight="1">
      <c r="H170" s="25"/>
    </row>
    <row r="171" ht="15.75" customHeight="1">
      <c r="H171" s="25"/>
    </row>
    <row r="172" ht="15.75" customHeight="1">
      <c r="H172" s="25"/>
    </row>
    <row r="173" ht="15.75" customHeight="1">
      <c r="H173" s="25"/>
    </row>
    <row r="174" ht="15.75" customHeight="1">
      <c r="H174" s="25"/>
    </row>
    <row r="175" ht="15.75" customHeight="1">
      <c r="H175" s="25"/>
    </row>
    <row r="176" ht="15.75" customHeight="1">
      <c r="H176" s="25"/>
    </row>
    <row r="177" ht="15.75" customHeight="1">
      <c r="H177" s="25"/>
    </row>
    <row r="178" ht="15.75" customHeight="1">
      <c r="H178" s="25"/>
    </row>
    <row r="179" ht="15.75" customHeight="1">
      <c r="H179" s="25"/>
    </row>
    <row r="180" ht="15.75" customHeight="1">
      <c r="H180" s="25"/>
    </row>
    <row r="181" ht="15.75" customHeight="1">
      <c r="H181" s="25"/>
    </row>
    <row r="182" ht="15.75" customHeight="1">
      <c r="H182" s="25"/>
    </row>
    <row r="183" ht="15.75" customHeight="1">
      <c r="H183" s="25"/>
    </row>
    <row r="184" ht="15.75" customHeight="1">
      <c r="H184" s="25"/>
    </row>
    <row r="185" ht="15.75" customHeight="1">
      <c r="H185" s="25"/>
    </row>
    <row r="186" ht="15.75" customHeight="1">
      <c r="H186" s="25"/>
    </row>
    <row r="187" ht="15.75" customHeight="1">
      <c r="H187" s="25"/>
    </row>
    <row r="188" ht="15.75" customHeight="1">
      <c r="H188" s="25"/>
    </row>
    <row r="189" ht="15.75" customHeight="1">
      <c r="H189" s="25"/>
    </row>
    <row r="190" ht="15.75" customHeight="1">
      <c r="H190" s="25"/>
    </row>
    <row r="191" ht="15.75" customHeight="1">
      <c r="H191" s="25"/>
    </row>
    <row r="192" ht="15.75" customHeight="1">
      <c r="H192" s="25"/>
    </row>
    <row r="193" ht="15.75" customHeight="1">
      <c r="H193" s="25"/>
    </row>
    <row r="194" ht="15.75" customHeight="1">
      <c r="H194" s="25"/>
    </row>
    <row r="195" ht="15.75" customHeight="1">
      <c r="H195" s="25"/>
    </row>
    <row r="196" ht="15.75" customHeight="1">
      <c r="H196" s="25"/>
    </row>
    <row r="197" ht="15.75" customHeight="1">
      <c r="H197" s="25"/>
    </row>
    <row r="198" ht="15.75" customHeight="1">
      <c r="H198" s="25"/>
    </row>
    <row r="199" ht="15.75" customHeight="1">
      <c r="H199" s="25"/>
    </row>
    <row r="200" ht="15.75" customHeight="1">
      <c r="H200" s="25"/>
    </row>
    <row r="201" ht="15.75" customHeight="1">
      <c r="H201" s="25"/>
    </row>
    <row r="202" ht="15.75" customHeight="1">
      <c r="H202" s="25"/>
    </row>
    <row r="203" ht="15.75" customHeight="1">
      <c r="H203" s="25"/>
    </row>
    <row r="204" ht="15.75" customHeight="1">
      <c r="H204" s="25"/>
    </row>
    <row r="205" ht="15.75" customHeight="1">
      <c r="H205" s="25"/>
    </row>
    <row r="206" ht="15.75" customHeight="1">
      <c r="H206" s="25"/>
    </row>
    <row r="207" ht="15.75" customHeight="1">
      <c r="H207" s="25"/>
    </row>
    <row r="208" ht="15.75" customHeight="1">
      <c r="H208" s="25"/>
    </row>
    <row r="209" ht="15.75" customHeight="1">
      <c r="H209" s="25"/>
    </row>
    <row r="210" ht="15.75" customHeight="1">
      <c r="H210" s="25"/>
    </row>
    <row r="211" ht="15.75" customHeight="1">
      <c r="H211" s="25"/>
    </row>
    <row r="212" ht="15.75" customHeight="1">
      <c r="H212" s="25"/>
    </row>
    <row r="213" ht="15.75" customHeight="1">
      <c r="H213" s="25"/>
    </row>
    <row r="214" ht="15.75" customHeight="1">
      <c r="H214" s="25"/>
    </row>
    <row r="215" ht="15.75" customHeight="1">
      <c r="H215" s="25"/>
    </row>
    <row r="216" ht="15.75" customHeight="1">
      <c r="H216" s="25"/>
    </row>
    <row r="217" ht="15.75" customHeight="1">
      <c r="H217" s="25"/>
    </row>
    <row r="218" ht="15.75" customHeight="1">
      <c r="H218" s="25"/>
    </row>
    <row r="219" ht="15.75" customHeight="1">
      <c r="H219" s="25"/>
    </row>
    <row r="220" ht="15.75" customHeight="1">
      <c r="H220" s="25"/>
    </row>
    <row r="221" ht="15.75" customHeight="1">
      <c r="H221" s="25"/>
    </row>
    <row r="222" ht="15.75" customHeight="1">
      <c r="H222" s="25"/>
    </row>
    <row r="223" ht="15.75" customHeight="1">
      <c r="H223" s="25"/>
    </row>
    <row r="224" ht="15.75" customHeight="1">
      <c r="H224" s="25"/>
    </row>
    <row r="225" ht="15.75" customHeight="1">
      <c r="H225" s="25"/>
    </row>
    <row r="226" ht="15.75" customHeight="1">
      <c r="H226" s="25"/>
    </row>
    <row r="227" ht="15.75" customHeight="1">
      <c r="H227" s="25"/>
    </row>
    <row r="228" ht="15.75" customHeight="1">
      <c r="H228" s="25"/>
    </row>
    <row r="229" ht="15.75" customHeight="1">
      <c r="H229" s="25"/>
    </row>
    <row r="230" ht="15.75" customHeight="1">
      <c r="H230" s="25"/>
    </row>
    <row r="231" ht="15.75" customHeight="1">
      <c r="H231" s="25"/>
    </row>
    <row r="232" ht="15.75" customHeight="1">
      <c r="H232" s="25"/>
    </row>
    <row r="233" ht="15.75" customHeight="1">
      <c r="H233" s="25"/>
    </row>
    <row r="234" ht="15.75" customHeight="1">
      <c r="H234" s="25"/>
    </row>
    <row r="235" ht="15.75" customHeight="1">
      <c r="H235" s="25"/>
    </row>
    <row r="236" ht="15.75" customHeight="1">
      <c r="H236" s="25"/>
    </row>
    <row r="237" ht="15.75" customHeight="1">
      <c r="H237" s="25"/>
    </row>
    <row r="238" ht="15.75" customHeight="1">
      <c r="H238" s="25"/>
    </row>
    <row r="239" ht="15.75" customHeight="1">
      <c r="H239" s="25"/>
    </row>
    <row r="240" ht="15.75" customHeight="1">
      <c r="H240" s="25"/>
    </row>
    <row r="241" ht="15.75" customHeight="1">
      <c r="H241" s="25"/>
    </row>
    <row r="242" ht="15.75" customHeight="1">
      <c r="H242" s="25"/>
    </row>
    <row r="243" ht="15.75" customHeight="1">
      <c r="H243" s="25"/>
    </row>
    <row r="244" ht="15.75" customHeight="1">
      <c r="H244" s="25"/>
    </row>
    <row r="245" ht="15.75" customHeight="1">
      <c r="H245" s="25"/>
    </row>
    <row r="246" ht="15.75" customHeight="1">
      <c r="H246" s="25"/>
    </row>
    <row r="247" ht="15.75" customHeight="1">
      <c r="H247" s="25"/>
    </row>
    <row r="248" ht="15.75" customHeight="1">
      <c r="H248" s="25"/>
    </row>
    <row r="249" ht="15.75" customHeight="1">
      <c r="H249" s="25"/>
    </row>
    <row r="250" ht="15.75" customHeight="1">
      <c r="H250" s="25"/>
    </row>
    <row r="251" ht="15.75" customHeight="1">
      <c r="H251" s="25"/>
    </row>
    <row r="252" ht="15.75" customHeight="1">
      <c r="H252" s="25"/>
    </row>
    <row r="253" ht="15.75" customHeight="1">
      <c r="H253" s="25"/>
    </row>
    <row r="254" ht="15.75" customHeight="1">
      <c r="H254" s="25"/>
    </row>
    <row r="255" ht="15.75" customHeight="1">
      <c r="H255" s="25"/>
    </row>
    <row r="256" ht="15.75" customHeight="1">
      <c r="H256" s="25"/>
    </row>
    <row r="257" ht="15.75" customHeight="1">
      <c r="H257" s="25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9" max="9" width="17.0"/>
  </cols>
  <sheetData>
    <row r="2">
      <c r="G2" s="26"/>
      <c r="M2" s="27" t="s">
        <v>56</v>
      </c>
      <c r="R2" s="28"/>
    </row>
  </sheetData>
  <drawing r:id="rId1"/>
</worksheet>
</file>