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221efd2ed8f6bf/Desktop/Boot Camp Class Folder/Analysis Projects/Crowdfunding Analysis/"/>
    </mc:Choice>
  </mc:AlternateContent>
  <xr:revisionPtr revIDLastSave="0" documentId="8_{DB5A0C9F-3663-42DB-AEC3-3DFCFBE8C68A}" xr6:coauthVersionLast="47" xr6:coauthVersionMax="47" xr10:uidLastSave="{00000000-0000-0000-0000-000000000000}"/>
  <bookViews>
    <workbookView xWindow="-3510" yWindow="-16320" windowWidth="29040" windowHeight="15840" tabRatio="879" activeTab="5" xr2:uid="{00000000-000D-0000-FFFF-FFFF00000000}"/>
  </bookViews>
  <sheets>
    <sheet name="Kickstarter" sheetId="1" r:id="rId1"/>
    <sheet name="Box Plot" sheetId="12" r:id="rId2"/>
    <sheet name="Descriptive Statistics" sheetId="8" r:id="rId3"/>
    <sheet name="Category Statistics" sheetId="2" r:id="rId4"/>
    <sheet name="Subcategory Statistics" sheetId="3" r:id="rId5"/>
    <sheet name="Outcomes Based on Launch Date" sheetId="4" r:id="rId6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4" i="8" s="1"/>
  <c r="C11" i="8"/>
  <c r="B13" i="8"/>
  <c r="B12" i="8"/>
  <c r="B11" i="8"/>
  <c r="B14" i="8" l="1"/>
  <c r="C6" i="8"/>
  <c r="C5" i="8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<sst xmlns="http://schemas.openxmlformats.org/spreadsheetml/2006/main" count="32994" uniqueCount="8394">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</sst>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upload version.xlsx]Category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3F-47CA-8DA7-5853534D2F0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3F-47CA-8DA7-5853534D2F0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3F-47CA-8DA7-5853534D2F0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3F-47CA-8DA7-5853534D2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5984496"/>
        <c:axId val="945985328"/>
      </c:barChart>
      <c:catAx>
        <c:axId val="94598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985328"/>
        <c:crosses val="autoZero"/>
        <c:auto val="1"/>
        <c:lblAlgn val="ctr"/>
        <c:lblOffset val="100"/>
        <c:noMultiLvlLbl val="0"/>
      </c:catAx>
      <c:valAx>
        <c:axId val="9459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98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upload version.xlsx]Subcategory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36-4DA2-BA26-706AF13C5C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36-4DA2-BA26-706AF13C5C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36-4DA2-BA26-706AF13C5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2402416"/>
        <c:axId val="942395760"/>
      </c:barChart>
      <c:catAx>
        <c:axId val="94240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95760"/>
        <c:crosses val="autoZero"/>
        <c:auto val="1"/>
        <c:lblAlgn val="ctr"/>
        <c:lblOffset val="100"/>
        <c:noMultiLvlLbl val="0"/>
      </c:catAx>
      <c:valAx>
        <c:axId val="94239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40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upload version.xlsx]Outcomes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71-4BAF-86B5-B2B3F969A2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71-4BAF-86B5-B2B3F969A24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71-4BAF-86B5-B2B3F969A24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71-4BAF-86B5-B2B3F969A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971344"/>
        <c:axId val="1289973424"/>
      </c:lineChart>
      <c:catAx>
        <c:axId val="128997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973424"/>
        <c:crosses val="autoZero"/>
        <c:auto val="1"/>
        <c:lblAlgn val="ctr"/>
        <c:lblOffset val="100"/>
        <c:noMultiLvlLbl val="0"/>
      </c:catAx>
      <c:valAx>
        <c:axId val="12899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97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900E1B7-81C6-41F5-AD5E-324B8F65376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E6B082-B9E6-4C2F-8EF5-DF4FBBC6897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B00471-8AD8-48F0-83DB-ECAE0E355B87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899B59B-0A6C-109D-1678-41151DEC6E3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AB45E73-2B41-BBD1-388E-0C7565B4D76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3609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1</xdr:row>
      <xdr:rowOff>185736</xdr:rowOff>
    </xdr:from>
    <xdr:to>
      <xdr:col>16</xdr:col>
      <xdr:colOff>466724</xdr:colOff>
      <xdr:row>26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1B06A-5918-5B4F-05AE-FC80DF163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47624</xdr:colOff>
      <xdr:row>8</xdr:row>
      <xdr:rowOff>71436</xdr:rowOff>
    </xdr:from>
    <xdr:to>
      <xdr:col>19</xdr:col>
      <xdr:colOff>104775</xdr:colOff>
      <xdr:row>32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8ACE6-B22F-3054-FE5C-6F011A9B0E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3</xdr:row>
      <xdr:rowOff>14287</xdr:rowOff>
    </xdr:from>
    <xdr:to>
      <xdr:col>17</xdr:col>
      <xdr:colOff>123824</xdr:colOff>
      <xdr:row>27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2BD223-7C3B-65DC-670A-65ACA1D51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panther" refreshedDate="44717.588249884262" createdVersion="7" refreshedVersion="7" minRefreshableVersion="3" recordCount="4114" xr:uid="{835907E3-6BA7-46CB-9CB5-DA888B04508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panther" refreshedDate="44717.984037731483" createdVersion="7" refreshedVersion="7" minRefreshableVersion="3" recordCount="4114" xr:uid="{EC374862-3AAF-4C23-A58A-A9A79689534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F8A04-7054-4062-98F5-A782BD8BFBC4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0E061-87EE-4980-87DA-F58D6DDC378F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FE54D-4139-47B6-AA56-186D8AEC6653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3194" sqref="C319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 s="16">
        <v>0</v>
      </c>
      <c r="B2" s="17" t="s">
        <v>2</v>
      </c>
      <c r="C2" s="17" t="s">
        <v>4111</v>
      </c>
      <c r="D2" s="18">
        <v>8500</v>
      </c>
      <c r="E2" s="19">
        <v>11633</v>
      </c>
      <c r="F2" s="16" t="s">
        <v>8218</v>
      </c>
      <c r="G2" s="16" t="s">
        <v>8223</v>
      </c>
      <c r="H2" s="16" t="s">
        <v>8245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8263</v>
      </c>
      <c r="O2" s="16">
        <f>ROUND(E2/D2*100,0)</f>
        <v>137</v>
      </c>
      <c r="P2" s="16">
        <f>IFERROR(ROUND(E2/L2,2),0)</f>
        <v>63.92</v>
      </c>
      <c r="Q2" s="20" t="s">
        <v>8308</v>
      </c>
      <c r="R2" s="16" t="s">
        <v>8309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17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6DE97-EA79-4D39-B459-ECFBD5368F98}">
  <dimension ref="A1:C14"/>
  <sheetViews>
    <sheetView workbookViewId="0">
      <selection activeCell="B11" sqref="B11"/>
    </sheetView>
  </sheetViews>
  <sheetFormatPr defaultRowHeight="15" x14ac:dyDescent="0.25"/>
  <cols>
    <col min="1" max="1" width="27.28515625" bestFit="1" customWidth="1"/>
    <col min="2" max="2" width="10.5703125" bestFit="1" customWidth="1"/>
    <col min="3" max="3" width="11.5703125" bestFit="1" customWidth="1"/>
  </cols>
  <sheetData>
    <row r="1" spans="1:3" x14ac:dyDescent="0.25">
      <c r="B1" s="22" t="s">
        <v>8380</v>
      </c>
      <c r="C1" s="22" t="s">
        <v>8381</v>
      </c>
    </row>
    <row r="2" spans="1:3" x14ac:dyDescent="0.25">
      <c r="A2" s="22" t="s">
        <v>8382</v>
      </c>
      <c r="B2" s="23" t="e">
        <f>AVERAGE(#REF!)</f>
        <v>#REF!</v>
      </c>
      <c r="C2" s="23" t="e">
        <f>AVERAGE(#REF!)</f>
        <v>#REF!</v>
      </c>
    </row>
    <row r="3" spans="1:3" x14ac:dyDescent="0.25">
      <c r="A3" s="22" t="s">
        <v>8383</v>
      </c>
      <c r="B3" s="23" t="e">
        <f>MEDIAN(#REF!)</f>
        <v>#REF!</v>
      </c>
      <c r="C3" s="23" t="e">
        <f>MEDIAN(#REF!)</f>
        <v>#REF!</v>
      </c>
    </row>
    <row r="4" spans="1:3" x14ac:dyDescent="0.25">
      <c r="A4" s="22" t="s">
        <v>8386</v>
      </c>
      <c r="B4" s="23" t="e">
        <f>_xlfn.STDEV.P(#REF!)</f>
        <v>#REF!</v>
      </c>
      <c r="C4" s="23" t="e">
        <f>_xlfn.STDEV.P(#REF!)</f>
        <v>#REF!</v>
      </c>
    </row>
    <row r="5" spans="1:3" x14ac:dyDescent="0.25">
      <c r="A5" s="22" t="s">
        <v>8387</v>
      </c>
      <c r="B5" s="23" t="e">
        <f>_xlfn.QUARTILE.EXC(#REF!, 3)</f>
        <v>#REF!</v>
      </c>
      <c r="C5" s="23" t="e">
        <f>_xlfn.QUARTILE.EXC(#REF!,3)</f>
        <v>#REF!</v>
      </c>
    </row>
    <row r="6" spans="1:3" x14ac:dyDescent="0.25">
      <c r="A6" s="22" t="s">
        <v>8388</v>
      </c>
      <c r="B6" s="23" t="e">
        <f>_xlfn.QUARTILE.EXC(#REF!, 1)</f>
        <v>#REF!</v>
      </c>
      <c r="C6" s="23" t="e">
        <f>_xlfn.QUARTILE.EXC(#REF!,1)</f>
        <v>#REF!</v>
      </c>
    </row>
    <row r="7" spans="1:3" x14ac:dyDescent="0.25">
      <c r="A7" s="22" t="s">
        <v>8389</v>
      </c>
      <c r="B7" s="23" t="e">
        <f>B5-B6</f>
        <v>#REF!</v>
      </c>
      <c r="C7" s="23" t="e">
        <f>C5-C6</f>
        <v>#REF!</v>
      </c>
    </row>
    <row r="8" spans="1:3" x14ac:dyDescent="0.25">
      <c r="A8" s="22"/>
      <c r="B8" s="23"/>
      <c r="C8" s="23"/>
    </row>
    <row r="9" spans="1:3" x14ac:dyDescent="0.25">
      <c r="A9" s="22" t="s">
        <v>8384</v>
      </c>
      <c r="B9" s="23" t="e">
        <f>AVERAGE(#REF!)</f>
        <v>#REF!</v>
      </c>
      <c r="C9" s="23" t="e">
        <f>AVERAGE(#REF!)</f>
        <v>#REF!</v>
      </c>
    </row>
    <row r="10" spans="1:3" x14ac:dyDescent="0.25">
      <c r="A10" s="22" t="s">
        <v>8385</v>
      </c>
      <c r="B10" s="23" t="e">
        <f>MEDIAN(#REF!)</f>
        <v>#REF!</v>
      </c>
      <c r="C10" s="23" t="e">
        <f>MEDIAN(#REF!)</f>
        <v>#REF!</v>
      </c>
    </row>
    <row r="11" spans="1:3" x14ac:dyDescent="0.25">
      <c r="A11" s="22" t="s">
        <v>8390</v>
      </c>
      <c r="B11" s="23" t="e">
        <f>_xlfn.STDEV.P(#REF!)</f>
        <v>#REF!</v>
      </c>
      <c r="C11" s="23" t="e">
        <f>_xlfn.STDEV.P(#REF!)</f>
        <v>#REF!</v>
      </c>
    </row>
    <row r="12" spans="1:3" x14ac:dyDescent="0.25">
      <c r="A12" s="22" t="s">
        <v>8391</v>
      </c>
      <c r="B12" s="23" t="e">
        <f>_xlfn.QUARTILE.EXC(#REF!,3)</f>
        <v>#REF!</v>
      </c>
      <c r="C12" s="23" t="e">
        <f>_xlfn.QUARTILE.EXC(#REF!,3)</f>
        <v>#REF!</v>
      </c>
    </row>
    <row r="13" spans="1:3" x14ac:dyDescent="0.25">
      <c r="A13" s="22" t="s">
        <v>8392</v>
      </c>
      <c r="B13" s="23" t="e">
        <f>_xlfn.QUARTILE.EXC(#REF!,1)</f>
        <v>#REF!</v>
      </c>
      <c r="C13" s="23" t="e">
        <f>_xlfn.QUARTILE.EXC(#REF!,1)</f>
        <v>#REF!</v>
      </c>
    </row>
    <row r="14" spans="1:3" x14ac:dyDescent="0.25">
      <c r="A14" s="22" t="s">
        <v>8393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16E8-18D0-4B47-BD75-ECE43D417828}">
  <dimension ref="A1:F6"/>
  <sheetViews>
    <sheetView workbookViewId="0">
      <selection activeCell="M32" sqref="M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92B28-295B-48B4-9A60-845DAF8ADA6B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7D135-A804-476F-BFE1-6EA5BBA59494}">
  <dimension ref="A1:F18"/>
  <sheetViews>
    <sheetView tabSelected="1" workbookViewId="0">
      <selection activeCell="M31" sqref="M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Descriptive Statistics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panther</cp:lastModifiedBy>
  <dcterms:created xsi:type="dcterms:W3CDTF">2017-04-20T15:17:24Z</dcterms:created>
  <dcterms:modified xsi:type="dcterms:W3CDTF">2022-06-14T22:17:04Z</dcterms:modified>
</cp:coreProperties>
</file>