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nthini PC\Study MS\Subjects\Sem 2\Statistics\Assignments\Assignment 1\"/>
    </mc:Choice>
  </mc:AlternateContent>
  <xr:revisionPtr revIDLastSave="0" documentId="13_ncr:1_{79D371D4-315B-4C50-8EEA-D500D27BE888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ampleData" sheetId="6" r:id="rId1"/>
    <sheet name="Task 3" sheetId="7" r:id="rId2"/>
    <sheet name="Task 2" sheetId="3" r:id="rId3"/>
    <sheet name="Task 1" sheetId="5" r:id="rId4"/>
  </sheets>
  <definedNames>
    <definedName name="_xlchart.v1.0" hidden="1">SampleData!$F$1</definedName>
    <definedName name="_xlchart.v1.1" hidden="1">SampleData!$F$2:$F$251</definedName>
    <definedName name="_xlchart.v1.2" hidden="1">SampleData!$G$1</definedName>
    <definedName name="_xlchart.v1.3" hidden="1">SampleData!$G$2:$G$251</definedName>
    <definedName name="_xlchart.v1.4" hidden="1">SampleData!$H$1</definedName>
    <definedName name="_xlchart.v1.5" hidden="1">SampleData!$H$2:$H$251</definedName>
    <definedName name="_xlchart.v1.6" hidden="1">SampleData!$I$1</definedName>
    <definedName name="_xlchart.v1.7" hidden="1">SampleData!$I$2:$I$251</definedName>
    <definedName name="EDUCATION_LEVEL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7" l="1"/>
  <c r="I19" i="7"/>
  <c r="G18" i="7"/>
  <c r="G17" i="7"/>
  <c r="G16" i="7"/>
  <c r="D9" i="3"/>
  <c r="C9" i="3"/>
  <c r="B5" i="3"/>
  <c r="K15" i="3" l="1"/>
  <c r="L15" i="3"/>
  <c r="K11" i="7"/>
  <c r="J5" i="7"/>
  <c r="J12" i="7" s="1"/>
  <c r="I13" i="7"/>
  <c r="H13" i="7"/>
  <c r="L11" i="7"/>
  <c r="K5" i="7"/>
  <c r="K12" i="7" s="1"/>
  <c r="I5" i="7"/>
  <c r="I12" i="7" s="1"/>
  <c r="H5" i="7"/>
  <c r="H12" i="7" s="1"/>
  <c r="G5" i="7"/>
  <c r="K4" i="7"/>
  <c r="J4" i="7"/>
  <c r="J11" i="7" s="1"/>
  <c r="I4" i="7"/>
  <c r="I11" i="7" s="1"/>
  <c r="H4" i="7"/>
  <c r="H11" i="7" s="1"/>
  <c r="G4" i="7"/>
  <c r="G11" i="7" s="1"/>
  <c r="L12" i="7"/>
  <c r="L13" i="7"/>
  <c r="K13" i="7"/>
  <c r="J13" i="7"/>
  <c r="D5" i="7"/>
  <c r="D2" i="7"/>
  <c r="D1" i="7"/>
  <c r="C19" i="5"/>
  <c r="C18" i="5"/>
  <c r="D7" i="7"/>
  <c r="D6" i="7"/>
  <c r="D4" i="7"/>
  <c r="D3" i="7"/>
  <c r="B19" i="5"/>
  <c r="B9" i="3"/>
  <c r="G6" i="7" l="1"/>
  <c r="G13" i="7" s="1"/>
  <c r="G12" i="7"/>
  <c r="C20" i="5"/>
  <c r="L251" i="3" l="1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B13" i="3" l="1"/>
  <c r="E19" i="5"/>
  <c r="D19" i="5"/>
  <c r="E18" i="5"/>
  <c r="D18" i="5"/>
  <c r="B18" i="5"/>
  <c r="B20" i="5" s="1"/>
  <c r="C5" i="3"/>
  <c r="E20" i="5" l="1"/>
  <c r="D20" i="5"/>
</calcChain>
</file>

<file path=xl/sharedStrings.xml><?xml version="1.0" encoding="utf-8"?>
<sst xmlns="http://schemas.openxmlformats.org/spreadsheetml/2006/main" count="1343" uniqueCount="323">
  <si>
    <t>H0005</t>
  </si>
  <si>
    <t>H0006</t>
  </si>
  <si>
    <t>H0010</t>
  </si>
  <si>
    <t>H0023</t>
  </si>
  <si>
    <t>H0029</t>
  </si>
  <si>
    <t>H0035</t>
  </si>
  <si>
    <t>H0042</t>
  </si>
  <si>
    <t>H0071</t>
  </si>
  <si>
    <t>H0080</t>
  </si>
  <si>
    <t>H0093</t>
  </si>
  <si>
    <t>H0099</t>
  </si>
  <si>
    <t>H0113</t>
  </si>
  <si>
    <t>H0124</t>
  </si>
  <si>
    <t>H0125</t>
  </si>
  <si>
    <t>H0134</t>
  </si>
  <si>
    <t>H0138</t>
  </si>
  <si>
    <t>H0159</t>
  </si>
  <si>
    <t>H0162</t>
  </si>
  <si>
    <t>H0194</t>
  </si>
  <si>
    <t>H0197</t>
  </si>
  <si>
    <t>H0205</t>
  </si>
  <si>
    <t>H0237</t>
  </si>
  <si>
    <t>H0245</t>
  </si>
  <si>
    <t>H0247</t>
  </si>
  <si>
    <t>H0249</t>
  </si>
  <si>
    <t>H0256</t>
  </si>
  <si>
    <t>H0288</t>
  </si>
  <si>
    <t>H0292</t>
  </si>
  <si>
    <t>H0295</t>
  </si>
  <si>
    <t>H0300</t>
  </si>
  <si>
    <t>H0301</t>
  </si>
  <si>
    <t>H0305</t>
  </si>
  <si>
    <t>H0322</t>
  </si>
  <si>
    <t>H0323</t>
  </si>
  <si>
    <t>H0327</t>
  </si>
  <si>
    <t>H0336</t>
  </si>
  <si>
    <t>H0356</t>
  </si>
  <si>
    <t>H0379</t>
  </si>
  <si>
    <t>H0386</t>
  </si>
  <si>
    <t>H0388</t>
  </si>
  <si>
    <t>H0403</t>
  </si>
  <si>
    <t>H0404</t>
  </si>
  <si>
    <t>H0405</t>
  </si>
  <si>
    <t>H0408</t>
  </si>
  <si>
    <t>H0412</t>
  </si>
  <si>
    <t>H0415</t>
  </si>
  <si>
    <t>H0423</t>
  </si>
  <si>
    <t>H0440</t>
  </si>
  <si>
    <t>H0443</t>
  </si>
  <si>
    <t>H0446</t>
  </si>
  <si>
    <t>H0454</t>
  </si>
  <si>
    <t>H0456</t>
  </si>
  <si>
    <t>H0463</t>
  </si>
  <si>
    <t>H0474</t>
  </si>
  <si>
    <t>H0484</t>
  </si>
  <si>
    <t>H0485</t>
  </si>
  <si>
    <t>H0493</t>
  </si>
  <si>
    <t>H0506</t>
  </si>
  <si>
    <t>H0552</t>
  </si>
  <si>
    <t>H0563</t>
  </si>
  <si>
    <t>H0571</t>
  </si>
  <si>
    <t>H0576</t>
  </si>
  <si>
    <t>H0583</t>
  </si>
  <si>
    <t>H0599</t>
  </si>
  <si>
    <t>H0603</t>
  </si>
  <si>
    <t>H0607</t>
  </si>
  <si>
    <t>H0614</t>
  </si>
  <si>
    <t>H0618</t>
  </si>
  <si>
    <t>H0628</t>
  </si>
  <si>
    <t>H0631</t>
  </si>
  <si>
    <t>H0635</t>
  </si>
  <si>
    <t>H0651</t>
  </si>
  <si>
    <t>H0658</t>
  </si>
  <si>
    <t>H0659</t>
  </si>
  <si>
    <t>H0669</t>
  </si>
  <si>
    <t>H0670</t>
  </si>
  <si>
    <t>H0671</t>
  </si>
  <si>
    <t>H0677</t>
  </si>
  <si>
    <t>H0678</t>
  </si>
  <si>
    <t>H0688</t>
  </si>
  <si>
    <t>H0694</t>
  </si>
  <si>
    <t>H0740</t>
  </si>
  <si>
    <t>H0746</t>
  </si>
  <si>
    <t>H0753</t>
  </si>
  <si>
    <t>H0761</t>
  </si>
  <si>
    <t>H0765</t>
  </si>
  <si>
    <t>H0766</t>
  </si>
  <si>
    <t>H0767</t>
  </si>
  <si>
    <t>H0770</t>
  </si>
  <si>
    <t>H0776</t>
  </si>
  <si>
    <t>H0783</t>
  </si>
  <si>
    <t>H0786</t>
  </si>
  <si>
    <t>H0792</t>
  </si>
  <si>
    <t>H0803</t>
  </si>
  <si>
    <t>H0809</t>
  </si>
  <si>
    <t>H0821</t>
  </si>
  <si>
    <t>H0823</t>
  </si>
  <si>
    <t>H0830</t>
  </si>
  <si>
    <t>H0834</t>
  </si>
  <si>
    <t>H0839</t>
  </si>
  <si>
    <t>H0848</t>
  </si>
  <si>
    <t>H0856</t>
  </si>
  <si>
    <t>H0858</t>
  </si>
  <si>
    <t>H0862</t>
  </si>
  <si>
    <t>H0865</t>
  </si>
  <si>
    <t>H0866</t>
  </si>
  <si>
    <t>H0876</t>
  </si>
  <si>
    <t>H0882</t>
  </si>
  <si>
    <t>H0890</t>
  </si>
  <si>
    <t>H0904</t>
  </si>
  <si>
    <t>H0908</t>
  </si>
  <si>
    <t>H0916</t>
  </si>
  <si>
    <t>H0919</t>
  </si>
  <si>
    <t>H0937</t>
  </si>
  <si>
    <t>H0940</t>
  </si>
  <si>
    <t>H0954</t>
  </si>
  <si>
    <t>H0956</t>
  </si>
  <si>
    <t>H0957</t>
  </si>
  <si>
    <t>H0967</t>
  </si>
  <si>
    <t>H0974</t>
  </si>
  <si>
    <t>H0975</t>
  </si>
  <si>
    <t>H0985</t>
  </si>
  <si>
    <t>H0986</t>
  </si>
  <si>
    <t>H0988</t>
  </si>
  <si>
    <t>H0993</t>
  </si>
  <si>
    <t>H0996</t>
  </si>
  <si>
    <t>H1053</t>
  </si>
  <si>
    <t>H1054</t>
  </si>
  <si>
    <t>H1060</t>
  </si>
  <si>
    <t>H1066</t>
  </si>
  <si>
    <t>H1086</t>
  </si>
  <si>
    <t>H1093</t>
  </si>
  <si>
    <t>H1118</t>
  </si>
  <si>
    <t>H1122</t>
  </si>
  <si>
    <t>H1126</t>
  </si>
  <si>
    <t>H1128</t>
  </si>
  <si>
    <t>H1136</t>
  </si>
  <si>
    <t>H1140</t>
  </si>
  <si>
    <t>H1142</t>
  </si>
  <si>
    <t>H1143</t>
  </si>
  <si>
    <t>H1148</t>
  </si>
  <si>
    <t>H1150</t>
  </si>
  <si>
    <t>H1157</t>
  </si>
  <si>
    <t>H1162</t>
  </si>
  <si>
    <t>H1171</t>
  </si>
  <si>
    <t>H1190</t>
  </si>
  <si>
    <t>H1195</t>
  </si>
  <si>
    <t>H1223</t>
  </si>
  <si>
    <t>H1224</t>
  </si>
  <si>
    <t>H1237</t>
  </si>
  <si>
    <t>H1240</t>
  </si>
  <si>
    <t>H1245</t>
  </si>
  <si>
    <t>H1247</t>
  </si>
  <si>
    <t>H1252</t>
  </si>
  <si>
    <t>H1277</t>
  </si>
  <si>
    <t>H1289</t>
  </si>
  <si>
    <t>H1306</t>
  </si>
  <si>
    <t>H1323</t>
  </si>
  <si>
    <t>H1324</t>
  </si>
  <si>
    <t>H1340</t>
  </si>
  <si>
    <t>H1382</t>
  </si>
  <si>
    <t>H1386</t>
  </si>
  <si>
    <t>H1389</t>
  </si>
  <si>
    <t>H1390</t>
  </si>
  <si>
    <t>H1409</t>
  </si>
  <si>
    <t>H1418</t>
  </si>
  <si>
    <t>H1422</t>
  </si>
  <si>
    <t>H1435</t>
  </si>
  <si>
    <t>H1439</t>
  </si>
  <si>
    <t>H1452</t>
  </si>
  <si>
    <t>H1453</t>
  </si>
  <si>
    <t>H1459</t>
  </si>
  <si>
    <t>H1460</t>
  </si>
  <si>
    <t>H1465</t>
  </si>
  <si>
    <t>H1469</t>
  </si>
  <si>
    <t>H1475</t>
  </si>
  <si>
    <t>H1477</t>
  </si>
  <si>
    <t>H1487</t>
  </si>
  <si>
    <t>H1489</t>
  </si>
  <si>
    <t>H1492</t>
  </si>
  <si>
    <t>H1498</t>
  </si>
  <si>
    <t>H1499</t>
  </si>
  <si>
    <t>H1516</t>
  </si>
  <si>
    <t>H1517</t>
  </si>
  <si>
    <t>H1520</t>
  </si>
  <si>
    <t>H1521</t>
  </si>
  <si>
    <t>H1523</t>
  </si>
  <si>
    <t>H1529</t>
  </si>
  <si>
    <t>H1542</t>
  </si>
  <si>
    <t>H1545</t>
  </si>
  <si>
    <t>H1553</t>
  </si>
  <si>
    <t>H1558</t>
  </si>
  <si>
    <t>H1561</t>
  </si>
  <si>
    <t>H1566</t>
  </si>
  <si>
    <t>H1589</t>
  </si>
  <si>
    <t>H1594</t>
  </si>
  <si>
    <t>H1596</t>
  </si>
  <si>
    <t>H1597</t>
  </si>
  <si>
    <t>H1611</t>
  </si>
  <si>
    <t>H1615</t>
  </si>
  <si>
    <t>H1631</t>
  </si>
  <si>
    <t>H1636</t>
  </si>
  <si>
    <t>H1651</t>
  </si>
  <si>
    <t>H1654</t>
  </si>
  <si>
    <t>H1683</t>
  </si>
  <si>
    <t>H1685</t>
  </si>
  <si>
    <t>H1687</t>
  </si>
  <si>
    <t>H1690</t>
  </si>
  <si>
    <t>H1693</t>
  </si>
  <si>
    <t>H1698</t>
  </si>
  <si>
    <t>H1705</t>
  </si>
  <si>
    <t>H1713</t>
  </si>
  <si>
    <t>H1718</t>
  </si>
  <si>
    <t>H1720</t>
  </si>
  <si>
    <t>H1740</t>
  </si>
  <si>
    <t>H1744</t>
  </si>
  <si>
    <t>H1768</t>
  </si>
  <si>
    <t>H1777</t>
  </si>
  <si>
    <t>H1779</t>
  </si>
  <si>
    <t>H1788</t>
  </si>
  <si>
    <t>H1796</t>
  </si>
  <si>
    <t>H1800</t>
  </si>
  <si>
    <t>H1806</t>
  </si>
  <si>
    <t>H1813</t>
  </si>
  <si>
    <t>H1814</t>
  </si>
  <si>
    <t>H1820</t>
  </si>
  <si>
    <t>H1826</t>
  </si>
  <si>
    <t>H1837</t>
  </si>
  <si>
    <t>H1842</t>
  </si>
  <si>
    <t>H1845</t>
  </si>
  <si>
    <t>H1852</t>
  </si>
  <si>
    <t>H1862</t>
  </si>
  <si>
    <t>H1865</t>
  </si>
  <si>
    <t>H1867</t>
  </si>
  <si>
    <t>H1872</t>
  </si>
  <si>
    <t>H1882</t>
  </si>
  <si>
    <t>H1883</t>
  </si>
  <si>
    <t>H1898</t>
  </si>
  <si>
    <t>H1906</t>
  </si>
  <si>
    <t>H1907</t>
  </si>
  <si>
    <t>H1922</t>
  </si>
  <si>
    <t>H1927</t>
  </si>
  <si>
    <t>H1935</t>
  </si>
  <si>
    <t>H1937</t>
  </si>
  <si>
    <t>H1942</t>
  </si>
  <si>
    <t>H1957</t>
  </si>
  <si>
    <t>H1960</t>
  </si>
  <si>
    <t>H1962</t>
  </si>
  <si>
    <t>H1984</t>
  </si>
  <si>
    <t>H1999</t>
  </si>
  <si>
    <t>Household ID</t>
  </si>
  <si>
    <t>Highest Degree</t>
  </si>
  <si>
    <t>P</t>
  </si>
  <si>
    <t>S</t>
  </si>
  <si>
    <t>I</t>
  </si>
  <si>
    <t>B</t>
  </si>
  <si>
    <t>M</t>
  </si>
  <si>
    <t>F</t>
  </si>
  <si>
    <t>Children</t>
  </si>
  <si>
    <t>Adults</t>
  </si>
  <si>
    <t>Ownhouse</t>
  </si>
  <si>
    <t>Income</t>
  </si>
  <si>
    <t>Alcohol</t>
  </si>
  <si>
    <t>Meals</t>
  </si>
  <si>
    <t>Fuel</t>
  </si>
  <si>
    <t>Cloth</t>
  </si>
  <si>
    <t>Phone</t>
  </si>
  <si>
    <t>Utilities</t>
  </si>
  <si>
    <t>Grocery</t>
  </si>
  <si>
    <t>ATaxInc</t>
  </si>
  <si>
    <t>GHH</t>
  </si>
  <si>
    <t>Texp</t>
  </si>
  <si>
    <t>Male</t>
  </si>
  <si>
    <t>Female</t>
  </si>
  <si>
    <t>Rand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</si>
  <si>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</si>
  <si>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</si>
  <si>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</si>
  <si>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</si>
  <si>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</si>
  <si>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</si>
  <si>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</si>
  <si>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</si>
  <si>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</si>
  <si>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</si>
  <si>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</si>
  <si>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</si>
  <si>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</si>
  <si>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Top 10%</t>
  </si>
  <si>
    <t>Bottom 10%</t>
  </si>
  <si>
    <t>Que: A</t>
  </si>
  <si>
    <t>Que: B</t>
  </si>
  <si>
    <t>3rd Quartile (Q3)</t>
  </si>
  <si>
    <t>1st Quartile (Q1)</t>
  </si>
  <si>
    <t>IQR</t>
  </si>
  <si>
    <t>Owned House</t>
  </si>
  <si>
    <t>Pr(180/250)</t>
  </si>
  <si>
    <t>ANSWER</t>
  </si>
  <si>
    <t>Que: C</t>
  </si>
  <si>
    <t>ln(Texp)</t>
  </si>
  <si>
    <t>ln(ATaxInc)</t>
  </si>
  <si>
    <t>Correlation</t>
  </si>
  <si>
    <t>Gender</t>
  </si>
  <si>
    <t>Primary (P)</t>
  </si>
  <si>
    <t>Secondary (S)</t>
  </si>
  <si>
    <t>Intermediate (I)</t>
  </si>
  <si>
    <t>Master (M)</t>
  </si>
  <si>
    <t>Bachelor (B)</t>
  </si>
  <si>
    <t>Total</t>
  </si>
  <si>
    <t>GHH with their highest Degree</t>
  </si>
  <si>
    <t>Contingency Table of Gender and Qualification</t>
  </si>
  <si>
    <t>Que: D</t>
  </si>
  <si>
    <t>Que: E</t>
  </si>
  <si>
    <t>Event 1</t>
  </si>
  <si>
    <t xml:space="preserve">Pr(F) * Pr(P) = </t>
  </si>
  <si>
    <t>Event 2</t>
  </si>
  <si>
    <t>Pr(F and P) =</t>
  </si>
  <si>
    <t>Both events are not same.</t>
  </si>
  <si>
    <t>So events are not independent.</t>
  </si>
  <si>
    <r>
      <t xml:space="preserve">They are </t>
    </r>
    <r>
      <rPr>
        <b/>
        <sz val="11"/>
        <color theme="1"/>
        <rFont val="Calibri"/>
        <family val="2"/>
        <scheme val="minor"/>
      </rPr>
      <t>dependent</t>
    </r>
    <r>
      <rPr>
        <sz val="11"/>
        <color theme="1"/>
        <rFont val="Calibri"/>
        <family val="2"/>
        <scheme val="minor"/>
      </rPr>
      <t xml:space="preserve"> on each other.</t>
    </r>
  </si>
  <si>
    <r>
      <rPr>
        <sz val="11"/>
        <rFont val="Calibri"/>
        <family val="2"/>
        <scheme val="minor"/>
      </rPr>
      <t xml:space="preserve">Descriptive Statistics of </t>
    </r>
    <r>
      <rPr>
        <b/>
        <sz val="11"/>
        <rFont val="Calibri"/>
        <family val="2"/>
        <scheme val="minor"/>
      </rPr>
      <t>Alcohol, Meals, Fuels And Phone</t>
    </r>
    <r>
      <rPr>
        <sz val="11"/>
        <rFont val="Calibri"/>
        <family val="2"/>
        <scheme val="minor"/>
      </rPr>
      <t xml:space="preserve"> expenditures</t>
    </r>
  </si>
  <si>
    <t>Fig. Box-Whisker plot of expenditures (Alcohol, Meals, Fuel, Phone)</t>
  </si>
  <si>
    <t>Fig. Scatter plot graph of natural log of the expenditure.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</si>
</sst>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1"/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5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ln(Texp) vs ln(ATaxInc)</a:t>
            </a:r>
          </a:p>
        </c:rich>
      </c:tx>
      <c:layout>
        <c:manualLayout>
          <c:xMode val="edge"/>
          <c:yMode val="edge"/>
          <c:x val="0.190871985157699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'Task 2'!$K$2:$K$251</c:f>
              <c:numCache>
                <c:formatCode>General</c:formatCode>
                <c:ptCount val="250"/>
                <c:pt idx="0">
                  <c:v>9.836653064348905</c:v>
                </c:pt>
                <c:pt idx="1">
                  <c:v>10.597334488210347</c:v>
                </c:pt>
                <c:pt idx="2">
                  <c:v>9.3034663499656673</c:v>
                </c:pt>
                <c:pt idx="3">
                  <c:v>9.5974378227261621</c:v>
                </c:pt>
                <c:pt idx="4">
                  <c:v>10.672507219007922</c:v>
                </c:pt>
                <c:pt idx="5">
                  <c:v>8.9680140012451997</c:v>
                </c:pt>
                <c:pt idx="6">
                  <c:v>10.671997275090702</c:v>
                </c:pt>
                <c:pt idx="7">
                  <c:v>9.4239183184206912</c:v>
                </c:pt>
                <c:pt idx="8">
                  <c:v>7.8196363023675923</c:v>
                </c:pt>
                <c:pt idx="9">
                  <c:v>10.474128058603277</c:v>
                </c:pt>
                <c:pt idx="10">
                  <c:v>9.4925826756775997</c:v>
                </c:pt>
                <c:pt idx="11">
                  <c:v>9.4400225001299756</c:v>
                </c:pt>
                <c:pt idx="12">
                  <c:v>10.053242872620965</c:v>
                </c:pt>
                <c:pt idx="13">
                  <c:v>9.6339727840397966</c:v>
                </c:pt>
                <c:pt idx="14">
                  <c:v>8.8634743061709536</c:v>
                </c:pt>
                <c:pt idx="15">
                  <c:v>10.334425456617323</c:v>
                </c:pt>
                <c:pt idx="16">
                  <c:v>9.6599499490685314</c:v>
                </c:pt>
                <c:pt idx="17">
                  <c:v>8.603187384583098</c:v>
                </c:pt>
                <c:pt idx="18">
                  <c:v>9.2469615554318274</c:v>
                </c:pt>
                <c:pt idx="19">
                  <c:v>9.5681546666083417</c:v>
                </c:pt>
                <c:pt idx="20">
                  <c:v>9.8753966723696021</c:v>
                </c:pt>
                <c:pt idx="21">
                  <c:v>9.8262284669891766</c:v>
                </c:pt>
                <c:pt idx="22">
                  <c:v>10.900104028948183</c:v>
                </c:pt>
                <c:pt idx="23">
                  <c:v>10.023401649201466</c:v>
                </c:pt>
                <c:pt idx="24">
                  <c:v>10.037537560656384</c:v>
                </c:pt>
                <c:pt idx="25">
                  <c:v>9.6032604525820524</c:v>
                </c:pt>
                <c:pt idx="26">
                  <c:v>10.999195628056848</c:v>
                </c:pt>
                <c:pt idx="27">
                  <c:v>10.888352401565209</c:v>
                </c:pt>
                <c:pt idx="28">
                  <c:v>9.602787783003043</c:v>
                </c:pt>
                <c:pt idx="29">
                  <c:v>10.766925880506054</c:v>
                </c:pt>
                <c:pt idx="30">
                  <c:v>10.392619562216863</c:v>
                </c:pt>
                <c:pt idx="31">
                  <c:v>10.206809186975589</c:v>
                </c:pt>
                <c:pt idx="32">
                  <c:v>10.223721516281632</c:v>
                </c:pt>
                <c:pt idx="33">
                  <c:v>10.304074113193185</c:v>
                </c:pt>
                <c:pt idx="34">
                  <c:v>9.0380087492115759</c:v>
                </c:pt>
                <c:pt idx="35">
                  <c:v>9.2430979362143546</c:v>
                </c:pt>
                <c:pt idx="36">
                  <c:v>10.2068830204074</c:v>
                </c:pt>
                <c:pt idx="37">
                  <c:v>9.5598698477540438</c:v>
                </c:pt>
                <c:pt idx="38">
                  <c:v>9.8475519202058255</c:v>
                </c:pt>
                <c:pt idx="39">
                  <c:v>9.9372124219377493</c:v>
                </c:pt>
                <c:pt idx="40">
                  <c:v>9.8740587418453156</c:v>
                </c:pt>
                <c:pt idx="41">
                  <c:v>9.8147109821452823</c:v>
                </c:pt>
                <c:pt idx="42">
                  <c:v>9.5250781164513896</c:v>
                </c:pt>
                <c:pt idx="43">
                  <c:v>9.7101454924587074</c:v>
                </c:pt>
                <c:pt idx="44">
                  <c:v>9.8245525644479859</c:v>
                </c:pt>
                <c:pt idx="45">
                  <c:v>10.735287364761383</c:v>
                </c:pt>
                <c:pt idx="46">
                  <c:v>10.104344594271097</c:v>
                </c:pt>
                <c:pt idx="47">
                  <c:v>10.233654236594065</c:v>
                </c:pt>
                <c:pt idx="48">
                  <c:v>9.4857727219990462</c:v>
                </c:pt>
                <c:pt idx="49">
                  <c:v>9.7044266717378758</c:v>
                </c:pt>
                <c:pt idx="50">
                  <c:v>10.471298241784776</c:v>
                </c:pt>
                <c:pt idx="51">
                  <c:v>10.022425476607642</c:v>
                </c:pt>
                <c:pt idx="52">
                  <c:v>9.9947897109429142</c:v>
                </c:pt>
                <c:pt idx="53">
                  <c:v>10.381986246327701</c:v>
                </c:pt>
                <c:pt idx="54">
                  <c:v>9.5678749463267962</c:v>
                </c:pt>
                <c:pt idx="55">
                  <c:v>9.3069224698224264</c:v>
                </c:pt>
                <c:pt idx="56">
                  <c:v>9.0318116134209241</c:v>
                </c:pt>
                <c:pt idx="57">
                  <c:v>9.1599939975394449</c:v>
                </c:pt>
                <c:pt idx="58">
                  <c:v>10.565015058715613</c:v>
                </c:pt>
                <c:pt idx="59">
                  <c:v>10.075000910613479</c:v>
                </c:pt>
                <c:pt idx="60">
                  <c:v>9.7806417225372826</c:v>
                </c:pt>
                <c:pt idx="61">
                  <c:v>9.4091092601487372</c:v>
                </c:pt>
                <c:pt idx="62">
                  <c:v>9.2833119844320056</c:v>
                </c:pt>
                <c:pt idx="63">
                  <c:v>10.696728905881372</c:v>
                </c:pt>
                <c:pt idx="64">
                  <c:v>10.764815106334996</c:v>
                </c:pt>
                <c:pt idx="65">
                  <c:v>10.570136741789845</c:v>
                </c:pt>
                <c:pt idx="66">
                  <c:v>9.9762267311764337</c:v>
                </c:pt>
                <c:pt idx="67">
                  <c:v>10.264791764858522</c:v>
                </c:pt>
                <c:pt idx="68">
                  <c:v>10.043032079974024</c:v>
                </c:pt>
                <c:pt idx="69">
                  <c:v>9.6456231484935291</c:v>
                </c:pt>
                <c:pt idx="70">
                  <c:v>9.7944536315119937</c:v>
                </c:pt>
                <c:pt idx="71">
                  <c:v>10.581419567289593</c:v>
                </c:pt>
                <c:pt idx="72">
                  <c:v>9.0522820673179076</c:v>
                </c:pt>
                <c:pt idx="73">
                  <c:v>9.4820454899048237</c:v>
                </c:pt>
                <c:pt idx="74">
                  <c:v>10.33172473098649</c:v>
                </c:pt>
                <c:pt idx="75">
                  <c:v>9.2305350792617027</c:v>
                </c:pt>
                <c:pt idx="76">
                  <c:v>9.556126244582746</c:v>
                </c:pt>
                <c:pt idx="77">
                  <c:v>9.0025779227002758</c:v>
                </c:pt>
                <c:pt idx="78">
                  <c:v>10.046418381725163</c:v>
                </c:pt>
                <c:pt idx="79">
                  <c:v>9.7952896820581419</c:v>
                </c:pt>
                <c:pt idx="80">
                  <c:v>9.8070317167184982</c:v>
                </c:pt>
                <c:pt idx="81">
                  <c:v>10.713528484567572</c:v>
                </c:pt>
                <c:pt idx="82">
                  <c:v>10.298565567757805</c:v>
                </c:pt>
                <c:pt idx="83">
                  <c:v>10.585118677134826</c:v>
                </c:pt>
                <c:pt idx="84">
                  <c:v>9.3274120435620205</c:v>
                </c:pt>
                <c:pt idx="85">
                  <c:v>10.873944448154012</c:v>
                </c:pt>
                <c:pt idx="86">
                  <c:v>10.537388847885364</c:v>
                </c:pt>
                <c:pt idx="87">
                  <c:v>10.487879573259036</c:v>
                </c:pt>
                <c:pt idx="88">
                  <c:v>10.175383172056032</c:v>
                </c:pt>
                <c:pt idx="89">
                  <c:v>9.6156721378613348</c:v>
                </c:pt>
                <c:pt idx="90">
                  <c:v>9.3889885234038282</c:v>
                </c:pt>
                <c:pt idx="91">
                  <c:v>8.6869359660033325</c:v>
                </c:pt>
                <c:pt idx="92">
                  <c:v>10.202072472350189</c:v>
                </c:pt>
                <c:pt idx="93">
                  <c:v>10.316226144610791</c:v>
                </c:pt>
                <c:pt idx="94">
                  <c:v>9.4758535196569014</c:v>
                </c:pt>
                <c:pt idx="95">
                  <c:v>9.25349564229011</c:v>
                </c:pt>
                <c:pt idx="96">
                  <c:v>9.7116609657278676</c:v>
                </c:pt>
                <c:pt idx="97">
                  <c:v>10.242349787976345</c:v>
                </c:pt>
                <c:pt idx="98">
                  <c:v>10.064840802893887</c:v>
                </c:pt>
                <c:pt idx="99">
                  <c:v>9.7839717665345649</c:v>
                </c:pt>
                <c:pt idx="100">
                  <c:v>9.4978474291136763</c:v>
                </c:pt>
                <c:pt idx="101">
                  <c:v>9.8931846595402302</c:v>
                </c:pt>
                <c:pt idx="102">
                  <c:v>10.31982665719617</c:v>
                </c:pt>
                <c:pt idx="103">
                  <c:v>9.2519620466670016</c:v>
                </c:pt>
                <c:pt idx="104">
                  <c:v>9.2334707893650378</c:v>
                </c:pt>
                <c:pt idx="105">
                  <c:v>10.260567414484496</c:v>
                </c:pt>
                <c:pt idx="106">
                  <c:v>9.6762732268514373</c:v>
                </c:pt>
                <c:pt idx="107">
                  <c:v>9.7813764141411568</c:v>
                </c:pt>
                <c:pt idx="108">
                  <c:v>9.8144377357026169</c:v>
                </c:pt>
                <c:pt idx="109">
                  <c:v>10.16800334695607</c:v>
                </c:pt>
                <c:pt idx="110">
                  <c:v>10.160993882477847</c:v>
                </c:pt>
                <c:pt idx="111">
                  <c:v>9.833226019495461</c:v>
                </c:pt>
                <c:pt idx="112">
                  <c:v>10.240745194931177</c:v>
                </c:pt>
                <c:pt idx="113">
                  <c:v>9.6434206471173205</c:v>
                </c:pt>
                <c:pt idx="114">
                  <c:v>10.083514812776709</c:v>
                </c:pt>
                <c:pt idx="115">
                  <c:v>9.2579870254435352</c:v>
                </c:pt>
                <c:pt idx="116">
                  <c:v>9.5171630879553479</c:v>
                </c:pt>
                <c:pt idx="117">
                  <c:v>10.418733392735611</c:v>
                </c:pt>
                <c:pt idx="118">
                  <c:v>8.690305809124883</c:v>
                </c:pt>
                <c:pt idx="119">
                  <c:v>11.026743672116998</c:v>
                </c:pt>
                <c:pt idx="120">
                  <c:v>9.6820924717560359</c:v>
                </c:pt>
                <c:pt idx="121">
                  <c:v>9.9588749546156858</c:v>
                </c:pt>
                <c:pt idx="122">
                  <c:v>9.3810109860292759</c:v>
                </c:pt>
                <c:pt idx="123">
                  <c:v>10.014626341770095</c:v>
                </c:pt>
                <c:pt idx="124">
                  <c:v>8.5924861754516684</c:v>
                </c:pt>
                <c:pt idx="125">
                  <c:v>10.360532580617472</c:v>
                </c:pt>
                <c:pt idx="126">
                  <c:v>10.20824795652266</c:v>
                </c:pt>
                <c:pt idx="127">
                  <c:v>10.406079371375014</c:v>
                </c:pt>
                <c:pt idx="128">
                  <c:v>9.6418630144036364</c:v>
                </c:pt>
                <c:pt idx="129">
                  <c:v>10.073441275336219</c:v>
                </c:pt>
                <c:pt idx="130">
                  <c:v>10.702749963884775</c:v>
                </c:pt>
                <c:pt idx="131">
                  <c:v>10.084266253072569</c:v>
                </c:pt>
                <c:pt idx="132">
                  <c:v>10.503833902240531</c:v>
                </c:pt>
                <c:pt idx="133">
                  <c:v>10.187274549019024</c:v>
                </c:pt>
                <c:pt idx="134">
                  <c:v>10.025174070792728</c:v>
                </c:pt>
                <c:pt idx="135">
                  <c:v>8.9921843621730115</c:v>
                </c:pt>
                <c:pt idx="136">
                  <c:v>10.490162488585556</c:v>
                </c:pt>
                <c:pt idx="137">
                  <c:v>9.1973564444178884</c:v>
                </c:pt>
                <c:pt idx="138">
                  <c:v>10.350446429473651</c:v>
                </c:pt>
                <c:pt idx="139">
                  <c:v>9.9012851289809287</c:v>
                </c:pt>
                <c:pt idx="140">
                  <c:v>9.7895346724600962</c:v>
                </c:pt>
                <c:pt idx="141">
                  <c:v>10.700611792219068</c:v>
                </c:pt>
                <c:pt idx="142">
                  <c:v>10.221650332241495</c:v>
                </c:pt>
                <c:pt idx="143">
                  <c:v>9.1908516953923201</c:v>
                </c:pt>
                <c:pt idx="144">
                  <c:v>10.066881099444563</c:v>
                </c:pt>
                <c:pt idx="145">
                  <c:v>10.047328122511802</c:v>
                </c:pt>
                <c:pt idx="146">
                  <c:v>9.4791453886582744</c:v>
                </c:pt>
                <c:pt idx="147">
                  <c:v>9.4692370929962095</c:v>
                </c:pt>
                <c:pt idx="148">
                  <c:v>9.0261771203028562</c:v>
                </c:pt>
                <c:pt idx="149">
                  <c:v>9.8230364281385008</c:v>
                </c:pt>
                <c:pt idx="150">
                  <c:v>10.394426745494522</c:v>
                </c:pt>
                <c:pt idx="151">
                  <c:v>9.2850767180902007</c:v>
                </c:pt>
                <c:pt idx="152">
                  <c:v>10.518511016314495</c:v>
                </c:pt>
                <c:pt idx="153">
                  <c:v>10.487098846027767</c:v>
                </c:pt>
                <c:pt idx="154">
                  <c:v>10.181763021288337</c:v>
                </c:pt>
                <c:pt idx="155">
                  <c:v>10.647565461764616</c:v>
                </c:pt>
                <c:pt idx="156">
                  <c:v>9.4011260071822669</c:v>
                </c:pt>
                <c:pt idx="157">
                  <c:v>8.5375838810639717</c:v>
                </c:pt>
                <c:pt idx="158">
                  <c:v>9.9237802558038908</c:v>
                </c:pt>
                <c:pt idx="159">
                  <c:v>10.163117312420749</c:v>
                </c:pt>
                <c:pt idx="160">
                  <c:v>10.091708341261072</c:v>
                </c:pt>
                <c:pt idx="161">
                  <c:v>9.2242432771451739</c:v>
                </c:pt>
                <c:pt idx="162">
                  <c:v>9.3706719108785226</c:v>
                </c:pt>
                <c:pt idx="163">
                  <c:v>10.397909366476442</c:v>
                </c:pt>
                <c:pt idx="164">
                  <c:v>10.586786397041259</c:v>
                </c:pt>
                <c:pt idx="165">
                  <c:v>10.424659468356262</c:v>
                </c:pt>
                <c:pt idx="166">
                  <c:v>10.118961769545431</c:v>
                </c:pt>
                <c:pt idx="167">
                  <c:v>9.6678917932826778</c:v>
                </c:pt>
                <c:pt idx="168">
                  <c:v>10.225389875873601</c:v>
                </c:pt>
                <c:pt idx="169">
                  <c:v>10.302431443654028</c:v>
                </c:pt>
                <c:pt idx="170">
                  <c:v>9.5889822660404711</c:v>
                </c:pt>
                <c:pt idx="171">
                  <c:v>10.449091343637994</c:v>
                </c:pt>
                <c:pt idx="172">
                  <c:v>9.6350850948163043</c:v>
                </c:pt>
                <c:pt idx="173">
                  <c:v>10.250122261580445</c:v>
                </c:pt>
                <c:pt idx="174">
                  <c:v>9.2755661568938894</c:v>
                </c:pt>
                <c:pt idx="175">
                  <c:v>10.463617493986263</c:v>
                </c:pt>
                <c:pt idx="176">
                  <c:v>10.759454867227179</c:v>
                </c:pt>
                <c:pt idx="177">
                  <c:v>10.495017203717081</c:v>
                </c:pt>
                <c:pt idx="178">
                  <c:v>9.6877539793969305</c:v>
                </c:pt>
                <c:pt idx="179">
                  <c:v>10.146276856097172</c:v>
                </c:pt>
                <c:pt idx="180">
                  <c:v>10.158982120734663</c:v>
                </c:pt>
                <c:pt idx="181">
                  <c:v>10.014357861367552</c:v>
                </c:pt>
                <c:pt idx="182">
                  <c:v>10.482121346307313</c:v>
                </c:pt>
                <c:pt idx="183">
                  <c:v>8.9111253837106776</c:v>
                </c:pt>
                <c:pt idx="184">
                  <c:v>9.4158086316103837</c:v>
                </c:pt>
                <c:pt idx="185">
                  <c:v>10.429280603423905</c:v>
                </c:pt>
                <c:pt idx="186">
                  <c:v>10.086683726740743</c:v>
                </c:pt>
                <c:pt idx="187">
                  <c:v>9.8777594039633971</c:v>
                </c:pt>
                <c:pt idx="188">
                  <c:v>10.460643173884725</c:v>
                </c:pt>
                <c:pt idx="189">
                  <c:v>9.6154720911831095</c:v>
                </c:pt>
                <c:pt idx="190">
                  <c:v>10.228284757576837</c:v>
                </c:pt>
                <c:pt idx="191">
                  <c:v>9.8331723786211018</c:v>
                </c:pt>
                <c:pt idx="192">
                  <c:v>9.7912143100533413</c:v>
                </c:pt>
                <c:pt idx="193">
                  <c:v>9.343734255146714</c:v>
                </c:pt>
                <c:pt idx="194">
                  <c:v>9.7569577598402315</c:v>
                </c:pt>
                <c:pt idx="195">
                  <c:v>9.9757151865330087</c:v>
                </c:pt>
                <c:pt idx="196">
                  <c:v>9.5489531730965069</c:v>
                </c:pt>
                <c:pt idx="197">
                  <c:v>8.0205991498969702</c:v>
                </c:pt>
                <c:pt idx="198">
                  <c:v>10.227670296024604</c:v>
                </c:pt>
                <c:pt idx="199">
                  <c:v>9.867342105899775</c:v>
                </c:pt>
                <c:pt idx="200">
                  <c:v>9.0677394033771606</c:v>
                </c:pt>
                <c:pt idx="201">
                  <c:v>9.4525019291261536</c:v>
                </c:pt>
                <c:pt idx="202">
                  <c:v>10.306449530426175</c:v>
                </c:pt>
                <c:pt idx="203">
                  <c:v>9.9679635717204924</c:v>
                </c:pt>
                <c:pt idx="204">
                  <c:v>8.7574691414707484</c:v>
                </c:pt>
                <c:pt idx="205">
                  <c:v>9.983084006807271</c:v>
                </c:pt>
                <c:pt idx="206">
                  <c:v>8.3363904805915521</c:v>
                </c:pt>
                <c:pt idx="207">
                  <c:v>8.7271299152431663</c:v>
                </c:pt>
                <c:pt idx="208">
                  <c:v>10.501114531238661</c:v>
                </c:pt>
                <c:pt idx="209">
                  <c:v>10.010187171195184</c:v>
                </c:pt>
                <c:pt idx="210">
                  <c:v>10.652447797915286</c:v>
                </c:pt>
                <c:pt idx="211">
                  <c:v>10.090838109351523</c:v>
                </c:pt>
                <c:pt idx="212">
                  <c:v>10.607648854359173</c:v>
                </c:pt>
                <c:pt idx="213">
                  <c:v>9.6906655502937902</c:v>
                </c:pt>
                <c:pt idx="214">
                  <c:v>10.286707051696972</c:v>
                </c:pt>
                <c:pt idx="215">
                  <c:v>9.8113174375639982</c:v>
                </c:pt>
                <c:pt idx="216">
                  <c:v>10.526802223497393</c:v>
                </c:pt>
                <c:pt idx="217">
                  <c:v>10.5398791792736</c:v>
                </c:pt>
                <c:pt idx="218">
                  <c:v>10.287933293420217</c:v>
                </c:pt>
                <c:pt idx="219">
                  <c:v>10.093281124168783</c:v>
                </c:pt>
                <c:pt idx="220">
                  <c:v>10.089552095608918</c:v>
                </c:pt>
                <c:pt idx="221">
                  <c:v>10.198765701609537</c:v>
                </c:pt>
                <c:pt idx="222">
                  <c:v>9.7410274448377283</c:v>
                </c:pt>
                <c:pt idx="223">
                  <c:v>9.4956696788443669</c:v>
                </c:pt>
                <c:pt idx="224">
                  <c:v>10.234588245355431</c:v>
                </c:pt>
                <c:pt idx="225">
                  <c:v>10.545209851103886</c:v>
                </c:pt>
                <c:pt idx="226">
                  <c:v>10.107325952792332</c:v>
                </c:pt>
                <c:pt idx="227">
                  <c:v>10.628787256112481</c:v>
                </c:pt>
                <c:pt idx="228">
                  <c:v>9.1290218507985941</c:v>
                </c:pt>
                <c:pt idx="229">
                  <c:v>10.980620809527114</c:v>
                </c:pt>
                <c:pt idx="230">
                  <c:v>9.7879083366839694</c:v>
                </c:pt>
                <c:pt idx="231">
                  <c:v>10.544525316297522</c:v>
                </c:pt>
                <c:pt idx="232">
                  <c:v>10.423233273676678</c:v>
                </c:pt>
                <c:pt idx="233">
                  <c:v>9.1763698524050294</c:v>
                </c:pt>
                <c:pt idx="234">
                  <c:v>10.473675825695626</c:v>
                </c:pt>
                <c:pt idx="235">
                  <c:v>9.3098236504611336</c:v>
                </c:pt>
                <c:pt idx="236">
                  <c:v>10.458205652066457</c:v>
                </c:pt>
                <c:pt idx="237">
                  <c:v>9.8176572959309354</c:v>
                </c:pt>
                <c:pt idx="238">
                  <c:v>11.423963095122039</c:v>
                </c:pt>
                <c:pt idx="239">
                  <c:v>10.197425019150417</c:v>
                </c:pt>
                <c:pt idx="240">
                  <c:v>9.6056878018960621</c:v>
                </c:pt>
                <c:pt idx="241">
                  <c:v>9.6130015527516122</c:v>
                </c:pt>
                <c:pt idx="242">
                  <c:v>9.2699291633878396</c:v>
                </c:pt>
                <c:pt idx="243">
                  <c:v>9.8979723718480184</c:v>
                </c:pt>
                <c:pt idx="244">
                  <c:v>9.3176689497287075</c:v>
                </c:pt>
                <c:pt idx="245">
                  <c:v>9.8296795353914046</c:v>
                </c:pt>
                <c:pt idx="246">
                  <c:v>9.9901697086718517</c:v>
                </c:pt>
                <c:pt idx="247">
                  <c:v>9.9401087359917728</c:v>
                </c:pt>
                <c:pt idx="248">
                  <c:v>9.971940278170571</c:v>
                </c:pt>
                <c:pt idx="249">
                  <c:v>9.5164270361040675</c:v>
                </c:pt>
              </c:numCache>
            </c:numRef>
          </c:xVal>
          <c:yVal>
            <c:numRef>
              <c:f>'Task 2'!$L$2:$L$251</c:f>
              <c:numCache>
                <c:formatCode>General</c:formatCode>
                <c:ptCount val="250"/>
                <c:pt idx="0">
                  <c:v>10.166236358442697</c:v>
                </c:pt>
                <c:pt idx="1">
                  <c:v>11.381905202531824</c:v>
                </c:pt>
                <c:pt idx="2">
                  <c:v>10.549045098003141</c:v>
                </c:pt>
                <c:pt idx="3">
                  <c:v>10.179944356747354</c:v>
                </c:pt>
                <c:pt idx="4">
                  <c:v>11.620397749274222</c:v>
                </c:pt>
                <c:pt idx="5">
                  <c:v>10.36960865451764</c:v>
                </c:pt>
                <c:pt idx="6">
                  <c:v>11.34454231567363</c:v>
                </c:pt>
                <c:pt idx="7">
                  <c:v>10.433409671993108</c:v>
                </c:pt>
                <c:pt idx="8">
                  <c:v>9.6007595218790751</c:v>
                </c:pt>
                <c:pt idx="9">
                  <c:v>11.100616994380056</c:v>
                </c:pt>
                <c:pt idx="10">
                  <c:v>11.325523022308786</c:v>
                </c:pt>
                <c:pt idx="11">
                  <c:v>10.009512847179431</c:v>
                </c:pt>
                <c:pt idx="12">
                  <c:v>11.309057441275254</c:v>
                </c:pt>
                <c:pt idx="13">
                  <c:v>10.244662997427909</c:v>
                </c:pt>
                <c:pt idx="14">
                  <c:v>10.21269870228773</c:v>
                </c:pt>
                <c:pt idx="15">
                  <c:v>11.189754374588144</c:v>
                </c:pt>
                <c:pt idx="16">
                  <c:v>10.976012506440918</c:v>
                </c:pt>
                <c:pt idx="17">
                  <c:v>10.144942423621591</c:v>
                </c:pt>
                <c:pt idx="18">
                  <c:v>10.807705703176014</c:v>
                </c:pt>
                <c:pt idx="19">
                  <c:v>10.171757421466447</c:v>
                </c:pt>
                <c:pt idx="20">
                  <c:v>10.486819867088867</c:v>
                </c:pt>
                <c:pt idx="21">
                  <c:v>11.410305634645404</c:v>
                </c:pt>
                <c:pt idx="22">
                  <c:v>11.261601036639322</c:v>
                </c:pt>
                <c:pt idx="23">
                  <c:v>11.2728900459858</c:v>
                </c:pt>
                <c:pt idx="24">
                  <c:v>11.160768869332964</c:v>
                </c:pt>
                <c:pt idx="25">
                  <c:v>10.732192196851621</c:v>
                </c:pt>
                <c:pt idx="26">
                  <c:v>10.73711380957344</c:v>
                </c:pt>
                <c:pt idx="27">
                  <c:v>11.710119213761869</c:v>
                </c:pt>
                <c:pt idx="28">
                  <c:v>10.595183680828759</c:v>
                </c:pt>
                <c:pt idx="29">
                  <c:v>10.235880049754966</c:v>
                </c:pt>
                <c:pt idx="30">
                  <c:v>11.190472497556128</c:v>
                </c:pt>
                <c:pt idx="31">
                  <c:v>11.546147452461131</c:v>
                </c:pt>
                <c:pt idx="32">
                  <c:v>11.281081676110515</c:v>
                </c:pt>
                <c:pt idx="33">
                  <c:v>10.554952994101429</c:v>
                </c:pt>
                <c:pt idx="34">
                  <c:v>9.131297164635729</c:v>
                </c:pt>
                <c:pt idx="35">
                  <c:v>9.5653539365882487</c:v>
                </c:pt>
                <c:pt idx="36">
                  <c:v>11.612399690363322</c:v>
                </c:pt>
                <c:pt idx="37">
                  <c:v>11.017169061361169</c:v>
                </c:pt>
                <c:pt idx="38">
                  <c:v>10.678905725528868</c:v>
                </c:pt>
                <c:pt idx="39">
                  <c:v>11.476012486946688</c:v>
                </c:pt>
                <c:pt idx="40">
                  <c:v>10.521426155498318</c:v>
                </c:pt>
                <c:pt idx="41">
                  <c:v>10.615652738931836</c:v>
                </c:pt>
                <c:pt idx="42">
                  <c:v>10.266010364316463</c:v>
                </c:pt>
                <c:pt idx="43">
                  <c:v>10.238530196347746</c:v>
                </c:pt>
                <c:pt idx="44">
                  <c:v>9.9750637510253508</c:v>
                </c:pt>
                <c:pt idx="45">
                  <c:v>11.09133097493218</c:v>
                </c:pt>
                <c:pt idx="46">
                  <c:v>10.503641866246909</c:v>
                </c:pt>
                <c:pt idx="47">
                  <c:v>10.631784671878874</c:v>
                </c:pt>
                <c:pt idx="48">
                  <c:v>8.9709403981424494</c:v>
                </c:pt>
                <c:pt idx="49">
                  <c:v>10.392067567354799</c:v>
                </c:pt>
                <c:pt idx="50">
                  <c:v>11.647508804104957</c:v>
                </c:pt>
                <c:pt idx="51">
                  <c:v>11.649909639875577</c:v>
                </c:pt>
                <c:pt idx="52">
                  <c:v>10.732148534449308</c:v>
                </c:pt>
                <c:pt idx="53">
                  <c:v>10.796263977345214</c:v>
                </c:pt>
                <c:pt idx="54">
                  <c:v>10.515044996056119</c:v>
                </c:pt>
                <c:pt idx="55">
                  <c:v>10.158129770909708</c:v>
                </c:pt>
                <c:pt idx="56">
                  <c:v>9.6026526935060463</c:v>
                </c:pt>
                <c:pt idx="57">
                  <c:v>10.094107912144779</c:v>
                </c:pt>
                <c:pt idx="58">
                  <c:v>10.811766273800105</c:v>
                </c:pt>
                <c:pt idx="59">
                  <c:v>11.30841964704039</c:v>
                </c:pt>
                <c:pt idx="60">
                  <c:v>10.834469833153273</c:v>
                </c:pt>
                <c:pt idx="61">
                  <c:v>9.4001339436088376</c:v>
                </c:pt>
                <c:pt idx="62">
                  <c:v>10.076978567945266</c:v>
                </c:pt>
                <c:pt idx="63">
                  <c:v>10.636720456635359</c:v>
                </c:pt>
                <c:pt idx="64">
                  <c:v>10.933874532208671</c:v>
                </c:pt>
                <c:pt idx="65">
                  <c:v>10.685126264117057</c:v>
                </c:pt>
                <c:pt idx="66">
                  <c:v>11.245803902483631</c:v>
                </c:pt>
                <c:pt idx="67">
                  <c:v>10.812753669473318</c:v>
                </c:pt>
                <c:pt idx="68">
                  <c:v>10.986749288699293</c:v>
                </c:pt>
                <c:pt idx="69">
                  <c:v>10.516833662892518</c:v>
                </c:pt>
                <c:pt idx="70">
                  <c:v>10.409220229236109</c:v>
                </c:pt>
                <c:pt idx="71">
                  <c:v>11.586333906795366</c:v>
                </c:pt>
                <c:pt idx="72">
                  <c:v>9.4463606611040714</c:v>
                </c:pt>
                <c:pt idx="73">
                  <c:v>10.290313356425354</c:v>
                </c:pt>
                <c:pt idx="74">
                  <c:v>11.451741311645231</c:v>
                </c:pt>
                <c:pt idx="75">
                  <c:v>10.202702860801582</c:v>
                </c:pt>
                <c:pt idx="76">
                  <c:v>10.068450991783875</c:v>
                </c:pt>
                <c:pt idx="77">
                  <c:v>9.3307865250520496</c:v>
                </c:pt>
                <c:pt idx="78">
                  <c:v>11.463220382390562</c:v>
                </c:pt>
                <c:pt idx="79">
                  <c:v>11.264117891900502</c:v>
                </c:pt>
                <c:pt idx="80">
                  <c:v>10.05216614490749</c:v>
                </c:pt>
                <c:pt idx="81">
                  <c:v>11.759285417860072</c:v>
                </c:pt>
                <c:pt idx="82">
                  <c:v>10.901505725968535</c:v>
                </c:pt>
                <c:pt idx="83">
                  <c:v>9.9974331653786557</c:v>
                </c:pt>
                <c:pt idx="84">
                  <c:v>9.2400933301255304</c:v>
                </c:pt>
                <c:pt idx="85">
                  <c:v>11.666238651340581</c:v>
                </c:pt>
                <c:pt idx="86">
                  <c:v>12.059589164138874</c:v>
                </c:pt>
                <c:pt idx="87">
                  <c:v>11.122353895452056</c:v>
                </c:pt>
                <c:pt idx="88">
                  <c:v>10.456740281942015</c:v>
                </c:pt>
                <c:pt idx="89">
                  <c:v>9.9645826518959382</c:v>
                </c:pt>
                <c:pt idx="90">
                  <c:v>10.931087073957817</c:v>
                </c:pt>
                <c:pt idx="91">
                  <c:v>9.9798465606348774</c:v>
                </c:pt>
                <c:pt idx="92">
                  <c:v>11.470664936255627</c:v>
                </c:pt>
                <c:pt idx="93">
                  <c:v>10.201441686258514</c:v>
                </c:pt>
                <c:pt idx="94">
                  <c:v>9.4912998986671369</c:v>
                </c:pt>
                <c:pt idx="95">
                  <c:v>10.192418844388341</c:v>
                </c:pt>
                <c:pt idx="96">
                  <c:v>10.918011460821951</c:v>
                </c:pt>
                <c:pt idx="97">
                  <c:v>11.069727336544824</c:v>
                </c:pt>
                <c:pt idx="98">
                  <c:v>10.603560693166807</c:v>
                </c:pt>
                <c:pt idx="99">
                  <c:v>9.9672132434166727</c:v>
                </c:pt>
                <c:pt idx="100">
                  <c:v>10.963774726882569</c:v>
                </c:pt>
                <c:pt idx="101">
                  <c:v>11.251171014528364</c:v>
                </c:pt>
                <c:pt idx="102">
                  <c:v>10.628012268788328</c:v>
                </c:pt>
                <c:pt idx="103">
                  <c:v>10.389610563661748</c:v>
                </c:pt>
                <c:pt idx="104">
                  <c:v>10.387394086950856</c:v>
                </c:pt>
                <c:pt idx="105">
                  <c:v>10.930156191879892</c:v>
                </c:pt>
                <c:pt idx="106">
                  <c:v>10.088970772667661</c:v>
                </c:pt>
                <c:pt idx="107">
                  <c:v>10.655846592727919</c:v>
                </c:pt>
                <c:pt idx="108">
                  <c:v>10.851238191028555</c:v>
                </c:pt>
                <c:pt idx="109">
                  <c:v>10.62476047015509</c:v>
                </c:pt>
                <c:pt idx="110">
                  <c:v>11.328353377631119</c:v>
                </c:pt>
                <c:pt idx="111">
                  <c:v>11.23270879029638</c:v>
                </c:pt>
                <c:pt idx="112">
                  <c:v>10.849201155083453</c:v>
                </c:pt>
                <c:pt idx="113">
                  <c:v>10.991072597355037</c:v>
                </c:pt>
                <c:pt idx="114">
                  <c:v>11.326306688338391</c:v>
                </c:pt>
                <c:pt idx="115">
                  <c:v>10.092577816525454</c:v>
                </c:pt>
                <c:pt idx="116">
                  <c:v>11.34236250412232</c:v>
                </c:pt>
                <c:pt idx="117">
                  <c:v>10.896183615612689</c:v>
                </c:pt>
                <c:pt idx="118">
                  <c:v>9.9323665120865048</c:v>
                </c:pt>
                <c:pt idx="119">
                  <c:v>10.948241857301557</c:v>
                </c:pt>
                <c:pt idx="120">
                  <c:v>10.536327248486318</c:v>
                </c:pt>
                <c:pt idx="121">
                  <c:v>10.69014784459452</c:v>
                </c:pt>
                <c:pt idx="122">
                  <c:v>10.449670667583172</c:v>
                </c:pt>
                <c:pt idx="123">
                  <c:v>10.887324777062158</c:v>
                </c:pt>
                <c:pt idx="124">
                  <c:v>10.145649109686099</c:v>
                </c:pt>
                <c:pt idx="125">
                  <c:v>11.675826321524578</c:v>
                </c:pt>
                <c:pt idx="126">
                  <c:v>11.474267793279349</c:v>
                </c:pt>
                <c:pt idx="127">
                  <c:v>11.254698629526748</c:v>
                </c:pt>
                <c:pt idx="128">
                  <c:v>10.833641741069437</c:v>
                </c:pt>
                <c:pt idx="129">
                  <c:v>11.1003904236777</c:v>
                </c:pt>
                <c:pt idx="130">
                  <c:v>11.243188085773259</c:v>
                </c:pt>
                <c:pt idx="131">
                  <c:v>11.175534806728963</c:v>
                </c:pt>
                <c:pt idx="132">
                  <c:v>10.948277034506731</c:v>
                </c:pt>
                <c:pt idx="133">
                  <c:v>10.032100620004105</c:v>
                </c:pt>
                <c:pt idx="134">
                  <c:v>10.815770263012745</c:v>
                </c:pt>
                <c:pt idx="135">
                  <c:v>9.4197905961583892</c:v>
                </c:pt>
                <c:pt idx="136">
                  <c:v>11.471082115711416</c:v>
                </c:pt>
                <c:pt idx="137">
                  <c:v>10.943693590315842</c:v>
                </c:pt>
                <c:pt idx="138">
                  <c:v>10.790843687312167</c:v>
                </c:pt>
                <c:pt idx="139">
                  <c:v>11.220431835521225</c:v>
                </c:pt>
                <c:pt idx="140">
                  <c:v>10.908448285122782</c:v>
                </c:pt>
                <c:pt idx="141">
                  <c:v>10.783819445556016</c:v>
                </c:pt>
                <c:pt idx="142">
                  <c:v>10.834745711532069</c:v>
                </c:pt>
                <c:pt idx="143">
                  <c:v>10.16627480445489</c:v>
                </c:pt>
                <c:pt idx="144">
                  <c:v>10.373366173968712</c:v>
                </c:pt>
                <c:pt idx="145">
                  <c:v>10.596184631815689</c:v>
                </c:pt>
                <c:pt idx="146">
                  <c:v>10.31896899591978</c:v>
                </c:pt>
                <c:pt idx="147">
                  <c:v>11.219520380615352</c:v>
                </c:pt>
                <c:pt idx="148">
                  <c:v>10.501472042414694</c:v>
                </c:pt>
                <c:pt idx="149">
                  <c:v>11.402831542173155</c:v>
                </c:pt>
                <c:pt idx="150">
                  <c:v>11.576088039927869</c:v>
                </c:pt>
                <c:pt idx="151">
                  <c:v>9.8246607719901569</c:v>
                </c:pt>
                <c:pt idx="152">
                  <c:v>11.198269513149912</c:v>
                </c:pt>
                <c:pt idx="153">
                  <c:v>10.644090674252368</c:v>
                </c:pt>
                <c:pt idx="154">
                  <c:v>11.414441253251834</c:v>
                </c:pt>
                <c:pt idx="155">
                  <c:v>11.640720435742814</c:v>
                </c:pt>
                <c:pt idx="156">
                  <c:v>10.114032068273822</c:v>
                </c:pt>
                <c:pt idx="157">
                  <c:v>9.9103141978784048</c:v>
                </c:pt>
                <c:pt idx="158">
                  <c:v>11.927489056063653</c:v>
                </c:pt>
                <c:pt idx="159">
                  <c:v>11.267459614651527</c:v>
                </c:pt>
                <c:pt idx="160">
                  <c:v>11.730276270683579</c:v>
                </c:pt>
                <c:pt idx="161">
                  <c:v>10.000523515047723</c:v>
                </c:pt>
                <c:pt idx="162">
                  <c:v>9.4418488396220202</c:v>
                </c:pt>
                <c:pt idx="163">
                  <c:v>11.625235774766013</c:v>
                </c:pt>
                <c:pt idx="164">
                  <c:v>11.6682868401814</c:v>
                </c:pt>
                <c:pt idx="165">
                  <c:v>11.187042958703143</c:v>
                </c:pt>
                <c:pt idx="166">
                  <c:v>11.253532780980898</c:v>
                </c:pt>
                <c:pt idx="167">
                  <c:v>10.556359464094182</c:v>
                </c:pt>
                <c:pt idx="168">
                  <c:v>12.030206209542181</c:v>
                </c:pt>
                <c:pt idx="169">
                  <c:v>10.633014877188824</c:v>
                </c:pt>
                <c:pt idx="170">
                  <c:v>10.198095585058642</c:v>
                </c:pt>
                <c:pt idx="171">
                  <c:v>11.582927160756119</c:v>
                </c:pt>
                <c:pt idx="172">
                  <c:v>10.879480127656327</c:v>
                </c:pt>
                <c:pt idx="173">
                  <c:v>11.766109256014413</c:v>
                </c:pt>
                <c:pt idx="174">
                  <c:v>10.886932132596673</c:v>
                </c:pt>
                <c:pt idx="175">
                  <c:v>11.331079794924211</c:v>
                </c:pt>
                <c:pt idx="176">
                  <c:v>11.447842795810972</c:v>
                </c:pt>
                <c:pt idx="177">
                  <c:v>11.69170743146565</c:v>
                </c:pt>
                <c:pt idx="178">
                  <c:v>10.015207802146536</c:v>
                </c:pt>
                <c:pt idx="179">
                  <c:v>10.859729499912511</c:v>
                </c:pt>
                <c:pt idx="180">
                  <c:v>10.996718722251758</c:v>
                </c:pt>
                <c:pt idx="181">
                  <c:v>9.6792183679344088</c:v>
                </c:pt>
                <c:pt idx="182">
                  <c:v>11.366823970028843</c:v>
                </c:pt>
                <c:pt idx="183">
                  <c:v>9.6211246415619467</c:v>
                </c:pt>
                <c:pt idx="184">
                  <c:v>10.019313118041719</c:v>
                </c:pt>
                <c:pt idx="185">
                  <c:v>11.08795638496392</c:v>
                </c:pt>
                <c:pt idx="186">
                  <c:v>11.031885155006929</c:v>
                </c:pt>
                <c:pt idx="187">
                  <c:v>10.828738025781755</c:v>
                </c:pt>
                <c:pt idx="188">
                  <c:v>10.86283777387073</c:v>
                </c:pt>
                <c:pt idx="189">
                  <c:v>10.386746688084312</c:v>
                </c:pt>
                <c:pt idx="190">
                  <c:v>10.817094686781081</c:v>
                </c:pt>
                <c:pt idx="191">
                  <c:v>10.510423036277007</c:v>
                </c:pt>
                <c:pt idx="192">
                  <c:v>10.349166470257595</c:v>
                </c:pt>
                <c:pt idx="193">
                  <c:v>10.220995381885151</c:v>
                </c:pt>
                <c:pt idx="194">
                  <c:v>11.600853921314009</c:v>
                </c:pt>
                <c:pt idx="195">
                  <c:v>10.768863865608733</c:v>
                </c:pt>
                <c:pt idx="196">
                  <c:v>10.031704850336881</c:v>
                </c:pt>
                <c:pt idx="197">
                  <c:v>9.4360406520720819</c:v>
                </c:pt>
                <c:pt idx="198">
                  <c:v>11.504076427470856</c:v>
                </c:pt>
                <c:pt idx="199">
                  <c:v>10.680769058672864</c:v>
                </c:pt>
                <c:pt idx="200">
                  <c:v>9.5356072047552356</c:v>
                </c:pt>
                <c:pt idx="201">
                  <c:v>11.479658194854082</c:v>
                </c:pt>
                <c:pt idx="202">
                  <c:v>10.262908722142885</c:v>
                </c:pt>
                <c:pt idx="203">
                  <c:v>10.681963445198846</c:v>
                </c:pt>
                <c:pt idx="204">
                  <c:v>9.5841083933410918</c:v>
                </c:pt>
                <c:pt idx="205">
                  <c:v>11.122738056213281</c:v>
                </c:pt>
                <c:pt idx="206">
                  <c:v>9.410829232725586</c:v>
                </c:pt>
                <c:pt idx="207">
                  <c:v>9.6770887085012465</c:v>
                </c:pt>
                <c:pt idx="208">
                  <c:v>10.874228590189055</c:v>
                </c:pt>
                <c:pt idx="209">
                  <c:v>10.475257746929474</c:v>
                </c:pt>
                <c:pt idx="210">
                  <c:v>11.840025346535221</c:v>
                </c:pt>
                <c:pt idx="211">
                  <c:v>11.350112374564317</c:v>
                </c:pt>
                <c:pt idx="212">
                  <c:v>10.831983496848645</c:v>
                </c:pt>
                <c:pt idx="213">
                  <c:v>9.041921720351219</c:v>
                </c:pt>
                <c:pt idx="214">
                  <c:v>11.407453832027993</c:v>
                </c:pt>
                <c:pt idx="215">
                  <c:v>10.671881342470611</c:v>
                </c:pt>
                <c:pt idx="216">
                  <c:v>10.99159485655909</c:v>
                </c:pt>
                <c:pt idx="217">
                  <c:v>11.405752196156646</c:v>
                </c:pt>
                <c:pt idx="218">
                  <c:v>11.220056631164454</c:v>
                </c:pt>
                <c:pt idx="219">
                  <c:v>11.05117567885083</c:v>
                </c:pt>
                <c:pt idx="220">
                  <c:v>11.571647100786235</c:v>
                </c:pt>
                <c:pt idx="221">
                  <c:v>11.146027010010881</c:v>
                </c:pt>
                <c:pt idx="222">
                  <c:v>9.7665216974629701</c:v>
                </c:pt>
                <c:pt idx="223">
                  <c:v>10.066073979755881</c:v>
                </c:pt>
                <c:pt idx="224">
                  <c:v>10.425520143000201</c:v>
                </c:pt>
                <c:pt idx="225">
                  <c:v>11.030476715470552</c:v>
                </c:pt>
                <c:pt idx="226">
                  <c:v>11.205448765190267</c:v>
                </c:pt>
                <c:pt idx="227">
                  <c:v>11.743267048183812</c:v>
                </c:pt>
                <c:pt idx="228">
                  <c:v>8.821142236331891</c:v>
                </c:pt>
                <c:pt idx="229">
                  <c:v>11.105738875963723</c:v>
                </c:pt>
                <c:pt idx="230">
                  <c:v>10.057923905840546</c:v>
                </c:pt>
                <c:pt idx="231">
                  <c:v>11.507319782449395</c:v>
                </c:pt>
                <c:pt idx="232">
                  <c:v>11.050715386954158</c:v>
                </c:pt>
                <c:pt idx="233">
                  <c:v>9.5271928217277431</c:v>
                </c:pt>
                <c:pt idx="234">
                  <c:v>11.484978562919277</c:v>
                </c:pt>
                <c:pt idx="235">
                  <c:v>10.791646263831526</c:v>
                </c:pt>
                <c:pt idx="236">
                  <c:v>11.070568130677657</c:v>
                </c:pt>
                <c:pt idx="237">
                  <c:v>10.82490511970208</c:v>
                </c:pt>
                <c:pt idx="238">
                  <c:v>11.506142512673396</c:v>
                </c:pt>
                <c:pt idx="239">
                  <c:v>10.416311178964792</c:v>
                </c:pt>
                <c:pt idx="240">
                  <c:v>10.420523850078832</c:v>
                </c:pt>
                <c:pt idx="241">
                  <c:v>10.013238416495247</c:v>
                </c:pt>
                <c:pt idx="242">
                  <c:v>9.4381131916740539</c:v>
                </c:pt>
                <c:pt idx="243">
                  <c:v>10.938485337475505</c:v>
                </c:pt>
                <c:pt idx="244">
                  <c:v>9.301733800405394</c:v>
                </c:pt>
                <c:pt idx="245">
                  <c:v>9.9716133815837278</c:v>
                </c:pt>
                <c:pt idx="246">
                  <c:v>10.243097717848269</c:v>
                </c:pt>
                <c:pt idx="247">
                  <c:v>10.778351940641137</c:v>
                </c:pt>
                <c:pt idx="248">
                  <c:v>11.239580128618501</c:v>
                </c:pt>
                <c:pt idx="249">
                  <c:v>10.22672980038646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C-4412-8908-1D9F5C49B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89984"/>
        <c:axId val="594692608"/>
      </c:scatterChart>
      <c:valAx>
        <c:axId val="594689984"/>
        <c:scaling>
          <c:orientation val="minMax"/>
          <c:max val="12"/>
          <c:min val="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Annual Expenditure (Texp)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2608"/>
        <c:crosses val="autoZero"/>
        <c:crossBetween val="midCat"/>
      </c:valAx>
      <c:valAx>
        <c:axId val="59469260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After</a:t>
                </a:r>
                <a:r>
                  <a:rPr lang="en-US" baseline="0"/>
                  <a:t> Tax Annual Income (ATaxInc)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Box-Whisker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Box-Whisker Plot</a:t>
          </a:r>
        </a:p>
      </cx:txPr>
    </cx:title>
    <cx:plotArea>
      <cx:plotAreaRegion>
        <cx:series layoutId="boxWhisker" uniqueId="{83E910BA-9A4E-4043-9012-452ECD2640D1}">
          <cx:tx>
            <cx:txData>
              <cx:f>_xlchart.v1.0</cx:f>
              <cx:v>Alcohol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FF638BF-7D3B-4AC5-8D3F-A32695D78169}">
          <cx:tx>
            <cx:txData>
              <cx:f>_xlchart.v1.2</cx:f>
              <cx:v>Meals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13BBEDB-2A21-4CB3-B7A9-9C87878ABA22}">
          <cx:tx>
            <cx:txData>
              <cx:f>_xlchart.v1.4</cx:f>
              <cx:v>Fuel</cx:v>
            </cx:txData>
          </cx:tx>
          <cx:dataLabels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B36771F-7D6B-4EF8-BA26-80A9A88ECD07}">
          <cx:tx>
            <cx:txData>
              <cx:f>_xlchart.v1.6</cx:f>
              <cx:v>Phone</cx:v>
            </cx:txData>
          </cx:tx>
          <cx:dataLabels>
            <cx:visibility seriesName="0" categoryName="0" value="1"/>
          </cx:dataLabels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txData>
              <cx:v>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Expenditure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12</xdr:row>
      <xdr:rowOff>38100</xdr:rowOff>
    </xdr:from>
    <xdr:to>
      <xdr:col>9</xdr:col>
      <xdr:colOff>638175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4D2F7-296B-4A59-ADB2-9D68EF382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</xdr:row>
      <xdr:rowOff>38099</xdr:rowOff>
    </xdr:from>
    <xdr:to>
      <xdr:col>13</xdr:col>
      <xdr:colOff>571500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77D1F3-09AD-4434-A6CD-6B2A266170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49" y="428624"/>
              <a:ext cx="4810126" cy="4257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631F-0C93-4BA2-8589-C79D71C51C34}">
  <dimension ref="A1:Q251"/>
  <sheetViews>
    <sheetView workbookViewId="0">
      <selection activeCell="R3" sqref="R3"/>
    </sheetView>
  </sheetViews>
  <sheetFormatPr defaultRowHeight="15" x14ac:dyDescent="0.25"/>
  <cols>
    <col min="15" max="15" width="10.5703125" bestFit="1" customWidth="1"/>
    <col min="18" max="19" width="12" bestFit="1" customWidth="1"/>
  </cols>
  <sheetData>
    <row r="1" spans="1:17" ht="30" x14ac:dyDescent="0.25">
      <c r="A1" s="4" t="s">
        <v>274</v>
      </c>
      <c r="B1" s="2" t="s">
        <v>250</v>
      </c>
      <c r="C1" s="3" t="s">
        <v>261</v>
      </c>
      <c r="D1" s="3" t="s">
        <v>269</v>
      </c>
      <c r="E1" s="3" t="s">
        <v>268</v>
      </c>
      <c r="F1" s="3" t="s">
        <v>262</v>
      </c>
      <c r="G1" s="3" t="s">
        <v>263</v>
      </c>
      <c r="H1" s="3" t="s">
        <v>264</v>
      </c>
      <c r="I1" s="3" t="s">
        <v>266</v>
      </c>
      <c r="J1" s="3" t="s">
        <v>265</v>
      </c>
      <c r="K1" s="3" t="s">
        <v>267</v>
      </c>
      <c r="L1" s="3" t="s">
        <v>271</v>
      </c>
      <c r="M1" s="3" t="s">
        <v>258</v>
      </c>
      <c r="N1" s="3" t="s">
        <v>259</v>
      </c>
      <c r="O1" s="3" t="s">
        <v>260</v>
      </c>
      <c r="P1" s="13" t="s">
        <v>251</v>
      </c>
      <c r="Q1" s="13" t="s">
        <v>270</v>
      </c>
    </row>
    <row r="2" spans="1:17" x14ac:dyDescent="0.25">
      <c r="A2" s="14">
        <v>7.0192571794793542E-3</v>
      </c>
      <c r="B2" s="10" t="s">
        <v>56</v>
      </c>
      <c r="C2" s="10">
        <v>26010</v>
      </c>
      <c r="D2" s="10">
        <v>26010</v>
      </c>
      <c r="E2" s="10">
        <v>7300</v>
      </c>
      <c r="F2" s="10">
        <v>2086</v>
      </c>
      <c r="G2" s="10">
        <v>1200</v>
      </c>
      <c r="H2" s="10">
        <v>1800</v>
      </c>
      <c r="I2" s="10">
        <v>1200</v>
      </c>
      <c r="J2" s="10">
        <v>600</v>
      </c>
      <c r="K2" s="10">
        <v>1000</v>
      </c>
      <c r="L2" s="10">
        <v>18707</v>
      </c>
      <c r="M2" s="10">
        <v>0</v>
      </c>
      <c r="N2" s="10">
        <v>3</v>
      </c>
      <c r="O2" s="10">
        <v>0</v>
      </c>
      <c r="P2" s="8" t="s">
        <v>256</v>
      </c>
      <c r="Q2" s="8" t="s">
        <v>257</v>
      </c>
    </row>
    <row r="3" spans="1:17" x14ac:dyDescent="0.25">
      <c r="A3" s="14">
        <v>8.8503677480391858E-3</v>
      </c>
      <c r="B3" s="10" t="s">
        <v>170</v>
      </c>
      <c r="C3" s="10">
        <v>113650</v>
      </c>
      <c r="D3" s="10">
        <v>87720</v>
      </c>
      <c r="E3" s="10">
        <v>7300</v>
      </c>
      <c r="F3" s="10">
        <v>2868</v>
      </c>
      <c r="G3" s="10">
        <v>600</v>
      </c>
      <c r="H3" s="10">
        <v>1500</v>
      </c>
      <c r="I3" s="10">
        <v>600</v>
      </c>
      <c r="J3" s="10">
        <v>660</v>
      </c>
      <c r="K3" s="10">
        <v>1920</v>
      </c>
      <c r="L3" s="10">
        <v>40028</v>
      </c>
      <c r="M3" s="10">
        <v>1</v>
      </c>
      <c r="N3" s="10">
        <v>2</v>
      </c>
      <c r="O3" s="10">
        <v>1</v>
      </c>
      <c r="P3" s="8" t="s">
        <v>253</v>
      </c>
      <c r="Q3" s="8" t="s">
        <v>256</v>
      </c>
    </row>
    <row r="4" spans="1:17" x14ac:dyDescent="0.25">
      <c r="A4" s="14">
        <v>1.8616290780358286E-2</v>
      </c>
      <c r="B4" s="10" t="s">
        <v>38</v>
      </c>
      <c r="C4" s="10">
        <v>41387</v>
      </c>
      <c r="D4" s="10">
        <v>38141</v>
      </c>
      <c r="E4" s="10">
        <v>3650</v>
      </c>
      <c r="F4" s="10">
        <v>2086</v>
      </c>
      <c r="G4" s="10">
        <v>360</v>
      </c>
      <c r="H4" s="10">
        <v>1080</v>
      </c>
      <c r="I4" s="10">
        <v>2400</v>
      </c>
      <c r="J4" s="10">
        <v>600</v>
      </c>
      <c r="K4" s="10">
        <v>600</v>
      </c>
      <c r="L4" s="10">
        <v>10976</v>
      </c>
      <c r="M4" s="10">
        <v>1</v>
      </c>
      <c r="N4" s="10">
        <v>1</v>
      </c>
      <c r="O4" s="10">
        <v>0</v>
      </c>
      <c r="P4" s="8" t="s">
        <v>256</v>
      </c>
      <c r="Q4" s="8" t="s">
        <v>256</v>
      </c>
    </row>
    <row r="5" spans="1:17" x14ac:dyDescent="0.25">
      <c r="A5" s="14">
        <v>2.4109622486037784E-2</v>
      </c>
      <c r="B5" s="10" t="s">
        <v>184</v>
      </c>
      <c r="C5" s="10">
        <v>31500</v>
      </c>
      <c r="D5" s="10">
        <v>26369</v>
      </c>
      <c r="E5" s="10">
        <v>4171</v>
      </c>
      <c r="F5" s="10">
        <v>4693</v>
      </c>
      <c r="G5" s="10">
        <v>1200</v>
      </c>
      <c r="H5" s="10">
        <v>0</v>
      </c>
      <c r="I5" s="10">
        <v>1800</v>
      </c>
      <c r="J5" s="10">
        <v>840</v>
      </c>
      <c r="K5" s="10">
        <v>1500</v>
      </c>
      <c r="L5" s="10">
        <v>14727</v>
      </c>
      <c r="M5" s="10">
        <v>0</v>
      </c>
      <c r="N5" s="10">
        <v>1</v>
      </c>
      <c r="O5" s="10">
        <v>0</v>
      </c>
      <c r="P5" s="8" t="s">
        <v>254</v>
      </c>
      <c r="Q5" s="8" t="s">
        <v>257</v>
      </c>
    </row>
    <row r="6" spans="1:17" x14ac:dyDescent="0.25">
      <c r="A6" s="14">
        <v>2.6551103244117559E-2</v>
      </c>
      <c r="B6" s="10" t="s">
        <v>225</v>
      </c>
      <c r="C6" s="10">
        <v>139070</v>
      </c>
      <c r="D6" s="10">
        <v>111346</v>
      </c>
      <c r="E6" s="10">
        <v>18249</v>
      </c>
      <c r="F6" s="10">
        <v>1564</v>
      </c>
      <c r="G6" s="10">
        <v>2220</v>
      </c>
      <c r="H6" s="10">
        <v>4620</v>
      </c>
      <c r="I6" s="10">
        <v>900</v>
      </c>
      <c r="J6" s="10">
        <v>2700</v>
      </c>
      <c r="K6" s="10">
        <v>2400</v>
      </c>
      <c r="L6" s="10">
        <v>43153</v>
      </c>
      <c r="M6" s="10">
        <v>0</v>
      </c>
      <c r="N6" s="10">
        <v>5</v>
      </c>
      <c r="O6" s="10">
        <v>1</v>
      </c>
      <c r="P6" s="8" t="s">
        <v>254</v>
      </c>
      <c r="Q6" s="8" t="s">
        <v>257</v>
      </c>
    </row>
    <row r="7" spans="1:17" x14ac:dyDescent="0.25">
      <c r="A7" s="14">
        <v>4.2725913266396069E-2</v>
      </c>
      <c r="B7" s="10" t="s">
        <v>230</v>
      </c>
      <c r="C7" s="10">
        <v>39200</v>
      </c>
      <c r="D7" s="10">
        <v>31876</v>
      </c>
      <c r="E7" s="10">
        <v>1564</v>
      </c>
      <c r="F7" s="10">
        <v>0</v>
      </c>
      <c r="G7" s="10">
        <v>120</v>
      </c>
      <c r="H7" s="10">
        <v>960</v>
      </c>
      <c r="I7" s="10">
        <v>600</v>
      </c>
      <c r="J7" s="10">
        <v>240</v>
      </c>
      <c r="K7" s="10">
        <v>960</v>
      </c>
      <c r="L7" s="10">
        <v>7848</v>
      </c>
      <c r="M7" s="10">
        <v>0</v>
      </c>
      <c r="N7" s="10">
        <v>1</v>
      </c>
      <c r="O7" s="10">
        <v>1</v>
      </c>
      <c r="P7" s="8" t="s">
        <v>252</v>
      </c>
      <c r="Q7" s="8" t="s">
        <v>257</v>
      </c>
    </row>
    <row r="8" spans="1:17" x14ac:dyDescent="0.25">
      <c r="A8" s="14">
        <v>4.3641468550675987E-2</v>
      </c>
      <c r="B8" s="10" t="s">
        <v>40</v>
      </c>
      <c r="C8" s="10">
        <v>119406</v>
      </c>
      <c r="D8" s="10">
        <v>84503</v>
      </c>
      <c r="E8" s="10">
        <v>23463</v>
      </c>
      <c r="F8" s="10">
        <v>5214</v>
      </c>
      <c r="G8" s="10">
        <v>240</v>
      </c>
      <c r="H8" s="10">
        <v>0</v>
      </c>
      <c r="I8" s="10">
        <v>600</v>
      </c>
      <c r="J8" s="10">
        <v>600</v>
      </c>
      <c r="K8" s="10">
        <v>2300</v>
      </c>
      <c r="L8" s="10">
        <v>43131</v>
      </c>
      <c r="M8" s="10">
        <v>4</v>
      </c>
      <c r="N8" s="10">
        <v>2</v>
      </c>
      <c r="O8" s="10">
        <v>1</v>
      </c>
      <c r="P8" s="8" t="s">
        <v>256</v>
      </c>
      <c r="Q8" s="8" t="s">
        <v>256</v>
      </c>
    </row>
    <row r="9" spans="1:17" x14ac:dyDescent="0.25">
      <c r="A9" s="14">
        <v>5.3102206488235118E-2</v>
      </c>
      <c r="B9" s="10" t="s">
        <v>160</v>
      </c>
      <c r="C9" s="10">
        <v>42135</v>
      </c>
      <c r="D9" s="10">
        <v>33976</v>
      </c>
      <c r="E9" s="10">
        <v>3911</v>
      </c>
      <c r="F9" s="10">
        <v>0</v>
      </c>
      <c r="G9" s="10">
        <v>840</v>
      </c>
      <c r="H9" s="10">
        <v>1680</v>
      </c>
      <c r="I9" s="10">
        <v>960</v>
      </c>
      <c r="J9" s="10">
        <v>720</v>
      </c>
      <c r="K9" s="10">
        <v>470</v>
      </c>
      <c r="L9" s="10">
        <v>12381</v>
      </c>
      <c r="M9" s="10">
        <v>0</v>
      </c>
      <c r="N9" s="10">
        <v>1</v>
      </c>
      <c r="O9" s="10">
        <v>0</v>
      </c>
      <c r="P9" s="8" t="s">
        <v>253</v>
      </c>
      <c r="Q9" s="8" t="s">
        <v>257</v>
      </c>
    </row>
    <row r="10" spans="1:17" x14ac:dyDescent="0.25">
      <c r="A10" s="14">
        <v>6.0121463667714467E-2</v>
      </c>
      <c r="B10" s="10" t="s">
        <v>218</v>
      </c>
      <c r="C10" s="10">
        <v>14776</v>
      </c>
      <c r="D10" s="10">
        <v>14776</v>
      </c>
      <c r="E10" s="10">
        <v>1304</v>
      </c>
      <c r="F10" s="10">
        <v>0</v>
      </c>
      <c r="G10" s="10">
        <v>0</v>
      </c>
      <c r="H10" s="10">
        <v>360</v>
      </c>
      <c r="I10" s="10">
        <v>360</v>
      </c>
      <c r="J10" s="10">
        <v>0</v>
      </c>
      <c r="K10" s="10">
        <v>250</v>
      </c>
      <c r="L10" s="10">
        <v>2489</v>
      </c>
      <c r="M10" s="10">
        <v>0</v>
      </c>
      <c r="N10" s="10">
        <v>1</v>
      </c>
      <c r="O10" s="10">
        <v>0</v>
      </c>
      <c r="P10" s="8" t="s">
        <v>254</v>
      </c>
      <c r="Q10" s="8" t="s">
        <v>256</v>
      </c>
    </row>
    <row r="11" spans="1:17" x14ac:dyDescent="0.25">
      <c r="A11" s="14">
        <v>6.40888698995941E-2</v>
      </c>
      <c r="B11" s="10" t="s">
        <v>173</v>
      </c>
      <c r="C11" s="10">
        <v>85736</v>
      </c>
      <c r="D11" s="10">
        <v>66212</v>
      </c>
      <c r="E11" s="10">
        <v>9907</v>
      </c>
      <c r="F11" s="10">
        <v>521</v>
      </c>
      <c r="G11" s="10">
        <v>1920</v>
      </c>
      <c r="H11" s="10">
        <v>2040</v>
      </c>
      <c r="I11" s="10">
        <v>930</v>
      </c>
      <c r="J11" s="10">
        <v>480</v>
      </c>
      <c r="K11" s="10">
        <v>1500</v>
      </c>
      <c r="L11" s="10">
        <v>35388</v>
      </c>
      <c r="M11" s="10">
        <v>1</v>
      </c>
      <c r="N11" s="10">
        <v>2</v>
      </c>
      <c r="O11" s="10">
        <v>1</v>
      </c>
      <c r="P11" s="8" t="s">
        <v>252</v>
      </c>
      <c r="Q11" s="8" t="s">
        <v>257</v>
      </c>
    </row>
    <row r="12" spans="1:17" x14ac:dyDescent="0.25">
      <c r="A12" s="14">
        <v>8.0874050111392565E-2</v>
      </c>
      <c r="B12" s="10" t="s">
        <v>65</v>
      </c>
      <c r="C12" s="10">
        <v>112500</v>
      </c>
      <c r="D12" s="10">
        <v>82911</v>
      </c>
      <c r="E12" s="10">
        <v>7821</v>
      </c>
      <c r="F12" s="10">
        <v>0</v>
      </c>
      <c r="G12" s="10">
        <v>240</v>
      </c>
      <c r="H12" s="10">
        <v>2400</v>
      </c>
      <c r="I12" s="10">
        <v>1200</v>
      </c>
      <c r="J12" s="10">
        <v>0</v>
      </c>
      <c r="K12" s="10">
        <v>800</v>
      </c>
      <c r="L12" s="10">
        <v>13261</v>
      </c>
      <c r="M12" s="10">
        <v>0</v>
      </c>
      <c r="N12" s="10">
        <v>2</v>
      </c>
      <c r="O12" s="10">
        <v>1</v>
      </c>
      <c r="P12" s="8" t="s">
        <v>254</v>
      </c>
      <c r="Q12" s="8" t="s">
        <v>257</v>
      </c>
    </row>
    <row r="13" spans="1:17" x14ac:dyDescent="0.25">
      <c r="A13" s="14">
        <v>8.1789605395672482E-2</v>
      </c>
      <c r="B13" s="10" t="s">
        <v>35</v>
      </c>
      <c r="C13" s="10">
        <v>22237</v>
      </c>
      <c r="D13" s="10">
        <v>22237</v>
      </c>
      <c r="E13" s="10">
        <v>7821</v>
      </c>
      <c r="F13" s="10">
        <v>261</v>
      </c>
      <c r="G13" s="10">
        <v>600</v>
      </c>
      <c r="H13" s="10">
        <v>342</v>
      </c>
      <c r="I13" s="10">
        <v>804</v>
      </c>
      <c r="J13" s="10">
        <v>270</v>
      </c>
      <c r="K13" s="10">
        <v>609</v>
      </c>
      <c r="L13" s="10">
        <v>12582</v>
      </c>
      <c r="M13" s="10">
        <v>0</v>
      </c>
      <c r="N13" s="10">
        <v>2</v>
      </c>
      <c r="O13" s="10">
        <v>1</v>
      </c>
      <c r="P13" s="8" t="s">
        <v>255</v>
      </c>
      <c r="Q13" s="8" t="s">
        <v>257</v>
      </c>
    </row>
    <row r="14" spans="1:17" x14ac:dyDescent="0.25">
      <c r="A14" s="14">
        <v>9.4912564470351277E-2</v>
      </c>
      <c r="B14" s="10" t="s">
        <v>167</v>
      </c>
      <c r="C14" s="10">
        <v>105450</v>
      </c>
      <c r="D14" s="10">
        <v>81557</v>
      </c>
      <c r="E14" s="10">
        <v>7821</v>
      </c>
      <c r="F14" s="10">
        <v>0</v>
      </c>
      <c r="G14" s="10">
        <v>360</v>
      </c>
      <c r="H14" s="10">
        <v>1200</v>
      </c>
      <c r="I14" s="10">
        <v>720</v>
      </c>
      <c r="J14" s="10">
        <v>600</v>
      </c>
      <c r="K14" s="10">
        <v>800</v>
      </c>
      <c r="L14" s="10">
        <v>23231</v>
      </c>
      <c r="M14" s="10">
        <v>1</v>
      </c>
      <c r="N14" s="10">
        <v>3</v>
      </c>
      <c r="O14" s="10">
        <v>1</v>
      </c>
      <c r="P14" s="8" t="s">
        <v>252</v>
      </c>
      <c r="Q14" s="8" t="s">
        <v>256</v>
      </c>
    </row>
    <row r="15" spans="1:17" x14ac:dyDescent="0.25">
      <c r="A15" s="14">
        <v>9.7354045228431052E-2</v>
      </c>
      <c r="B15" s="10" t="s">
        <v>16</v>
      </c>
      <c r="C15" s="10">
        <v>28132</v>
      </c>
      <c r="D15" s="10">
        <v>28132</v>
      </c>
      <c r="E15" s="10">
        <v>5214</v>
      </c>
      <c r="F15" s="10">
        <v>1825</v>
      </c>
      <c r="G15" s="10">
        <v>0</v>
      </c>
      <c r="H15" s="10">
        <v>240</v>
      </c>
      <c r="I15" s="10">
        <v>480</v>
      </c>
      <c r="J15" s="10">
        <v>960</v>
      </c>
      <c r="K15" s="10">
        <v>620</v>
      </c>
      <c r="L15" s="10">
        <v>15275</v>
      </c>
      <c r="M15" s="10">
        <v>0</v>
      </c>
      <c r="N15" s="10">
        <v>2</v>
      </c>
      <c r="O15" s="10">
        <v>1</v>
      </c>
      <c r="P15" s="8" t="s">
        <v>252</v>
      </c>
      <c r="Q15" s="8" t="s">
        <v>257</v>
      </c>
    </row>
    <row r="16" spans="1:17" x14ac:dyDescent="0.25">
      <c r="A16" s="14">
        <v>0.1043733024079104</v>
      </c>
      <c r="B16" s="10" t="s">
        <v>93</v>
      </c>
      <c r="C16" s="10">
        <v>27247</v>
      </c>
      <c r="D16" s="10">
        <v>27247</v>
      </c>
      <c r="E16" s="10">
        <v>5214</v>
      </c>
      <c r="F16" s="10">
        <v>0</v>
      </c>
      <c r="G16" s="10">
        <v>0</v>
      </c>
      <c r="H16" s="10">
        <v>720</v>
      </c>
      <c r="I16" s="10">
        <v>600</v>
      </c>
      <c r="J16" s="10">
        <v>0</v>
      </c>
      <c r="K16" s="10">
        <v>35</v>
      </c>
      <c r="L16" s="10">
        <v>7069</v>
      </c>
      <c r="M16" s="10">
        <v>0</v>
      </c>
      <c r="N16" s="10">
        <v>2</v>
      </c>
      <c r="O16" s="10">
        <v>1</v>
      </c>
      <c r="P16" s="8" t="s">
        <v>256</v>
      </c>
      <c r="Q16" s="8" t="s">
        <v>256</v>
      </c>
    </row>
    <row r="17" spans="1:17" x14ac:dyDescent="0.25">
      <c r="A17" s="14">
        <v>0.10773033845027009</v>
      </c>
      <c r="B17" s="10" t="s">
        <v>205</v>
      </c>
      <c r="C17" s="10">
        <v>99520</v>
      </c>
      <c r="D17" s="10">
        <v>72385</v>
      </c>
      <c r="E17" s="10">
        <v>13035</v>
      </c>
      <c r="F17" s="10">
        <v>1043</v>
      </c>
      <c r="G17" s="10">
        <v>240</v>
      </c>
      <c r="H17" s="10">
        <v>1800</v>
      </c>
      <c r="I17" s="10">
        <v>1560</v>
      </c>
      <c r="J17" s="10">
        <v>600</v>
      </c>
      <c r="K17" s="10">
        <v>990</v>
      </c>
      <c r="L17" s="10">
        <v>30774</v>
      </c>
      <c r="M17" s="10">
        <v>2</v>
      </c>
      <c r="N17" s="10">
        <v>2</v>
      </c>
      <c r="O17" s="10">
        <v>1</v>
      </c>
      <c r="P17" s="8" t="s">
        <v>252</v>
      </c>
      <c r="Q17" s="8" t="s">
        <v>256</v>
      </c>
    </row>
    <row r="18" spans="1:17" x14ac:dyDescent="0.25">
      <c r="A18" s="14">
        <v>0.11383404034546954</v>
      </c>
      <c r="B18" s="10" t="s">
        <v>219</v>
      </c>
      <c r="C18" s="10">
        <v>71000</v>
      </c>
      <c r="D18" s="10">
        <v>58455</v>
      </c>
      <c r="E18" s="10">
        <v>4693</v>
      </c>
      <c r="F18" s="10">
        <v>0</v>
      </c>
      <c r="G18" s="10">
        <v>720</v>
      </c>
      <c r="H18" s="10">
        <v>4800</v>
      </c>
      <c r="I18" s="10">
        <v>1320</v>
      </c>
      <c r="J18" s="10">
        <v>360</v>
      </c>
      <c r="K18" s="10">
        <v>1140</v>
      </c>
      <c r="L18" s="10">
        <v>15677</v>
      </c>
      <c r="M18" s="10">
        <v>0</v>
      </c>
      <c r="N18" s="10">
        <v>2</v>
      </c>
      <c r="O18" s="10">
        <v>1</v>
      </c>
      <c r="P18" s="8" t="s">
        <v>253</v>
      </c>
      <c r="Q18" s="8" t="s">
        <v>256</v>
      </c>
    </row>
    <row r="19" spans="1:17" x14ac:dyDescent="0.25">
      <c r="A19" s="14">
        <v>0.11688589129306926</v>
      </c>
      <c r="B19" s="10" t="s">
        <v>73</v>
      </c>
      <c r="C19" s="10">
        <v>30213</v>
      </c>
      <c r="D19" s="10">
        <v>25462</v>
      </c>
      <c r="E19" s="10">
        <v>3128</v>
      </c>
      <c r="F19" s="10">
        <v>261</v>
      </c>
      <c r="G19" s="10">
        <v>240</v>
      </c>
      <c r="H19" s="10">
        <v>300</v>
      </c>
      <c r="I19" s="10">
        <v>720</v>
      </c>
      <c r="J19" s="10">
        <v>0</v>
      </c>
      <c r="K19" s="10">
        <v>300</v>
      </c>
      <c r="L19" s="10">
        <v>5449</v>
      </c>
      <c r="M19" s="10">
        <v>0</v>
      </c>
      <c r="N19" s="10">
        <v>1</v>
      </c>
      <c r="O19" s="10">
        <v>0</v>
      </c>
      <c r="P19" s="8" t="s">
        <v>256</v>
      </c>
      <c r="Q19" s="8" t="s">
        <v>256</v>
      </c>
    </row>
    <row r="20" spans="1:17" x14ac:dyDescent="0.25">
      <c r="A20" s="14">
        <v>0.12421033356730858</v>
      </c>
      <c r="B20" s="10" t="s">
        <v>192</v>
      </c>
      <c r="C20" s="10">
        <v>49400</v>
      </c>
      <c r="D20" s="10">
        <v>49400</v>
      </c>
      <c r="E20" s="10">
        <v>8342</v>
      </c>
      <c r="F20" s="10">
        <v>0</v>
      </c>
      <c r="G20" s="10">
        <v>0</v>
      </c>
      <c r="H20" s="10">
        <v>720</v>
      </c>
      <c r="I20" s="10">
        <v>0</v>
      </c>
      <c r="J20" s="10">
        <v>0</v>
      </c>
      <c r="K20" s="10">
        <v>60</v>
      </c>
      <c r="L20" s="10">
        <v>10373</v>
      </c>
      <c r="M20" s="10">
        <v>0</v>
      </c>
      <c r="N20" s="10">
        <v>5</v>
      </c>
      <c r="O20" s="10">
        <v>1</v>
      </c>
      <c r="P20" s="8" t="s">
        <v>252</v>
      </c>
      <c r="Q20" s="8" t="s">
        <v>256</v>
      </c>
    </row>
    <row r="21" spans="1:17" x14ac:dyDescent="0.25">
      <c r="A21" s="14">
        <v>0.12451551866206854</v>
      </c>
      <c r="B21" s="10" t="s">
        <v>75</v>
      </c>
      <c r="C21" s="10">
        <v>31200</v>
      </c>
      <c r="D21" s="10">
        <v>26154</v>
      </c>
      <c r="E21" s="10">
        <v>5214</v>
      </c>
      <c r="F21" s="10">
        <v>0</v>
      </c>
      <c r="G21" s="10">
        <v>480</v>
      </c>
      <c r="H21" s="10">
        <v>600</v>
      </c>
      <c r="I21" s="10">
        <v>1440</v>
      </c>
      <c r="J21" s="10">
        <v>600</v>
      </c>
      <c r="K21" s="10">
        <v>560</v>
      </c>
      <c r="L21" s="10">
        <v>14302</v>
      </c>
      <c r="M21" s="10">
        <v>0</v>
      </c>
      <c r="N21" s="10">
        <v>1</v>
      </c>
      <c r="O21" s="10">
        <v>1</v>
      </c>
      <c r="P21" s="8" t="s">
        <v>255</v>
      </c>
      <c r="Q21" s="8" t="s">
        <v>257</v>
      </c>
    </row>
    <row r="22" spans="1:17" x14ac:dyDescent="0.25">
      <c r="A22" s="14">
        <v>0.12970366527298807</v>
      </c>
      <c r="B22" s="10" t="s">
        <v>34</v>
      </c>
      <c r="C22" s="10">
        <v>35840</v>
      </c>
      <c r="D22" s="10">
        <v>35840</v>
      </c>
      <c r="E22" s="10">
        <v>8082</v>
      </c>
      <c r="F22" s="10">
        <v>730</v>
      </c>
      <c r="G22" s="10">
        <v>840</v>
      </c>
      <c r="H22" s="10">
        <v>1506</v>
      </c>
      <c r="I22" s="10">
        <v>720</v>
      </c>
      <c r="J22" s="10">
        <v>600</v>
      </c>
      <c r="K22" s="10">
        <v>1000</v>
      </c>
      <c r="L22" s="10">
        <v>19446</v>
      </c>
      <c r="M22" s="10">
        <v>0</v>
      </c>
      <c r="N22" s="10">
        <v>2</v>
      </c>
      <c r="O22" s="10">
        <v>1</v>
      </c>
      <c r="P22" s="8" t="s">
        <v>252</v>
      </c>
      <c r="Q22" s="8" t="s">
        <v>256</v>
      </c>
    </row>
    <row r="23" spans="1:17" x14ac:dyDescent="0.25">
      <c r="A23" s="14">
        <v>0.13245033112582782</v>
      </c>
      <c r="B23" s="10" t="s">
        <v>67</v>
      </c>
      <c r="C23" s="10">
        <v>127000</v>
      </c>
      <c r="D23" s="10">
        <v>90247</v>
      </c>
      <c r="E23" s="10">
        <v>7821</v>
      </c>
      <c r="F23" s="10">
        <v>521</v>
      </c>
      <c r="G23" s="10">
        <v>720</v>
      </c>
      <c r="H23" s="10">
        <v>1320</v>
      </c>
      <c r="I23" s="10">
        <v>900</v>
      </c>
      <c r="J23" s="10">
        <v>300</v>
      </c>
      <c r="K23" s="10">
        <v>800</v>
      </c>
      <c r="L23" s="10">
        <v>18513</v>
      </c>
      <c r="M23" s="10">
        <v>0</v>
      </c>
      <c r="N23" s="10">
        <v>2</v>
      </c>
      <c r="O23" s="10">
        <v>1</v>
      </c>
      <c r="P23" s="8" t="s">
        <v>252</v>
      </c>
      <c r="Q23" s="8" t="s">
        <v>256</v>
      </c>
    </row>
    <row r="24" spans="1:17" x14ac:dyDescent="0.25">
      <c r="A24" s="14">
        <v>0.13306070131534775</v>
      </c>
      <c r="B24" s="10" t="s">
        <v>228</v>
      </c>
      <c r="C24" s="10">
        <v>97068</v>
      </c>
      <c r="D24" s="10">
        <v>77777</v>
      </c>
      <c r="E24" s="10">
        <v>14339</v>
      </c>
      <c r="F24" s="10">
        <v>1043</v>
      </c>
      <c r="G24" s="10">
        <v>1920</v>
      </c>
      <c r="H24" s="10">
        <v>12000</v>
      </c>
      <c r="I24" s="10">
        <v>1500</v>
      </c>
      <c r="J24" s="10">
        <v>1200</v>
      </c>
      <c r="K24" s="10">
        <v>2200</v>
      </c>
      <c r="L24" s="10">
        <v>54182</v>
      </c>
      <c r="M24" s="10">
        <v>1</v>
      </c>
      <c r="N24" s="10">
        <v>3</v>
      </c>
      <c r="O24" s="10">
        <v>1</v>
      </c>
      <c r="P24" s="8" t="s">
        <v>255</v>
      </c>
      <c r="Q24" s="8" t="s">
        <v>256</v>
      </c>
    </row>
    <row r="25" spans="1:17" x14ac:dyDescent="0.25">
      <c r="A25" s="14">
        <v>0.14831995605334636</v>
      </c>
      <c r="B25" s="10" t="s">
        <v>2</v>
      </c>
      <c r="C25" s="10">
        <v>104600</v>
      </c>
      <c r="D25" s="10">
        <v>78660</v>
      </c>
      <c r="E25" s="10">
        <v>7039</v>
      </c>
      <c r="F25" s="10">
        <v>3259</v>
      </c>
      <c r="G25" s="10">
        <v>2400</v>
      </c>
      <c r="H25" s="10">
        <v>2100</v>
      </c>
      <c r="I25" s="10">
        <v>2400</v>
      </c>
      <c r="J25" s="10">
        <v>900</v>
      </c>
      <c r="K25" s="10">
        <v>1250</v>
      </c>
      <c r="L25" s="10">
        <v>22548</v>
      </c>
      <c r="M25" s="10">
        <v>0</v>
      </c>
      <c r="N25" s="10">
        <v>2</v>
      </c>
      <c r="O25" s="10">
        <v>0</v>
      </c>
      <c r="P25" s="8" t="s">
        <v>254</v>
      </c>
      <c r="Q25" s="8" t="s">
        <v>256</v>
      </c>
    </row>
    <row r="26" spans="1:17" x14ac:dyDescent="0.25">
      <c r="A26" s="14">
        <v>0.15106662190618611</v>
      </c>
      <c r="B26" s="10" t="s">
        <v>82</v>
      </c>
      <c r="C26" s="10">
        <v>94040</v>
      </c>
      <c r="D26" s="10">
        <v>70317</v>
      </c>
      <c r="E26" s="10">
        <v>10428</v>
      </c>
      <c r="F26" s="10">
        <v>521</v>
      </c>
      <c r="G26" s="10">
        <v>1440</v>
      </c>
      <c r="H26" s="10">
        <v>2400</v>
      </c>
      <c r="I26" s="10">
        <v>1200</v>
      </c>
      <c r="J26" s="10">
        <v>1200</v>
      </c>
      <c r="K26" s="10">
        <v>1680</v>
      </c>
      <c r="L26" s="10">
        <v>22869</v>
      </c>
      <c r="M26" s="10">
        <v>1</v>
      </c>
      <c r="N26" s="10">
        <v>3</v>
      </c>
      <c r="O26" s="10">
        <v>1</v>
      </c>
      <c r="P26" s="8" t="s">
        <v>256</v>
      </c>
      <c r="Q26" s="8" t="s">
        <v>256</v>
      </c>
    </row>
    <row r="27" spans="1:17" x14ac:dyDescent="0.25">
      <c r="A27" s="14">
        <v>0.15747550889614551</v>
      </c>
      <c r="B27" s="10" t="s">
        <v>70</v>
      </c>
      <c r="C27" s="10">
        <v>53188</v>
      </c>
      <c r="D27" s="10">
        <v>45807</v>
      </c>
      <c r="E27" s="10">
        <v>9125</v>
      </c>
      <c r="F27" s="10">
        <v>1825</v>
      </c>
      <c r="G27" s="10">
        <v>0</v>
      </c>
      <c r="H27" s="10">
        <v>660</v>
      </c>
      <c r="I27" s="10">
        <v>1200</v>
      </c>
      <c r="J27" s="10">
        <v>0</v>
      </c>
      <c r="K27" s="10">
        <v>730</v>
      </c>
      <c r="L27" s="10">
        <v>14813</v>
      </c>
      <c r="M27" s="10">
        <v>0</v>
      </c>
      <c r="N27" s="10">
        <v>2</v>
      </c>
      <c r="O27" s="10">
        <v>0</v>
      </c>
      <c r="P27" s="8" t="s">
        <v>256</v>
      </c>
      <c r="Q27" s="8" t="s">
        <v>257</v>
      </c>
    </row>
    <row r="28" spans="1:17" x14ac:dyDescent="0.25">
      <c r="A28" s="14">
        <v>0.16357921079134496</v>
      </c>
      <c r="B28" s="10" t="s">
        <v>119</v>
      </c>
      <c r="C28" s="10">
        <v>53870</v>
      </c>
      <c r="D28" s="10">
        <v>46033</v>
      </c>
      <c r="E28" s="10">
        <v>11732</v>
      </c>
      <c r="F28" s="10">
        <v>2346</v>
      </c>
      <c r="G28" s="10">
        <v>2400</v>
      </c>
      <c r="H28" s="10">
        <v>4320</v>
      </c>
      <c r="I28" s="10">
        <v>2700</v>
      </c>
      <c r="J28" s="10">
        <v>30300</v>
      </c>
      <c r="K28" s="10">
        <v>725</v>
      </c>
      <c r="L28" s="10">
        <v>59826</v>
      </c>
      <c r="M28" s="10">
        <v>3</v>
      </c>
      <c r="N28" s="10">
        <v>2</v>
      </c>
      <c r="O28" s="10">
        <v>1</v>
      </c>
      <c r="P28" s="8" t="s">
        <v>253</v>
      </c>
      <c r="Q28" s="8" t="s">
        <v>257</v>
      </c>
    </row>
    <row r="29" spans="1:17" x14ac:dyDescent="0.25">
      <c r="A29" s="14">
        <v>0.1654103213599048</v>
      </c>
      <c r="B29" s="10" t="s">
        <v>4</v>
      </c>
      <c r="C29" s="10">
        <v>139000</v>
      </c>
      <c r="D29" s="10">
        <v>121798</v>
      </c>
      <c r="E29" s="10">
        <v>15642</v>
      </c>
      <c r="F29" s="10">
        <v>1043</v>
      </c>
      <c r="G29" s="10">
        <v>4800</v>
      </c>
      <c r="H29" s="10">
        <v>660</v>
      </c>
      <c r="I29" s="10">
        <v>3600</v>
      </c>
      <c r="J29" s="10">
        <v>6000</v>
      </c>
      <c r="K29" s="10">
        <v>1000</v>
      </c>
      <c r="L29" s="10">
        <v>53549</v>
      </c>
      <c r="M29" s="10">
        <v>0</v>
      </c>
      <c r="N29" s="10">
        <v>2</v>
      </c>
      <c r="O29" s="10">
        <v>1</v>
      </c>
      <c r="P29" s="8" t="s">
        <v>255</v>
      </c>
      <c r="Q29" s="8" t="s">
        <v>256</v>
      </c>
    </row>
    <row r="30" spans="1:17" x14ac:dyDescent="0.25">
      <c r="A30" s="14">
        <v>0.17181920834986419</v>
      </c>
      <c r="B30" s="10" t="s">
        <v>135</v>
      </c>
      <c r="C30" s="10">
        <v>41700</v>
      </c>
      <c r="D30" s="10">
        <v>39942</v>
      </c>
      <c r="E30" s="10">
        <v>2868</v>
      </c>
      <c r="F30" s="10">
        <v>1304</v>
      </c>
      <c r="G30" s="10">
        <v>1800</v>
      </c>
      <c r="H30" s="10">
        <v>864</v>
      </c>
      <c r="I30" s="10">
        <v>960</v>
      </c>
      <c r="J30" s="10">
        <v>600</v>
      </c>
      <c r="K30" s="10">
        <v>1437</v>
      </c>
      <c r="L30" s="10">
        <v>14806</v>
      </c>
      <c r="M30" s="10">
        <v>0</v>
      </c>
      <c r="N30" s="10">
        <v>1</v>
      </c>
      <c r="O30" s="10">
        <v>1</v>
      </c>
      <c r="P30" s="8" t="s">
        <v>253</v>
      </c>
      <c r="Q30" s="8" t="s">
        <v>256</v>
      </c>
    </row>
    <row r="31" spans="1:17" x14ac:dyDescent="0.25">
      <c r="A31" s="14">
        <v>0.17273476363414414</v>
      </c>
      <c r="B31" s="10" t="s">
        <v>85</v>
      </c>
      <c r="C31" s="10">
        <v>27886</v>
      </c>
      <c r="D31" s="10">
        <v>27886</v>
      </c>
      <c r="E31" s="10">
        <v>9125</v>
      </c>
      <c r="F31" s="10">
        <v>0</v>
      </c>
      <c r="G31" s="10">
        <v>2160</v>
      </c>
      <c r="H31" s="10">
        <v>3600</v>
      </c>
      <c r="I31" s="10">
        <v>10800</v>
      </c>
      <c r="J31" s="10">
        <v>1200</v>
      </c>
      <c r="K31" s="10">
        <v>9500</v>
      </c>
      <c r="L31" s="10">
        <v>47426</v>
      </c>
      <c r="M31" s="10">
        <v>1</v>
      </c>
      <c r="N31" s="10">
        <v>5</v>
      </c>
      <c r="O31" s="10">
        <v>0</v>
      </c>
      <c r="P31" s="8" t="s">
        <v>253</v>
      </c>
      <c r="Q31" s="8" t="s">
        <v>257</v>
      </c>
    </row>
    <row r="32" spans="1:17" x14ac:dyDescent="0.25">
      <c r="A32" s="14">
        <v>0.17334513382366407</v>
      </c>
      <c r="B32" s="10" t="s">
        <v>47</v>
      </c>
      <c r="C32" s="10">
        <v>91710</v>
      </c>
      <c r="D32" s="10">
        <v>72437</v>
      </c>
      <c r="E32" s="10">
        <v>6518</v>
      </c>
      <c r="F32" s="10">
        <v>1304</v>
      </c>
      <c r="G32" s="10">
        <v>960</v>
      </c>
      <c r="H32" s="10">
        <v>4800</v>
      </c>
      <c r="I32" s="10">
        <v>1680</v>
      </c>
      <c r="J32" s="10">
        <v>1200</v>
      </c>
      <c r="K32" s="10">
        <v>1000</v>
      </c>
      <c r="L32" s="10">
        <v>32618</v>
      </c>
      <c r="M32" s="10">
        <v>1</v>
      </c>
      <c r="N32" s="10">
        <v>2</v>
      </c>
      <c r="O32" s="10">
        <v>1</v>
      </c>
      <c r="P32" s="8" t="s">
        <v>255</v>
      </c>
      <c r="Q32" s="8" t="s">
        <v>257</v>
      </c>
    </row>
    <row r="33" spans="1:17" x14ac:dyDescent="0.25">
      <c r="A33" s="14">
        <v>0.17731254005554367</v>
      </c>
      <c r="B33" s="10" t="s">
        <v>180</v>
      </c>
      <c r="C33" s="10">
        <v>138600</v>
      </c>
      <c r="D33" s="10">
        <v>103378</v>
      </c>
      <c r="E33" s="10">
        <v>6778</v>
      </c>
      <c r="F33" s="10">
        <v>2086</v>
      </c>
      <c r="G33" s="10">
        <v>4800</v>
      </c>
      <c r="H33" s="10">
        <v>720</v>
      </c>
      <c r="I33" s="10">
        <v>1560</v>
      </c>
      <c r="J33" s="10">
        <v>2400</v>
      </c>
      <c r="K33" s="10">
        <v>640</v>
      </c>
      <c r="L33" s="10">
        <v>27087</v>
      </c>
      <c r="M33" s="10">
        <v>0</v>
      </c>
      <c r="N33" s="10">
        <v>2</v>
      </c>
      <c r="O33" s="10">
        <v>1</v>
      </c>
      <c r="P33" s="8" t="s">
        <v>256</v>
      </c>
      <c r="Q33" s="8" t="s">
        <v>257</v>
      </c>
    </row>
    <row r="34" spans="1:17" x14ac:dyDescent="0.25">
      <c r="A34" s="14">
        <v>0.18738364818262276</v>
      </c>
      <c r="B34" s="10" t="s">
        <v>118</v>
      </c>
      <c r="C34" s="10">
        <v>101593</v>
      </c>
      <c r="D34" s="10">
        <v>79307</v>
      </c>
      <c r="E34" s="10">
        <v>7821</v>
      </c>
      <c r="F34" s="10">
        <v>3128</v>
      </c>
      <c r="G34" s="10">
        <v>1200</v>
      </c>
      <c r="H34" s="10">
        <v>600</v>
      </c>
      <c r="I34" s="10">
        <v>1200</v>
      </c>
      <c r="J34" s="10">
        <v>780</v>
      </c>
      <c r="K34" s="10">
        <v>1040</v>
      </c>
      <c r="L34" s="10">
        <v>27549</v>
      </c>
      <c r="M34" s="10">
        <v>0</v>
      </c>
      <c r="N34" s="10">
        <v>2</v>
      </c>
      <c r="O34" s="10">
        <v>1</v>
      </c>
      <c r="P34" s="8" t="s">
        <v>256</v>
      </c>
      <c r="Q34" s="8" t="s">
        <v>256</v>
      </c>
    </row>
    <row r="35" spans="1:17" x14ac:dyDescent="0.25">
      <c r="A35" s="14">
        <v>0.18799401837214269</v>
      </c>
      <c r="B35" s="10" t="s">
        <v>171</v>
      </c>
      <c r="C35" s="10">
        <v>38367</v>
      </c>
      <c r="D35" s="10">
        <v>38367</v>
      </c>
      <c r="E35" s="10">
        <v>3781</v>
      </c>
      <c r="F35" s="10">
        <v>1043</v>
      </c>
      <c r="G35" s="10">
        <v>990</v>
      </c>
      <c r="H35" s="10">
        <v>1080</v>
      </c>
      <c r="I35" s="10">
        <v>1020</v>
      </c>
      <c r="J35" s="10">
        <v>420</v>
      </c>
      <c r="K35" s="10">
        <v>1200</v>
      </c>
      <c r="L35" s="10">
        <v>29854</v>
      </c>
      <c r="M35" s="10">
        <v>0</v>
      </c>
      <c r="N35" s="10">
        <v>2</v>
      </c>
      <c r="O35" s="10">
        <v>1</v>
      </c>
      <c r="P35" s="8" t="s">
        <v>255</v>
      </c>
      <c r="Q35" s="8" t="s">
        <v>257</v>
      </c>
    </row>
    <row r="36" spans="1:17" x14ac:dyDescent="0.25">
      <c r="A36" s="14">
        <v>0.20386364329966125</v>
      </c>
      <c r="B36" s="10" t="s">
        <v>98</v>
      </c>
      <c r="C36" s="10">
        <v>9240</v>
      </c>
      <c r="D36" s="10">
        <v>9240</v>
      </c>
      <c r="E36" s="10">
        <v>5214</v>
      </c>
      <c r="F36" s="10">
        <v>1043</v>
      </c>
      <c r="G36" s="10">
        <v>360</v>
      </c>
      <c r="H36" s="10">
        <v>360</v>
      </c>
      <c r="I36" s="10">
        <v>240</v>
      </c>
      <c r="J36" s="10">
        <v>120</v>
      </c>
      <c r="K36" s="10">
        <v>650</v>
      </c>
      <c r="L36" s="10">
        <v>8417</v>
      </c>
      <c r="M36" s="10">
        <v>0</v>
      </c>
      <c r="N36" s="10">
        <v>1</v>
      </c>
      <c r="O36" s="10">
        <v>1</v>
      </c>
      <c r="P36" s="8" t="s">
        <v>253</v>
      </c>
      <c r="Q36" s="8" t="s">
        <v>257</v>
      </c>
    </row>
    <row r="37" spans="1:17" x14ac:dyDescent="0.25">
      <c r="A37" s="14">
        <v>0.21362956633198035</v>
      </c>
      <c r="B37" s="10" t="s">
        <v>74</v>
      </c>
      <c r="C37" s="10">
        <v>14262</v>
      </c>
      <c r="D37" s="10">
        <v>14262</v>
      </c>
      <c r="E37" s="10">
        <v>4171</v>
      </c>
      <c r="F37" s="10">
        <v>0</v>
      </c>
      <c r="G37" s="10">
        <v>240</v>
      </c>
      <c r="H37" s="10">
        <v>480</v>
      </c>
      <c r="I37" s="10">
        <v>540</v>
      </c>
      <c r="J37" s="10">
        <v>480</v>
      </c>
      <c r="K37" s="10">
        <v>472</v>
      </c>
      <c r="L37" s="10">
        <v>10333</v>
      </c>
      <c r="M37" s="10">
        <v>0</v>
      </c>
      <c r="N37" s="10">
        <v>1</v>
      </c>
      <c r="O37" s="10">
        <v>1</v>
      </c>
      <c r="P37" s="8" t="s">
        <v>252</v>
      </c>
      <c r="Q37" s="8" t="s">
        <v>257</v>
      </c>
    </row>
    <row r="38" spans="1:17" x14ac:dyDescent="0.25">
      <c r="A38" s="14">
        <v>0.21698660237434003</v>
      </c>
      <c r="B38" s="10" t="s">
        <v>150</v>
      </c>
      <c r="C38" s="10">
        <v>148800</v>
      </c>
      <c r="D38" s="10">
        <v>110459</v>
      </c>
      <c r="E38" s="10">
        <v>7821</v>
      </c>
      <c r="F38" s="10">
        <v>1564</v>
      </c>
      <c r="G38" s="10">
        <v>1200</v>
      </c>
      <c r="H38" s="10">
        <v>960</v>
      </c>
      <c r="I38" s="10">
        <v>1800</v>
      </c>
      <c r="J38" s="10">
        <v>1200</v>
      </c>
      <c r="K38" s="10">
        <v>500</v>
      </c>
      <c r="L38" s="10">
        <v>27089</v>
      </c>
      <c r="M38" s="10">
        <v>0</v>
      </c>
      <c r="N38" s="10">
        <v>2</v>
      </c>
      <c r="O38" s="10">
        <v>0</v>
      </c>
      <c r="P38" s="8" t="s">
        <v>252</v>
      </c>
      <c r="Q38" s="8" t="s">
        <v>257</v>
      </c>
    </row>
    <row r="39" spans="1:17" x14ac:dyDescent="0.25">
      <c r="A39" s="14">
        <v>0.21759697256385996</v>
      </c>
      <c r="B39" s="10" t="s">
        <v>1</v>
      </c>
      <c r="C39" s="10">
        <v>84338</v>
      </c>
      <c r="D39" s="10">
        <v>60911</v>
      </c>
      <c r="E39" s="10">
        <v>3650</v>
      </c>
      <c r="F39" s="10">
        <v>1043</v>
      </c>
      <c r="G39" s="10">
        <v>1200</v>
      </c>
      <c r="H39" s="10">
        <v>720</v>
      </c>
      <c r="I39" s="10">
        <v>960</v>
      </c>
      <c r="J39" s="10">
        <v>1200</v>
      </c>
      <c r="K39" s="10">
        <v>850</v>
      </c>
      <c r="L39" s="10">
        <v>14184</v>
      </c>
      <c r="M39" s="10">
        <v>0</v>
      </c>
      <c r="N39" s="10">
        <v>1</v>
      </c>
      <c r="O39" s="10">
        <v>1</v>
      </c>
      <c r="P39" s="8" t="s">
        <v>255</v>
      </c>
      <c r="Q39" s="8" t="s">
        <v>256</v>
      </c>
    </row>
    <row r="40" spans="1:17" x14ac:dyDescent="0.25">
      <c r="A40" s="14">
        <v>0.2206488235114597</v>
      </c>
      <c r="B40" s="10" t="s">
        <v>128</v>
      </c>
      <c r="C40" s="10">
        <v>48846</v>
      </c>
      <c r="D40" s="10">
        <v>43430</v>
      </c>
      <c r="E40" s="10">
        <v>10428</v>
      </c>
      <c r="F40" s="10">
        <v>0</v>
      </c>
      <c r="G40" s="10">
        <v>1200</v>
      </c>
      <c r="H40" s="10">
        <v>720</v>
      </c>
      <c r="I40" s="10">
        <v>1200</v>
      </c>
      <c r="J40" s="10">
        <v>360</v>
      </c>
      <c r="K40" s="10">
        <v>2200</v>
      </c>
      <c r="L40" s="10">
        <v>18912</v>
      </c>
      <c r="M40" s="10">
        <v>4</v>
      </c>
      <c r="N40" s="10">
        <v>2</v>
      </c>
      <c r="O40" s="10">
        <v>0</v>
      </c>
      <c r="P40" s="8" t="s">
        <v>255</v>
      </c>
      <c r="Q40" s="8" t="s">
        <v>256</v>
      </c>
    </row>
    <row r="41" spans="1:17" x14ac:dyDescent="0.25">
      <c r="A41" s="14">
        <v>0.22095400860621967</v>
      </c>
      <c r="B41" s="10" t="s">
        <v>57</v>
      </c>
      <c r="C41" s="10">
        <v>108796</v>
      </c>
      <c r="D41" s="10">
        <v>96376</v>
      </c>
      <c r="E41" s="10">
        <v>9125</v>
      </c>
      <c r="F41" s="10">
        <v>1304</v>
      </c>
      <c r="G41" s="10">
        <v>300</v>
      </c>
      <c r="H41" s="10">
        <v>1140</v>
      </c>
      <c r="I41" s="10">
        <v>900</v>
      </c>
      <c r="J41" s="10">
        <v>0</v>
      </c>
      <c r="K41" s="10">
        <v>6400</v>
      </c>
      <c r="L41" s="10">
        <v>20686</v>
      </c>
      <c r="M41" s="10">
        <v>2</v>
      </c>
      <c r="N41" s="10">
        <v>4</v>
      </c>
      <c r="O41" s="10">
        <v>1</v>
      </c>
      <c r="P41" s="8" t="s">
        <v>253</v>
      </c>
      <c r="Q41" s="8" t="s">
        <v>256</v>
      </c>
    </row>
    <row r="42" spans="1:17" x14ac:dyDescent="0.25">
      <c r="A42" s="14">
        <v>0.22278511917477953</v>
      </c>
      <c r="B42" s="10" t="s">
        <v>168</v>
      </c>
      <c r="C42" s="10">
        <v>40838</v>
      </c>
      <c r="D42" s="10">
        <v>37102</v>
      </c>
      <c r="E42" s="10">
        <v>13035</v>
      </c>
      <c r="F42" s="10">
        <v>0</v>
      </c>
      <c r="G42" s="10">
        <v>1800</v>
      </c>
      <c r="H42" s="10">
        <v>1200</v>
      </c>
      <c r="I42" s="10">
        <v>240</v>
      </c>
      <c r="J42" s="10">
        <v>0</v>
      </c>
      <c r="K42" s="10">
        <v>780</v>
      </c>
      <c r="L42" s="10">
        <v>19420</v>
      </c>
      <c r="M42" s="10">
        <v>1</v>
      </c>
      <c r="N42" s="10">
        <v>2</v>
      </c>
      <c r="O42" s="10">
        <v>0</v>
      </c>
      <c r="P42" s="8" t="s">
        <v>256</v>
      </c>
      <c r="Q42" s="8" t="s">
        <v>257</v>
      </c>
    </row>
    <row r="43" spans="1:17" x14ac:dyDescent="0.25">
      <c r="A43" s="14">
        <v>0.22431104464857937</v>
      </c>
      <c r="B43" s="10" t="s">
        <v>131</v>
      </c>
      <c r="C43" s="10">
        <v>51600</v>
      </c>
      <c r="D43" s="10">
        <v>40768</v>
      </c>
      <c r="E43" s="10">
        <v>4171</v>
      </c>
      <c r="F43" s="10">
        <v>1043</v>
      </c>
      <c r="G43" s="10">
        <v>3000</v>
      </c>
      <c r="H43" s="10">
        <v>1200</v>
      </c>
      <c r="I43" s="10">
        <v>780</v>
      </c>
      <c r="J43" s="10">
        <v>960</v>
      </c>
      <c r="K43" s="10">
        <v>1200</v>
      </c>
      <c r="L43" s="10">
        <v>18301</v>
      </c>
      <c r="M43" s="10">
        <v>0</v>
      </c>
      <c r="N43" s="10">
        <v>1</v>
      </c>
      <c r="O43" s="10">
        <v>0</v>
      </c>
      <c r="P43" s="8" t="s">
        <v>253</v>
      </c>
      <c r="Q43" s="8" t="s">
        <v>257</v>
      </c>
    </row>
    <row r="44" spans="1:17" x14ac:dyDescent="0.25">
      <c r="A44" s="14">
        <v>0.22736289559617906</v>
      </c>
      <c r="B44" s="10" t="s">
        <v>113</v>
      </c>
      <c r="C44" s="10">
        <v>29169</v>
      </c>
      <c r="D44" s="10">
        <v>28739</v>
      </c>
      <c r="E44" s="10">
        <v>4954</v>
      </c>
      <c r="F44" s="10">
        <v>0</v>
      </c>
      <c r="G44" s="10">
        <v>300</v>
      </c>
      <c r="H44" s="10">
        <v>2100</v>
      </c>
      <c r="I44" s="10">
        <v>300</v>
      </c>
      <c r="J44" s="10">
        <v>1080</v>
      </c>
      <c r="K44" s="10">
        <v>325</v>
      </c>
      <c r="L44" s="10">
        <v>13699</v>
      </c>
      <c r="M44" s="10">
        <v>0</v>
      </c>
      <c r="N44" s="10">
        <v>2</v>
      </c>
      <c r="O44" s="10">
        <v>0</v>
      </c>
      <c r="P44" s="8" t="s">
        <v>253</v>
      </c>
      <c r="Q44" s="8" t="s">
        <v>257</v>
      </c>
    </row>
    <row r="45" spans="1:17" x14ac:dyDescent="0.25">
      <c r="A45" s="14">
        <v>0.2304147465437788</v>
      </c>
      <c r="B45" s="10" t="s">
        <v>200</v>
      </c>
      <c r="C45" s="10">
        <v>27960</v>
      </c>
      <c r="D45" s="10">
        <v>27960</v>
      </c>
      <c r="E45" s="10">
        <v>7300</v>
      </c>
      <c r="F45" s="10">
        <v>0</v>
      </c>
      <c r="G45" s="10">
        <v>840</v>
      </c>
      <c r="H45" s="10">
        <v>360</v>
      </c>
      <c r="I45" s="10">
        <v>480</v>
      </c>
      <c r="J45" s="10">
        <v>600</v>
      </c>
      <c r="K45" s="10">
        <v>1300</v>
      </c>
      <c r="L45" s="10">
        <v>16484</v>
      </c>
      <c r="M45" s="10">
        <v>0</v>
      </c>
      <c r="N45" s="10">
        <v>2</v>
      </c>
      <c r="O45" s="10">
        <v>1</v>
      </c>
      <c r="P45" s="8" t="s">
        <v>256</v>
      </c>
      <c r="Q45" s="8" t="s">
        <v>256</v>
      </c>
    </row>
    <row r="46" spans="1:17" x14ac:dyDescent="0.25">
      <c r="A46" s="14">
        <v>0.24048585467085787</v>
      </c>
      <c r="B46" s="10" t="s">
        <v>51</v>
      </c>
      <c r="C46" s="10">
        <v>22088</v>
      </c>
      <c r="D46" s="10">
        <v>21484</v>
      </c>
      <c r="E46" s="10">
        <v>6257</v>
      </c>
      <c r="F46" s="10">
        <v>965</v>
      </c>
      <c r="G46" s="10">
        <v>810</v>
      </c>
      <c r="H46" s="10">
        <v>2700</v>
      </c>
      <c r="I46" s="10">
        <v>1200</v>
      </c>
      <c r="J46" s="10">
        <v>1080</v>
      </c>
      <c r="K46" s="10">
        <v>140</v>
      </c>
      <c r="L46" s="10">
        <v>18482</v>
      </c>
      <c r="M46" s="10">
        <v>0</v>
      </c>
      <c r="N46" s="10">
        <v>2</v>
      </c>
      <c r="O46" s="10">
        <v>1</v>
      </c>
      <c r="P46" s="8" t="s">
        <v>253</v>
      </c>
      <c r="Q46" s="8" t="s">
        <v>257</v>
      </c>
    </row>
    <row r="47" spans="1:17" x14ac:dyDescent="0.25">
      <c r="A47" s="14">
        <v>0.24689474166081726</v>
      </c>
      <c r="B47" s="10" t="s">
        <v>164</v>
      </c>
      <c r="C47" s="10">
        <v>82402</v>
      </c>
      <c r="D47" s="10">
        <v>65600</v>
      </c>
      <c r="E47" s="10">
        <v>10428</v>
      </c>
      <c r="F47" s="10">
        <v>0</v>
      </c>
      <c r="G47" s="10">
        <v>1440</v>
      </c>
      <c r="H47" s="10">
        <v>3840</v>
      </c>
      <c r="I47" s="10">
        <v>2400</v>
      </c>
      <c r="J47" s="10">
        <v>0</v>
      </c>
      <c r="K47" s="10">
        <v>1400</v>
      </c>
      <c r="L47" s="10">
        <v>45949</v>
      </c>
      <c r="M47" s="10">
        <v>4</v>
      </c>
      <c r="N47" s="10">
        <v>2</v>
      </c>
      <c r="O47" s="10">
        <v>1</v>
      </c>
      <c r="P47" s="8" t="s">
        <v>254</v>
      </c>
      <c r="Q47" s="8" t="s">
        <v>257</v>
      </c>
    </row>
    <row r="48" spans="1:17" x14ac:dyDescent="0.25">
      <c r="A48" s="14">
        <v>0.24842066713461716</v>
      </c>
      <c r="B48" s="10" t="s">
        <v>126</v>
      </c>
      <c r="C48" s="10">
        <v>44000</v>
      </c>
      <c r="D48" s="10">
        <v>36448</v>
      </c>
      <c r="E48" s="10">
        <v>9907</v>
      </c>
      <c r="F48" s="10">
        <v>600</v>
      </c>
      <c r="G48" s="10">
        <v>360</v>
      </c>
      <c r="H48" s="10">
        <v>1230</v>
      </c>
      <c r="I48" s="10">
        <v>1050</v>
      </c>
      <c r="J48" s="10">
        <v>1200</v>
      </c>
      <c r="K48" s="10">
        <v>2460</v>
      </c>
      <c r="L48" s="10">
        <v>24449</v>
      </c>
      <c r="M48" s="10">
        <v>0</v>
      </c>
      <c r="N48" s="10">
        <v>2</v>
      </c>
      <c r="O48" s="10">
        <v>1</v>
      </c>
      <c r="P48" s="8" t="s">
        <v>253</v>
      </c>
      <c r="Q48" s="8" t="s">
        <v>257</v>
      </c>
    </row>
    <row r="49" spans="1:17" x14ac:dyDescent="0.25">
      <c r="A49" s="14">
        <v>0.2520828882717368</v>
      </c>
      <c r="B49" s="10" t="s">
        <v>68</v>
      </c>
      <c r="C49" s="10">
        <v>48584</v>
      </c>
      <c r="D49" s="10">
        <v>41431</v>
      </c>
      <c r="E49" s="10">
        <v>5214</v>
      </c>
      <c r="F49" s="10">
        <v>0</v>
      </c>
      <c r="G49" s="10">
        <v>480</v>
      </c>
      <c r="H49" s="10">
        <v>5040</v>
      </c>
      <c r="I49" s="10">
        <v>14400</v>
      </c>
      <c r="J49" s="10">
        <v>0</v>
      </c>
      <c r="K49" s="10">
        <v>1000</v>
      </c>
      <c r="L49" s="10">
        <v>27824</v>
      </c>
      <c r="M49" s="10">
        <v>1</v>
      </c>
      <c r="N49" s="10">
        <v>2</v>
      </c>
      <c r="O49" s="10">
        <v>0</v>
      </c>
      <c r="P49" s="8" t="s">
        <v>255</v>
      </c>
      <c r="Q49" s="8" t="s">
        <v>257</v>
      </c>
    </row>
    <row r="50" spans="1:17" x14ac:dyDescent="0.25">
      <c r="A50" s="14">
        <v>0.25940733054597614</v>
      </c>
      <c r="B50" s="10" t="s">
        <v>220</v>
      </c>
      <c r="C50" s="10">
        <v>7871</v>
      </c>
      <c r="D50" s="10">
        <v>7871</v>
      </c>
      <c r="E50" s="10">
        <v>7821</v>
      </c>
      <c r="F50" s="10">
        <v>0</v>
      </c>
      <c r="G50" s="10">
        <v>960</v>
      </c>
      <c r="H50" s="10">
        <v>1800</v>
      </c>
      <c r="I50" s="10">
        <v>840</v>
      </c>
      <c r="J50" s="10">
        <v>600</v>
      </c>
      <c r="K50" s="10">
        <v>650</v>
      </c>
      <c r="L50" s="10">
        <v>13171</v>
      </c>
      <c r="M50" s="10">
        <v>1</v>
      </c>
      <c r="N50" s="10">
        <v>1</v>
      </c>
      <c r="O50" s="10">
        <v>0</v>
      </c>
      <c r="P50" s="8" t="s">
        <v>253</v>
      </c>
      <c r="Q50" s="8" t="s">
        <v>256</v>
      </c>
    </row>
    <row r="51" spans="1:17" x14ac:dyDescent="0.25">
      <c r="A51" s="14">
        <v>0.26978362376781517</v>
      </c>
      <c r="B51" s="10" t="s">
        <v>198</v>
      </c>
      <c r="C51" s="10">
        <v>32600</v>
      </c>
      <c r="D51" s="10">
        <v>32600</v>
      </c>
      <c r="E51" s="10">
        <v>6778</v>
      </c>
      <c r="F51" s="10">
        <v>782</v>
      </c>
      <c r="G51" s="10">
        <v>480</v>
      </c>
      <c r="H51" s="10">
        <v>1110</v>
      </c>
      <c r="I51" s="10">
        <v>600</v>
      </c>
      <c r="J51" s="10">
        <v>0</v>
      </c>
      <c r="K51" s="10">
        <v>1450</v>
      </c>
      <c r="L51" s="10">
        <v>16390</v>
      </c>
      <c r="M51" s="10">
        <v>0</v>
      </c>
      <c r="N51" s="10">
        <v>2</v>
      </c>
      <c r="O51" s="10">
        <v>1</v>
      </c>
      <c r="P51" s="8" t="s">
        <v>255</v>
      </c>
      <c r="Q51" s="8" t="s">
        <v>256</v>
      </c>
    </row>
    <row r="52" spans="1:17" x14ac:dyDescent="0.25">
      <c r="A52" s="14">
        <v>0.27497177037873471</v>
      </c>
      <c r="B52" s="10" t="s">
        <v>221</v>
      </c>
      <c r="C52" s="10">
        <v>163000</v>
      </c>
      <c r="D52" s="10">
        <v>114406</v>
      </c>
      <c r="E52" s="10">
        <v>10428</v>
      </c>
      <c r="F52" s="10">
        <v>0</v>
      </c>
      <c r="G52" s="10">
        <v>1200</v>
      </c>
      <c r="H52" s="10">
        <v>4800</v>
      </c>
      <c r="I52" s="10">
        <v>960</v>
      </c>
      <c r="J52" s="10">
        <v>6000</v>
      </c>
      <c r="K52" s="10">
        <v>1600</v>
      </c>
      <c r="L52" s="10">
        <v>35288</v>
      </c>
      <c r="M52" s="10">
        <v>2</v>
      </c>
      <c r="N52" s="10">
        <v>2</v>
      </c>
      <c r="O52" s="10">
        <v>1</v>
      </c>
      <c r="P52" s="8" t="s">
        <v>255</v>
      </c>
      <c r="Q52" s="8" t="s">
        <v>256</v>
      </c>
    </row>
    <row r="53" spans="1:17" x14ac:dyDescent="0.25">
      <c r="A53" s="14">
        <v>0.27954954680013427</v>
      </c>
      <c r="B53" s="10" t="s">
        <v>27</v>
      </c>
      <c r="C53" s="10">
        <v>150492</v>
      </c>
      <c r="D53" s="10">
        <v>114681</v>
      </c>
      <c r="E53" s="10">
        <v>13035</v>
      </c>
      <c r="F53" s="10">
        <v>3128</v>
      </c>
      <c r="G53" s="10">
        <v>1200</v>
      </c>
      <c r="H53" s="10">
        <v>1200</v>
      </c>
      <c r="I53" s="10">
        <v>720</v>
      </c>
      <c r="J53" s="10">
        <v>0</v>
      </c>
      <c r="K53" s="10">
        <v>700</v>
      </c>
      <c r="L53" s="10">
        <v>22526</v>
      </c>
      <c r="M53" s="10">
        <v>2</v>
      </c>
      <c r="N53" s="10">
        <v>3</v>
      </c>
      <c r="O53" s="10">
        <v>1</v>
      </c>
      <c r="P53" s="8" t="s">
        <v>252</v>
      </c>
      <c r="Q53" s="8" t="s">
        <v>256</v>
      </c>
    </row>
    <row r="54" spans="1:17" x14ac:dyDescent="0.25">
      <c r="A54" s="14">
        <v>0.28412732322153389</v>
      </c>
      <c r="B54" s="10" t="s">
        <v>241</v>
      </c>
      <c r="C54" s="10">
        <v>51078</v>
      </c>
      <c r="D54" s="10">
        <v>45805</v>
      </c>
      <c r="E54" s="10">
        <v>8342</v>
      </c>
      <c r="F54" s="10">
        <v>1043</v>
      </c>
      <c r="G54" s="10">
        <v>480</v>
      </c>
      <c r="H54" s="10">
        <v>3840</v>
      </c>
      <c r="I54" s="10">
        <v>1200</v>
      </c>
      <c r="J54" s="10">
        <v>600</v>
      </c>
      <c r="K54" s="10">
        <v>1600</v>
      </c>
      <c r="L54" s="10">
        <v>21912</v>
      </c>
      <c r="M54" s="10">
        <v>3</v>
      </c>
      <c r="N54" s="10">
        <v>2</v>
      </c>
      <c r="O54" s="10">
        <v>0</v>
      </c>
      <c r="P54" s="8" t="s">
        <v>254</v>
      </c>
      <c r="Q54" s="8" t="s">
        <v>256</v>
      </c>
    </row>
    <row r="55" spans="1:17" x14ac:dyDescent="0.25">
      <c r="A55" s="14">
        <v>0.29877620777001251</v>
      </c>
      <c r="B55" s="10" t="s">
        <v>61</v>
      </c>
      <c r="C55" s="10">
        <v>52520</v>
      </c>
      <c r="D55" s="10">
        <v>48838</v>
      </c>
      <c r="E55" s="10">
        <v>10428</v>
      </c>
      <c r="F55" s="10">
        <v>3650</v>
      </c>
      <c r="G55" s="10">
        <v>1380</v>
      </c>
      <c r="H55" s="10">
        <v>900</v>
      </c>
      <c r="I55" s="10">
        <v>1440</v>
      </c>
      <c r="J55" s="10">
        <v>600</v>
      </c>
      <c r="K55" s="10">
        <v>1740</v>
      </c>
      <c r="L55" s="10">
        <v>32273</v>
      </c>
      <c r="M55" s="10">
        <v>0</v>
      </c>
      <c r="N55" s="10">
        <v>4</v>
      </c>
      <c r="O55" s="10">
        <v>1</v>
      </c>
      <c r="P55" s="8" t="s">
        <v>254</v>
      </c>
      <c r="Q55" s="8" t="s">
        <v>257</v>
      </c>
    </row>
    <row r="56" spans="1:17" x14ac:dyDescent="0.25">
      <c r="A56" s="14">
        <v>0.30549027985473187</v>
      </c>
      <c r="B56" s="10" t="s">
        <v>72</v>
      </c>
      <c r="C56" s="10">
        <v>46150</v>
      </c>
      <c r="D56" s="10">
        <v>36866</v>
      </c>
      <c r="E56" s="10">
        <v>6778</v>
      </c>
      <c r="F56" s="10">
        <v>0</v>
      </c>
      <c r="G56" s="10">
        <v>60</v>
      </c>
      <c r="H56" s="10">
        <v>720</v>
      </c>
      <c r="I56" s="10">
        <v>1200</v>
      </c>
      <c r="J56" s="10">
        <v>120</v>
      </c>
      <c r="K56" s="10">
        <v>1500</v>
      </c>
      <c r="L56" s="10">
        <v>14298</v>
      </c>
      <c r="M56" s="10">
        <v>0</v>
      </c>
      <c r="N56" s="10">
        <v>1</v>
      </c>
      <c r="O56" s="10">
        <v>1</v>
      </c>
      <c r="P56" s="8" t="s">
        <v>254</v>
      </c>
      <c r="Q56" s="8" t="s">
        <v>257</v>
      </c>
    </row>
    <row r="57" spans="1:17" x14ac:dyDescent="0.25">
      <c r="A57" s="14">
        <v>0.31098361156041138</v>
      </c>
      <c r="B57" s="10" t="s">
        <v>15</v>
      </c>
      <c r="C57" s="10">
        <v>25800</v>
      </c>
      <c r="D57" s="10">
        <v>25800</v>
      </c>
      <c r="E57" s="10">
        <v>7300</v>
      </c>
      <c r="F57" s="10">
        <v>652</v>
      </c>
      <c r="G57" s="10">
        <v>120</v>
      </c>
      <c r="H57" s="10">
        <v>450</v>
      </c>
      <c r="I57" s="10">
        <v>1080</v>
      </c>
      <c r="J57" s="10">
        <v>0</v>
      </c>
      <c r="K57" s="10">
        <v>673</v>
      </c>
      <c r="L57" s="10">
        <v>11014</v>
      </c>
      <c r="M57" s="10">
        <v>0</v>
      </c>
      <c r="N57" s="10">
        <v>2</v>
      </c>
      <c r="O57" s="10">
        <v>1</v>
      </c>
      <c r="P57" s="8" t="s">
        <v>254</v>
      </c>
      <c r="Q57" s="8" t="s">
        <v>257</v>
      </c>
    </row>
    <row r="58" spans="1:17" x14ac:dyDescent="0.25">
      <c r="A58" s="14">
        <v>0.31311990722373118</v>
      </c>
      <c r="B58" s="10" t="s">
        <v>18</v>
      </c>
      <c r="C58" s="10">
        <v>14804</v>
      </c>
      <c r="D58" s="10">
        <v>14804</v>
      </c>
      <c r="E58" s="10">
        <v>2607</v>
      </c>
      <c r="F58" s="10">
        <v>3128</v>
      </c>
      <c r="G58" s="10">
        <v>0</v>
      </c>
      <c r="H58" s="10">
        <v>180</v>
      </c>
      <c r="I58" s="10">
        <v>480</v>
      </c>
      <c r="J58" s="10">
        <v>120</v>
      </c>
      <c r="K58" s="10">
        <v>450</v>
      </c>
      <c r="L58" s="10">
        <v>8365</v>
      </c>
      <c r="M58" s="10">
        <v>0</v>
      </c>
      <c r="N58" s="10">
        <v>1</v>
      </c>
      <c r="O58" s="10">
        <v>1</v>
      </c>
      <c r="P58" s="8" t="s">
        <v>253</v>
      </c>
      <c r="Q58" s="8" t="s">
        <v>257</v>
      </c>
    </row>
    <row r="59" spans="1:17" x14ac:dyDescent="0.25">
      <c r="A59" s="14">
        <v>0.32074953459273048</v>
      </c>
      <c r="B59" s="10" t="s">
        <v>227</v>
      </c>
      <c r="C59" s="10">
        <v>24200</v>
      </c>
      <c r="D59" s="10">
        <v>24200</v>
      </c>
      <c r="E59" s="10">
        <v>3911</v>
      </c>
      <c r="F59" s="10">
        <v>0</v>
      </c>
      <c r="G59" s="10">
        <v>156</v>
      </c>
      <c r="H59" s="10">
        <v>1440</v>
      </c>
      <c r="I59" s="10">
        <v>360</v>
      </c>
      <c r="J59" s="10">
        <v>0</v>
      </c>
      <c r="K59" s="10">
        <v>335</v>
      </c>
      <c r="L59" s="10">
        <v>9509</v>
      </c>
      <c r="M59" s="10">
        <v>0</v>
      </c>
      <c r="N59" s="10">
        <v>2</v>
      </c>
      <c r="O59" s="10">
        <v>1</v>
      </c>
      <c r="P59" s="8" t="s">
        <v>255</v>
      </c>
      <c r="Q59" s="8" t="s">
        <v>257</v>
      </c>
    </row>
    <row r="60" spans="1:17" x14ac:dyDescent="0.25">
      <c r="A60" s="14">
        <v>0.33417767876216925</v>
      </c>
      <c r="B60" s="10" t="s">
        <v>222</v>
      </c>
      <c r="C60" s="10">
        <v>59694</v>
      </c>
      <c r="D60" s="10">
        <v>49601</v>
      </c>
      <c r="E60" s="10">
        <v>7821</v>
      </c>
      <c r="F60" s="10">
        <v>3129</v>
      </c>
      <c r="G60" s="10">
        <v>480</v>
      </c>
      <c r="H60" s="10">
        <v>1140</v>
      </c>
      <c r="I60" s="10">
        <v>1800</v>
      </c>
      <c r="J60" s="10">
        <v>0</v>
      </c>
      <c r="K60" s="10">
        <v>2100</v>
      </c>
      <c r="L60" s="10">
        <v>38755</v>
      </c>
      <c r="M60" s="10">
        <v>0</v>
      </c>
      <c r="N60" s="10">
        <v>3</v>
      </c>
      <c r="O60" s="10">
        <v>0</v>
      </c>
      <c r="P60" s="8" t="s">
        <v>256</v>
      </c>
      <c r="Q60" s="8" t="s">
        <v>256</v>
      </c>
    </row>
    <row r="61" spans="1:17" x14ac:dyDescent="0.25">
      <c r="A61" s="14">
        <v>0.33631397442548905</v>
      </c>
      <c r="B61" s="10" t="s">
        <v>191</v>
      </c>
      <c r="C61" s="10">
        <v>93300</v>
      </c>
      <c r="D61" s="10">
        <v>81505</v>
      </c>
      <c r="E61" s="10">
        <v>6257</v>
      </c>
      <c r="F61" s="10">
        <v>1304</v>
      </c>
      <c r="G61" s="10">
        <v>1200</v>
      </c>
      <c r="H61" s="10">
        <v>1200</v>
      </c>
      <c r="I61" s="10">
        <v>1800</v>
      </c>
      <c r="J61" s="10">
        <v>960</v>
      </c>
      <c r="K61" s="10">
        <v>1100</v>
      </c>
      <c r="L61" s="10">
        <v>23742</v>
      </c>
      <c r="M61" s="10">
        <v>0</v>
      </c>
      <c r="N61" s="10">
        <v>2</v>
      </c>
      <c r="O61" s="10">
        <v>0</v>
      </c>
      <c r="P61" s="8" t="s">
        <v>256</v>
      </c>
      <c r="Q61" s="8" t="s">
        <v>257</v>
      </c>
    </row>
    <row r="62" spans="1:17" x14ac:dyDescent="0.25">
      <c r="A62" s="14">
        <v>0.33692434461500897</v>
      </c>
      <c r="B62" s="10" t="s">
        <v>92</v>
      </c>
      <c r="C62" s="10">
        <v>59572</v>
      </c>
      <c r="D62" s="10">
        <v>50740</v>
      </c>
      <c r="E62" s="10">
        <v>10428</v>
      </c>
      <c r="F62" s="10">
        <v>0</v>
      </c>
      <c r="G62" s="10">
        <v>0</v>
      </c>
      <c r="H62" s="10">
        <v>1440</v>
      </c>
      <c r="I62" s="10">
        <v>840</v>
      </c>
      <c r="J62" s="10">
        <v>1200</v>
      </c>
      <c r="K62" s="10">
        <v>880</v>
      </c>
      <c r="L62" s="10">
        <v>17688</v>
      </c>
      <c r="M62" s="10">
        <v>4</v>
      </c>
      <c r="N62" s="10">
        <v>2</v>
      </c>
      <c r="O62" s="10">
        <v>1</v>
      </c>
      <c r="P62" s="8" t="s">
        <v>256</v>
      </c>
      <c r="Q62" s="8" t="s">
        <v>256</v>
      </c>
    </row>
    <row r="63" spans="1:17" x14ac:dyDescent="0.25">
      <c r="A63" s="14">
        <v>0.34028138065736868</v>
      </c>
      <c r="B63" s="10" t="s">
        <v>9</v>
      </c>
      <c r="C63" s="10">
        <v>12090</v>
      </c>
      <c r="D63" s="10">
        <v>12090</v>
      </c>
      <c r="E63" s="10">
        <v>3128</v>
      </c>
      <c r="F63" s="10">
        <v>521</v>
      </c>
      <c r="G63" s="10">
        <v>0</v>
      </c>
      <c r="H63" s="10">
        <v>0</v>
      </c>
      <c r="I63" s="10">
        <v>2784</v>
      </c>
      <c r="J63" s="10">
        <v>480</v>
      </c>
      <c r="K63" s="10">
        <v>500</v>
      </c>
      <c r="L63" s="10">
        <v>12199</v>
      </c>
      <c r="M63" s="10">
        <v>0</v>
      </c>
      <c r="N63" s="10">
        <v>1</v>
      </c>
      <c r="O63" s="10">
        <v>1</v>
      </c>
      <c r="P63" s="8" t="s">
        <v>253</v>
      </c>
      <c r="Q63" s="8" t="s">
        <v>257</v>
      </c>
    </row>
    <row r="64" spans="1:17" x14ac:dyDescent="0.25">
      <c r="A64" s="14">
        <v>0.34485915707876824</v>
      </c>
      <c r="B64" s="10" t="s">
        <v>217</v>
      </c>
      <c r="C64" s="10">
        <v>27860</v>
      </c>
      <c r="D64" s="10">
        <v>23789</v>
      </c>
      <c r="E64" s="10">
        <v>3128</v>
      </c>
      <c r="F64" s="10">
        <v>626</v>
      </c>
      <c r="G64" s="10">
        <v>900</v>
      </c>
      <c r="H64" s="10">
        <v>1080</v>
      </c>
      <c r="I64" s="10">
        <v>1020</v>
      </c>
      <c r="J64" s="10">
        <v>1020</v>
      </c>
      <c r="K64" s="10">
        <v>650</v>
      </c>
      <c r="L64" s="10">
        <v>10757</v>
      </c>
      <c r="M64" s="10">
        <v>0</v>
      </c>
      <c r="N64" s="10">
        <v>1</v>
      </c>
      <c r="O64" s="10">
        <v>0</v>
      </c>
      <c r="P64" s="8" t="s">
        <v>254</v>
      </c>
      <c r="Q64" s="8" t="s">
        <v>257</v>
      </c>
    </row>
    <row r="65" spans="1:17" x14ac:dyDescent="0.25">
      <c r="A65" s="14">
        <v>0.34852137821588797</v>
      </c>
      <c r="B65" s="10" t="s">
        <v>110</v>
      </c>
      <c r="C65" s="10">
        <v>47200</v>
      </c>
      <c r="D65" s="10">
        <v>41636</v>
      </c>
      <c r="E65" s="10">
        <v>13035</v>
      </c>
      <c r="F65" s="10">
        <v>2347</v>
      </c>
      <c r="G65" s="10">
        <v>600</v>
      </c>
      <c r="H65" s="10">
        <v>5400</v>
      </c>
      <c r="I65" s="10">
        <v>2760</v>
      </c>
      <c r="J65" s="10">
        <v>540</v>
      </c>
      <c r="K65" s="10">
        <v>1200</v>
      </c>
      <c r="L65" s="10">
        <v>44211</v>
      </c>
      <c r="M65" s="10">
        <v>0</v>
      </c>
      <c r="N65" s="10">
        <v>2</v>
      </c>
      <c r="O65" s="10">
        <v>1</v>
      </c>
      <c r="P65" s="8" t="s">
        <v>254</v>
      </c>
      <c r="Q65" s="8" t="s">
        <v>256</v>
      </c>
    </row>
    <row r="66" spans="1:17" x14ac:dyDescent="0.25">
      <c r="A66" s="14">
        <v>0.35431989501632738</v>
      </c>
      <c r="B66" s="10" t="s">
        <v>130</v>
      </c>
      <c r="C66" s="10">
        <v>57422</v>
      </c>
      <c r="D66" s="10">
        <v>56043</v>
      </c>
      <c r="E66" s="10">
        <v>18249</v>
      </c>
      <c r="F66" s="10">
        <v>0</v>
      </c>
      <c r="G66" s="10">
        <v>5400</v>
      </c>
      <c r="H66" s="10">
        <v>4800</v>
      </c>
      <c r="I66" s="10">
        <v>5400</v>
      </c>
      <c r="J66" s="10">
        <v>2400</v>
      </c>
      <c r="K66" s="10">
        <v>2290</v>
      </c>
      <c r="L66" s="10">
        <v>47326</v>
      </c>
      <c r="M66" s="10">
        <v>8</v>
      </c>
      <c r="N66" s="10">
        <v>5</v>
      </c>
      <c r="O66" s="10">
        <v>1</v>
      </c>
      <c r="P66" s="8" t="s">
        <v>255</v>
      </c>
      <c r="Q66" s="8" t="s">
        <v>257</v>
      </c>
    </row>
    <row r="67" spans="1:17" x14ac:dyDescent="0.25">
      <c r="A67" s="14">
        <v>0.35493026520584731</v>
      </c>
      <c r="B67" s="10" t="s">
        <v>243</v>
      </c>
      <c r="C67" s="10">
        <v>46954</v>
      </c>
      <c r="D67" s="10">
        <v>43701</v>
      </c>
      <c r="E67" s="10">
        <v>9907</v>
      </c>
      <c r="F67" s="10">
        <v>2086</v>
      </c>
      <c r="G67" s="10">
        <v>1200</v>
      </c>
      <c r="H67" s="10">
        <v>9240</v>
      </c>
      <c r="I67" s="10">
        <v>3600</v>
      </c>
      <c r="J67" s="10">
        <v>1200</v>
      </c>
      <c r="K67" s="10">
        <v>3400</v>
      </c>
      <c r="L67" s="10">
        <v>38954</v>
      </c>
      <c r="M67" s="10">
        <v>3</v>
      </c>
      <c r="N67" s="10">
        <v>2</v>
      </c>
      <c r="O67" s="10">
        <v>1</v>
      </c>
      <c r="P67" s="8" t="s">
        <v>255</v>
      </c>
      <c r="Q67" s="8" t="s">
        <v>257</v>
      </c>
    </row>
    <row r="68" spans="1:17" x14ac:dyDescent="0.25">
      <c r="A68" s="14">
        <v>0.35584582049012725</v>
      </c>
      <c r="B68" s="10" t="s">
        <v>206</v>
      </c>
      <c r="C68" s="10">
        <v>105000</v>
      </c>
      <c r="D68" s="10">
        <v>76558</v>
      </c>
      <c r="E68" s="10">
        <v>7821</v>
      </c>
      <c r="F68" s="10">
        <v>1564</v>
      </c>
      <c r="G68" s="10">
        <v>300</v>
      </c>
      <c r="H68" s="10">
        <v>720</v>
      </c>
      <c r="I68" s="10">
        <v>1740</v>
      </c>
      <c r="J68" s="10">
        <v>900</v>
      </c>
      <c r="K68" s="10">
        <v>715</v>
      </c>
      <c r="L68" s="10">
        <v>21509</v>
      </c>
      <c r="M68" s="10">
        <v>0</v>
      </c>
      <c r="N68" s="10">
        <v>2</v>
      </c>
      <c r="O68" s="10">
        <v>1</v>
      </c>
      <c r="P68" s="8" t="s">
        <v>252</v>
      </c>
      <c r="Q68" s="8" t="s">
        <v>256</v>
      </c>
    </row>
    <row r="69" spans="1:17" x14ac:dyDescent="0.25">
      <c r="A69" s="14">
        <v>0.35615100558488721</v>
      </c>
      <c r="B69" s="10" t="s">
        <v>108</v>
      </c>
      <c r="C69" s="10">
        <v>58135</v>
      </c>
      <c r="D69" s="10">
        <v>49650</v>
      </c>
      <c r="E69" s="10">
        <v>9125</v>
      </c>
      <c r="F69" s="10">
        <v>3129</v>
      </c>
      <c r="G69" s="10">
        <v>2100</v>
      </c>
      <c r="H69" s="10">
        <v>4800</v>
      </c>
      <c r="I69" s="10">
        <v>2400</v>
      </c>
      <c r="J69" s="10">
        <v>0</v>
      </c>
      <c r="K69" s="10">
        <v>1150</v>
      </c>
      <c r="L69" s="10">
        <v>28704</v>
      </c>
      <c r="M69" s="10">
        <v>1</v>
      </c>
      <c r="N69" s="10">
        <v>2</v>
      </c>
      <c r="O69" s="10">
        <v>1</v>
      </c>
      <c r="P69" s="8" t="s">
        <v>254</v>
      </c>
      <c r="Q69" s="8" t="s">
        <v>256</v>
      </c>
    </row>
    <row r="70" spans="1:17" x14ac:dyDescent="0.25">
      <c r="A70" s="14">
        <v>0.35828730124820707</v>
      </c>
      <c r="B70" s="10" t="s">
        <v>17</v>
      </c>
      <c r="C70" s="10">
        <v>71612</v>
      </c>
      <c r="D70" s="10">
        <v>59086</v>
      </c>
      <c r="E70" s="10">
        <v>10428</v>
      </c>
      <c r="F70" s="10">
        <v>0</v>
      </c>
      <c r="G70" s="10">
        <v>360</v>
      </c>
      <c r="H70" s="10">
        <v>1200</v>
      </c>
      <c r="I70" s="10">
        <v>6000</v>
      </c>
      <c r="J70" s="10">
        <v>0</v>
      </c>
      <c r="K70" s="10">
        <v>1800</v>
      </c>
      <c r="L70" s="10">
        <v>22995</v>
      </c>
      <c r="M70" s="10">
        <v>0</v>
      </c>
      <c r="N70" s="10">
        <v>2</v>
      </c>
      <c r="O70" s="10">
        <v>1</v>
      </c>
      <c r="P70" s="8" t="s">
        <v>254</v>
      </c>
      <c r="Q70" s="8" t="s">
        <v>257</v>
      </c>
    </row>
    <row r="71" spans="1:17" x14ac:dyDescent="0.25">
      <c r="A71" s="14">
        <v>0.36164433729056672</v>
      </c>
      <c r="B71" s="10" t="s">
        <v>155</v>
      </c>
      <c r="C71" s="10">
        <v>36932</v>
      </c>
      <c r="D71" s="10">
        <v>36932</v>
      </c>
      <c r="E71" s="10">
        <v>4171</v>
      </c>
      <c r="F71" s="10">
        <v>0</v>
      </c>
      <c r="G71" s="10">
        <v>240</v>
      </c>
      <c r="H71" s="10">
        <v>1680</v>
      </c>
      <c r="I71" s="10">
        <v>960</v>
      </c>
      <c r="J71" s="10">
        <v>600</v>
      </c>
      <c r="K71" s="10">
        <v>830</v>
      </c>
      <c r="L71" s="10">
        <v>15454</v>
      </c>
      <c r="M71" s="10">
        <v>0</v>
      </c>
      <c r="N71" s="10">
        <v>2</v>
      </c>
      <c r="O71" s="10">
        <v>1</v>
      </c>
      <c r="P71" s="8" t="s">
        <v>253</v>
      </c>
      <c r="Q71" s="8" t="s">
        <v>256</v>
      </c>
    </row>
    <row r="72" spans="1:17" x14ac:dyDescent="0.25">
      <c r="A72" s="14">
        <v>0.36744285409100624</v>
      </c>
      <c r="B72" s="10" t="s">
        <v>153</v>
      </c>
      <c r="C72" s="10">
        <v>41000</v>
      </c>
      <c r="D72" s="10">
        <v>33164</v>
      </c>
      <c r="E72" s="10">
        <v>5214</v>
      </c>
      <c r="F72" s="10">
        <v>0</v>
      </c>
      <c r="G72" s="10">
        <v>960</v>
      </c>
      <c r="H72" s="10">
        <v>2400</v>
      </c>
      <c r="I72" s="10">
        <v>1200</v>
      </c>
      <c r="J72" s="10">
        <v>1200</v>
      </c>
      <c r="K72" s="10">
        <v>1000</v>
      </c>
      <c r="L72" s="10">
        <v>17934</v>
      </c>
      <c r="M72" s="10">
        <v>0</v>
      </c>
      <c r="N72" s="10">
        <v>1</v>
      </c>
      <c r="O72" s="10">
        <v>1</v>
      </c>
      <c r="P72" s="8" t="s">
        <v>252</v>
      </c>
      <c r="Q72" s="8" t="s">
        <v>257</v>
      </c>
    </row>
    <row r="73" spans="1:17" x14ac:dyDescent="0.25">
      <c r="A73" s="14">
        <v>0.3784295175023652</v>
      </c>
      <c r="B73" s="10" t="s">
        <v>24</v>
      </c>
      <c r="C73" s="10">
        <v>124384</v>
      </c>
      <c r="D73" s="10">
        <v>107617</v>
      </c>
      <c r="E73" s="10">
        <v>18249</v>
      </c>
      <c r="F73" s="10">
        <v>2607</v>
      </c>
      <c r="G73" s="10">
        <v>3000</v>
      </c>
      <c r="H73" s="10">
        <v>1440</v>
      </c>
      <c r="I73" s="10">
        <v>1800</v>
      </c>
      <c r="J73" s="10">
        <v>1800</v>
      </c>
      <c r="K73" s="10">
        <v>1600</v>
      </c>
      <c r="L73" s="10">
        <v>39396</v>
      </c>
      <c r="M73" s="10">
        <v>1</v>
      </c>
      <c r="N73" s="10">
        <v>2</v>
      </c>
      <c r="O73" s="10">
        <v>1</v>
      </c>
      <c r="P73" s="8" t="s">
        <v>253</v>
      </c>
      <c r="Q73" s="8" t="s">
        <v>257</v>
      </c>
    </row>
    <row r="74" spans="1:17" x14ac:dyDescent="0.25">
      <c r="A74" s="14">
        <v>0.38239692373424483</v>
      </c>
      <c r="B74" s="10" t="s">
        <v>83</v>
      </c>
      <c r="C74" s="10">
        <v>12662</v>
      </c>
      <c r="D74" s="10">
        <v>12662</v>
      </c>
      <c r="E74" s="10">
        <v>5214</v>
      </c>
      <c r="F74" s="10">
        <v>0</v>
      </c>
      <c r="G74" s="10">
        <v>60</v>
      </c>
      <c r="H74" s="10">
        <v>480</v>
      </c>
      <c r="I74" s="10">
        <v>432</v>
      </c>
      <c r="J74" s="10">
        <v>1440</v>
      </c>
      <c r="K74" s="10">
        <v>425</v>
      </c>
      <c r="L74" s="10">
        <v>8538</v>
      </c>
      <c r="M74" s="10">
        <v>0</v>
      </c>
      <c r="N74" s="10">
        <v>1</v>
      </c>
      <c r="O74" s="10">
        <v>1</v>
      </c>
      <c r="P74" s="8" t="s">
        <v>254</v>
      </c>
      <c r="Q74" s="8" t="s">
        <v>257</v>
      </c>
    </row>
    <row r="75" spans="1:17" x14ac:dyDescent="0.25">
      <c r="A75" s="14">
        <v>0.38789025543992434</v>
      </c>
      <c r="B75" s="10" t="s">
        <v>5</v>
      </c>
      <c r="C75" s="10">
        <v>35804</v>
      </c>
      <c r="D75" s="10">
        <v>29446</v>
      </c>
      <c r="E75" s="10">
        <v>3128</v>
      </c>
      <c r="F75" s="10">
        <v>0</v>
      </c>
      <c r="G75" s="10">
        <v>240</v>
      </c>
      <c r="H75" s="10">
        <v>0</v>
      </c>
      <c r="I75" s="10">
        <v>960</v>
      </c>
      <c r="J75" s="10">
        <v>0</v>
      </c>
      <c r="K75" s="10">
        <v>400</v>
      </c>
      <c r="L75" s="10">
        <v>13122</v>
      </c>
      <c r="M75" s="10">
        <v>0</v>
      </c>
      <c r="N75" s="10">
        <v>1</v>
      </c>
      <c r="O75" s="10">
        <v>0</v>
      </c>
      <c r="P75" s="8" t="s">
        <v>253</v>
      </c>
      <c r="Q75" s="8" t="s">
        <v>256</v>
      </c>
    </row>
    <row r="76" spans="1:17" x14ac:dyDescent="0.25">
      <c r="A76" s="14">
        <v>0.39002655110324413</v>
      </c>
      <c r="B76" s="10" t="s">
        <v>201</v>
      </c>
      <c r="C76" s="10">
        <v>115360</v>
      </c>
      <c r="D76" s="10">
        <v>94065</v>
      </c>
      <c r="E76" s="10">
        <v>8342</v>
      </c>
      <c r="F76" s="10">
        <v>2086</v>
      </c>
      <c r="G76" s="10">
        <v>3120</v>
      </c>
      <c r="H76" s="10">
        <v>3600</v>
      </c>
      <c r="I76" s="10">
        <v>1200</v>
      </c>
      <c r="J76" s="10">
        <v>600</v>
      </c>
      <c r="K76" s="10">
        <v>1750</v>
      </c>
      <c r="L76" s="10">
        <v>30691</v>
      </c>
      <c r="M76" s="10">
        <v>0</v>
      </c>
      <c r="N76" s="10">
        <v>3</v>
      </c>
      <c r="O76" s="10">
        <v>1</v>
      </c>
      <c r="P76" s="8" t="s">
        <v>253</v>
      </c>
      <c r="Q76" s="8" t="s">
        <v>256</v>
      </c>
    </row>
    <row r="77" spans="1:17" x14ac:dyDescent="0.25">
      <c r="A77" s="14">
        <v>0.39124729148228399</v>
      </c>
      <c r="B77" s="10" t="s">
        <v>146</v>
      </c>
      <c r="C77" s="10">
        <v>29691</v>
      </c>
      <c r="D77" s="10">
        <v>26976</v>
      </c>
      <c r="E77" s="10">
        <v>5214</v>
      </c>
      <c r="F77" s="10">
        <v>0</v>
      </c>
      <c r="G77" s="10">
        <v>360</v>
      </c>
      <c r="H77" s="10">
        <v>0</v>
      </c>
      <c r="I77" s="10">
        <v>840</v>
      </c>
      <c r="J77" s="10">
        <v>2400</v>
      </c>
      <c r="K77" s="10">
        <v>800</v>
      </c>
      <c r="L77" s="10">
        <v>10204</v>
      </c>
      <c r="M77" s="10">
        <v>1</v>
      </c>
      <c r="N77" s="10">
        <v>1</v>
      </c>
      <c r="O77" s="10">
        <v>0</v>
      </c>
      <c r="P77" s="8" t="s">
        <v>252</v>
      </c>
      <c r="Q77" s="8" t="s">
        <v>257</v>
      </c>
    </row>
    <row r="78" spans="1:17" x14ac:dyDescent="0.25">
      <c r="A78" s="14">
        <v>0.39155247657704395</v>
      </c>
      <c r="B78" s="10" t="s">
        <v>11</v>
      </c>
      <c r="C78" s="10">
        <v>23587</v>
      </c>
      <c r="D78" s="10">
        <v>23587</v>
      </c>
      <c r="E78" s="10">
        <v>5214</v>
      </c>
      <c r="F78" s="10">
        <v>0</v>
      </c>
      <c r="G78" s="10">
        <v>600</v>
      </c>
      <c r="H78" s="10">
        <v>480</v>
      </c>
      <c r="I78" s="10">
        <v>600</v>
      </c>
      <c r="J78" s="10">
        <v>960</v>
      </c>
      <c r="K78" s="10">
        <v>800</v>
      </c>
      <c r="L78" s="10">
        <v>14131</v>
      </c>
      <c r="M78" s="10">
        <v>3</v>
      </c>
      <c r="N78" s="10">
        <v>2</v>
      </c>
      <c r="O78" s="10">
        <v>0</v>
      </c>
      <c r="P78" s="8" t="s">
        <v>252</v>
      </c>
      <c r="Q78" s="8" t="s">
        <v>256</v>
      </c>
    </row>
    <row r="79" spans="1:17" x14ac:dyDescent="0.25">
      <c r="A79" s="14">
        <v>0.39185766167180397</v>
      </c>
      <c r="B79" s="10" t="s">
        <v>190</v>
      </c>
      <c r="C79" s="10">
        <v>11280</v>
      </c>
      <c r="D79" s="10">
        <v>11280</v>
      </c>
      <c r="E79" s="10">
        <v>1564</v>
      </c>
      <c r="F79" s="10">
        <v>0</v>
      </c>
      <c r="G79" s="10">
        <v>0</v>
      </c>
      <c r="H79" s="10">
        <v>240</v>
      </c>
      <c r="I79" s="10">
        <v>1080</v>
      </c>
      <c r="J79" s="10">
        <v>240</v>
      </c>
      <c r="K79" s="10">
        <v>1300</v>
      </c>
      <c r="L79" s="10">
        <v>8124</v>
      </c>
      <c r="M79" s="10">
        <v>0</v>
      </c>
      <c r="N79" s="10">
        <v>1</v>
      </c>
      <c r="O79" s="10">
        <v>1</v>
      </c>
      <c r="P79" s="8" t="s">
        <v>255</v>
      </c>
      <c r="Q79" s="8" t="s">
        <v>257</v>
      </c>
    </row>
    <row r="80" spans="1:17" x14ac:dyDescent="0.25">
      <c r="A80" s="14">
        <v>0.39826654866176336</v>
      </c>
      <c r="B80" s="10" t="s">
        <v>242</v>
      </c>
      <c r="C80" s="10">
        <v>123000</v>
      </c>
      <c r="D80" s="10">
        <v>95151</v>
      </c>
      <c r="E80" s="10">
        <v>8473</v>
      </c>
      <c r="F80" s="10">
        <v>521</v>
      </c>
      <c r="G80" s="10">
        <v>1320</v>
      </c>
      <c r="H80" s="10">
        <v>2280</v>
      </c>
      <c r="I80" s="10">
        <v>960</v>
      </c>
      <c r="J80" s="10">
        <v>780</v>
      </c>
      <c r="K80" s="10">
        <v>3140</v>
      </c>
      <c r="L80" s="10">
        <v>23073</v>
      </c>
      <c r="M80" s="10">
        <v>0</v>
      </c>
      <c r="N80" s="10">
        <v>2</v>
      </c>
      <c r="O80" s="10">
        <v>1</v>
      </c>
      <c r="P80" s="8" t="s">
        <v>254</v>
      </c>
      <c r="Q80" s="8" t="s">
        <v>257</v>
      </c>
    </row>
    <row r="81" spans="1:17" x14ac:dyDescent="0.25">
      <c r="A81" s="14">
        <v>0.40284432508316292</v>
      </c>
      <c r="B81" s="10" t="s">
        <v>238</v>
      </c>
      <c r="C81" s="10">
        <v>100864</v>
      </c>
      <c r="D81" s="10">
        <v>77973</v>
      </c>
      <c r="E81" s="10">
        <v>7821</v>
      </c>
      <c r="F81" s="10">
        <v>1564</v>
      </c>
      <c r="G81" s="10">
        <v>720</v>
      </c>
      <c r="H81" s="10">
        <v>1800</v>
      </c>
      <c r="I81" s="10">
        <v>600</v>
      </c>
      <c r="J81" s="10">
        <v>240</v>
      </c>
      <c r="K81" s="10">
        <v>1200</v>
      </c>
      <c r="L81" s="10">
        <v>17949</v>
      </c>
      <c r="M81" s="10">
        <v>1</v>
      </c>
      <c r="N81" s="10">
        <v>2</v>
      </c>
      <c r="O81" s="10">
        <v>0</v>
      </c>
      <c r="P81" s="8" t="s">
        <v>255</v>
      </c>
      <c r="Q81" s="8" t="s">
        <v>256</v>
      </c>
    </row>
    <row r="82" spans="1:17" x14ac:dyDescent="0.25">
      <c r="A82" s="14">
        <v>0.40345469527268285</v>
      </c>
      <c r="B82" s="10" t="s">
        <v>30</v>
      </c>
      <c r="C82" s="10">
        <v>23206</v>
      </c>
      <c r="D82" s="10">
        <v>23206</v>
      </c>
      <c r="E82" s="10">
        <v>7821</v>
      </c>
      <c r="F82" s="10">
        <v>0</v>
      </c>
      <c r="G82" s="10">
        <v>192</v>
      </c>
      <c r="H82" s="10">
        <v>480</v>
      </c>
      <c r="I82" s="10">
        <v>1200</v>
      </c>
      <c r="J82" s="10">
        <v>960</v>
      </c>
      <c r="K82" s="10">
        <v>1200</v>
      </c>
      <c r="L82" s="10">
        <v>18161</v>
      </c>
      <c r="M82" s="10">
        <v>0</v>
      </c>
      <c r="N82" s="10">
        <v>2</v>
      </c>
      <c r="O82" s="10">
        <v>1</v>
      </c>
      <c r="P82" s="8" t="s">
        <v>253</v>
      </c>
      <c r="Q82" s="8" t="s">
        <v>256</v>
      </c>
    </row>
    <row r="83" spans="1:17" x14ac:dyDescent="0.25">
      <c r="A83" s="14">
        <v>0.40925321207312237</v>
      </c>
      <c r="B83" s="10" t="s">
        <v>247</v>
      </c>
      <c r="C83" s="10">
        <v>163000</v>
      </c>
      <c r="D83" s="10">
        <v>127936</v>
      </c>
      <c r="E83" s="10">
        <v>11732</v>
      </c>
      <c r="F83" s="10">
        <v>2607</v>
      </c>
      <c r="G83" s="10">
        <v>2700</v>
      </c>
      <c r="H83" s="10">
        <v>3900</v>
      </c>
      <c r="I83" s="10">
        <v>4200</v>
      </c>
      <c r="J83" s="10">
        <v>900</v>
      </c>
      <c r="K83" s="10">
        <v>2800</v>
      </c>
      <c r="L83" s="10">
        <v>44960</v>
      </c>
      <c r="M83" s="10">
        <v>0</v>
      </c>
      <c r="N83" s="10">
        <v>2</v>
      </c>
      <c r="O83" s="10">
        <v>1</v>
      </c>
      <c r="P83" s="8" t="s">
        <v>252</v>
      </c>
      <c r="Q83" s="8" t="s">
        <v>256</v>
      </c>
    </row>
    <row r="84" spans="1:17" x14ac:dyDescent="0.25">
      <c r="A84" s="14">
        <v>0.41566209906308171</v>
      </c>
      <c r="B84" s="10" t="s">
        <v>149</v>
      </c>
      <c r="C84" s="10">
        <v>54258</v>
      </c>
      <c r="D84" s="10">
        <v>54258</v>
      </c>
      <c r="E84" s="10">
        <v>7821</v>
      </c>
      <c r="F84" s="10">
        <v>521</v>
      </c>
      <c r="G84" s="10">
        <v>1200</v>
      </c>
      <c r="H84" s="10">
        <v>1800</v>
      </c>
      <c r="I84" s="10">
        <v>660</v>
      </c>
      <c r="J84" s="10">
        <v>2100</v>
      </c>
      <c r="K84" s="10">
        <v>1500</v>
      </c>
      <c r="L84" s="10">
        <v>29690</v>
      </c>
      <c r="M84" s="10">
        <v>0</v>
      </c>
      <c r="N84" s="10">
        <v>2</v>
      </c>
      <c r="O84" s="10">
        <v>1</v>
      </c>
      <c r="P84" s="8" t="s">
        <v>252</v>
      </c>
      <c r="Q84" s="8" t="s">
        <v>257</v>
      </c>
    </row>
    <row r="85" spans="1:17" x14ac:dyDescent="0.25">
      <c r="A85" s="14">
        <v>0.41596728415784168</v>
      </c>
      <c r="B85" s="10" t="s">
        <v>185</v>
      </c>
      <c r="C85" s="10">
        <v>25286</v>
      </c>
      <c r="D85" s="10">
        <v>21970</v>
      </c>
      <c r="E85" s="10">
        <v>2607</v>
      </c>
      <c r="F85" s="10">
        <v>13035</v>
      </c>
      <c r="G85" s="10">
        <v>9000</v>
      </c>
      <c r="H85" s="10">
        <v>0</v>
      </c>
      <c r="I85" s="10">
        <v>7200</v>
      </c>
      <c r="J85" s="10">
        <v>0</v>
      </c>
      <c r="K85" s="10">
        <v>1000</v>
      </c>
      <c r="L85" s="10">
        <v>39542</v>
      </c>
      <c r="M85" s="10">
        <v>0</v>
      </c>
      <c r="N85" s="10">
        <v>1</v>
      </c>
      <c r="O85" s="10">
        <v>0</v>
      </c>
      <c r="P85" s="8" t="s">
        <v>252</v>
      </c>
      <c r="Q85" s="8" t="s">
        <v>256</v>
      </c>
    </row>
    <row r="86" spans="1:17" x14ac:dyDescent="0.25">
      <c r="A86" s="14">
        <v>0.43336283455916014</v>
      </c>
      <c r="B86" s="10" t="s">
        <v>122</v>
      </c>
      <c r="C86" s="10">
        <v>10500</v>
      </c>
      <c r="D86" s="10">
        <v>10302</v>
      </c>
      <c r="E86" s="10">
        <v>4171</v>
      </c>
      <c r="F86" s="10">
        <v>1043</v>
      </c>
      <c r="G86" s="10">
        <v>0</v>
      </c>
      <c r="H86" s="10">
        <v>216</v>
      </c>
      <c r="I86" s="10">
        <v>480</v>
      </c>
      <c r="J86" s="10">
        <v>216</v>
      </c>
      <c r="K86" s="10">
        <v>1630</v>
      </c>
      <c r="L86" s="10">
        <v>11242</v>
      </c>
      <c r="M86" s="10">
        <v>0</v>
      </c>
      <c r="N86" s="10">
        <v>1</v>
      </c>
      <c r="O86" s="10">
        <v>1</v>
      </c>
      <c r="P86" s="8" t="s">
        <v>253</v>
      </c>
      <c r="Q86" s="8" t="s">
        <v>256</v>
      </c>
    </row>
    <row r="87" spans="1:17" x14ac:dyDescent="0.25">
      <c r="A87" s="14">
        <v>0.43641468550675988</v>
      </c>
      <c r="B87" s="10" t="s">
        <v>8</v>
      </c>
      <c r="C87" s="10">
        <v>183334</v>
      </c>
      <c r="D87" s="10">
        <v>116569</v>
      </c>
      <c r="E87" s="10">
        <v>15642</v>
      </c>
      <c r="F87" s="10">
        <v>521</v>
      </c>
      <c r="G87" s="10">
        <v>720</v>
      </c>
      <c r="H87" s="10">
        <v>4200</v>
      </c>
      <c r="I87" s="10">
        <v>2400</v>
      </c>
      <c r="J87" s="10">
        <v>1800</v>
      </c>
      <c r="K87" s="10">
        <v>1200</v>
      </c>
      <c r="L87" s="10">
        <v>52783</v>
      </c>
      <c r="M87" s="10">
        <v>2</v>
      </c>
      <c r="N87" s="10">
        <v>3</v>
      </c>
      <c r="O87" s="10">
        <v>1</v>
      </c>
      <c r="P87" s="8" t="s">
        <v>254</v>
      </c>
      <c r="Q87" s="8" t="s">
        <v>256</v>
      </c>
    </row>
    <row r="88" spans="1:17" x14ac:dyDescent="0.25">
      <c r="A88" s="14">
        <v>0.43855098117007968</v>
      </c>
      <c r="B88" s="10" t="s">
        <v>224</v>
      </c>
      <c r="C88" s="10">
        <v>260800</v>
      </c>
      <c r="D88" s="10">
        <v>172748</v>
      </c>
      <c r="E88" s="10">
        <v>9385</v>
      </c>
      <c r="F88" s="10">
        <v>0</v>
      </c>
      <c r="G88" s="10">
        <v>600</v>
      </c>
      <c r="H88" s="10">
        <v>1800</v>
      </c>
      <c r="I88" s="10">
        <v>1800</v>
      </c>
      <c r="J88" s="10">
        <v>1800</v>
      </c>
      <c r="K88" s="10">
        <v>3000</v>
      </c>
      <c r="L88" s="10">
        <v>37699</v>
      </c>
      <c r="M88" s="10">
        <v>0</v>
      </c>
      <c r="N88" s="10">
        <v>2</v>
      </c>
      <c r="O88" s="10">
        <v>1</v>
      </c>
      <c r="P88" s="8" t="s">
        <v>256</v>
      </c>
      <c r="Q88" s="8" t="s">
        <v>257</v>
      </c>
    </row>
    <row r="89" spans="1:17" x14ac:dyDescent="0.25">
      <c r="A89" s="14">
        <v>0.44221320230719929</v>
      </c>
      <c r="B89" s="10" t="s">
        <v>223</v>
      </c>
      <c r="C89" s="10">
        <v>83342</v>
      </c>
      <c r="D89" s="10">
        <v>67667</v>
      </c>
      <c r="E89" s="10">
        <v>10428</v>
      </c>
      <c r="F89" s="10">
        <v>0</v>
      </c>
      <c r="G89" s="10">
        <v>960</v>
      </c>
      <c r="H89" s="10">
        <v>5880</v>
      </c>
      <c r="I89" s="10">
        <v>600</v>
      </c>
      <c r="J89" s="10">
        <v>240</v>
      </c>
      <c r="K89" s="10">
        <v>840</v>
      </c>
      <c r="L89" s="10">
        <v>35878</v>
      </c>
      <c r="M89" s="10">
        <v>2</v>
      </c>
      <c r="N89" s="10">
        <v>2</v>
      </c>
      <c r="O89" s="10">
        <v>1</v>
      </c>
      <c r="P89" s="8" t="s">
        <v>255</v>
      </c>
      <c r="Q89" s="8" t="s">
        <v>257</v>
      </c>
    </row>
    <row r="90" spans="1:17" x14ac:dyDescent="0.25">
      <c r="A90" s="14">
        <v>0.44251838740195926</v>
      </c>
      <c r="B90" s="10" t="s">
        <v>240</v>
      </c>
      <c r="C90" s="10">
        <v>40966</v>
      </c>
      <c r="D90" s="10">
        <v>34778</v>
      </c>
      <c r="E90" s="10">
        <v>7821</v>
      </c>
      <c r="F90" s="10">
        <v>5214</v>
      </c>
      <c r="G90" s="10">
        <v>600</v>
      </c>
      <c r="H90" s="10">
        <v>3000</v>
      </c>
      <c r="I90" s="10">
        <v>2400</v>
      </c>
      <c r="J90" s="10">
        <v>1200</v>
      </c>
      <c r="K90" s="10">
        <v>950</v>
      </c>
      <c r="L90" s="10">
        <v>26249</v>
      </c>
      <c r="M90" s="10">
        <v>1</v>
      </c>
      <c r="N90" s="10">
        <v>1</v>
      </c>
      <c r="O90" s="10">
        <v>0</v>
      </c>
      <c r="P90" s="8" t="s">
        <v>252</v>
      </c>
      <c r="Q90" s="8" t="s">
        <v>257</v>
      </c>
    </row>
    <row r="91" spans="1:17" x14ac:dyDescent="0.25">
      <c r="A91" s="14">
        <v>0.44434949797051915</v>
      </c>
      <c r="B91" s="10" t="s">
        <v>55</v>
      </c>
      <c r="C91" s="10">
        <v>21260</v>
      </c>
      <c r="D91" s="10">
        <v>21260</v>
      </c>
      <c r="E91" s="10">
        <v>6388</v>
      </c>
      <c r="F91" s="10">
        <v>2164</v>
      </c>
      <c r="G91" s="10">
        <v>180</v>
      </c>
      <c r="H91" s="10">
        <v>2460</v>
      </c>
      <c r="I91" s="10">
        <v>180</v>
      </c>
      <c r="J91" s="10">
        <v>120</v>
      </c>
      <c r="K91" s="10">
        <v>1200</v>
      </c>
      <c r="L91" s="10">
        <v>14998</v>
      </c>
      <c r="M91" s="10">
        <v>0</v>
      </c>
      <c r="N91" s="10">
        <v>2</v>
      </c>
      <c r="O91" s="10">
        <v>1</v>
      </c>
      <c r="P91" s="8" t="s">
        <v>254</v>
      </c>
      <c r="Q91" s="8" t="s">
        <v>256</v>
      </c>
    </row>
    <row r="92" spans="1:17" x14ac:dyDescent="0.25">
      <c r="A92" s="14">
        <v>0.44648579363383895</v>
      </c>
      <c r="B92" s="10" t="s">
        <v>121</v>
      </c>
      <c r="C92" s="10">
        <v>64044</v>
      </c>
      <c r="D92" s="10">
        <v>55887</v>
      </c>
      <c r="E92" s="10">
        <v>3650</v>
      </c>
      <c r="F92" s="10">
        <v>1199</v>
      </c>
      <c r="G92" s="10">
        <v>240</v>
      </c>
      <c r="H92" s="10">
        <v>240</v>
      </c>
      <c r="I92" s="10">
        <v>480</v>
      </c>
      <c r="J92" s="10">
        <v>480</v>
      </c>
      <c r="K92" s="10">
        <v>300</v>
      </c>
      <c r="L92" s="10">
        <v>11956</v>
      </c>
      <c r="M92" s="10">
        <v>1</v>
      </c>
      <c r="N92" s="10">
        <v>2</v>
      </c>
      <c r="O92" s="10">
        <v>0</v>
      </c>
      <c r="P92" s="8" t="s">
        <v>252</v>
      </c>
      <c r="Q92" s="8" t="s">
        <v>256</v>
      </c>
    </row>
    <row r="93" spans="1:17" x14ac:dyDescent="0.25">
      <c r="A93" s="14">
        <v>0.46510208441419726</v>
      </c>
      <c r="B93" s="10" t="s">
        <v>142</v>
      </c>
      <c r="C93" s="10">
        <v>24000</v>
      </c>
      <c r="D93" s="10">
        <v>21587</v>
      </c>
      <c r="E93" s="10">
        <v>1564</v>
      </c>
      <c r="F93" s="10">
        <v>261</v>
      </c>
      <c r="G93" s="10">
        <v>120</v>
      </c>
      <c r="H93" s="10">
        <v>1440</v>
      </c>
      <c r="I93" s="10">
        <v>240</v>
      </c>
      <c r="J93" s="10">
        <v>0</v>
      </c>
      <c r="K93" s="10">
        <v>1000</v>
      </c>
      <c r="L93" s="10">
        <v>5925</v>
      </c>
      <c r="M93" s="10">
        <v>0</v>
      </c>
      <c r="N93" s="10">
        <v>1</v>
      </c>
      <c r="O93" s="10">
        <v>1</v>
      </c>
      <c r="P93" s="8" t="s">
        <v>253</v>
      </c>
      <c r="Q93" s="8" t="s">
        <v>257</v>
      </c>
    </row>
    <row r="94" spans="1:17" x14ac:dyDescent="0.25">
      <c r="A94" s="14">
        <v>0.46540726950895722</v>
      </c>
      <c r="B94" s="10" t="s">
        <v>244</v>
      </c>
      <c r="C94" s="10">
        <v>109880</v>
      </c>
      <c r="D94" s="10">
        <v>95862</v>
      </c>
      <c r="E94" s="10">
        <v>10428</v>
      </c>
      <c r="F94" s="10">
        <v>521</v>
      </c>
      <c r="G94" s="10">
        <v>750</v>
      </c>
      <c r="H94" s="10">
        <v>4800</v>
      </c>
      <c r="I94" s="10">
        <v>3000</v>
      </c>
      <c r="J94" s="10">
        <v>1500</v>
      </c>
      <c r="K94" s="10">
        <v>1700</v>
      </c>
      <c r="L94" s="10">
        <v>26959</v>
      </c>
      <c r="M94" s="10">
        <v>0</v>
      </c>
      <c r="N94" s="10">
        <v>3</v>
      </c>
      <c r="O94" s="10">
        <v>1</v>
      </c>
      <c r="P94" s="8" t="s">
        <v>256</v>
      </c>
      <c r="Q94" s="8" t="s">
        <v>257</v>
      </c>
    </row>
    <row r="95" spans="1:17" x14ac:dyDescent="0.25">
      <c r="A95" s="14">
        <v>0.467238380077517</v>
      </c>
      <c r="B95" s="10" t="s">
        <v>105</v>
      </c>
      <c r="C95" s="10">
        <v>32300</v>
      </c>
      <c r="D95" s="10">
        <v>26942</v>
      </c>
      <c r="E95" s="10">
        <v>5214</v>
      </c>
      <c r="F95" s="10">
        <v>5214</v>
      </c>
      <c r="G95" s="10">
        <v>1200</v>
      </c>
      <c r="H95" s="10">
        <v>1440</v>
      </c>
      <c r="I95" s="10">
        <v>6360</v>
      </c>
      <c r="J95" s="10">
        <v>360</v>
      </c>
      <c r="K95" s="10">
        <v>960</v>
      </c>
      <c r="L95" s="10">
        <v>30219</v>
      </c>
      <c r="M95" s="10">
        <v>0</v>
      </c>
      <c r="N95" s="10">
        <v>1</v>
      </c>
      <c r="O95" s="10">
        <v>0</v>
      </c>
      <c r="P95" s="8" t="s">
        <v>253</v>
      </c>
      <c r="Q95" s="8" t="s">
        <v>256</v>
      </c>
    </row>
    <row r="96" spans="1:17" x14ac:dyDescent="0.25">
      <c r="A96" s="14">
        <v>0.46784875026703698</v>
      </c>
      <c r="B96" s="10" t="s">
        <v>45</v>
      </c>
      <c r="C96" s="10">
        <v>13500</v>
      </c>
      <c r="D96" s="10">
        <v>13244</v>
      </c>
      <c r="E96" s="10">
        <v>6257</v>
      </c>
      <c r="F96" s="10">
        <v>1564</v>
      </c>
      <c r="G96" s="10">
        <v>240</v>
      </c>
      <c r="H96" s="10">
        <v>600</v>
      </c>
      <c r="I96" s="10">
        <v>840</v>
      </c>
      <c r="J96" s="10">
        <v>240</v>
      </c>
      <c r="K96" s="10">
        <v>800</v>
      </c>
      <c r="L96" s="10">
        <v>13041</v>
      </c>
      <c r="M96" s="10">
        <v>0</v>
      </c>
      <c r="N96" s="10">
        <v>1</v>
      </c>
      <c r="O96" s="10">
        <v>1</v>
      </c>
      <c r="P96" s="8" t="s">
        <v>254</v>
      </c>
      <c r="Q96" s="8" t="s">
        <v>256</v>
      </c>
    </row>
    <row r="97" spans="1:17" x14ac:dyDescent="0.25">
      <c r="A97" s="14">
        <v>0.47517319254127632</v>
      </c>
      <c r="B97" s="10" t="s">
        <v>169</v>
      </c>
      <c r="C97" s="10">
        <v>31963</v>
      </c>
      <c r="D97" s="10">
        <v>26700</v>
      </c>
      <c r="E97" s="10">
        <v>3128</v>
      </c>
      <c r="F97" s="10">
        <v>782</v>
      </c>
      <c r="G97" s="10">
        <v>360</v>
      </c>
      <c r="H97" s="10">
        <v>960</v>
      </c>
      <c r="I97" s="10">
        <v>180</v>
      </c>
      <c r="J97" s="10">
        <v>480</v>
      </c>
      <c r="K97" s="10">
        <v>320</v>
      </c>
      <c r="L97" s="10">
        <v>10441</v>
      </c>
      <c r="M97" s="10">
        <v>0</v>
      </c>
      <c r="N97" s="10">
        <v>1</v>
      </c>
      <c r="O97" s="10">
        <v>0</v>
      </c>
      <c r="P97" s="8" t="s">
        <v>252</v>
      </c>
      <c r="Q97" s="8" t="s">
        <v>257</v>
      </c>
    </row>
    <row r="98" spans="1:17" x14ac:dyDescent="0.25">
      <c r="A98" s="14">
        <v>0.47975096896267588</v>
      </c>
      <c r="B98" s="10" t="s">
        <v>63</v>
      </c>
      <c r="C98" s="10">
        <v>66357</v>
      </c>
      <c r="D98" s="10">
        <v>55161</v>
      </c>
      <c r="E98" s="10">
        <v>6257</v>
      </c>
      <c r="F98" s="10">
        <v>1043</v>
      </c>
      <c r="G98" s="10">
        <v>960</v>
      </c>
      <c r="H98" s="10">
        <v>1248</v>
      </c>
      <c r="I98" s="10">
        <v>480</v>
      </c>
      <c r="J98" s="10">
        <v>0</v>
      </c>
      <c r="K98" s="10">
        <v>1700</v>
      </c>
      <c r="L98" s="10">
        <v>16509</v>
      </c>
      <c r="M98" s="10">
        <v>0</v>
      </c>
      <c r="N98" s="10">
        <v>2</v>
      </c>
      <c r="O98" s="10">
        <v>1</v>
      </c>
      <c r="P98" s="8" t="s">
        <v>253</v>
      </c>
      <c r="Q98" s="8" t="s">
        <v>257</v>
      </c>
    </row>
    <row r="99" spans="1:17" x14ac:dyDescent="0.25">
      <c r="A99" s="14">
        <v>0.48249763481551566</v>
      </c>
      <c r="B99" s="10" t="s">
        <v>14</v>
      </c>
      <c r="C99" s="10">
        <v>79435</v>
      </c>
      <c r="D99" s="10">
        <v>64198</v>
      </c>
      <c r="E99" s="10">
        <v>6257</v>
      </c>
      <c r="F99" s="10">
        <v>0</v>
      </c>
      <c r="G99" s="10">
        <v>1800</v>
      </c>
      <c r="H99" s="10">
        <v>4800</v>
      </c>
      <c r="I99" s="10">
        <v>2160</v>
      </c>
      <c r="J99" s="10">
        <v>600</v>
      </c>
      <c r="K99" s="10">
        <v>1000</v>
      </c>
      <c r="L99" s="10">
        <v>28067</v>
      </c>
      <c r="M99" s="10">
        <v>0</v>
      </c>
      <c r="N99" s="10">
        <v>2</v>
      </c>
      <c r="O99" s="10">
        <v>1</v>
      </c>
      <c r="P99" s="8" t="s">
        <v>254</v>
      </c>
      <c r="Q99" s="8" t="s">
        <v>257</v>
      </c>
    </row>
    <row r="100" spans="1:17" x14ac:dyDescent="0.25">
      <c r="A100" s="14">
        <v>0.48982207708975495</v>
      </c>
      <c r="B100" s="10" t="s">
        <v>23</v>
      </c>
      <c r="C100" s="10">
        <v>43513</v>
      </c>
      <c r="D100" s="10">
        <v>40278</v>
      </c>
      <c r="E100" s="10">
        <v>7821</v>
      </c>
      <c r="F100" s="10">
        <v>0</v>
      </c>
      <c r="G100" s="10">
        <v>600</v>
      </c>
      <c r="H100" s="10">
        <v>4800</v>
      </c>
      <c r="I100" s="10">
        <v>360</v>
      </c>
      <c r="J100" s="10">
        <v>0</v>
      </c>
      <c r="K100" s="10">
        <v>600</v>
      </c>
      <c r="L100" s="10">
        <v>23502</v>
      </c>
      <c r="M100" s="10">
        <v>1</v>
      </c>
      <c r="N100" s="10">
        <v>2</v>
      </c>
      <c r="O100" s="10">
        <v>0</v>
      </c>
      <c r="P100" s="8" t="s">
        <v>254</v>
      </c>
      <c r="Q100" s="8" t="s">
        <v>256</v>
      </c>
    </row>
    <row r="101" spans="1:17" x14ac:dyDescent="0.25">
      <c r="A101" s="14">
        <v>0.5050813318277535</v>
      </c>
      <c r="B101" s="10" t="s">
        <v>26</v>
      </c>
      <c r="C101" s="10">
        <v>21316</v>
      </c>
      <c r="D101" s="10">
        <v>21316</v>
      </c>
      <c r="E101" s="10">
        <v>5475</v>
      </c>
      <c r="F101" s="10">
        <v>261</v>
      </c>
      <c r="G101" s="10">
        <v>480</v>
      </c>
      <c r="H101" s="10">
        <v>600</v>
      </c>
      <c r="I101" s="10">
        <v>1200</v>
      </c>
      <c r="J101" s="10">
        <v>240</v>
      </c>
      <c r="K101" s="10">
        <v>600</v>
      </c>
      <c r="L101" s="10">
        <v>17747</v>
      </c>
      <c r="M101" s="10">
        <v>0</v>
      </c>
      <c r="N101" s="10">
        <v>2</v>
      </c>
      <c r="O101" s="10">
        <v>1</v>
      </c>
      <c r="P101" s="8" t="s">
        <v>252</v>
      </c>
      <c r="Q101" s="8" t="s">
        <v>256</v>
      </c>
    </row>
    <row r="102" spans="1:17" x14ac:dyDescent="0.25">
      <c r="A102" s="14">
        <v>0.50630207220679335</v>
      </c>
      <c r="B102" s="10" t="s">
        <v>97</v>
      </c>
      <c r="C102" s="10">
        <v>70000</v>
      </c>
      <c r="D102" s="10">
        <v>57744</v>
      </c>
      <c r="E102" s="10">
        <v>4171</v>
      </c>
      <c r="F102" s="10">
        <v>0</v>
      </c>
      <c r="G102" s="10">
        <v>480</v>
      </c>
      <c r="H102" s="10">
        <v>1080</v>
      </c>
      <c r="I102" s="10">
        <v>336</v>
      </c>
      <c r="J102" s="10">
        <v>0</v>
      </c>
      <c r="K102" s="10">
        <v>600</v>
      </c>
      <c r="L102" s="10">
        <v>13331</v>
      </c>
      <c r="M102" s="10">
        <v>0</v>
      </c>
      <c r="N102" s="10">
        <v>2</v>
      </c>
      <c r="O102" s="10">
        <v>0</v>
      </c>
      <c r="P102" s="8" t="s">
        <v>252</v>
      </c>
      <c r="Q102" s="8" t="s">
        <v>257</v>
      </c>
    </row>
    <row r="103" spans="1:17" x14ac:dyDescent="0.25">
      <c r="A103" s="14">
        <v>0.50782799768059328</v>
      </c>
      <c r="B103" s="10" t="s">
        <v>31</v>
      </c>
      <c r="C103" s="10">
        <v>91684</v>
      </c>
      <c r="D103" s="10">
        <v>76970</v>
      </c>
      <c r="E103" s="10">
        <v>7821</v>
      </c>
      <c r="F103" s="10">
        <v>0</v>
      </c>
      <c r="G103" s="10">
        <v>0</v>
      </c>
      <c r="H103" s="10">
        <v>1440</v>
      </c>
      <c r="I103" s="10">
        <v>1200</v>
      </c>
      <c r="J103" s="10">
        <v>0</v>
      </c>
      <c r="K103" s="10">
        <v>1400</v>
      </c>
      <c r="L103" s="10">
        <v>19795</v>
      </c>
      <c r="M103" s="10">
        <v>0</v>
      </c>
      <c r="N103" s="10">
        <v>4</v>
      </c>
      <c r="O103" s="10">
        <v>1</v>
      </c>
      <c r="P103" s="8" t="s">
        <v>254</v>
      </c>
      <c r="Q103" s="8" t="s">
        <v>256</v>
      </c>
    </row>
    <row r="104" spans="1:17" x14ac:dyDescent="0.25">
      <c r="A104" s="14">
        <v>0.50843836787011321</v>
      </c>
      <c r="B104" s="10" t="s">
        <v>166</v>
      </c>
      <c r="C104" s="10">
        <v>41275</v>
      </c>
      <c r="D104" s="10">
        <v>41275</v>
      </c>
      <c r="E104" s="10">
        <v>10428</v>
      </c>
      <c r="F104" s="10">
        <v>0</v>
      </c>
      <c r="G104" s="10">
        <v>600</v>
      </c>
      <c r="H104" s="10">
        <v>3600</v>
      </c>
      <c r="I104" s="10">
        <v>1800</v>
      </c>
      <c r="J104" s="10">
        <v>1200</v>
      </c>
      <c r="K104" s="10">
        <v>1000</v>
      </c>
      <c r="L104" s="10">
        <v>30328</v>
      </c>
      <c r="M104" s="10">
        <v>4</v>
      </c>
      <c r="N104" s="10">
        <v>2</v>
      </c>
      <c r="O104" s="10">
        <v>0</v>
      </c>
      <c r="P104" s="8" t="s">
        <v>255</v>
      </c>
      <c r="Q104" s="8" t="s">
        <v>256</v>
      </c>
    </row>
    <row r="105" spans="1:17" x14ac:dyDescent="0.25">
      <c r="A105" s="14">
        <v>0.51057466353343306</v>
      </c>
      <c r="B105" s="10" t="s">
        <v>52</v>
      </c>
      <c r="C105" s="10">
        <v>40100</v>
      </c>
      <c r="D105" s="10">
        <v>32520</v>
      </c>
      <c r="E105" s="10">
        <v>2868</v>
      </c>
      <c r="F105" s="10">
        <v>0</v>
      </c>
      <c r="G105" s="10">
        <v>60</v>
      </c>
      <c r="H105" s="10">
        <v>600</v>
      </c>
      <c r="I105" s="10">
        <v>624</v>
      </c>
      <c r="J105" s="10">
        <v>360</v>
      </c>
      <c r="K105" s="10">
        <v>843</v>
      </c>
      <c r="L105" s="10">
        <v>10425</v>
      </c>
      <c r="M105" s="10">
        <v>0</v>
      </c>
      <c r="N105" s="10">
        <v>1</v>
      </c>
      <c r="O105" s="10">
        <v>1</v>
      </c>
      <c r="P105" s="8" t="s">
        <v>253</v>
      </c>
      <c r="Q105" s="8" t="s">
        <v>257</v>
      </c>
    </row>
    <row r="106" spans="1:17" x14ac:dyDescent="0.25">
      <c r="A106" s="14">
        <v>0.51149021881771295</v>
      </c>
      <c r="B106" s="10" t="s">
        <v>64</v>
      </c>
      <c r="C106" s="10">
        <v>40000</v>
      </c>
      <c r="D106" s="10">
        <v>32448</v>
      </c>
      <c r="E106" s="10">
        <v>4171</v>
      </c>
      <c r="F106" s="10">
        <v>1043</v>
      </c>
      <c r="G106" s="10">
        <v>600</v>
      </c>
      <c r="H106" s="10">
        <v>1200</v>
      </c>
      <c r="I106" s="10">
        <v>240</v>
      </c>
      <c r="J106" s="10">
        <v>240</v>
      </c>
      <c r="K106" s="10">
        <v>500</v>
      </c>
      <c r="L106" s="10">
        <v>10234</v>
      </c>
      <c r="M106" s="10">
        <v>0</v>
      </c>
      <c r="N106" s="10">
        <v>1</v>
      </c>
      <c r="O106" s="10">
        <v>0</v>
      </c>
      <c r="P106" s="8" t="s">
        <v>255</v>
      </c>
      <c r="Q106" s="8" t="s">
        <v>256</v>
      </c>
    </row>
    <row r="107" spans="1:17" x14ac:dyDescent="0.25">
      <c r="A107" s="14">
        <v>0.51210058900723288</v>
      </c>
      <c r="B107" s="10" t="s">
        <v>159</v>
      </c>
      <c r="C107" s="10">
        <v>67248</v>
      </c>
      <c r="D107" s="10">
        <v>55835</v>
      </c>
      <c r="E107" s="10">
        <v>11471</v>
      </c>
      <c r="F107" s="10">
        <v>0</v>
      </c>
      <c r="G107" s="10">
        <v>2160</v>
      </c>
      <c r="H107" s="10">
        <v>1800</v>
      </c>
      <c r="I107" s="10">
        <v>2040</v>
      </c>
      <c r="J107" s="10">
        <v>2400</v>
      </c>
      <c r="K107" s="10">
        <v>1180</v>
      </c>
      <c r="L107" s="10">
        <v>28583</v>
      </c>
      <c r="M107" s="10">
        <v>0</v>
      </c>
      <c r="N107" s="10">
        <v>2</v>
      </c>
      <c r="O107" s="10">
        <v>1</v>
      </c>
      <c r="P107" s="8" t="s">
        <v>256</v>
      </c>
      <c r="Q107" s="8" t="s">
        <v>256</v>
      </c>
    </row>
    <row r="108" spans="1:17" x14ac:dyDescent="0.25">
      <c r="A108" s="14">
        <v>0.51789910580767229</v>
      </c>
      <c r="B108" s="10" t="s">
        <v>120</v>
      </c>
      <c r="C108" s="10">
        <v>24076</v>
      </c>
      <c r="D108" s="10">
        <v>24076</v>
      </c>
      <c r="E108" s="10">
        <v>6257</v>
      </c>
      <c r="F108" s="10">
        <v>1564</v>
      </c>
      <c r="G108" s="10">
        <v>360</v>
      </c>
      <c r="H108" s="10">
        <v>4200</v>
      </c>
      <c r="I108" s="10">
        <v>420</v>
      </c>
      <c r="J108" s="10">
        <v>240</v>
      </c>
      <c r="K108" s="10">
        <v>110</v>
      </c>
      <c r="L108" s="10">
        <v>15935</v>
      </c>
      <c r="M108" s="10">
        <v>2</v>
      </c>
      <c r="N108" s="10">
        <v>1</v>
      </c>
      <c r="O108" s="10">
        <v>0</v>
      </c>
      <c r="P108" s="8" t="s">
        <v>253</v>
      </c>
      <c r="Q108" s="8" t="s">
        <v>256</v>
      </c>
    </row>
    <row r="109" spans="1:17" x14ac:dyDescent="0.25">
      <c r="A109" s="14">
        <v>0.51850947599719222</v>
      </c>
      <c r="B109" s="10" t="s">
        <v>59</v>
      </c>
      <c r="C109" s="10">
        <v>42440</v>
      </c>
      <c r="D109" s="10">
        <v>42440</v>
      </c>
      <c r="E109" s="10">
        <v>4171</v>
      </c>
      <c r="F109" s="10">
        <v>4380</v>
      </c>
      <c r="G109" s="10">
        <v>120</v>
      </c>
      <c r="H109" s="10">
        <v>2400</v>
      </c>
      <c r="I109" s="10">
        <v>600</v>
      </c>
      <c r="J109" s="10">
        <v>240</v>
      </c>
      <c r="K109" s="10">
        <v>1000</v>
      </c>
      <c r="L109" s="10">
        <v>17701</v>
      </c>
      <c r="M109" s="10">
        <v>0</v>
      </c>
      <c r="N109" s="10">
        <v>2</v>
      </c>
      <c r="O109" s="10">
        <v>1</v>
      </c>
      <c r="P109" s="8" t="s">
        <v>255</v>
      </c>
      <c r="Q109" s="8" t="s">
        <v>256</v>
      </c>
    </row>
    <row r="110" spans="1:17" x14ac:dyDescent="0.25">
      <c r="A110" s="14">
        <v>0.53010650959807126</v>
      </c>
      <c r="B110" s="10" t="s">
        <v>177</v>
      </c>
      <c r="C110" s="10">
        <v>68000</v>
      </c>
      <c r="D110" s="10">
        <v>51598</v>
      </c>
      <c r="E110" s="10">
        <v>5214</v>
      </c>
      <c r="F110" s="10">
        <v>261</v>
      </c>
      <c r="G110" s="10">
        <v>2400</v>
      </c>
      <c r="H110" s="10">
        <v>1680</v>
      </c>
      <c r="I110" s="10">
        <v>360</v>
      </c>
      <c r="J110" s="10">
        <v>3240</v>
      </c>
      <c r="K110" s="10">
        <v>800</v>
      </c>
      <c r="L110" s="10">
        <v>18296</v>
      </c>
      <c r="M110" s="10">
        <v>0</v>
      </c>
      <c r="N110" s="10">
        <v>1</v>
      </c>
      <c r="O110" s="10">
        <v>0</v>
      </c>
      <c r="P110" s="8" t="s">
        <v>253</v>
      </c>
      <c r="Q110" s="8" t="s">
        <v>256</v>
      </c>
    </row>
    <row r="111" spans="1:17" x14ac:dyDescent="0.25">
      <c r="A111" s="14">
        <v>0.53376873073519093</v>
      </c>
      <c r="B111" s="10" t="s">
        <v>248</v>
      </c>
      <c r="C111" s="10">
        <v>43380</v>
      </c>
      <c r="D111" s="10">
        <v>41141</v>
      </c>
      <c r="E111" s="10">
        <v>13035</v>
      </c>
      <c r="F111" s="10">
        <v>521</v>
      </c>
      <c r="G111" s="10">
        <v>480</v>
      </c>
      <c r="H111" s="10">
        <v>4800</v>
      </c>
      <c r="I111" s="10">
        <v>1200</v>
      </c>
      <c r="J111" s="10">
        <v>480</v>
      </c>
      <c r="K111" s="10">
        <v>2200</v>
      </c>
      <c r="L111" s="10">
        <v>26056</v>
      </c>
      <c r="M111" s="10">
        <v>3</v>
      </c>
      <c r="N111" s="10">
        <v>1</v>
      </c>
      <c r="O111" s="10">
        <v>1</v>
      </c>
      <c r="P111" s="8" t="s">
        <v>255</v>
      </c>
      <c r="Q111" s="8" t="s">
        <v>256</v>
      </c>
    </row>
    <row r="112" spans="1:17" x14ac:dyDescent="0.25">
      <c r="A112" s="14">
        <v>0.53590502639851079</v>
      </c>
      <c r="B112" s="10" t="s">
        <v>103</v>
      </c>
      <c r="C112" s="10">
        <v>100000</v>
      </c>
      <c r="D112" s="10">
        <v>83146</v>
      </c>
      <c r="E112" s="10">
        <v>5214</v>
      </c>
      <c r="F112" s="10">
        <v>0</v>
      </c>
      <c r="G112" s="10">
        <v>360</v>
      </c>
      <c r="H112" s="10">
        <v>1680</v>
      </c>
      <c r="I112" s="10">
        <v>600</v>
      </c>
      <c r="J112" s="10">
        <v>360</v>
      </c>
      <c r="K112" s="10">
        <v>600</v>
      </c>
      <c r="L112" s="10">
        <v>25874</v>
      </c>
      <c r="M112" s="10">
        <v>0</v>
      </c>
      <c r="N112" s="10">
        <v>2</v>
      </c>
      <c r="O112" s="10">
        <v>1</v>
      </c>
      <c r="P112" s="8" t="s">
        <v>254</v>
      </c>
      <c r="Q112" s="8" t="s">
        <v>256</v>
      </c>
    </row>
    <row r="113" spans="1:17" x14ac:dyDescent="0.25">
      <c r="A113" s="14">
        <v>0.54017761772515027</v>
      </c>
      <c r="B113" s="10" t="s">
        <v>96</v>
      </c>
      <c r="C113" s="10">
        <v>89500</v>
      </c>
      <c r="D113" s="10">
        <v>75562</v>
      </c>
      <c r="E113" s="10">
        <v>10428</v>
      </c>
      <c r="F113" s="10">
        <v>2607</v>
      </c>
      <c r="G113" s="10">
        <v>480</v>
      </c>
      <c r="H113" s="10">
        <v>1160</v>
      </c>
      <c r="I113" s="10">
        <v>760</v>
      </c>
      <c r="J113" s="10">
        <v>320</v>
      </c>
      <c r="K113" s="10">
        <v>1050</v>
      </c>
      <c r="L113" s="10">
        <v>18643</v>
      </c>
      <c r="M113" s="10">
        <v>0</v>
      </c>
      <c r="N113" s="10">
        <v>3</v>
      </c>
      <c r="O113" s="10">
        <v>0</v>
      </c>
      <c r="P113" s="8" t="s">
        <v>253</v>
      </c>
      <c r="Q113" s="8" t="s">
        <v>256</v>
      </c>
    </row>
    <row r="114" spans="1:17" x14ac:dyDescent="0.25">
      <c r="A114" s="14">
        <v>0.54719687490462965</v>
      </c>
      <c r="B114" s="10" t="s">
        <v>249</v>
      </c>
      <c r="C114" s="10">
        <v>60594</v>
      </c>
      <c r="D114" s="10">
        <v>51493</v>
      </c>
      <c r="E114" s="10">
        <v>15642</v>
      </c>
      <c r="F114" s="10">
        <v>0</v>
      </c>
      <c r="G114" s="10">
        <v>0</v>
      </c>
      <c r="H114" s="10">
        <v>2160</v>
      </c>
      <c r="I114" s="10">
        <v>1200</v>
      </c>
      <c r="J114" s="10">
        <v>300</v>
      </c>
      <c r="K114" s="10">
        <v>1400</v>
      </c>
      <c r="L114" s="10">
        <v>28022</v>
      </c>
      <c r="M114" s="10">
        <v>2</v>
      </c>
      <c r="N114" s="10">
        <v>2</v>
      </c>
      <c r="O114" s="10">
        <v>0</v>
      </c>
      <c r="P114" s="8" t="s">
        <v>253</v>
      </c>
      <c r="Q114" s="8" t="s">
        <v>257</v>
      </c>
    </row>
    <row r="115" spans="1:17" x14ac:dyDescent="0.25">
      <c r="A115" s="14">
        <v>0.55879390850550859</v>
      </c>
      <c r="B115" s="10" t="s">
        <v>161</v>
      </c>
      <c r="C115" s="10">
        <v>81500</v>
      </c>
      <c r="D115" s="10">
        <v>59342</v>
      </c>
      <c r="E115" s="10">
        <v>5214</v>
      </c>
      <c r="F115" s="10">
        <v>2086</v>
      </c>
      <c r="G115" s="10">
        <v>480</v>
      </c>
      <c r="H115" s="10">
        <v>1200</v>
      </c>
      <c r="I115" s="10">
        <v>3360</v>
      </c>
      <c r="J115" s="10">
        <v>240</v>
      </c>
      <c r="K115" s="10">
        <v>1000</v>
      </c>
      <c r="L115" s="10">
        <v>15420</v>
      </c>
      <c r="M115" s="10">
        <v>0</v>
      </c>
      <c r="N115" s="10">
        <v>1</v>
      </c>
      <c r="O115" s="10">
        <v>0</v>
      </c>
      <c r="P115" s="8" t="s">
        <v>255</v>
      </c>
      <c r="Q115" s="8" t="s">
        <v>256</v>
      </c>
    </row>
    <row r="116" spans="1:17" x14ac:dyDescent="0.25">
      <c r="A116" s="14">
        <v>0.56581316568498796</v>
      </c>
      <c r="B116" s="10" t="s">
        <v>234</v>
      </c>
      <c r="C116" s="10">
        <v>99880</v>
      </c>
      <c r="D116" s="10">
        <v>82976</v>
      </c>
      <c r="E116" s="10">
        <v>7821</v>
      </c>
      <c r="F116" s="10">
        <v>1304</v>
      </c>
      <c r="G116" s="10">
        <v>2400</v>
      </c>
      <c r="H116" s="10">
        <v>4800</v>
      </c>
      <c r="I116" s="10">
        <v>1920</v>
      </c>
      <c r="J116" s="10">
        <v>1200</v>
      </c>
      <c r="K116" s="10">
        <v>1200</v>
      </c>
      <c r="L116" s="10">
        <v>23945</v>
      </c>
      <c r="M116" s="10">
        <v>3</v>
      </c>
      <c r="N116" s="10">
        <v>2</v>
      </c>
      <c r="O116" s="10">
        <v>1</v>
      </c>
      <c r="P116" s="8" t="s">
        <v>254</v>
      </c>
      <c r="Q116" s="8" t="s">
        <v>256</v>
      </c>
    </row>
    <row r="117" spans="1:17" x14ac:dyDescent="0.25">
      <c r="A117" s="14">
        <v>0.56794946134830782</v>
      </c>
      <c r="B117" s="10" t="s">
        <v>43</v>
      </c>
      <c r="C117" s="10">
        <v>28400</v>
      </c>
      <c r="D117" s="10">
        <v>24163</v>
      </c>
      <c r="E117" s="10">
        <v>3128</v>
      </c>
      <c r="F117" s="10">
        <v>0</v>
      </c>
      <c r="G117" s="10">
        <v>960</v>
      </c>
      <c r="H117" s="10">
        <v>960</v>
      </c>
      <c r="I117" s="10">
        <v>1920</v>
      </c>
      <c r="J117" s="10">
        <v>0</v>
      </c>
      <c r="K117" s="10">
        <v>520</v>
      </c>
      <c r="L117" s="10">
        <v>10488</v>
      </c>
      <c r="M117" s="10">
        <v>0</v>
      </c>
      <c r="N117" s="10">
        <v>1</v>
      </c>
      <c r="O117" s="10">
        <v>0</v>
      </c>
      <c r="P117" s="8" t="s">
        <v>253</v>
      </c>
      <c r="Q117" s="8" t="s">
        <v>257</v>
      </c>
    </row>
    <row r="118" spans="1:17" x14ac:dyDescent="0.25">
      <c r="A118" s="14">
        <v>0.5697805719168676</v>
      </c>
      <c r="B118" s="10" t="s">
        <v>101</v>
      </c>
      <c r="C118" s="10">
        <v>100270</v>
      </c>
      <c r="D118" s="10">
        <v>84319</v>
      </c>
      <c r="E118" s="10">
        <v>6257</v>
      </c>
      <c r="F118" s="10">
        <v>0</v>
      </c>
      <c r="G118" s="10">
        <v>240</v>
      </c>
      <c r="H118" s="10">
        <v>2400</v>
      </c>
      <c r="I118" s="10">
        <v>1200</v>
      </c>
      <c r="J118" s="10">
        <v>0</v>
      </c>
      <c r="K118" s="10">
        <v>900</v>
      </c>
      <c r="L118" s="10">
        <v>13591</v>
      </c>
      <c r="M118" s="10">
        <v>0</v>
      </c>
      <c r="N118" s="10">
        <v>4</v>
      </c>
      <c r="O118" s="10">
        <v>1</v>
      </c>
      <c r="P118" s="8" t="s">
        <v>254</v>
      </c>
      <c r="Q118" s="8" t="s">
        <v>257</v>
      </c>
    </row>
    <row r="119" spans="1:17" x14ac:dyDescent="0.25">
      <c r="A119" s="14">
        <v>0.57405316324350719</v>
      </c>
      <c r="B119" s="10" t="s">
        <v>46</v>
      </c>
      <c r="C119" s="10">
        <v>63646</v>
      </c>
      <c r="D119" s="10">
        <v>53970</v>
      </c>
      <c r="E119" s="10">
        <v>10428</v>
      </c>
      <c r="F119" s="10">
        <v>1043</v>
      </c>
      <c r="G119" s="10">
        <v>2040</v>
      </c>
      <c r="H119" s="10">
        <v>4680</v>
      </c>
      <c r="I119" s="10">
        <v>2400</v>
      </c>
      <c r="J119" s="10">
        <v>1200</v>
      </c>
      <c r="K119" s="10">
        <v>1600</v>
      </c>
      <c r="L119" s="10">
        <v>33481</v>
      </c>
      <c r="M119" s="10">
        <v>2</v>
      </c>
      <c r="N119" s="10">
        <v>2</v>
      </c>
      <c r="O119" s="10">
        <v>1</v>
      </c>
      <c r="P119" s="8" t="s">
        <v>255</v>
      </c>
      <c r="Q119" s="8" t="s">
        <v>256</v>
      </c>
    </row>
    <row r="120" spans="1:17" x14ac:dyDescent="0.25">
      <c r="A120" s="14">
        <v>0.57405316324350719</v>
      </c>
      <c r="B120" s="10" t="s">
        <v>123</v>
      </c>
      <c r="C120" s="10">
        <v>23334</v>
      </c>
      <c r="D120" s="10">
        <v>20586</v>
      </c>
      <c r="E120" s="10">
        <v>3650</v>
      </c>
      <c r="F120" s="10">
        <v>0</v>
      </c>
      <c r="G120" s="10">
        <v>240</v>
      </c>
      <c r="H120" s="10">
        <v>960</v>
      </c>
      <c r="I120" s="10">
        <v>600</v>
      </c>
      <c r="J120" s="10">
        <v>360</v>
      </c>
      <c r="K120" s="10">
        <v>60</v>
      </c>
      <c r="L120" s="10">
        <v>5945</v>
      </c>
      <c r="M120" s="10">
        <v>0</v>
      </c>
      <c r="N120" s="10">
        <v>1</v>
      </c>
      <c r="O120" s="10">
        <v>0</v>
      </c>
      <c r="P120" s="8" t="s">
        <v>254</v>
      </c>
      <c r="Q120" s="8" t="s">
        <v>256</v>
      </c>
    </row>
    <row r="121" spans="1:17" x14ac:dyDescent="0.25">
      <c r="A121" s="14">
        <v>0.57496871852778719</v>
      </c>
      <c r="B121" s="10" t="s">
        <v>157</v>
      </c>
      <c r="C121" s="10">
        <v>77000</v>
      </c>
      <c r="D121" s="10">
        <v>56854</v>
      </c>
      <c r="E121" s="10">
        <v>5214</v>
      </c>
      <c r="F121" s="10">
        <v>1043</v>
      </c>
      <c r="G121" s="10">
        <v>48000</v>
      </c>
      <c r="H121" s="10">
        <v>1200</v>
      </c>
      <c r="I121" s="10">
        <v>600</v>
      </c>
      <c r="J121" s="10">
        <v>0</v>
      </c>
      <c r="K121" s="10">
        <v>400</v>
      </c>
      <c r="L121" s="10">
        <v>61497</v>
      </c>
      <c r="M121" s="10">
        <v>0</v>
      </c>
      <c r="N121" s="10">
        <v>1</v>
      </c>
      <c r="O121" s="10">
        <v>0</v>
      </c>
      <c r="P121" s="8" t="s">
        <v>255</v>
      </c>
      <c r="Q121" s="8" t="s">
        <v>257</v>
      </c>
    </row>
    <row r="122" spans="1:17" x14ac:dyDescent="0.25">
      <c r="A122" s="14">
        <v>0.57954649494918664</v>
      </c>
      <c r="B122" s="10" t="s">
        <v>102</v>
      </c>
      <c r="C122" s="10">
        <v>43788</v>
      </c>
      <c r="D122" s="10">
        <v>37659</v>
      </c>
      <c r="E122" s="10">
        <v>5214</v>
      </c>
      <c r="F122" s="10">
        <v>521</v>
      </c>
      <c r="G122" s="10">
        <v>480</v>
      </c>
      <c r="H122" s="10">
        <v>2400</v>
      </c>
      <c r="I122" s="10">
        <v>1920</v>
      </c>
      <c r="J122" s="10">
        <v>1200</v>
      </c>
      <c r="K122" s="10">
        <v>600</v>
      </c>
      <c r="L122" s="10">
        <v>16028</v>
      </c>
      <c r="M122" s="10">
        <v>2</v>
      </c>
      <c r="N122" s="10">
        <v>1</v>
      </c>
      <c r="O122" s="10">
        <v>0</v>
      </c>
      <c r="P122" s="8" t="s">
        <v>255</v>
      </c>
      <c r="Q122" s="8" t="s">
        <v>257</v>
      </c>
    </row>
    <row r="123" spans="1:17" x14ac:dyDescent="0.25">
      <c r="A123" s="14">
        <v>0.5850398266548662</v>
      </c>
      <c r="B123" s="10" t="s">
        <v>181</v>
      </c>
      <c r="C123" s="10">
        <v>56000</v>
      </c>
      <c r="D123" s="10">
        <v>43921</v>
      </c>
      <c r="E123" s="10">
        <v>5214</v>
      </c>
      <c r="F123" s="10">
        <v>1825</v>
      </c>
      <c r="G123" s="10">
        <v>1560</v>
      </c>
      <c r="H123" s="10">
        <v>1800</v>
      </c>
      <c r="I123" s="10">
        <v>1800</v>
      </c>
      <c r="J123" s="10">
        <v>3000</v>
      </c>
      <c r="K123" s="10">
        <v>1100</v>
      </c>
      <c r="L123" s="10">
        <v>21139</v>
      </c>
      <c r="M123" s="10">
        <v>0</v>
      </c>
      <c r="N123" s="10">
        <v>1</v>
      </c>
      <c r="O123" s="10">
        <v>0</v>
      </c>
      <c r="P123" s="8" t="s">
        <v>255</v>
      </c>
      <c r="Q123" s="8" t="s">
        <v>256</v>
      </c>
    </row>
    <row r="124" spans="1:17" x14ac:dyDescent="0.25">
      <c r="A124" s="14">
        <v>0.58626056703390605</v>
      </c>
      <c r="B124" s="10" t="s">
        <v>106</v>
      </c>
      <c r="C124" s="10">
        <v>38254</v>
      </c>
      <c r="D124" s="10">
        <v>34533</v>
      </c>
      <c r="E124" s="10">
        <v>7821</v>
      </c>
      <c r="F124" s="10">
        <v>0</v>
      </c>
      <c r="G124" s="10">
        <v>480</v>
      </c>
      <c r="H124" s="10">
        <v>720</v>
      </c>
      <c r="I124" s="10">
        <v>1080</v>
      </c>
      <c r="J124" s="10">
        <v>600</v>
      </c>
      <c r="K124" s="10">
        <v>660</v>
      </c>
      <c r="L124" s="10">
        <v>11861</v>
      </c>
      <c r="M124" s="10">
        <v>1</v>
      </c>
      <c r="N124" s="10">
        <v>2</v>
      </c>
      <c r="O124" s="10">
        <v>0</v>
      </c>
      <c r="P124" s="8" t="s">
        <v>252</v>
      </c>
      <c r="Q124" s="8" t="s">
        <v>256</v>
      </c>
    </row>
    <row r="125" spans="1:17" x14ac:dyDescent="0.25">
      <c r="A125" s="14">
        <v>0.59816278572954495</v>
      </c>
      <c r="B125" s="10" t="s">
        <v>116</v>
      </c>
      <c r="C125" s="10">
        <v>62562</v>
      </c>
      <c r="D125" s="10">
        <v>53494</v>
      </c>
      <c r="E125" s="10">
        <v>4432</v>
      </c>
      <c r="F125" s="10">
        <v>0</v>
      </c>
      <c r="G125" s="10">
        <v>1500</v>
      </c>
      <c r="H125" s="10">
        <v>3600</v>
      </c>
      <c r="I125" s="10">
        <v>1680</v>
      </c>
      <c r="J125" s="10">
        <v>1320</v>
      </c>
      <c r="K125" s="10">
        <v>2210</v>
      </c>
      <c r="L125" s="10">
        <v>22351</v>
      </c>
      <c r="M125" s="10">
        <v>2</v>
      </c>
      <c r="N125" s="10">
        <v>2</v>
      </c>
      <c r="O125" s="10">
        <v>0</v>
      </c>
      <c r="P125" s="8" t="s">
        <v>256</v>
      </c>
      <c r="Q125" s="8" t="s">
        <v>257</v>
      </c>
    </row>
    <row r="126" spans="1:17" x14ac:dyDescent="0.25">
      <c r="A126" s="14">
        <v>0.60029908139286481</v>
      </c>
      <c r="B126" s="10" t="s">
        <v>125</v>
      </c>
      <c r="C126" s="10">
        <v>25480</v>
      </c>
      <c r="D126" s="10">
        <v>25480</v>
      </c>
      <c r="E126" s="10">
        <v>4171</v>
      </c>
      <c r="F126" s="10">
        <v>0</v>
      </c>
      <c r="G126" s="10">
        <v>180</v>
      </c>
      <c r="H126" s="10">
        <v>360</v>
      </c>
      <c r="I126" s="10">
        <v>480</v>
      </c>
      <c r="J126" s="10">
        <v>0</v>
      </c>
      <c r="K126" s="10">
        <v>200</v>
      </c>
      <c r="L126" s="10">
        <v>5391</v>
      </c>
      <c r="M126" s="10">
        <v>0</v>
      </c>
      <c r="N126" s="10">
        <v>2</v>
      </c>
      <c r="O126" s="10">
        <v>0</v>
      </c>
      <c r="P126" s="8" t="s">
        <v>253</v>
      </c>
      <c r="Q126" s="8" t="s">
        <v>257</v>
      </c>
    </row>
    <row r="127" spans="1:17" x14ac:dyDescent="0.25">
      <c r="A127" s="14">
        <v>0.60701315347758422</v>
      </c>
      <c r="B127" s="10" t="s">
        <v>212</v>
      </c>
      <c r="C127" s="10">
        <v>161500</v>
      </c>
      <c r="D127" s="10">
        <v>117692</v>
      </c>
      <c r="E127" s="10">
        <v>5214</v>
      </c>
      <c r="F127" s="10">
        <v>3128</v>
      </c>
      <c r="G127" s="10">
        <v>2400</v>
      </c>
      <c r="H127" s="10">
        <v>3600</v>
      </c>
      <c r="I127" s="10">
        <v>360</v>
      </c>
      <c r="J127" s="10">
        <v>2400</v>
      </c>
      <c r="K127" s="10">
        <v>800</v>
      </c>
      <c r="L127" s="10">
        <v>31588</v>
      </c>
      <c r="M127" s="10">
        <v>0</v>
      </c>
      <c r="N127" s="10">
        <v>2</v>
      </c>
      <c r="O127" s="10">
        <v>1</v>
      </c>
      <c r="P127" s="8" t="s">
        <v>252</v>
      </c>
      <c r="Q127" s="8" t="s">
        <v>256</v>
      </c>
    </row>
    <row r="128" spans="1:17" x14ac:dyDescent="0.25">
      <c r="A128" s="14">
        <v>0.61159092989898378</v>
      </c>
      <c r="B128" s="10" t="s">
        <v>183</v>
      </c>
      <c r="C128" s="10">
        <v>124800</v>
      </c>
      <c r="D128" s="10">
        <v>96208</v>
      </c>
      <c r="E128" s="10">
        <v>6257</v>
      </c>
      <c r="F128" s="10">
        <v>4432</v>
      </c>
      <c r="G128" s="10">
        <v>1500</v>
      </c>
      <c r="H128" s="10">
        <v>180</v>
      </c>
      <c r="I128" s="10">
        <v>1200</v>
      </c>
      <c r="J128" s="10">
        <v>1800</v>
      </c>
      <c r="K128" s="10">
        <v>500</v>
      </c>
      <c r="L128" s="10">
        <v>27126</v>
      </c>
      <c r="M128" s="10">
        <v>0</v>
      </c>
      <c r="N128" s="10">
        <v>2</v>
      </c>
      <c r="O128" s="10">
        <v>0</v>
      </c>
      <c r="P128" s="8" t="s">
        <v>255</v>
      </c>
      <c r="Q128" s="8" t="s">
        <v>256</v>
      </c>
    </row>
    <row r="129" spans="1:17" x14ac:dyDescent="0.25">
      <c r="A129" s="14">
        <v>0.61189611499374374</v>
      </c>
      <c r="B129" s="10" t="s">
        <v>41</v>
      </c>
      <c r="C129" s="10">
        <v>97640</v>
      </c>
      <c r="D129" s="10">
        <v>77242</v>
      </c>
      <c r="E129" s="10">
        <v>7039</v>
      </c>
      <c r="F129" s="10">
        <v>0</v>
      </c>
      <c r="G129" s="10">
        <v>1200</v>
      </c>
      <c r="H129" s="10">
        <v>1500</v>
      </c>
      <c r="I129" s="10">
        <v>7800</v>
      </c>
      <c r="J129" s="10">
        <v>900</v>
      </c>
      <c r="K129" s="10">
        <v>1080</v>
      </c>
      <c r="L129" s="10">
        <v>33060</v>
      </c>
      <c r="M129" s="10">
        <v>0</v>
      </c>
      <c r="N129" s="10">
        <v>2</v>
      </c>
      <c r="O129" s="10">
        <v>1</v>
      </c>
      <c r="P129" s="8" t="s">
        <v>256</v>
      </c>
      <c r="Q129" s="8" t="s">
        <v>256</v>
      </c>
    </row>
    <row r="130" spans="1:17" x14ac:dyDescent="0.25">
      <c r="A130" s="14">
        <v>0.61799981688894312</v>
      </c>
      <c r="B130" s="10" t="s">
        <v>37</v>
      </c>
      <c r="C130" s="10">
        <v>66500</v>
      </c>
      <c r="D130" s="10">
        <v>50698</v>
      </c>
      <c r="E130" s="10">
        <v>5214</v>
      </c>
      <c r="F130" s="10">
        <v>4171</v>
      </c>
      <c r="G130" s="10">
        <v>1440</v>
      </c>
      <c r="H130" s="10">
        <v>720</v>
      </c>
      <c r="I130" s="10">
        <v>960</v>
      </c>
      <c r="J130" s="10">
        <v>0</v>
      </c>
      <c r="K130" s="10">
        <v>460</v>
      </c>
      <c r="L130" s="10">
        <v>15396</v>
      </c>
      <c r="M130" s="10">
        <v>0</v>
      </c>
      <c r="N130" s="10">
        <v>1</v>
      </c>
      <c r="O130" s="10">
        <v>0</v>
      </c>
      <c r="P130" s="8" t="s">
        <v>254</v>
      </c>
      <c r="Q130" s="8" t="s">
        <v>256</v>
      </c>
    </row>
    <row r="131" spans="1:17" x14ac:dyDescent="0.25">
      <c r="A131" s="14">
        <v>0.61861018707846305</v>
      </c>
      <c r="B131" s="10" t="s">
        <v>33</v>
      </c>
      <c r="C131" s="10">
        <v>83578</v>
      </c>
      <c r="D131" s="10">
        <v>66197</v>
      </c>
      <c r="E131" s="10">
        <v>9385</v>
      </c>
      <c r="F131" s="10">
        <v>0</v>
      </c>
      <c r="G131" s="10">
        <v>360</v>
      </c>
      <c r="H131" s="10">
        <v>4200</v>
      </c>
      <c r="I131" s="10">
        <v>1800</v>
      </c>
      <c r="J131" s="10">
        <v>600</v>
      </c>
      <c r="K131" s="10">
        <v>1500</v>
      </c>
      <c r="L131" s="10">
        <v>23705</v>
      </c>
      <c r="M131" s="10">
        <v>2</v>
      </c>
      <c r="N131" s="10">
        <v>2</v>
      </c>
      <c r="O131" s="10">
        <v>1</v>
      </c>
      <c r="P131" s="8" t="s">
        <v>252</v>
      </c>
      <c r="Q131" s="8" t="s">
        <v>256</v>
      </c>
    </row>
    <row r="132" spans="1:17" x14ac:dyDescent="0.25">
      <c r="A132" s="14">
        <v>0.6283761101107822</v>
      </c>
      <c r="B132" s="10" t="s">
        <v>208</v>
      </c>
      <c r="C132" s="10">
        <v>92574</v>
      </c>
      <c r="D132" s="10">
        <v>76358</v>
      </c>
      <c r="E132" s="10">
        <v>7821</v>
      </c>
      <c r="F132" s="10">
        <v>2607</v>
      </c>
      <c r="G132" s="10">
        <v>3000</v>
      </c>
      <c r="H132" s="10">
        <v>4800</v>
      </c>
      <c r="I132" s="10">
        <v>4200</v>
      </c>
      <c r="J132" s="10">
        <v>1200</v>
      </c>
      <c r="K132" s="10">
        <v>1600</v>
      </c>
      <c r="L132" s="10">
        <v>44478</v>
      </c>
      <c r="M132" s="10">
        <v>0</v>
      </c>
      <c r="N132" s="10">
        <v>4</v>
      </c>
      <c r="O132" s="10">
        <v>1</v>
      </c>
      <c r="P132" s="8" t="s">
        <v>252</v>
      </c>
      <c r="Q132" s="8" t="s">
        <v>257</v>
      </c>
    </row>
    <row r="133" spans="1:17" x14ac:dyDescent="0.25">
      <c r="A133" s="14">
        <v>0.63081759086886191</v>
      </c>
      <c r="B133" s="10" t="s">
        <v>111</v>
      </c>
      <c r="C133" s="10">
        <v>88142</v>
      </c>
      <c r="D133" s="10">
        <v>71363</v>
      </c>
      <c r="E133" s="10">
        <v>8342</v>
      </c>
      <c r="F133" s="10">
        <v>261</v>
      </c>
      <c r="G133" s="10">
        <v>480</v>
      </c>
      <c r="H133" s="10">
        <v>1920</v>
      </c>
      <c r="I133" s="10">
        <v>720</v>
      </c>
      <c r="J133" s="10">
        <v>480</v>
      </c>
      <c r="K133" s="10">
        <v>900</v>
      </c>
      <c r="L133" s="10">
        <v>23963</v>
      </c>
      <c r="M133" s="10">
        <v>2</v>
      </c>
      <c r="N133" s="10">
        <v>2</v>
      </c>
      <c r="O133" s="10">
        <v>1</v>
      </c>
      <c r="P133" s="8" t="s">
        <v>255</v>
      </c>
      <c r="Q133" s="8" t="s">
        <v>256</v>
      </c>
    </row>
    <row r="134" spans="1:17" x14ac:dyDescent="0.25">
      <c r="A134" s="14">
        <v>0.63936277352214121</v>
      </c>
      <c r="B134" s="10" t="s">
        <v>237</v>
      </c>
      <c r="C134" s="10">
        <v>66846</v>
      </c>
      <c r="D134" s="10">
        <v>56856</v>
      </c>
      <c r="E134" s="10">
        <v>11992</v>
      </c>
      <c r="F134" s="10">
        <v>1043</v>
      </c>
      <c r="G134" s="10">
        <v>960</v>
      </c>
      <c r="H134" s="10">
        <v>3360</v>
      </c>
      <c r="I134" s="10">
        <v>1200</v>
      </c>
      <c r="J134" s="10">
        <v>2400</v>
      </c>
      <c r="K134" s="10">
        <v>2200</v>
      </c>
      <c r="L134" s="10">
        <v>36455</v>
      </c>
      <c r="M134" s="10">
        <v>3</v>
      </c>
      <c r="N134" s="10">
        <v>2</v>
      </c>
      <c r="O134" s="10">
        <v>1</v>
      </c>
      <c r="P134" s="8" t="s">
        <v>255</v>
      </c>
      <c r="Q134" s="8" t="s">
        <v>256</v>
      </c>
    </row>
    <row r="135" spans="1:17" x14ac:dyDescent="0.25">
      <c r="A135" s="14">
        <v>0.64058351390118107</v>
      </c>
      <c r="B135" s="10" t="s">
        <v>196</v>
      </c>
      <c r="C135" s="10">
        <v>22750</v>
      </c>
      <c r="D135" s="10">
        <v>22745</v>
      </c>
      <c r="E135" s="10">
        <v>10428</v>
      </c>
      <c r="F135" s="10">
        <v>3911</v>
      </c>
      <c r="G135" s="10">
        <v>1380</v>
      </c>
      <c r="H135" s="10">
        <v>540</v>
      </c>
      <c r="I135" s="10">
        <v>1080</v>
      </c>
      <c r="J135" s="10">
        <v>420</v>
      </c>
      <c r="K135" s="10">
        <v>600</v>
      </c>
      <c r="L135" s="10">
        <v>26563</v>
      </c>
      <c r="M135" s="10">
        <v>0</v>
      </c>
      <c r="N135" s="10">
        <v>2</v>
      </c>
      <c r="O135" s="10">
        <v>0</v>
      </c>
      <c r="P135" s="8" t="s">
        <v>254</v>
      </c>
      <c r="Q135" s="8" t="s">
        <v>256</v>
      </c>
    </row>
    <row r="136" spans="1:17" x14ac:dyDescent="0.25">
      <c r="A136" s="14">
        <v>0.64180425428022092</v>
      </c>
      <c r="B136" s="10" t="s">
        <v>233</v>
      </c>
      <c r="C136" s="10">
        <v>49800</v>
      </c>
      <c r="D136" s="10">
        <v>49800</v>
      </c>
      <c r="E136" s="10">
        <v>7821</v>
      </c>
      <c r="F136" s="10">
        <v>3389</v>
      </c>
      <c r="G136" s="10">
        <v>480</v>
      </c>
      <c r="H136" s="10">
        <v>960</v>
      </c>
      <c r="I136" s="10">
        <v>840</v>
      </c>
      <c r="J136" s="10">
        <v>480</v>
      </c>
      <c r="K136" s="10">
        <v>1100</v>
      </c>
      <c r="L136" s="10">
        <v>22588</v>
      </c>
      <c r="M136" s="10">
        <v>0</v>
      </c>
      <c r="N136" s="10">
        <v>2</v>
      </c>
      <c r="O136" s="10">
        <v>1</v>
      </c>
      <c r="P136" s="8" t="s">
        <v>255</v>
      </c>
      <c r="Q136" s="8" t="s">
        <v>256</v>
      </c>
    </row>
    <row r="137" spans="1:17" x14ac:dyDescent="0.25">
      <c r="A137" s="14">
        <v>0.64424573503830074</v>
      </c>
      <c r="B137" s="10" t="s">
        <v>207</v>
      </c>
      <c r="C137" s="10">
        <v>12330</v>
      </c>
      <c r="D137" s="10">
        <v>12330</v>
      </c>
      <c r="E137" s="10">
        <v>5214</v>
      </c>
      <c r="F137" s="10">
        <v>0</v>
      </c>
      <c r="G137" s="10">
        <v>0</v>
      </c>
      <c r="H137" s="10">
        <v>360</v>
      </c>
      <c r="I137" s="10">
        <v>540</v>
      </c>
      <c r="J137" s="10">
        <v>180</v>
      </c>
      <c r="K137" s="10">
        <v>763</v>
      </c>
      <c r="L137" s="10">
        <v>8040</v>
      </c>
      <c r="M137" s="10">
        <v>0</v>
      </c>
      <c r="N137" s="10">
        <v>1</v>
      </c>
      <c r="O137" s="10">
        <v>1</v>
      </c>
      <c r="P137" s="8" t="s">
        <v>256</v>
      </c>
      <c r="Q137" s="8" t="s">
        <v>257</v>
      </c>
    </row>
    <row r="138" spans="1:17" x14ac:dyDescent="0.25">
      <c r="A138" s="14">
        <v>0.65065462202826008</v>
      </c>
      <c r="B138" s="10" t="s">
        <v>209</v>
      </c>
      <c r="C138" s="10">
        <v>132000</v>
      </c>
      <c r="D138" s="10">
        <v>95902</v>
      </c>
      <c r="E138" s="10">
        <v>10428</v>
      </c>
      <c r="F138" s="10">
        <v>1043</v>
      </c>
      <c r="G138" s="10">
        <v>2400</v>
      </c>
      <c r="H138" s="10">
        <v>4200</v>
      </c>
      <c r="I138" s="10">
        <v>2400</v>
      </c>
      <c r="J138" s="10">
        <v>1200</v>
      </c>
      <c r="K138" s="10">
        <v>2900</v>
      </c>
      <c r="L138" s="10">
        <v>35960</v>
      </c>
      <c r="M138" s="10">
        <v>2</v>
      </c>
      <c r="N138" s="10">
        <v>2</v>
      </c>
      <c r="O138" s="10">
        <v>1</v>
      </c>
      <c r="P138" s="8" t="s">
        <v>255</v>
      </c>
      <c r="Q138" s="8" t="s">
        <v>257</v>
      </c>
    </row>
    <row r="139" spans="1:17" x14ac:dyDescent="0.25">
      <c r="A139" s="14">
        <v>0.66225165562913912</v>
      </c>
      <c r="B139" s="10" t="s">
        <v>114</v>
      </c>
      <c r="C139" s="10">
        <v>68340</v>
      </c>
      <c r="D139" s="10">
        <v>56596</v>
      </c>
      <c r="E139" s="10">
        <v>3128</v>
      </c>
      <c r="F139" s="10">
        <v>1043</v>
      </c>
      <c r="G139" s="10">
        <v>960</v>
      </c>
      <c r="H139" s="10">
        <v>1200</v>
      </c>
      <c r="I139" s="10">
        <v>600</v>
      </c>
      <c r="J139" s="10">
        <v>0</v>
      </c>
      <c r="K139" s="10">
        <v>400</v>
      </c>
      <c r="L139" s="10">
        <v>9871</v>
      </c>
      <c r="M139" s="10">
        <v>0</v>
      </c>
      <c r="N139" s="10">
        <v>2</v>
      </c>
      <c r="O139" s="10">
        <v>0</v>
      </c>
      <c r="P139" s="8" t="s">
        <v>256</v>
      </c>
      <c r="Q139" s="8" t="s">
        <v>256</v>
      </c>
    </row>
    <row r="140" spans="1:17" x14ac:dyDescent="0.25">
      <c r="A140" s="14">
        <v>0.67415387432477791</v>
      </c>
      <c r="B140" s="10" t="s">
        <v>189</v>
      </c>
      <c r="C140" s="10">
        <v>48574</v>
      </c>
      <c r="D140" s="10">
        <v>48574</v>
      </c>
      <c r="E140" s="10">
        <v>10428</v>
      </c>
      <c r="F140" s="10">
        <v>0</v>
      </c>
      <c r="G140" s="10">
        <v>600</v>
      </c>
      <c r="H140" s="10">
        <v>1200</v>
      </c>
      <c r="I140" s="10">
        <v>3600</v>
      </c>
      <c r="J140" s="10">
        <v>1200</v>
      </c>
      <c r="K140" s="10">
        <v>1800</v>
      </c>
      <c r="L140" s="10">
        <v>31271</v>
      </c>
      <c r="M140" s="10">
        <v>1</v>
      </c>
      <c r="N140" s="10">
        <v>3</v>
      </c>
      <c r="O140" s="10">
        <v>1</v>
      </c>
      <c r="P140" s="8" t="s">
        <v>252</v>
      </c>
      <c r="Q140" s="8" t="s">
        <v>256</v>
      </c>
    </row>
    <row r="141" spans="1:17" x14ac:dyDescent="0.25">
      <c r="A141" s="14">
        <v>0.67781609546189769</v>
      </c>
      <c r="B141" s="10" t="s">
        <v>69</v>
      </c>
      <c r="C141" s="10">
        <v>93592</v>
      </c>
      <c r="D141" s="10">
        <v>74640</v>
      </c>
      <c r="E141" s="10">
        <v>5736</v>
      </c>
      <c r="F141" s="10">
        <v>782</v>
      </c>
      <c r="G141" s="10">
        <v>1020</v>
      </c>
      <c r="H141" s="10">
        <v>540</v>
      </c>
      <c r="I141" s="10">
        <v>360</v>
      </c>
      <c r="J141" s="10">
        <v>360</v>
      </c>
      <c r="K141" s="10">
        <v>700</v>
      </c>
      <c r="L141" s="10">
        <v>19956</v>
      </c>
      <c r="M141" s="10">
        <v>0</v>
      </c>
      <c r="N141" s="10">
        <v>2</v>
      </c>
      <c r="O141" s="10">
        <v>1</v>
      </c>
      <c r="P141" s="8" t="s">
        <v>252</v>
      </c>
      <c r="Q141" s="8" t="s">
        <v>257</v>
      </c>
    </row>
    <row r="142" spans="1:17" x14ac:dyDescent="0.25">
      <c r="A142" s="14">
        <v>0.67903683584093755</v>
      </c>
      <c r="B142" s="10" t="s">
        <v>99</v>
      </c>
      <c r="C142" s="10">
        <v>64767</v>
      </c>
      <c r="D142" s="10">
        <v>54636</v>
      </c>
      <c r="E142" s="10">
        <v>5736</v>
      </c>
      <c r="F142" s="10">
        <v>1304</v>
      </c>
      <c r="G142" s="10">
        <v>0</v>
      </c>
      <c r="H142" s="10">
        <v>1050</v>
      </c>
      <c r="I142" s="10">
        <v>480</v>
      </c>
      <c r="J142" s="10">
        <v>1200</v>
      </c>
      <c r="K142" s="10">
        <v>50</v>
      </c>
      <c r="L142" s="10">
        <v>17846</v>
      </c>
      <c r="M142" s="10">
        <v>0</v>
      </c>
      <c r="N142" s="10">
        <v>3</v>
      </c>
      <c r="O142" s="10">
        <v>1</v>
      </c>
      <c r="P142" s="8" t="s">
        <v>252</v>
      </c>
      <c r="Q142" s="8" t="s">
        <v>257</v>
      </c>
    </row>
    <row r="143" spans="1:17" x14ac:dyDescent="0.25">
      <c r="A143" s="14">
        <v>0.68849757377849663</v>
      </c>
      <c r="B143" s="10" t="s">
        <v>214</v>
      </c>
      <c r="C143" s="10">
        <v>53810</v>
      </c>
      <c r="D143" s="10">
        <v>48234</v>
      </c>
      <c r="E143" s="10">
        <v>7821</v>
      </c>
      <c r="F143" s="10">
        <v>10428</v>
      </c>
      <c r="G143" s="10">
        <v>600</v>
      </c>
      <c r="H143" s="10">
        <v>4200</v>
      </c>
      <c r="I143" s="10">
        <v>1200</v>
      </c>
      <c r="J143" s="10">
        <v>1200</v>
      </c>
      <c r="K143" s="10">
        <v>1800</v>
      </c>
      <c r="L143" s="10">
        <v>44383</v>
      </c>
      <c r="M143" s="10">
        <v>3</v>
      </c>
      <c r="N143" s="10">
        <v>2</v>
      </c>
      <c r="O143" s="10">
        <v>1</v>
      </c>
      <c r="P143" s="8" t="s">
        <v>252</v>
      </c>
      <c r="Q143" s="8" t="s">
        <v>257</v>
      </c>
    </row>
    <row r="144" spans="1:17" x14ac:dyDescent="0.25">
      <c r="A144" s="14">
        <v>0.69490646076845608</v>
      </c>
      <c r="B144" s="10" t="s">
        <v>88</v>
      </c>
      <c r="C144" s="10">
        <v>56983</v>
      </c>
      <c r="D144" s="10">
        <v>50754</v>
      </c>
      <c r="E144" s="10">
        <v>4432</v>
      </c>
      <c r="F144" s="10">
        <v>0</v>
      </c>
      <c r="G144" s="10">
        <v>540</v>
      </c>
      <c r="H144" s="10">
        <v>8400</v>
      </c>
      <c r="I144" s="10">
        <v>1440</v>
      </c>
      <c r="J144" s="10">
        <v>180</v>
      </c>
      <c r="K144" s="10">
        <v>2000</v>
      </c>
      <c r="L144" s="10">
        <v>27492</v>
      </c>
      <c r="M144" s="10">
        <v>1</v>
      </c>
      <c r="N144" s="10">
        <v>3</v>
      </c>
      <c r="O144" s="10">
        <v>0</v>
      </c>
      <c r="P144" s="8" t="s">
        <v>254</v>
      </c>
      <c r="Q144" s="8" t="s">
        <v>256</v>
      </c>
    </row>
    <row r="145" spans="1:17" x14ac:dyDescent="0.25">
      <c r="A145" s="14">
        <v>0.69521164586321604</v>
      </c>
      <c r="B145" s="10" t="s">
        <v>124</v>
      </c>
      <c r="C145" s="10">
        <v>31000</v>
      </c>
      <c r="D145" s="10">
        <v>26011</v>
      </c>
      <c r="E145" s="10">
        <v>5214</v>
      </c>
      <c r="F145" s="10">
        <v>1043</v>
      </c>
      <c r="G145" s="10">
        <v>1200</v>
      </c>
      <c r="H145" s="10">
        <v>600</v>
      </c>
      <c r="I145" s="10">
        <v>360</v>
      </c>
      <c r="J145" s="10">
        <v>0</v>
      </c>
      <c r="K145" s="10">
        <v>500</v>
      </c>
      <c r="L145" s="10">
        <v>9807</v>
      </c>
      <c r="M145" s="10">
        <v>0</v>
      </c>
      <c r="N145" s="10">
        <v>1</v>
      </c>
      <c r="O145" s="10">
        <v>0</v>
      </c>
      <c r="P145" s="8" t="s">
        <v>254</v>
      </c>
      <c r="Q145" s="8" t="s">
        <v>256</v>
      </c>
    </row>
    <row r="146" spans="1:17" x14ac:dyDescent="0.25">
      <c r="A146" s="14">
        <v>0.70436719870601516</v>
      </c>
      <c r="B146" s="10" t="s">
        <v>235</v>
      </c>
      <c r="C146" s="10">
        <v>37400</v>
      </c>
      <c r="D146" s="10">
        <v>31996</v>
      </c>
      <c r="E146" s="10">
        <v>7821</v>
      </c>
      <c r="F146" s="10">
        <v>521</v>
      </c>
      <c r="G146" s="10">
        <v>600</v>
      </c>
      <c r="H146" s="10">
        <v>3600</v>
      </c>
      <c r="I146" s="10">
        <v>1200</v>
      </c>
      <c r="J146" s="10">
        <v>480</v>
      </c>
      <c r="K146" s="10">
        <v>2000</v>
      </c>
      <c r="L146" s="10">
        <v>23550</v>
      </c>
      <c r="M146" s="10">
        <v>0</v>
      </c>
      <c r="N146" s="10">
        <v>2</v>
      </c>
      <c r="O146" s="10">
        <v>1</v>
      </c>
      <c r="P146" s="8" t="s">
        <v>256</v>
      </c>
      <c r="Q146" s="8" t="s">
        <v>256</v>
      </c>
    </row>
    <row r="147" spans="1:17" x14ac:dyDescent="0.25">
      <c r="A147" s="14">
        <v>0.70894497512741472</v>
      </c>
      <c r="B147" s="10" t="s">
        <v>129</v>
      </c>
      <c r="C147" s="10">
        <v>47173</v>
      </c>
      <c r="D147" s="10">
        <v>39982</v>
      </c>
      <c r="E147" s="10">
        <v>5214</v>
      </c>
      <c r="F147" s="10">
        <v>261</v>
      </c>
      <c r="G147" s="10">
        <v>1800</v>
      </c>
      <c r="H147" s="10">
        <v>2640</v>
      </c>
      <c r="I147" s="10">
        <v>4560</v>
      </c>
      <c r="J147" s="10">
        <v>600</v>
      </c>
      <c r="K147" s="10">
        <v>1350</v>
      </c>
      <c r="L147" s="10">
        <v>23094</v>
      </c>
      <c r="M147" s="10">
        <v>0</v>
      </c>
      <c r="N147" s="10">
        <v>2</v>
      </c>
      <c r="O147" s="10">
        <v>1</v>
      </c>
      <c r="P147" s="8" t="s">
        <v>253</v>
      </c>
      <c r="Q147" s="8" t="s">
        <v>256</v>
      </c>
    </row>
    <row r="148" spans="1:17" x14ac:dyDescent="0.25">
      <c r="A148" s="14">
        <v>0.71047090060121465</v>
      </c>
      <c r="B148" s="10" t="s">
        <v>174</v>
      </c>
      <c r="C148" s="10">
        <v>37000</v>
      </c>
      <c r="D148" s="10">
        <v>30302</v>
      </c>
      <c r="E148" s="10">
        <v>3650</v>
      </c>
      <c r="F148" s="10">
        <v>1564</v>
      </c>
      <c r="G148" s="10">
        <v>2880</v>
      </c>
      <c r="H148" s="10">
        <v>1440</v>
      </c>
      <c r="I148" s="10">
        <v>600</v>
      </c>
      <c r="J148" s="10">
        <v>600</v>
      </c>
      <c r="K148" s="10">
        <v>1000</v>
      </c>
      <c r="L148" s="10">
        <v>13084</v>
      </c>
      <c r="M148" s="10">
        <v>0</v>
      </c>
      <c r="N148" s="10">
        <v>1</v>
      </c>
      <c r="O148" s="10">
        <v>1</v>
      </c>
      <c r="P148" s="8" t="s">
        <v>255</v>
      </c>
      <c r="Q148" s="8" t="s">
        <v>256</v>
      </c>
    </row>
    <row r="149" spans="1:17" x14ac:dyDescent="0.25">
      <c r="A149" s="14">
        <v>0.71108127079073458</v>
      </c>
      <c r="B149" s="10" t="s">
        <v>3</v>
      </c>
      <c r="C149" s="10">
        <v>109050</v>
      </c>
      <c r="D149" s="10">
        <v>74572</v>
      </c>
      <c r="E149" s="10">
        <v>5214</v>
      </c>
      <c r="F149" s="10">
        <v>0</v>
      </c>
      <c r="G149" s="10">
        <v>1440</v>
      </c>
      <c r="H149" s="10">
        <v>720</v>
      </c>
      <c r="I149" s="10">
        <v>480</v>
      </c>
      <c r="J149" s="10">
        <v>1200</v>
      </c>
      <c r="K149" s="10">
        <v>700</v>
      </c>
      <c r="L149" s="10">
        <v>12955</v>
      </c>
      <c r="M149" s="10">
        <v>0</v>
      </c>
      <c r="N149" s="10">
        <v>1</v>
      </c>
      <c r="O149" s="10">
        <v>1</v>
      </c>
      <c r="P149" s="8" t="s">
        <v>254</v>
      </c>
      <c r="Q149" s="8" t="s">
        <v>257</v>
      </c>
    </row>
    <row r="150" spans="1:17" x14ac:dyDescent="0.25">
      <c r="A150" s="14">
        <v>0.71260719626453439</v>
      </c>
      <c r="B150" s="10" t="s">
        <v>197</v>
      </c>
      <c r="C150" s="10">
        <v>40480</v>
      </c>
      <c r="D150" s="10">
        <v>36369</v>
      </c>
      <c r="E150" s="10">
        <v>3128</v>
      </c>
      <c r="F150" s="10">
        <v>0</v>
      </c>
      <c r="G150" s="10">
        <v>300</v>
      </c>
      <c r="H150" s="10">
        <v>960</v>
      </c>
      <c r="I150" s="10">
        <v>1200</v>
      </c>
      <c r="J150" s="10">
        <v>120</v>
      </c>
      <c r="K150" s="10">
        <v>515</v>
      </c>
      <c r="L150" s="10">
        <v>8318</v>
      </c>
      <c r="M150" s="10">
        <v>0</v>
      </c>
      <c r="N150" s="10">
        <v>2</v>
      </c>
      <c r="O150" s="10">
        <v>0</v>
      </c>
      <c r="P150" s="8" t="s">
        <v>252</v>
      </c>
      <c r="Q150" s="8" t="s">
        <v>256</v>
      </c>
    </row>
    <row r="151" spans="1:17" x14ac:dyDescent="0.25">
      <c r="A151" s="14">
        <v>0.71291238135929436</v>
      </c>
      <c r="B151" s="10" t="s">
        <v>151</v>
      </c>
      <c r="C151" s="10">
        <v>93784</v>
      </c>
      <c r="D151" s="10">
        <v>89575</v>
      </c>
      <c r="E151" s="10">
        <v>10428</v>
      </c>
      <c r="F151" s="10">
        <v>2086</v>
      </c>
      <c r="G151" s="10">
        <v>540</v>
      </c>
      <c r="H151" s="10">
        <v>1200</v>
      </c>
      <c r="I151" s="10">
        <v>720</v>
      </c>
      <c r="J151" s="10">
        <v>0</v>
      </c>
      <c r="K151" s="10">
        <v>1600</v>
      </c>
      <c r="L151" s="10">
        <v>18454</v>
      </c>
      <c r="M151" s="10">
        <v>2</v>
      </c>
      <c r="N151" s="10">
        <v>2</v>
      </c>
      <c r="O151" s="10">
        <v>1</v>
      </c>
      <c r="P151" s="8" t="s">
        <v>256</v>
      </c>
      <c r="Q151" s="8" t="s">
        <v>257</v>
      </c>
    </row>
    <row r="152" spans="1:17" x14ac:dyDescent="0.25">
      <c r="A152" s="14">
        <v>0.71413312173833421</v>
      </c>
      <c r="B152" s="10" t="s">
        <v>53</v>
      </c>
      <c r="C152" s="10">
        <v>132413</v>
      </c>
      <c r="D152" s="10">
        <v>106520</v>
      </c>
      <c r="E152" s="10">
        <v>10428</v>
      </c>
      <c r="F152" s="10">
        <v>2086</v>
      </c>
      <c r="G152" s="10">
        <v>420</v>
      </c>
      <c r="H152" s="10">
        <v>1380</v>
      </c>
      <c r="I152" s="10">
        <v>1140</v>
      </c>
      <c r="J152" s="10">
        <v>780</v>
      </c>
      <c r="K152" s="10">
        <v>1573</v>
      </c>
      <c r="L152" s="10">
        <v>32677</v>
      </c>
      <c r="M152" s="10">
        <v>3</v>
      </c>
      <c r="N152" s="10">
        <v>3</v>
      </c>
      <c r="O152" s="10">
        <v>1</v>
      </c>
      <c r="P152" s="8" t="s">
        <v>253</v>
      </c>
      <c r="Q152" s="8" t="s">
        <v>256</v>
      </c>
    </row>
    <row r="153" spans="1:17" x14ac:dyDescent="0.25">
      <c r="A153" s="14">
        <v>0.71657460249641414</v>
      </c>
      <c r="B153" s="10" t="s">
        <v>134</v>
      </c>
      <c r="C153" s="10">
        <v>18484</v>
      </c>
      <c r="D153" s="10">
        <v>18484</v>
      </c>
      <c r="E153" s="10">
        <v>5214</v>
      </c>
      <c r="F153" s="10">
        <v>1043</v>
      </c>
      <c r="G153" s="10">
        <v>240</v>
      </c>
      <c r="H153" s="10">
        <v>360</v>
      </c>
      <c r="I153" s="10">
        <v>540</v>
      </c>
      <c r="J153" s="10">
        <v>0</v>
      </c>
      <c r="K153" s="10">
        <v>546</v>
      </c>
      <c r="L153" s="10">
        <v>10776</v>
      </c>
      <c r="M153" s="10">
        <v>0</v>
      </c>
      <c r="N153" s="10">
        <v>2</v>
      </c>
      <c r="O153" s="10">
        <v>1</v>
      </c>
      <c r="P153" s="8" t="s">
        <v>255</v>
      </c>
      <c r="Q153" s="8" t="s">
        <v>257</v>
      </c>
    </row>
    <row r="154" spans="1:17" x14ac:dyDescent="0.25">
      <c r="A154" s="14">
        <v>0.7211523789178137</v>
      </c>
      <c r="B154" s="10" t="s">
        <v>95</v>
      </c>
      <c r="C154" s="10">
        <v>92250</v>
      </c>
      <c r="D154" s="10">
        <v>73004</v>
      </c>
      <c r="E154" s="10">
        <v>6257</v>
      </c>
      <c r="F154" s="10">
        <v>6257</v>
      </c>
      <c r="G154" s="10">
        <v>1440</v>
      </c>
      <c r="H154" s="10">
        <v>360</v>
      </c>
      <c r="I154" s="10">
        <v>1800</v>
      </c>
      <c r="J154" s="10">
        <v>600</v>
      </c>
      <c r="K154" s="10">
        <v>800</v>
      </c>
      <c r="L154" s="10">
        <v>36994</v>
      </c>
      <c r="M154" s="10">
        <v>0</v>
      </c>
      <c r="N154" s="10">
        <v>2</v>
      </c>
      <c r="O154" s="10">
        <v>0</v>
      </c>
      <c r="P154" s="8" t="s">
        <v>253</v>
      </c>
      <c r="Q154" s="8" t="s">
        <v>256</v>
      </c>
    </row>
    <row r="155" spans="1:17" x14ac:dyDescent="0.25">
      <c r="A155" s="14">
        <v>0.72908719138157285</v>
      </c>
      <c r="B155" s="10" t="s">
        <v>162</v>
      </c>
      <c r="C155" s="10">
        <v>47452</v>
      </c>
      <c r="D155" s="10">
        <v>41944</v>
      </c>
      <c r="E155" s="10">
        <v>7821</v>
      </c>
      <c r="F155" s="10">
        <v>0</v>
      </c>
      <c r="G155" s="10">
        <v>1200</v>
      </c>
      <c r="H155" s="10">
        <v>3600</v>
      </c>
      <c r="I155" s="10">
        <v>1200</v>
      </c>
      <c r="J155" s="10">
        <v>600</v>
      </c>
      <c r="K155" s="10">
        <v>3200</v>
      </c>
      <c r="L155" s="10">
        <v>35850</v>
      </c>
      <c r="M155" s="10">
        <v>0</v>
      </c>
      <c r="N155" s="10">
        <v>2</v>
      </c>
      <c r="O155" s="10">
        <v>1</v>
      </c>
      <c r="P155" s="8" t="s">
        <v>252</v>
      </c>
      <c r="Q155" s="8" t="s">
        <v>257</v>
      </c>
    </row>
    <row r="156" spans="1:17" x14ac:dyDescent="0.25">
      <c r="A156" s="14">
        <v>0.74282052064577164</v>
      </c>
      <c r="B156" s="10" t="s">
        <v>49</v>
      </c>
      <c r="C156" s="10">
        <v>138082</v>
      </c>
      <c r="D156" s="10">
        <v>90621</v>
      </c>
      <c r="E156" s="10">
        <v>5214</v>
      </c>
      <c r="F156" s="10">
        <v>261</v>
      </c>
      <c r="G156" s="10">
        <v>3840</v>
      </c>
      <c r="H156" s="10">
        <v>1200</v>
      </c>
      <c r="I156" s="10">
        <v>1488</v>
      </c>
      <c r="J156" s="10">
        <v>24</v>
      </c>
      <c r="K156" s="10">
        <v>990</v>
      </c>
      <c r="L156" s="10">
        <v>26417</v>
      </c>
      <c r="M156" s="10">
        <v>0</v>
      </c>
      <c r="N156" s="10">
        <v>1</v>
      </c>
      <c r="O156" s="10">
        <v>1</v>
      </c>
      <c r="P156" s="8" t="s">
        <v>252</v>
      </c>
      <c r="Q156" s="8" t="s">
        <v>257</v>
      </c>
    </row>
    <row r="157" spans="1:17" x14ac:dyDescent="0.25">
      <c r="A157" s="14">
        <v>0.74587237159337139</v>
      </c>
      <c r="B157" s="10" t="s">
        <v>44</v>
      </c>
      <c r="C157" s="10">
        <v>156306</v>
      </c>
      <c r="D157" s="10">
        <v>113632</v>
      </c>
      <c r="E157" s="10">
        <v>10428</v>
      </c>
      <c r="F157" s="10">
        <v>1043</v>
      </c>
      <c r="G157" s="10">
        <v>1800</v>
      </c>
      <c r="H157" s="10">
        <v>1800</v>
      </c>
      <c r="I157" s="10">
        <v>660</v>
      </c>
      <c r="J157" s="10">
        <v>1200</v>
      </c>
      <c r="K157" s="10">
        <v>1500</v>
      </c>
      <c r="L157" s="10">
        <v>42090</v>
      </c>
      <c r="M157" s="10">
        <v>0</v>
      </c>
      <c r="N157" s="10">
        <v>2</v>
      </c>
      <c r="O157" s="10">
        <v>1</v>
      </c>
      <c r="P157" s="8" t="s">
        <v>252</v>
      </c>
      <c r="Q157" s="8" t="s">
        <v>256</v>
      </c>
    </row>
    <row r="158" spans="1:17" x14ac:dyDescent="0.25">
      <c r="A158" s="14">
        <v>0.74861903744621106</v>
      </c>
      <c r="B158" s="10" t="s">
        <v>132</v>
      </c>
      <c r="C158" s="10">
        <v>29132</v>
      </c>
      <c r="D158" s="10">
        <v>24687</v>
      </c>
      <c r="E158" s="10">
        <v>2607</v>
      </c>
      <c r="F158" s="10">
        <v>0</v>
      </c>
      <c r="G158" s="10">
        <v>168</v>
      </c>
      <c r="H158" s="10">
        <v>120</v>
      </c>
      <c r="I158" s="10">
        <v>240</v>
      </c>
      <c r="J158" s="10">
        <v>240</v>
      </c>
      <c r="K158" s="10">
        <v>1600</v>
      </c>
      <c r="L158" s="10">
        <v>12102</v>
      </c>
      <c r="M158" s="10">
        <v>0</v>
      </c>
      <c r="N158" s="10">
        <v>1</v>
      </c>
      <c r="O158" s="10">
        <v>1</v>
      </c>
      <c r="P158" s="8" t="s">
        <v>253</v>
      </c>
      <c r="Q158" s="8" t="s">
        <v>257</v>
      </c>
    </row>
    <row r="159" spans="1:17" x14ac:dyDescent="0.25">
      <c r="A159" s="14">
        <v>0.75319681386761062</v>
      </c>
      <c r="B159" s="10" t="s">
        <v>58</v>
      </c>
      <c r="C159" s="10">
        <v>20137</v>
      </c>
      <c r="D159" s="10">
        <v>20137</v>
      </c>
      <c r="E159" s="10">
        <v>2607</v>
      </c>
      <c r="F159" s="10">
        <v>261</v>
      </c>
      <c r="G159" s="10">
        <v>0</v>
      </c>
      <c r="H159" s="10">
        <v>660</v>
      </c>
      <c r="I159" s="10">
        <v>210</v>
      </c>
      <c r="J159" s="10">
        <v>90</v>
      </c>
      <c r="K159" s="10">
        <v>900</v>
      </c>
      <c r="L159" s="10">
        <v>5103</v>
      </c>
      <c r="M159" s="10">
        <v>0</v>
      </c>
      <c r="N159" s="10">
        <v>2</v>
      </c>
      <c r="O159" s="10">
        <v>1</v>
      </c>
      <c r="P159" s="8" t="s">
        <v>254</v>
      </c>
      <c r="Q159" s="8" t="s">
        <v>257</v>
      </c>
    </row>
    <row r="160" spans="1:17" x14ac:dyDescent="0.25">
      <c r="A160" s="14">
        <v>0.7541123691518905</v>
      </c>
      <c r="B160" s="10" t="s">
        <v>79</v>
      </c>
      <c r="C160" s="10">
        <v>190920</v>
      </c>
      <c r="D160" s="10">
        <v>151371</v>
      </c>
      <c r="E160" s="10">
        <v>5214</v>
      </c>
      <c r="F160" s="10">
        <v>1043</v>
      </c>
      <c r="G160" s="10">
        <v>900</v>
      </c>
      <c r="H160" s="10">
        <v>1800</v>
      </c>
      <c r="I160" s="10">
        <v>1260</v>
      </c>
      <c r="J160" s="10">
        <v>1080</v>
      </c>
      <c r="K160" s="10">
        <v>1055</v>
      </c>
      <c r="L160" s="10">
        <v>20410</v>
      </c>
      <c r="M160" s="10">
        <v>1</v>
      </c>
      <c r="N160" s="10">
        <v>4</v>
      </c>
      <c r="O160" s="10">
        <v>1</v>
      </c>
      <c r="P160" s="8" t="s">
        <v>252</v>
      </c>
      <c r="Q160" s="8" t="s">
        <v>256</v>
      </c>
    </row>
    <row r="161" spans="1:17" x14ac:dyDescent="0.25">
      <c r="A161" s="14">
        <v>0.75472273934141065</v>
      </c>
      <c r="B161" s="10" t="s">
        <v>7</v>
      </c>
      <c r="C161" s="10">
        <v>105210</v>
      </c>
      <c r="D161" s="10">
        <v>78234</v>
      </c>
      <c r="E161" s="10">
        <v>9385</v>
      </c>
      <c r="F161" s="10">
        <v>1304</v>
      </c>
      <c r="G161" s="10">
        <v>720</v>
      </c>
      <c r="H161" s="10">
        <v>1020</v>
      </c>
      <c r="I161" s="10">
        <v>1080</v>
      </c>
      <c r="J161" s="10">
        <v>900</v>
      </c>
      <c r="K161" s="10">
        <v>2150</v>
      </c>
      <c r="L161" s="10">
        <v>25929</v>
      </c>
      <c r="M161" s="10">
        <v>2</v>
      </c>
      <c r="N161" s="10">
        <v>2</v>
      </c>
      <c r="O161" s="10">
        <v>0</v>
      </c>
      <c r="P161" s="8" t="s">
        <v>256</v>
      </c>
      <c r="Q161" s="8" t="s">
        <v>257</v>
      </c>
    </row>
    <row r="162" spans="1:17" x14ac:dyDescent="0.25">
      <c r="A162" s="14">
        <v>0.75991088595233014</v>
      </c>
      <c r="B162" s="10" t="s">
        <v>216</v>
      </c>
      <c r="C162" s="10">
        <v>173340</v>
      </c>
      <c r="D162" s="10">
        <v>124278</v>
      </c>
      <c r="E162" s="10">
        <v>10428</v>
      </c>
      <c r="F162" s="10">
        <v>522</v>
      </c>
      <c r="G162" s="10">
        <v>1260</v>
      </c>
      <c r="H162" s="10">
        <v>1560</v>
      </c>
      <c r="I162" s="10">
        <v>360</v>
      </c>
      <c r="J162" s="10">
        <v>1440</v>
      </c>
      <c r="K162" s="10">
        <v>1740</v>
      </c>
      <c r="L162" s="10">
        <v>24142</v>
      </c>
      <c r="M162" s="10">
        <v>2</v>
      </c>
      <c r="N162" s="10">
        <v>2</v>
      </c>
      <c r="O162" s="10">
        <v>1</v>
      </c>
      <c r="P162" s="8" t="s">
        <v>254</v>
      </c>
      <c r="Q162" s="8" t="s">
        <v>256</v>
      </c>
    </row>
    <row r="163" spans="1:17" x14ac:dyDescent="0.25">
      <c r="A163" s="14">
        <v>0.76815088351084926</v>
      </c>
      <c r="B163" s="10" t="s">
        <v>199</v>
      </c>
      <c r="C163" s="10">
        <v>25380</v>
      </c>
      <c r="D163" s="10">
        <v>22038</v>
      </c>
      <c r="E163" s="10">
        <v>2086</v>
      </c>
      <c r="F163" s="10">
        <v>3128</v>
      </c>
      <c r="G163" s="10">
        <v>300</v>
      </c>
      <c r="H163" s="10">
        <v>0</v>
      </c>
      <c r="I163" s="10">
        <v>1200</v>
      </c>
      <c r="J163" s="10">
        <v>240</v>
      </c>
      <c r="K163" s="10">
        <v>400</v>
      </c>
      <c r="L163" s="10">
        <v>10140</v>
      </c>
      <c r="M163" s="10">
        <v>0</v>
      </c>
      <c r="N163" s="10">
        <v>1</v>
      </c>
      <c r="O163" s="10">
        <v>1</v>
      </c>
      <c r="P163" s="8" t="s">
        <v>253</v>
      </c>
      <c r="Q163" s="8" t="s">
        <v>257</v>
      </c>
    </row>
    <row r="164" spans="1:17" x14ac:dyDescent="0.25">
      <c r="A164" s="14">
        <v>0.76876125370036918</v>
      </c>
      <c r="B164" s="10" t="s">
        <v>138</v>
      </c>
      <c r="C164" s="10">
        <v>12605</v>
      </c>
      <c r="D164" s="10">
        <v>12605</v>
      </c>
      <c r="E164" s="10">
        <v>4693</v>
      </c>
      <c r="F164" s="10">
        <v>0</v>
      </c>
      <c r="G164" s="10">
        <v>480</v>
      </c>
      <c r="H164" s="10">
        <v>0</v>
      </c>
      <c r="I164" s="10">
        <v>600</v>
      </c>
      <c r="J164" s="10">
        <v>1200</v>
      </c>
      <c r="K164" s="10">
        <v>800</v>
      </c>
      <c r="L164" s="10">
        <v>11739</v>
      </c>
      <c r="M164" s="10">
        <v>0</v>
      </c>
      <c r="N164" s="10">
        <v>1</v>
      </c>
      <c r="O164" s="10">
        <v>1</v>
      </c>
      <c r="P164" s="8" t="s">
        <v>252</v>
      </c>
      <c r="Q164" s="8" t="s">
        <v>256</v>
      </c>
    </row>
    <row r="165" spans="1:17" x14ac:dyDescent="0.25">
      <c r="A165" s="14">
        <v>0.77333903012176886</v>
      </c>
      <c r="B165" s="10" t="s">
        <v>204</v>
      </c>
      <c r="C165" s="10">
        <v>140860</v>
      </c>
      <c r="D165" s="10">
        <v>111886</v>
      </c>
      <c r="E165" s="10">
        <v>10428</v>
      </c>
      <c r="F165" s="10">
        <v>1043</v>
      </c>
      <c r="G165" s="10">
        <v>2400</v>
      </c>
      <c r="H165" s="10">
        <v>1440</v>
      </c>
      <c r="I165" s="10">
        <v>2760</v>
      </c>
      <c r="J165" s="10">
        <v>1800</v>
      </c>
      <c r="K165" s="10">
        <v>1200</v>
      </c>
      <c r="L165" s="10">
        <v>32791</v>
      </c>
      <c r="M165" s="10">
        <v>2</v>
      </c>
      <c r="N165" s="10">
        <v>2</v>
      </c>
      <c r="O165" s="10">
        <v>1</v>
      </c>
      <c r="P165" s="8" t="s">
        <v>253</v>
      </c>
      <c r="Q165" s="8" t="s">
        <v>257</v>
      </c>
    </row>
    <row r="166" spans="1:17" x14ac:dyDescent="0.25">
      <c r="A166" s="14">
        <v>0.77669606616412856</v>
      </c>
      <c r="B166" s="10" t="s">
        <v>179</v>
      </c>
      <c r="C166" s="10">
        <v>162120</v>
      </c>
      <c r="D166" s="10">
        <v>116808</v>
      </c>
      <c r="E166" s="10">
        <v>4693</v>
      </c>
      <c r="F166" s="10">
        <v>3911</v>
      </c>
      <c r="G166" s="10">
        <v>3900</v>
      </c>
      <c r="H166" s="10">
        <v>2400</v>
      </c>
      <c r="I166" s="10">
        <v>1800</v>
      </c>
      <c r="J166" s="10">
        <v>1200</v>
      </c>
      <c r="K166" s="10">
        <v>1385</v>
      </c>
      <c r="L166" s="10">
        <v>39608</v>
      </c>
      <c r="M166" s="10">
        <v>0</v>
      </c>
      <c r="N166" s="10">
        <v>2</v>
      </c>
      <c r="O166" s="10">
        <v>1</v>
      </c>
      <c r="P166" s="8" t="s">
        <v>253</v>
      </c>
      <c r="Q166" s="8" t="s">
        <v>256</v>
      </c>
    </row>
    <row r="167" spans="1:17" x14ac:dyDescent="0.25">
      <c r="A167" s="14">
        <v>0.77669606616412856</v>
      </c>
      <c r="B167" s="10" t="s">
        <v>229</v>
      </c>
      <c r="C167" s="10">
        <v>98112</v>
      </c>
      <c r="D167" s="10">
        <v>72189</v>
      </c>
      <c r="E167" s="10">
        <v>6518</v>
      </c>
      <c r="F167" s="10">
        <v>782</v>
      </c>
      <c r="G167" s="10">
        <v>600</v>
      </c>
      <c r="H167" s="10">
        <v>360</v>
      </c>
      <c r="I167" s="10">
        <v>360</v>
      </c>
      <c r="J167" s="10">
        <v>240</v>
      </c>
      <c r="K167" s="10">
        <v>3000</v>
      </c>
      <c r="L167" s="10">
        <v>33680</v>
      </c>
      <c r="M167" s="10">
        <v>2</v>
      </c>
      <c r="N167" s="10">
        <v>2</v>
      </c>
      <c r="O167" s="10">
        <v>1</v>
      </c>
      <c r="P167" s="8" t="s">
        <v>254</v>
      </c>
      <c r="Q167" s="8" t="s">
        <v>256</v>
      </c>
    </row>
    <row r="168" spans="1:17" x14ac:dyDescent="0.25">
      <c r="A168" s="14">
        <v>0.77730643635364849</v>
      </c>
      <c r="B168" s="10" t="s">
        <v>210</v>
      </c>
      <c r="C168" s="10">
        <v>98512</v>
      </c>
      <c r="D168" s="10">
        <v>77152</v>
      </c>
      <c r="E168" s="10">
        <v>9125</v>
      </c>
      <c r="F168" s="10">
        <v>1304</v>
      </c>
      <c r="G168" s="10">
        <v>780</v>
      </c>
      <c r="H168" s="10">
        <v>2580</v>
      </c>
      <c r="I168" s="10">
        <v>1380</v>
      </c>
      <c r="J168" s="10">
        <v>1200</v>
      </c>
      <c r="K168" s="10">
        <v>1090</v>
      </c>
      <c r="L168" s="10">
        <v>24809</v>
      </c>
      <c r="M168" s="10">
        <v>2</v>
      </c>
      <c r="N168" s="10">
        <v>2</v>
      </c>
      <c r="O168" s="10">
        <v>1</v>
      </c>
      <c r="P168" s="8" t="s">
        <v>256</v>
      </c>
      <c r="Q168" s="8" t="s">
        <v>256</v>
      </c>
    </row>
    <row r="169" spans="1:17" x14ac:dyDescent="0.25">
      <c r="A169" s="14">
        <v>0.78615680410168765</v>
      </c>
      <c r="B169" s="10" t="s">
        <v>202</v>
      </c>
      <c r="C169" s="10">
        <v>48230</v>
      </c>
      <c r="D169" s="10">
        <v>38421</v>
      </c>
      <c r="E169" s="10">
        <v>6257</v>
      </c>
      <c r="F169" s="10">
        <v>1173</v>
      </c>
      <c r="G169" s="10">
        <v>660</v>
      </c>
      <c r="H169" s="10">
        <v>720</v>
      </c>
      <c r="I169" s="10">
        <v>930</v>
      </c>
      <c r="J169" s="10">
        <v>600</v>
      </c>
      <c r="K169" s="10">
        <v>760</v>
      </c>
      <c r="L169" s="10">
        <v>15802</v>
      </c>
      <c r="M169" s="10">
        <v>0</v>
      </c>
      <c r="N169" s="10">
        <v>2</v>
      </c>
      <c r="O169" s="10">
        <v>0</v>
      </c>
      <c r="P169" s="8" t="s">
        <v>255</v>
      </c>
      <c r="Q169" s="8" t="s">
        <v>257</v>
      </c>
    </row>
    <row r="170" spans="1:17" x14ac:dyDescent="0.25">
      <c r="A170" s="14">
        <v>0.78798791467024742</v>
      </c>
      <c r="B170" s="10" t="s">
        <v>21</v>
      </c>
      <c r="C170" s="10">
        <v>251750</v>
      </c>
      <c r="D170" s="10">
        <v>167746</v>
      </c>
      <c r="E170" s="10">
        <v>7821</v>
      </c>
      <c r="F170" s="10">
        <v>913</v>
      </c>
      <c r="G170" s="10">
        <v>6000</v>
      </c>
      <c r="H170" s="10">
        <v>840</v>
      </c>
      <c r="I170" s="10">
        <v>1200</v>
      </c>
      <c r="J170" s="10">
        <v>1800</v>
      </c>
      <c r="K170" s="10">
        <v>670</v>
      </c>
      <c r="L170" s="10">
        <v>27595</v>
      </c>
      <c r="M170" s="10">
        <v>0</v>
      </c>
      <c r="N170" s="10">
        <v>2</v>
      </c>
      <c r="O170" s="10">
        <v>1</v>
      </c>
      <c r="P170" s="8" t="s">
        <v>252</v>
      </c>
      <c r="Q170" s="8" t="s">
        <v>256</v>
      </c>
    </row>
    <row r="171" spans="1:17" x14ac:dyDescent="0.25">
      <c r="A171" s="14">
        <v>0.78829309976500739</v>
      </c>
      <c r="B171" s="10" t="s">
        <v>115</v>
      </c>
      <c r="C171" s="10">
        <v>49100</v>
      </c>
      <c r="D171" s="10">
        <v>41482</v>
      </c>
      <c r="E171" s="10">
        <v>13035</v>
      </c>
      <c r="F171" s="10">
        <v>0</v>
      </c>
      <c r="G171" s="10">
        <v>0</v>
      </c>
      <c r="H171" s="10">
        <v>1200</v>
      </c>
      <c r="I171" s="10">
        <v>3120</v>
      </c>
      <c r="J171" s="10">
        <v>3000</v>
      </c>
      <c r="K171" s="10">
        <v>1700</v>
      </c>
      <c r="L171" s="10">
        <v>29805</v>
      </c>
      <c r="M171" s="10">
        <v>0</v>
      </c>
      <c r="N171" s="10">
        <v>2</v>
      </c>
      <c r="O171" s="10">
        <v>1</v>
      </c>
      <c r="P171" s="8" t="s">
        <v>254</v>
      </c>
      <c r="Q171" s="8" t="s">
        <v>256</v>
      </c>
    </row>
    <row r="172" spans="1:17" x14ac:dyDescent="0.25">
      <c r="A172" s="14">
        <v>0.79287087618640695</v>
      </c>
      <c r="B172" s="10" t="s">
        <v>48</v>
      </c>
      <c r="C172" s="10">
        <v>26852</v>
      </c>
      <c r="D172" s="10">
        <v>26852</v>
      </c>
      <c r="E172" s="10">
        <v>10428</v>
      </c>
      <c r="F172" s="10">
        <v>0</v>
      </c>
      <c r="G172" s="10">
        <v>600</v>
      </c>
      <c r="H172" s="10">
        <v>1080</v>
      </c>
      <c r="I172" s="10">
        <v>1200</v>
      </c>
      <c r="J172" s="10">
        <v>600</v>
      </c>
      <c r="K172" s="10">
        <v>270</v>
      </c>
      <c r="L172" s="10">
        <v>14603</v>
      </c>
      <c r="M172" s="10">
        <v>0</v>
      </c>
      <c r="N172" s="10">
        <v>3</v>
      </c>
      <c r="O172" s="10">
        <v>1</v>
      </c>
      <c r="P172" s="8" t="s">
        <v>254</v>
      </c>
      <c r="Q172" s="8" t="s">
        <v>257</v>
      </c>
    </row>
    <row r="173" spans="1:17" x14ac:dyDescent="0.25">
      <c r="A173" s="14">
        <v>0.79622791222876677</v>
      </c>
      <c r="B173" s="10" t="s">
        <v>42</v>
      </c>
      <c r="C173" s="10">
        <v>130476</v>
      </c>
      <c r="D173" s="10">
        <v>107251</v>
      </c>
      <c r="E173" s="10">
        <v>18249</v>
      </c>
      <c r="F173" s="10">
        <v>5214</v>
      </c>
      <c r="G173" s="10">
        <v>1440</v>
      </c>
      <c r="H173" s="10">
        <v>1680</v>
      </c>
      <c r="I173" s="10">
        <v>1080</v>
      </c>
      <c r="J173" s="10">
        <v>1800</v>
      </c>
      <c r="K173" s="10">
        <v>1490</v>
      </c>
      <c r="L173" s="10">
        <v>34513</v>
      </c>
      <c r="M173" s="10">
        <v>0</v>
      </c>
      <c r="N173" s="10">
        <v>4</v>
      </c>
      <c r="O173" s="10">
        <v>1</v>
      </c>
      <c r="P173" s="8" t="s">
        <v>256</v>
      </c>
      <c r="Q173" s="8" t="s">
        <v>256</v>
      </c>
    </row>
    <row r="174" spans="1:17" x14ac:dyDescent="0.25">
      <c r="A174" s="14">
        <v>0.79958494827112647</v>
      </c>
      <c r="B174" s="10" t="s">
        <v>213</v>
      </c>
      <c r="C174" s="10">
        <v>55127</v>
      </c>
      <c r="D174" s="10">
        <v>53076</v>
      </c>
      <c r="E174" s="10">
        <v>6257</v>
      </c>
      <c r="F174" s="10">
        <v>0</v>
      </c>
      <c r="G174" s="10">
        <v>420</v>
      </c>
      <c r="H174" s="10">
        <v>780</v>
      </c>
      <c r="I174" s="10">
        <v>480</v>
      </c>
      <c r="J174" s="10">
        <v>600</v>
      </c>
      <c r="K174" s="10">
        <v>1180</v>
      </c>
      <c r="L174" s="10">
        <v>15292</v>
      </c>
      <c r="M174" s="10">
        <v>0</v>
      </c>
      <c r="N174" s="10">
        <v>2</v>
      </c>
      <c r="O174" s="10">
        <v>1</v>
      </c>
      <c r="P174" s="8" t="s">
        <v>252</v>
      </c>
      <c r="Q174" s="8" t="s">
        <v>257</v>
      </c>
    </row>
    <row r="175" spans="1:17" x14ac:dyDescent="0.25">
      <c r="A175" s="14">
        <v>0.80202642902920618</v>
      </c>
      <c r="B175" s="10" t="s">
        <v>182</v>
      </c>
      <c r="C175" s="10">
        <v>182000</v>
      </c>
      <c r="D175" s="10">
        <v>128812</v>
      </c>
      <c r="E175" s="10">
        <v>5736</v>
      </c>
      <c r="F175" s="10">
        <v>1304</v>
      </c>
      <c r="G175" s="10">
        <v>2100</v>
      </c>
      <c r="H175" s="10">
        <v>420</v>
      </c>
      <c r="I175" s="10">
        <v>750</v>
      </c>
      <c r="J175" s="10">
        <v>1500</v>
      </c>
      <c r="K175" s="10">
        <v>1310</v>
      </c>
      <c r="L175" s="10">
        <v>28286</v>
      </c>
      <c r="M175" s="10">
        <v>0</v>
      </c>
      <c r="N175" s="10">
        <v>2</v>
      </c>
      <c r="O175" s="10">
        <v>1</v>
      </c>
      <c r="P175" s="8" t="s">
        <v>252</v>
      </c>
      <c r="Q175" s="8" t="s">
        <v>257</v>
      </c>
    </row>
    <row r="176" spans="1:17" x14ac:dyDescent="0.25">
      <c r="A176" s="14">
        <v>0.80416272469252603</v>
      </c>
      <c r="B176" s="10" t="s">
        <v>239</v>
      </c>
      <c r="C176" s="10">
        <v>64000</v>
      </c>
      <c r="D176" s="10">
        <v>53473</v>
      </c>
      <c r="E176" s="10">
        <v>5214</v>
      </c>
      <c r="F176" s="10">
        <v>0</v>
      </c>
      <c r="G176" s="10">
        <v>720</v>
      </c>
      <c r="H176" s="10">
        <v>1200</v>
      </c>
      <c r="I176" s="10">
        <v>1440</v>
      </c>
      <c r="J176" s="10">
        <v>0</v>
      </c>
      <c r="K176" s="10">
        <v>1400</v>
      </c>
      <c r="L176" s="10">
        <v>10674</v>
      </c>
      <c r="M176" s="10">
        <v>0</v>
      </c>
      <c r="N176" s="10">
        <v>2</v>
      </c>
      <c r="O176" s="10">
        <v>1</v>
      </c>
      <c r="P176" s="8" t="s">
        <v>253</v>
      </c>
      <c r="Q176" s="8" t="s">
        <v>257</v>
      </c>
    </row>
    <row r="177" spans="1:17" x14ac:dyDescent="0.25">
      <c r="A177" s="14">
        <v>0.80843531601916574</v>
      </c>
      <c r="B177" s="10" t="s">
        <v>39</v>
      </c>
      <c r="C177" s="10">
        <v>115436</v>
      </c>
      <c r="D177" s="10">
        <v>83373</v>
      </c>
      <c r="E177" s="10">
        <v>7821</v>
      </c>
      <c r="F177" s="10">
        <v>2607</v>
      </c>
      <c r="G177" s="10">
        <v>3600</v>
      </c>
      <c r="H177" s="10">
        <v>10200</v>
      </c>
      <c r="I177" s="10">
        <v>1440</v>
      </c>
      <c r="J177" s="10">
        <v>3000</v>
      </c>
      <c r="K177" s="10">
        <v>1200</v>
      </c>
      <c r="L177" s="10">
        <v>35018</v>
      </c>
      <c r="M177" s="10">
        <v>0</v>
      </c>
      <c r="N177" s="10">
        <v>2</v>
      </c>
      <c r="O177" s="10">
        <v>1</v>
      </c>
      <c r="P177" s="8" t="s">
        <v>255</v>
      </c>
      <c r="Q177" s="8" t="s">
        <v>257</v>
      </c>
    </row>
    <row r="178" spans="1:17" x14ac:dyDescent="0.25">
      <c r="A178" s="14">
        <v>0.80965605639820559</v>
      </c>
      <c r="B178" s="10" t="s">
        <v>71</v>
      </c>
      <c r="C178" s="10">
        <v>123219</v>
      </c>
      <c r="D178" s="10">
        <v>93699</v>
      </c>
      <c r="E178" s="10">
        <v>11732</v>
      </c>
      <c r="F178" s="10">
        <v>782</v>
      </c>
      <c r="G178" s="10">
        <v>180</v>
      </c>
      <c r="H178" s="10">
        <v>3000</v>
      </c>
      <c r="I178" s="10">
        <v>2460</v>
      </c>
      <c r="J178" s="10">
        <v>1200</v>
      </c>
      <c r="K178" s="10">
        <v>1125</v>
      </c>
      <c r="L178" s="10">
        <v>47073</v>
      </c>
      <c r="M178" s="10">
        <v>1</v>
      </c>
      <c r="N178" s="10">
        <v>3</v>
      </c>
      <c r="O178" s="10">
        <v>1</v>
      </c>
      <c r="P178" s="8" t="s">
        <v>253</v>
      </c>
      <c r="Q178" s="8" t="s">
        <v>256</v>
      </c>
    </row>
    <row r="179" spans="1:17" x14ac:dyDescent="0.25">
      <c r="A179" s="14">
        <v>0.82369457075716423</v>
      </c>
      <c r="B179" s="10" t="s">
        <v>29</v>
      </c>
      <c r="C179" s="10">
        <v>145718</v>
      </c>
      <c r="D179" s="10">
        <v>119576</v>
      </c>
      <c r="E179" s="10">
        <v>13035</v>
      </c>
      <c r="F179" s="10">
        <v>0</v>
      </c>
      <c r="G179" s="10">
        <v>1800</v>
      </c>
      <c r="H179" s="10">
        <v>1800</v>
      </c>
      <c r="I179" s="10">
        <v>1800</v>
      </c>
      <c r="J179" s="10">
        <v>600</v>
      </c>
      <c r="K179" s="10">
        <v>1600</v>
      </c>
      <c r="L179" s="10">
        <v>36135</v>
      </c>
      <c r="M179" s="10">
        <v>1</v>
      </c>
      <c r="N179" s="10">
        <v>5</v>
      </c>
      <c r="O179" s="10">
        <v>1</v>
      </c>
      <c r="P179" s="8" t="s">
        <v>254</v>
      </c>
      <c r="Q179" s="8" t="s">
        <v>256</v>
      </c>
    </row>
    <row r="180" spans="1:17" x14ac:dyDescent="0.25">
      <c r="A180" s="14">
        <v>0.82552568132572401</v>
      </c>
      <c r="B180" s="10" t="s">
        <v>232</v>
      </c>
      <c r="C180" s="10">
        <v>22364</v>
      </c>
      <c r="D180" s="10">
        <v>22364</v>
      </c>
      <c r="E180" s="10">
        <v>6257</v>
      </c>
      <c r="F180" s="10">
        <v>0</v>
      </c>
      <c r="G180" s="10">
        <v>960</v>
      </c>
      <c r="H180" s="10">
        <v>1800</v>
      </c>
      <c r="I180" s="10">
        <v>600</v>
      </c>
      <c r="J180" s="10">
        <v>2160</v>
      </c>
      <c r="K180" s="10">
        <v>825</v>
      </c>
      <c r="L180" s="10">
        <v>16119</v>
      </c>
      <c r="M180" s="10">
        <v>0</v>
      </c>
      <c r="N180" s="10">
        <v>2</v>
      </c>
      <c r="O180" s="10">
        <v>1</v>
      </c>
      <c r="P180" s="8" t="s">
        <v>254</v>
      </c>
      <c r="Q180" s="8" t="s">
        <v>256</v>
      </c>
    </row>
    <row r="181" spans="1:17" x14ac:dyDescent="0.25">
      <c r="A181" s="14">
        <v>0.82766197698904387</v>
      </c>
      <c r="B181" s="10" t="s">
        <v>140</v>
      </c>
      <c r="C181" s="10">
        <v>61279</v>
      </c>
      <c r="D181" s="10">
        <v>52038</v>
      </c>
      <c r="E181" s="10">
        <v>13035</v>
      </c>
      <c r="F181" s="10">
        <v>521</v>
      </c>
      <c r="G181" s="10">
        <v>1440</v>
      </c>
      <c r="H181" s="10">
        <v>480</v>
      </c>
      <c r="I181" s="10">
        <v>720</v>
      </c>
      <c r="J181" s="10">
        <v>1200</v>
      </c>
      <c r="K181" s="10">
        <v>1200</v>
      </c>
      <c r="L181" s="10">
        <v>25496</v>
      </c>
      <c r="M181" s="10">
        <v>0</v>
      </c>
      <c r="N181" s="10">
        <v>2</v>
      </c>
      <c r="O181" s="10">
        <v>1</v>
      </c>
      <c r="P181" s="8" t="s">
        <v>253</v>
      </c>
      <c r="Q181" s="8" t="s">
        <v>257</v>
      </c>
    </row>
    <row r="182" spans="1:17" x14ac:dyDescent="0.25">
      <c r="A182" s="14">
        <v>0.82796716208380383</v>
      </c>
      <c r="B182" s="10" t="s">
        <v>203</v>
      </c>
      <c r="C182" s="10">
        <v>79081</v>
      </c>
      <c r="D182" s="10">
        <v>59678</v>
      </c>
      <c r="E182" s="10">
        <v>8342</v>
      </c>
      <c r="F182" s="10">
        <v>0</v>
      </c>
      <c r="G182" s="10">
        <v>1200</v>
      </c>
      <c r="H182" s="10">
        <v>4800</v>
      </c>
      <c r="I182" s="10">
        <v>1680</v>
      </c>
      <c r="J182" s="10">
        <v>1200</v>
      </c>
      <c r="K182" s="10">
        <v>1500</v>
      </c>
      <c r="L182" s="10">
        <v>25822</v>
      </c>
      <c r="M182" s="10">
        <v>1</v>
      </c>
      <c r="N182" s="10">
        <v>2</v>
      </c>
      <c r="O182" s="10">
        <v>1</v>
      </c>
      <c r="P182" s="8" t="s">
        <v>253</v>
      </c>
      <c r="Q182" s="8" t="s">
        <v>257</v>
      </c>
    </row>
    <row r="183" spans="1:17" x14ac:dyDescent="0.25">
      <c r="A183" s="14">
        <v>0.83498641926328321</v>
      </c>
      <c r="B183" s="10" t="s">
        <v>28</v>
      </c>
      <c r="C183" s="10">
        <v>15982</v>
      </c>
      <c r="D183" s="10">
        <v>15982</v>
      </c>
      <c r="E183" s="10">
        <v>10428</v>
      </c>
      <c r="F183" s="10">
        <v>0</v>
      </c>
      <c r="G183" s="10">
        <v>6000</v>
      </c>
      <c r="H183" s="10">
        <v>2400</v>
      </c>
      <c r="I183" s="10">
        <v>1200</v>
      </c>
      <c r="J183" s="10">
        <v>0</v>
      </c>
      <c r="K183" s="10">
        <v>380</v>
      </c>
      <c r="L183" s="10">
        <v>22345</v>
      </c>
      <c r="M183" s="10">
        <v>0</v>
      </c>
      <c r="N183" s="10">
        <v>1</v>
      </c>
      <c r="O183" s="10">
        <v>1</v>
      </c>
      <c r="P183" s="8" t="s">
        <v>252</v>
      </c>
      <c r="Q183" s="8" t="s">
        <v>256</v>
      </c>
    </row>
    <row r="184" spans="1:17" x14ac:dyDescent="0.25">
      <c r="A184" s="14">
        <v>0.84322641682180244</v>
      </c>
      <c r="B184" s="10" t="s">
        <v>178</v>
      </c>
      <c r="C184" s="10">
        <v>110000</v>
      </c>
      <c r="D184" s="10">
        <v>86407</v>
      </c>
      <c r="E184" s="10">
        <v>6518</v>
      </c>
      <c r="F184" s="10">
        <v>3911</v>
      </c>
      <c r="G184" s="10">
        <v>9600</v>
      </c>
      <c r="H184" s="10">
        <v>1920</v>
      </c>
      <c r="I184" s="10">
        <v>1500</v>
      </c>
      <c r="J184" s="10">
        <v>1500</v>
      </c>
      <c r="K184" s="10">
        <v>750</v>
      </c>
      <c r="L184" s="10">
        <v>35672</v>
      </c>
      <c r="M184" s="10">
        <v>0</v>
      </c>
      <c r="N184" s="10">
        <v>2</v>
      </c>
      <c r="O184" s="10">
        <v>1</v>
      </c>
      <c r="P184" s="8" t="s">
        <v>256</v>
      </c>
      <c r="Q184" s="8" t="s">
        <v>257</v>
      </c>
    </row>
    <row r="185" spans="1:17" x14ac:dyDescent="0.25">
      <c r="A185" s="14">
        <v>0.8511612292855617</v>
      </c>
      <c r="B185" s="10" t="s">
        <v>36</v>
      </c>
      <c r="C185" s="10">
        <v>15080</v>
      </c>
      <c r="D185" s="10">
        <v>15080</v>
      </c>
      <c r="E185" s="10">
        <v>3911</v>
      </c>
      <c r="F185" s="10">
        <v>0</v>
      </c>
      <c r="G185" s="10">
        <v>600</v>
      </c>
      <c r="H185" s="10">
        <v>0</v>
      </c>
      <c r="I185" s="10">
        <v>600</v>
      </c>
      <c r="J185" s="10">
        <v>600</v>
      </c>
      <c r="K185" s="10">
        <v>60</v>
      </c>
      <c r="L185" s="10">
        <v>7414</v>
      </c>
      <c r="M185" s="10">
        <v>0</v>
      </c>
      <c r="N185" s="10">
        <v>1</v>
      </c>
      <c r="O185" s="10">
        <v>0</v>
      </c>
      <c r="P185" s="8" t="s">
        <v>255</v>
      </c>
      <c r="Q185" s="8" t="s">
        <v>257</v>
      </c>
    </row>
    <row r="186" spans="1:17" x14ac:dyDescent="0.25">
      <c r="A186" s="14">
        <v>0.8529923398541216</v>
      </c>
      <c r="B186" s="10" t="s">
        <v>143</v>
      </c>
      <c r="C186" s="10">
        <v>26000</v>
      </c>
      <c r="D186" s="10">
        <v>22456</v>
      </c>
      <c r="E186" s="10">
        <v>1825</v>
      </c>
      <c r="F186" s="10">
        <v>0</v>
      </c>
      <c r="G186" s="10">
        <v>600</v>
      </c>
      <c r="H186" s="10">
        <v>1920</v>
      </c>
      <c r="I186" s="10">
        <v>1680</v>
      </c>
      <c r="J186" s="10">
        <v>600</v>
      </c>
      <c r="K186" s="10">
        <v>1100</v>
      </c>
      <c r="L186" s="10">
        <v>12281</v>
      </c>
      <c r="M186" s="10">
        <v>0</v>
      </c>
      <c r="N186" s="10">
        <v>1</v>
      </c>
      <c r="O186" s="10">
        <v>1</v>
      </c>
      <c r="P186" s="8" t="s">
        <v>255</v>
      </c>
      <c r="Q186" s="8" t="s">
        <v>256</v>
      </c>
    </row>
    <row r="187" spans="1:17" x14ac:dyDescent="0.25">
      <c r="A187" s="14">
        <v>0.86001159703360086</v>
      </c>
      <c r="B187" s="10" t="s">
        <v>245</v>
      </c>
      <c r="C187" s="10">
        <v>80242</v>
      </c>
      <c r="D187" s="10">
        <v>65379</v>
      </c>
      <c r="E187" s="10">
        <v>14339</v>
      </c>
      <c r="F187" s="10">
        <v>0</v>
      </c>
      <c r="G187" s="10">
        <v>1140</v>
      </c>
      <c r="H187" s="10">
        <v>2700</v>
      </c>
      <c r="I187" s="10">
        <v>2100</v>
      </c>
      <c r="J187" s="10">
        <v>900</v>
      </c>
      <c r="K187" s="10">
        <v>1650</v>
      </c>
      <c r="L187" s="10">
        <v>33836</v>
      </c>
      <c r="M187" s="10">
        <v>1</v>
      </c>
      <c r="N187" s="10">
        <v>3</v>
      </c>
      <c r="O187" s="10">
        <v>1</v>
      </c>
      <c r="P187" s="8" t="s">
        <v>252</v>
      </c>
      <c r="Q187" s="8" t="s">
        <v>257</v>
      </c>
    </row>
    <row r="188" spans="1:17" x14ac:dyDescent="0.25">
      <c r="A188" s="14">
        <v>0.86581011383404027</v>
      </c>
      <c r="B188" s="10" t="s">
        <v>10</v>
      </c>
      <c r="C188" s="10">
        <v>85850</v>
      </c>
      <c r="D188" s="10">
        <v>61814</v>
      </c>
      <c r="E188" s="10">
        <v>8864</v>
      </c>
      <c r="F188" s="10">
        <v>1304</v>
      </c>
      <c r="G188" s="10">
        <v>840</v>
      </c>
      <c r="H188" s="10">
        <v>2160</v>
      </c>
      <c r="I188" s="10">
        <v>960</v>
      </c>
      <c r="J188" s="10">
        <v>1200</v>
      </c>
      <c r="K188" s="10">
        <v>1000</v>
      </c>
      <c r="L188" s="10">
        <v>24021</v>
      </c>
      <c r="M188" s="10">
        <v>0</v>
      </c>
      <c r="N188" s="10">
        <v>2</v>
      </c>
      <c r="O188" s="10">
        <v>1</v>
      </c>
      <c r="P188" s="8" t="s">
        <v>253</v>
      </c>
      <c r="Q188" s="8" t="s">
        <v>256</v>
      </c>
    </row>
    <row r="189" spans="1:17" x14ac:dyDescent="0.25">
      <c r="A189" s="14">
        <v>0.87221900082399983</v>
      </c>
      <c r="B189" s="10" t="s">
        <v>144</v>
      </c>
      <c r="C189" s="10">
        <v>58538</v>
      </c>
      <c r="D189" s="10">
        <v>50450</v>
      </c>
      <c r="E189" s="10">
        <v>6257</v>
      </c>
      <c r="F189" s="10">
        <v>0</v>
      </c>
      <c r="G189" s="10">
        <v>420</v>
      </c>
      <c r="H189" s="10">
        <v>1290</v>
      </c>
      <c r="I189" s="10">
        <v>900</v>
      </c>
      <c r="J189" s="10">
        <v>0</v>
      </c>
      <c r="K189" s="10">
        <v>1675</v>
      </c>
      <c r="L189" s="10">
        <v>19492</v>
      </c>
      <c r="M189" s="10">
        <v>2</v>
      </c>
      <c r="N189" s="10">
        <v>2</v>
      </c>
      <c r="O189" s="10">
        <v>1</v>
      </c>
      <c r="P189" s="8" t="s">
        <v>255</v>
      </c>
      <c r="Q189" s="8" t="s">
        <v>257</v>
      </c>
    </row>
    <row r="190" spans="1:17" x14ac:dyDescent="0.25">
      <c r="A190" s="14">
        <v>0.87282937101351976</v>
      </c>
      <c r="B190" s="10" t="s">
        <v>20</v>
      </c>
      <c r="C190" s="10">
        <v>52200</v>
      </c>
      <c r="D190" s="10">
        <v>52200</v>
      </c>
      <c r="E190" s="10">
        <v>5214</v>
      </c>
      <c r="F190" s="10">
        <v>0</v>
      </c>
      <c r="G190" s="10">
        <v>2400</v>
      </c>
      <c r="H190" s="10">
        <v>7200</v>
      </c>
      <c r="I190" s="10">
        <v>6000</v>
      </c>
      <c r="J190" s="10">
        <v>600</v>
      </c>
      <c r="K190" s="10">
        <v>1200</v>
      </c>
      <c r="L190" s="10">
        <v>34914</v>
      </c>
      <c r="M190" s="10">
        <v>0</v>
      </c>
      <c r="N190" s="10">
        <v>2</v>
      </c>
      <c r="O190" s="10">
        <v>1</v>
      </c>
      <c r="P190" s="8" t="s">
        <v>256</v>
      </c>
      <c r="Q190" s="8" t="s">
        <v>257</v>
      </c>
    </row>
    <row r="191" spans="1:17" x14ac:dyDescent="0.25">
      <c r="A191" s="14">
        <v>0.89053010650959807</v>
      </c>
      <c r="B191" s="10" t="s">
        <v>133</v>
      </c>
      <c r="C191" s="10">
        <v>32427</v>
      </c>
      <c r="D191" s="10">
        <v>32427</v>
      </c>
      <c r="E191" s="10">
        <v>5214</v>
      </c>
      <c r="F191" s="10">
        <v>521</v>
      </c>
      <c r="G191" s="10">
        <v>360</v>
      </c>
      <c r="H191" s="10">
        <v>2400</v>
      </c>
      <c r="I191" s="10">
        <v>1200</v>
      </c>
      <c r="J191" s="10">
        <v>300</v>
      </c>
      <c r="K191" s="10">
        <v>3000</v>
      </c>
      <c r="L191" s="10">
        <v>14995</v>
      </c>
      <c r="M191" s="10">
        <v>0</v>
      </c>
      <c r="N191" s="10">
        <v>3</v>
      </c>
      <c r="O191" s="10">
        <v>1</v>
      </c>
      <c r="P191" s="8" t="s">
        <v>255</v>
      </c>
      <c r="Q191" s="8" t="s">
        <v>256</v>
      </c>
    </row>
    <row r="192" spans="1:17" x14ac:dyDescent="0.25">
      <c r="A192" s="14">
        <v>0.89144566179387807</v>
      </c>
      <c r="B192" s="10" t="s">
        <v>104</v>
      </c>
      <c r="C192" s="10">
        <v>60812</v>
      </c>
      <c r="D192" s="10">
        <v>49866</v>
      </c>
      <c r="E192" s="10">
        <v>6518</v>
      </c>
      <c r="F192" s="10">
        <v>2607</v>
      </c>
      <c r="G192" s="10">
        <v>2400</v>
      </c>
      <c r="H192" s="10">
        <v>3600</v>
      </c>
      <c r="I192" s="10">
        <v>1320</v>
      </c>
      <c r="J192" s="10">
        <v>600</v>
      </c>
      <c r="K192" s="10">
        <v>800</v>
      </c>
      <c r="L192" s="10">
        <v>27675</v>
      </c>
      <c r="M192" s="10">
        <v>1</v>
      </c>
      <c r="N192" s="10">
        <v>2</v>
      </c>
      <c r="O192" s="10">
        <v>1</v>
      </c>
      <c r="P192" s="8" t="s">
        <v>256</v>
      </c>
      <c r="Q192" s="8" t="s">
        <v>256</v>
      </c>
    </row>
    <row r="193" spans="1:17" x14ac:dyDescent="0.25">
      <c r="A193" s="14">
        <v>0.89754936368907745</v>
      </c>
      <c r="B193" s="10" t="s">
        <v>231</v>
      </c>
      <c r="C193" s="10">
        <v>45500</v>
      </c>
      <c r="D193" s="10">
        <v>36696</v>
      </c>
      <c r="E193" s="10">
        <v>9907</v>
      </c>
      <c r="F193" s="10">
        <v>0</v>
      </c>
      <c r="G193" s="10">
        <v>840</v>
      </c>
      <c r="H193" s="10">
        <v>1320</v>
      </c>
      <c r="I193" s="10">
        <v>1020</v>
      </c>
      <c r="J193" s="10">
        <v>900</v>
      </c>
      <c r="K193" s="10">
        <v>1400</v>
      </c>
      <c r="L193" s="10">
        <v>18642</v>
      </c>
      <c r="M193" s="10">
        <v>0</v>
      </c>
      <c r="N193" s="10">
        <v>2</v>
      </c>
      <c r="O193" s="10">
        <v>1</v>
      </c>
      <c r="P193" s="8" t="s">
        <v>255</v>
      </c>
      <c r="Q193" s="8" t="s">
        <v>257</v>
      </c>
    </row>
    <row r="194" spans="1:17" x14ac:dyDescent="0.25">
      <c r="A194" s="14">
        <v>0.90029602954191712</v>
      </c>
      <c r="B194" s="10" t="s">
        <v>175</v>
      </c>
      <c r="C194" s="10">
        <v>31231</v>
      </c>
      <c r="D194" s="10">
        <v>31231</v>
      </c>
      <c r="E194" s="10">
        <v>10428</v>
      </c>
      <c r="F194" s="10">
        <v>0</v>
      </c>
      <c r="G194" s="10">
        <v>240</v>
      </c>
      <c r="H194" s="10">
        <v>2400</v>
      </c>
      <c r="I194" s="10">
        <v>240</v>
      </c>
      <c r="J194" s="10">
        <v>1200</v>
      </c>
      <c r="K194" s="10">
        <v>100</v>
      </c>
      <c r="L194" s="10">
        <v>17876</v>
      </c>
      <c r="M194" s="10">
        <v>1</v>
      </c>
      <c r="N194" s="10">
        <v>4</v>
      </c>
      <c r="O194" s="10">
        <v>1</v>
      </c>
      <c r="P194" s="8" t="s">
        <v>254</v>
      </c>
      <c r="Q194" s="8" t="s">
        <v>257</v>
      </c>
    </row>
    <row r="195" spans="1:17" x14ac:dyDescent="0.25">
      <c r="A195" s="14">
        <v>0.90182195501571705</v>
      </c>
      <c r="B195" s="10" t="s">
        <v>158</v>
      </c>
      <c r="C195" s="10">
        <v>27474</v>
      </c>
      <c r="D195" s="10">
        <v>27474</v>
      </c>
      <c r="E195" s="10">
        <v>7821</v>
      </c>
      <c r="F195" s="10">
        <v>0</v>
      </c>
      <c r="G195" s="10">
        <v>60</v>
      </c>
      <c r="H195" s="10">
        <v>360</v>
      </c>
      <c r="I195" s="10">
        <v>360</v>
      </c>
      <c r="J195" s="10">
        <v>240</v>
      </c>
      <c r="K195" s="10">
        <v>1950</v>
      </c>
      <c r="L195" s="10">
        <v>11427</v>
      </c>
      <c r="M195" s="10">
        <v>2</v>
      </c>
      <c r="N195" s="10">
        <v>2</v>
      </c>
      <c r="O195" s="10">
        <v>0</v>
      </c>
      <c r="P195" s="8" t="s">
        <v>254</v>
      </c>
      <c r="Q195" s="8" t="s">
        <v>257</v>
      </c>
    </row>
    <row r="196" spans="1:17" x14ac:dyDescent="0.25">
      <c r="A196" s="14">
        <v>0.90395825067903679</v>
      </c>
      <c r="B196" s="10" t="s">
        <v>0</v>
      </c>
      <c r="C196" s="10">
        <v>150000</v>
      </c>
      <c r="D196" s="10">
        <v>109191</v>
      </c>
      <c r="E196" s="10">
        <v>7821</v>
      </c>
      <c r="F196" s="10">
        <v>2607</v>
      </c>
      <c r="G196" s="10">
        <v>1920</v>
      </c>
      <c r="H196" s="10">
        <v>2160</v>
      </c>
      <c r="I196" s="10">
        <v>840</v>
      </c>
      <c r="J196" s="10">
        <v>300</v>
      </c>
      <c r="K196" s="10">
        <v>40</v>
      </c>
      <c r="L196" s="10">
        <v>17274</v>
      </c>
      <c r="M196" s="10">
        <v>0</v>
      </c>
      <c r="N196" s="10">
        <v>2</v>
      </c>
      <c r="O196" s="10">
        <v>1</v>
      </c>
      <c r="P196" s="8" t="s">
        <v>255</v>
      </c>
      <c r="Q196" s="8" t="s">
        <v>256</v>
      </c>
    </row>
    <row r="197" spans="1:17" x14ac:dyDescent="0.25">
      <c r="A197" s="14">
        <v>0.90487380596331668</v>
      </c>
      <c r="B197" s="10" t="s">
        <v>172</v>
      </c>
      <c r="C197" s="10">
        <v>58464</v>
      </c>
      <c r="D197" s="10">
        <v>47518</v>
      </c>
      <c r="E197" s="10">
        <v>6257</v>
      </c>
      <c r="F197" s="10">
        <v>521</v>
      </c>
      <c r="G197" s="10">
        <v>600</v>
      </c>
      <c r="H197" s="10">
        <v>840</v>
      </c>
      <c r="I197" s="10">
        <v>360</v>
      </c>
      <c r="J197" s="10">
        <v>600</v>
      </c>
      <c r="K197" s="10">
        <v>2000</v>
      </c>
      <c r="L197" s="10">
        <v>21498</v>
      </c>
      <c r="M197" s="10">
        <v>2</v>
      </c>
      <c r="N197" s="10">
        <v>1</v>
      </c>
      <c r="O197" s="10">
        <v>1</v>
      </c>
      <c r="P197" s="8" t="s">
        <v>252</v>
      </c>
      <c r="Q197" s="8" t="s">
        <v>257</v>
      </c>
    </row>
    <row r="198" spans="1:17" x14ac:dyDescent="0.25">
      <c r="A198" s="14">
        <v>0.90548417615283661</v>
      </c>
      <c r="B198" s="10" t="s">
        <v>94</v>
      </c>
      <c r="C198" s="10">
        <v>22736</v>
      </c>
      <c r="D198" s="10">
        <v>22736</v>
      </c>
      <c r="E198" s="10">
        <v>4432</v>
      </c>
      <c r="F198" s="10">
        <v>1043</v>
      </c>
      <c r="G198" s="10">
        <v>1380</v>
      </c>
      <c r="H198" s="10">
        <v>1260</v>
      </c>
      <c r="I198" s="10">
        <v>1050</v>
      </c>
      <c r="J198" s="10">
        <v>240</v>
      </c>
      <c r="K198" s="10">
        <v>1295</v>
      </c>
      <c r="L198" s="10">
        <v>14030</v>
      </c>
      <c r="M198" s="10">
        <v>0</v>
      </c>
      <c r="N198" s="10">
        <v>2</v>
      </c>
      <c r="O198" s="10">
        <v>1</v>
      </c>
      <c r="P198" s="8" t="s">
        <v>252</v>
      </c>
      <c r="Q198" s="8" t="s">
        <v>257</v>
      </c>
    </row>
    <row r="199" spans="1:17" x14ac:dyDescent="0.25">
      <c r="A199" s="14">
        <v>0.90670491653187657</v>
      </c>
      <c r="B199" s="10" t="s">
        <v>176</v>
      </c>
      <c r="C199" s="10">
        <v>12532</v>
      </c>
      <c r="D199" s="10">
        <v>12532</v>
      </c>
      <c r="E199" s="10">
        <v>1043</v>
      </c>
      <c r="F199" s="10">
        <v>0</v>
      </c>
      <c r="G199" s="10">
        <v>0</v>
      </c>
      <c r="H199" s="10">
        <v>0</v>
      </c>
      <c r="I199" s="10">
        <v>480</v>
      </c>
      <c r="J199" s="10">
        <v>0</v>
      </c>
      <c r="K199" s="10">
        <v>800</v>
      </c>
      <c r="L199" s="10">
        <v>3043</v>
      </c>
      <c r="M199" s="10">
        <v>0</v>
      </c>
      <c r="N199" s="10">
        <v>1</v>
      </c>
      <c r="O199" s="10">
        <v>1</v>
      </c>
      <c r="P199" s="8" t="s">
        <v>253</v>
      </c>
      <c r="Q199" s="8" t="s">
        <v>257</v>
      </c>
    </row>
    <row r="200" spans="1:17" x14ac:dyDescent="0.25">
      <c r="A200" s="14">
        <v>0.91036713766899613</v>
      </c>
      <c r="B200" s="10" t="s">
        <v>226</v>
      </c>
      <c r="C200" s="10">
        <v>109800</v>
      </c>
      <c r="D200" s="10">
        <v>99119</v>
      </c>
      <c r="E200" s="10">
        <v>7039</v>
      </c>
      <c r="F200" s="10">
        <v>3389</v>
      </c>
      <c r="G200" s="10">
        <v>1080</v>
      </c>
      <c r="H200" s="10">
        <v>870</v>
      </c>
      <c r="I200" s="10">
        <v>750</v>
      </c>
      <c r="J200" s="10">
        <v>300</v>
      </c>
      <c r="K200" s="10">
        <v>1290</v>
      </c>
      <c r="L200" s="10">
        <v>27658</v>
      </c>
      <c r="M200" s="10">
        <v>0</v>
      </c>
      <c r="N200" s="10">
        <v>2</v>
      </c>
      <c r="O200" s="10">
        <v>1</v>
      </c>
      <c r="P200" s="8" t="s">
        <v>255</v>
      </c>
      <c r="Q200" s="8" t="s">
        <v>257</v>
      </c>
    </row>
    <row r="201" spans="1:17" x14ac:dyDescent="0.25">
      <c r="A201" s="14">
        <v>0.91219824823755613</v>
      </c>
      <c r="B201" s="10" t="s">
        <v>194</v>
      </c>
      <c r="C201" s="10">
        <v>49500</v>
      </c>
      <c r="D201" s="10">
        <v>43511</v>
      </c>
      <c r="E201" s="10">
        <v>9125</v>
      </c>
      <c r="F201" s="10">
        <v>1043</v>
      </c>
      <c r="G201" s="10">
        <v>1080</v>
      </c>
      <c r="H201" s="10">
        <v>1200</v>
      </c>
      <c r="I201" s="10">
        <v>600</v>
      </c>
      <c r="J201" s="10">
        <v>240</v>
      </c>
      <c r="K201" s="10">
        <v>1152</v>
      </c>
      <c r="L201" s="10">
        <v>19290</v>
      </c>
      <c r="M201" s="10">
        <v>0</v>
      </c>
      <c r="N201" s="10">
        <v>3</v>
      </c>
      <c r="O201" s="10">
        <v>1</v>
      </c>
      <c r="P201" s="8" t="s">
        <v>253</v>
      </c>
      <c r="Q201" s="8" t="s">
        <v>256</v>
      </c>
    </row>
    <row r="202" spans="1:17" x14ac:dyDescent="0.25">
      <c r="A202" s="14">
        <v>0.91677602465895569</v>
      </c>
      <c r="B202" s="10" t="s">
        <v>80</v>
      </c>
      <c r="C202" s="10">
        <v>13844</v>
      </c>
      <c r="D202" s="10">
        <v>13844</v>
      </c>
      <c r="E202" s="10">
        <v>4171</v>
      </c>
      <c r="F202" s="10">
        <v>0</v>
      </c>
      <c r="G202" s="10">
        <v>0</v>
      </c>
      <c r="H202" s="10">
        <v>480</v>
      </c>
      <c r="I202" s="10">
        <v>540</v>
      </c>
      <c r="J202" s="10">
        <v>0</v>
      </c>
      <c r="K202" s="10">
        <v>480</v>
      </c>
      <c r="L202" s="10">
        <v>8671</v>
      </c>
      <c r="M202" s="10">
        <v>0</v>
      </c>
      <c r="N202" s="10">
        <v>1</v>
      </c>
      <c r="O202" s="10">
        <v>1</v>
      </c>
      <c r="P202" s="8" t="s">
        <v>255</v>
      </c>
      <c r="Q202" s="8" t="s">
        <v>256</v>
      </c>
    </row>
    <row r="203" spans="1:17" x14ac:dyDescent="0.25">
      <c r="A203" s="14">
        <v>0.91769157994323558</v>
      </c>
      <c r="B203" s="10" t="s">
        <v>107</v>
      </c>
      <c r="C203" s="10">
        <v>125170</v>
      </c>
      <c r="D203" s="10">
        <v>96728</v>
      </c>
      <c r="E203" s="10">
        <v>6257</v>
      </c>
      <c r="F203" s="10">
        <v>1043</v>
      </c>
      <c r="G203" s="10">
        <v>960</v>
      </c>
      <c r="H203" s="10">
        <v>0</v>
      </c>
      <c r="I203" s="10">
        <v>1080</v>
      </c>
      <c r="J203" s="10">
        <v>600</v>
      </c>
      <c r="K203" s="10">
        <v>600</v>
      </c>
      <c r="L203" s="10">
        <v>12740</v>
      </c>
      <c r="M203" s="10">
        <v>0</v>
      </c>
      <c r="N203" s="10">
        <v>2</v>
      </c>
      <c r="O203" s="10">
        <v>1</v>
      </c>
      <c r="P203" s="8" t="s">
        <v>253</v>
      </c>
      <c r="Q203" s="8" t="s">
        <v>257</v>
      </c>
    </row>
    <row r="204" spans="1:17" x14ac:dyDescent="0.25">
      <c r="A204" s="14">
        <v>0.91830195013275551</v>
      </c>
      <c r="B204" s="10" t="s">
        <v>154</v>
      </c>
      <c r="C204" s="10">
        <v>34695</v>
      </c>
      <c r="D204" s="10">
        <v>28650</v>
      </c>
      <c r="E204" s="10">
        <v>10428</v>
      </c>
      <c r="F204" s="10">
        <v>2607</v>
      </c>
      <c r="G204" s="10">
        <v>1200</v>
      </c>
      <c r="H204" s="10">
        <v>0</v>
      </c>
      <c r="I204" s="10">
        <v>2160</v>
      </c>
      <c r="J204" s="10">
        <v>0</v>
      </c>
      <c r="K204" s="10">
        <v>1200</v>
      </c>
      <c r="L204" s="10">
        <v>29925</v>
      </c>
      <c r="M204" s="10">
        <v>0</v>
      </c>
      <c r="N204" s="10">
        <v>1</v>
      </c>
      <c r="O204" s="10">
        <v>0</v>
      </c>
      <c r="P204" s="8" t="s">
        <v>252</v>
      </c>
      <c r="Q204" s="8" t="s">
        <v>257</v>
      </c>
    </row>
    <row r="205" spans="1:17" x14ac:dyDescent="0.25">
      <c r="A205" s="14">
        <v>0.92349009674367499</v>
      </c>
      <c r="B205" s="10" t="s">
        <v>163</v>
      </c>
      <c r="C205" s="10">
        <v>53400</v>
      </c>
      <c r="D205" s="10">
        <v>43563</v>
      </c>
      <c r="E205" s="10">
        <v>7821</v>
      </c>
      <c r="F205" s="10">
        <v>1564</v>
      </c>
      <c r="G205" s="10">
        <v>600</v>
      </c>
      <c r="H205" s="10">
        <v>5136</v>
      </c>
      <c r="I205" s="10">
        <v>630</v>
      </c>
      <c r="J205" s="10">
        <v>60</v>
      </c>
      <c r="K205" s="10">
        <v>885</v>
      </c>
      <c r="L205" s="10">
        <v>21332</v>
      </c>
      <c r="M205" s="10">
        <v>0</v>
      </c>
      <c r="N205" s="10">
        <v>2</v>
      </c>
      <c r="O205" s="10">
        <v>1</v>
      </c>
      <c r="P205" s="8" t="s">
        <v>255</v>
      </c>
      <c r="Q205" s="8" t="s">
        <v>256</v>
      </c>
    </row>
    <row r="206" spans="1:17" x14ac:dyDescent="0.25">
      <c r="A206" s="14">
        <v>0.92410046693319492</v>
      </c>
      <c r="B206" s="10" t="s">
        <v>91</v>
      </c>
      <c r="C206" s="10">
        <v>14532</v>
      </c>
      <c r="D206" s="10">
        <v>14532</v>
      </c>
      <c r="E206" s="10">
        <v>4953</v>
      </c>
      <c r="F206" s="10">
        <v>0</v>
      </c>
      <c r="G206" s="10">
        <v>624</v>
      </c>
      <c r="H206" s="10">
        <v>60</v>
      </c>
      <c r="I206" s="10">
        <v>120</v>
      </c>
      <c r="J206" s="10">
        <v>60</v>
      </c>
      <c r="K206" s="10">
        <v>5</v>
      </c>
      <c r="L206" s="10">
        <v>6358</v>
      </c>
      <c r="M206" s="10">
        <v>0</v>
      </c>
      <c r="N206" s="10">
        <v>1</v>
      </c>
      <c r="O206" s="10">
        <v>1</v>
      </c>
      <c r="P206" s="8" t="s">
        <v>255</v>
      </c>
      <c r="Q206" s="8" t="s">
        <v>257</v>
      </c>
    </row>
    <row r="207" spans="1:17" x14ac:dyDescent="0.25">
      <c r="A207" s="14">
        <v>0.92532120731223499</v>
      </c>
      <c r="B207" s="10" t="s">
        <v>87</v>
      </c>
      <c r="C207" s="10">
        <v>82997</v>
      </c>
      <c r="D207" s="10">
        <v>67693</v>
      </c>
      <c r="E207" s="10">
        <v>7821</v>
      </c>
      <c r="F207" s="10">
        <v>1956</v>
      </c>
      <c r="G207" s="10">
        <v>600</v>
      </c>
      <c r="H207" s="10">
        <v>3360</v>
      </c>
      <c r="I207" s="10">
        <v>1320</v>
      </c>
      <c r="J207" s="10">
        <v>1200</v>
      </c>
      <c r="K207" s="10">
        <v>1100</v>
      </c>
      <c r="L207" s="10">
        <v>21657</v>
      </c>
      <c r="M207" s="10">
        <v>2</v>
      </c>
      <c r="N207" s="10">
        <v>2</v>
      </c>
      <c r="O207" s="10">
        <v>1</v>
      </c>
      <c r="P207" s="8" t="s">
        <v>256</v>
      </c>
      <c r="Q207" s="8" t="s">
        <v>257</v>
      </c>
    </row>
    <row r="208" spans="1:17" x14ac:dyDescent="0.25">
      <c r="A208" s="14">
        <v>0.93356120487075411</v>
      </c>
      <c r="B208" s="10" t="s">
        <v>60</v>
      </c>
      <c r="C208" s="10">
        <v>12220</v>
      </c>
      <c r="D208" s="10">
        <v>12220</v>
      </c>
      <c r="E208" s="10">
        <v>2503</v>
      </c>
      <c r="F208" s="10">
        <v>0</v>
      </c>
      <c r="G208" s="10">
        <v>240</v>
      </c>
      <c r="H208" s="10">
        <v>360</v>
      </c>
      <c r="I208" s="10">
        <v>540</v>
      </c>
      <c r="J208" s="10">
        <v>120</v>
      </c>
      <c r="K208" s="10">
        <v>380</v>
      </c>
      <c r="L208" s="10">
        <v>4173</v>
      </c>
      <c r="M208" s="10">
        <v>0</v>
      </c>
      <c r="N208" s="10">
        <v>1</v>
      </c>
      <c r="O208" s="10">
        <v>1</v>
      </c>
      <c r="P208" s="8" t="s">
        <v>254</v>
      </c>
      <c r="Q208" s="8" t="s">
        <v>256</v>
      </c>
    </row>
    <row r="209" spans="1:17" x14ac:dyDescent="0.25">
      <c r="A209" s="14">
        <v>0.94027527695547353</v>
      </c>
      <c r="B209" s="10" t="s">
        <v>148</v>
      </c>
      <c r="C209" s="10">
        <v>15948</v>
      </c>
      <c r="D209" s="10">
        <v>15948</v>
      </c>
      <c r="E209" s="10">
        <v>2086</v>
      </c>
      <c r="F209" s="10">
        <v>209</v>
      </c>
      <c r="G209" s="10">
        <v>180</v>
      </c>
      <c r="H209" s="10">
        <v>0</v>
      </c>
      <c r="I209" s="10">
        <v>300</v>
      </c>
      <c r="J209" s="10">
        <v>600</v>
      </c>
      <c r="K209" s="10">
        <v>630</v>
      </c>
      <c r="L209" s="10">
        <v>6168</v>
      </c>
      <c r="M209" s="10">
        <v>0</v>
      </c>
      <c r="N209" s="10">
        <v>1</v>
      </c>
      <c r="O209" s="10">
        <v>0</v>
      </c>
      <c r="P209" s="8" t="s">
        <v>253</v>
      </c>
      <c r="Q209" s="8" t="s">
        <v>256</v>
      </c>
    </row>
    <row r="210" spans="1:17" x14ac:dyDescent="0.25">
      <c r="A210" s="14">
        <v>0.94363231299783312</v>
      </c>
      <c r="B210" s="10" t="s">
        <v>165</v>
      </c>
      <c r="C210" s="10">
        <v>70000</v>
      </c>
      <c r="D210" s="10">
        <v>52798</v>
      </c>
      <c r="E210" s="10">
        <v>7821</v>
      </c>
      <c r="F210" s="10">
        <v>2607</v>
      </c>
      <c r="G210" s="10">
        <v>2400</v>
      </c>
      <c r="H210" s="10">
        <v>7800</v>
      </c>
      <c r="I210" s="10">
        <v>1200</v>
      </c>
      <c r="J210" s="10">
        <v>600</v>
      </c>
      <c r="K210" s="10">
        <v>1500</v>
      </c>
      <c r="L210" s="10">
        <v>36356</v>
      </c>
      <c r="M210" s="10">
        <v>0</v>
      </c>
      <c r="N210" s="10">
        <v>1</v>
      </c>
      <c r="O210" s="10">
        <v>0</v>
      </c>
      <c r="P210" s="8" t="s">
        <v>255</v>
      </c>
      <c r="Q210" s="8" t="s">
        <v>256</v>
      </c>
    </row>
    <row r="211" spans="1:17" x14ac:dyDescent="0.25">
      <c r="A211" s="14">
        <v>0.94882045960875261</v>
      </c>
      <c r="B211" s="10" t="s">
        <v>187</v>
      </c>
      <c r="C211" s="10">
        <v>35428</v>
      </c>
      <c r="D211" s="10">
        <v>35428</v>
      </c>
      <c r="E211" s="10">
        <v>7821</v>
      </c>
      <c r="F211" s="10">
        <v>261</v>
      </c>
      <c r="G211" s="10">
        <v>360</v>
      </c>
      <c r="H211" s="10">
        <v>1200</v>
      </c>
      <c r="I211" s="10">
        <v>2100</v>
      </c>
      <c r="J211" s="10">
        <v>210</v>
      </c>
      <c r="K211" s="10">
        <v>1700</v>
      </c>
      <c r="L211" s="10">
        <v>22252</v>
      </c>
      <c r="M211" s="10">
        <v>0</v>
      </c>
      <c r="N211" s="10">
        <v>3</v>
      </c>
      <c r="O211" s="10">
        <v>0</v>
      </c>
      <c r="P211" s="8" t="s">
        <v>256</v>
      </c>
      <c r="Q211" s="8" t="s">
        <v>257</v>
      </c>
    </row>
    <row r="212" spans="1:17" x14ac:dyDescent="0.25">
      <c r="A212" s="14">
        <v>0.94912564470351257</v>
      </c>
      <c r="B212" s="10" t="s">
        <v>22</v>
      </c>
      <c r="C212" s="10">
        <v>190455</v>
      </c>
      <c r="D212" s="10">
        <v>138694</v>
      </c>
      <c r="E212" s="10">
        <v>13035</v>
      </c>
      <c r="F212" s="10">
        <v>3650</v>
      </c>
      <c r="G212" s="10">
        <v>600</v>
      </c>
      <c r="H212" s="10">
        <v>900</v>
      </c>
      <c r="I212" s="10">
        <v>6000</v>
      </c>
      <c r="J212" s="10">
        <v>1200</v>
      </c>
      <c r="K212" s="10">
        <v>2000</v>
      </c>
      <c r="L212" s="10">
        <v>42296</v>
      </c>
      <c r="M212" s="10">
        <v>0</v>
      </c>
      <c r="N212" s="10">
        <v>3</v>
      </c>
      <c r="O212" s="10">
        <v>1</v>
      </c>
      <c r="P212" s="8" t="s">
        <v>253</v>
      </c>
      <c r="Q212" s="8" t="s">
        <v>256</v>
      </c>
    </row>
    <row r="213" spans="1:17" x14ac:dyDescent="0.25">
      <c r="A213" s="14">
        <v>0.95095675527207257</v>
      </c>
      <c r="B213" s="10" t="s">
        <v>186</v>
      </c>
      <c r="C213" s="10">
        <v>108000</v>
      </c>
      <c r="D213" s="10">
        <v>84975</v>
      </c>
      <c r="E213" s="10">
        <v>6518</v>
      </c>
      <c r="F213" s="10">
        <v>1043</v>
      </c>
      <c r="G213" s="10">
        <v>3600</v>
      </c>
      <c r="H213" s="10">
        <v>1320</v>
      </c>
      <c r="I213" s="10">
        <v>1200</v>
      </c>
      <c r="J213" s="10">
        <v>1800</v>
      </c>
      <c r="K213" s="10">
        <v>1025</v>
      </c>
      <c r="L213" s="10">
        <v>24121</v>
      </c>
      <c r="M213" s="10">
        <v>0</v>
      </c>
      <c r="N213" s="10">
        <v>2</v>
      </c>
      <c r="O213" s="10">
        <v>0</v>
      </c>
      <c r="P213" s="8" t="s">
        <v>254</v>
      </c>
      <c r="Q213" s="8" t="s">
        <v>257</v>
      </c>
    </row>
    <row r="214" spans="1:17" x14ac:dyDescent="0.25">
      <c r="A214" s="14">
        <v>0.96377452925199125</v>
      </c>
      <c r="B214" s="10" t="s">
        <v>156</v>
      </c>
      <c r="C214" s="10">
        <v>60424</v>
      </c>
      <c r="D214" s="10">
        <v>50614</v>
      </c>
      <c r="E214" s="10">
        <v>8343</v>
      </c>
      <c r="F214" s="10">
        <v>0</v>
      </c>
      <c r="G214" s="10">
        <v>1800</v>
      </c>
      <c r="H214" s="10">
        <v>3900</v>
      </c>
      <c r="I214" s="10">
        <v>780</v>
      </c>
      <c r="J214" s="10">
        <v>1800</v>
      </c>
      <c r="K214" s="10">
        <v>1650</v>
      </c>
      <c r="L214" s="10">
        <v>40443</v>
      </c>
      <c r="M214" s="10">
        <v>2</v>
      </c>
      <c r="N214" s="10">
        <v>2</v>
      </c>
      <c r="O214" s="10">
        <v>1</v>
      </c>
      <c r="P214" s="8" t="s">
        <v>254</v>
      </c>
      <c r="Q214" s="8" t="s">
        <v>256</v>
      </c>
    </row>
    <row r="215" spans="1:17" x14ac:dyDescent="0.25">
      <c r="A215" s="14">
        <v>0.967741935483871</v>
      </c>
      <c r="B215" s="10" t="s">
        <v>136</v>
      </c>
      <c r="C215" s="10">
        <v>8450</v>
      </c>
      <c r="D215" s="10">
        <v>8450</v>
      </c>
      <c r="E215" s="10">
        <v>5996</v>
      </c>
      <c r="F215" s="10">
        <v>0</v>
      </c>
      <c r="G215" s="10">
        <v>960</v>
      </c>
      <c r="H215" s="10">
        <v>1560</v>
      </c>
      <c r="I215" s="10">
        <v>600</v>
      </c>
      <c r="J215" s="10">
        <v>0</v>
      </c>
      <c r="K215" s="10">
        <v>1250</v>
      </c>
      <c r="L215" s="10">
        <v>16166</v>
      </c>
      <c r="M215" s="10">
        <v>0</v>
      </c>
      <c r="N215" s="10">
        <v>2</v>
      </c>
      <c r="O215" s="10">
        <v>1</v>
      </c>
      <c r="P215" s="8" t="s">
        <v>253</v>
      </c>
      <c r="Q215" s="8" t="s">
        <v>256</v>
      </c>
    </row>
    <row r="216" spans="1:17" x14ac:dyDescent="0.25">
      <c r="A216" s="14">
        <v>0.97018341624195081</v>
      </c>
      <c r="B216" s="10" t="s">
        <v>62</v>
      </c>
      <c r="C216" s="10">
        <v>115000</v>
      </c>
      <c r="D216" s="10">
        <v>89990</v>
      </c>
      <c r="E216" s="10">
        <v>15642</v>
      </c>
      <c r="F216" s="10">
        <v>2868</v>
      </c>
      <c r="G216" s="10">
        <v>1200</v>
      </c>
      <c r="H216" s="10">
        <v>960</v>
      </c>
      <c r="I216" s="10">
        <v>600</v>
      </c>
      <c r="J216" s="10">
        <v>960</v>
      </c>
      <c r="K216" s="10">
        <v>2400</v>
      </c>
      <c r="L216" s="10">
        <v>29340</v>
      </c>
      <c r="M216" s="10">
        <v>3</v>
      </c>
      <c r="N216" s="10">
        <v>2</v>
      </c>
      <c r="O216" s="10">
        <v>1</v>
      </c>
      <c r="P216" s="8" t="s">
        <v>255</v>
      </c>
      <c r="Q216" s="8" t="s">
        <v>256</v>
      </c>
    </row>
    <row r="217" spans="1:17" x14ac:dyDescent="0.25">
      <c r="A217" s="14">
        <v>0.9820856349375896</v>
      </c>
      <c r="B217" s="10" t="s">
        <v>13</v>
      </c>
      <c r="C217" s="10">
        <v>47263</v>
      </c>
      <c r="D217" s="10">
        <v>43126</v>
      </c>
      <c r="E217" s="10">
        <v>7821</v>
      </c>
      <c r="F217" s="10">
        <v>1304</v>
      </c>
      <c r="G217" s="10">
        <v>1200</v>
      </c>
      <c r="H217" s="10">
        <v>1260</v>
      </c>
      <c r="I217" s="10">
        <v>840</v>
      </c>
      <c r="J217" s="10">
        <v>510</v>
      </c>
      <c r="K217" s="10">
        <v>1900</v>
      </c>
      <c r="L217" s="10">
        <v>18239</v>
      </c>
      <c r="M217" s="10">
        <v>0</v>
      </c>
      <c r="N217" s="10">
        <v>2</v>
      </c>
      <c r="O217" s="10">
        <v>1</v>
      </c>
      <c r="P217" s="8" t="s">
        <v>252</v>
      </c>
      <c r="Q217" s="8" t="s">
        <v>257</v>
      </c>
    </row>
    <row r="218" spans="1:17" x14ac:dyDescent="0.25">
      <c r="A218" s="14">
        <v>0.98239082003234957</v>
      </c>
      <c r="B218" s="10" t="s">
        <v>188</v>
      </c>
      <c r="C218" s="10">
        <v>71342</v>
      </c>
      <c r="D218" s="10">
        <v>59373</v>
      </c>
      <c r="E218" s="10">
        <v>15642</v>
      </c>
      <c r="F218" s="10">
        <v>521</v>
      </c>
      <c r="G218" s="10">
        <v>540</v>
      </c>
      <c r="H218" s="10">
        <v>2250</v>
      </c>
      <c r="I218" s="10">
        <v>1140</v>
      </c>
      <c r="J218" s="10">
        <v>3300</v>
      </c>
      <c r="K218" s="10">
        <v>1275</v>
      </c>
      <c r="L218" s="10">
        <v>37302</v>
      </c>
      <c r="M218" s="10">
        <v>1</v>
      </c>
      <c r="N218" s="10">
        <v>3</v>
      </c>
      <c r="O218" s="10">
        <v>1</v>
      </c>
      <c r="P218" s="8" t="s">
        <v>256</v>
      </c>
      <c r="Q218" s="8" t="s">
        <v>257</v>
      </c>
    </row>
    <row r="219" spans="1:17" x14ac:dyDescent="0.25">
      <c r="A219" s="14">
        <v>0.98849452192754894</v>
      </c>
      <c r="B219" s="10" t="s">
        <v>109</v>
      </c>
      <c r="C219" s="10">
        <v>108730</v>
      </c>
      <c r="D219" s="10">
        <v>89837</v>
      </c>
      <c r="E219" s="10">
        <v>13035</v>
      </c>
      <c r="F219" s="10">
        <v>5214</v>
      </c>
      <c r="G219" s="10">
        <v>180</v>
      </c>
      <c r="H219" s="10">
        <v>6000</v>
      </c>
      <c r="I219" s="10">
        <v>1800</v>
      </c>
      <c r="J219" s="10">
        <v>600</v>
      </c>
      <c r="K219" s="10">
        <v>1800</v>
      </c>
      <c r="L219" s="10">
        <v>37793</v>
      </c>
      <c r="M219" s="10">
        <v>0</v>
      </c>
      <c r="N219" s="10">
        <v>2</v>
      </c>
      <c r="O219" s="10">
        <v>1</v>
      </c>
      <c r="P219" s="8" t="s">
        <v>255</v>
      </c>
      <c r="Q219" s="8" t="s">
        <v>256</v>
      </c>
    </row>
    <row r="220" spans="1:17" x14ac:dyDescent="0.25">
      <c r="A220" s="14">
        <v>1.0238959929197058</v>
      </c>
      <c r="B220" s="10" t="s">
        <v>6</v>
      </c>
      <c r="C220" s="10">
        <v>75500</v>
      </c>
      <c r="D220" s="10">
        <v>74612</v>
      </c>
      <c r="E220" s="10">
        <v>10428</v>
      </c>
      <c r="F220" s="10">
        <v>2607</v>
      </c>
      <c r="G220" s="10">
        <v>2400</v>
      </c>
      <c r="H220" s="10">
        <v>300</v>
      </c>
      <c r="I220" s="10">
        <v>720</v>
      </c>
      <c r="J220" s="10">
        <v>840</v>
      </c>
      <c r="K220" s="10">
        <v>1500</v>
      </c>
      <c r="L220" s="10">
        <v>29376</v>
      </c>
      <c r="M220" s="10">
        <v>0</v>
      </c>
      <c r="N220" s="10">
        <v>2</v>
      </c>
      <c r="O220" s="10">
        <v>1</v>
      </c>
      <c r="P220" s="8" t="s">
        <v>256</v>
      </c>
      <c r="Q220" s="8" t="s">
        <v>256</v>
      </c>
    </row>
    <row r="221" spans="1:17" x14ac:dyDescent="0.25">
      <c r="A221" s="14">
        <v>1.0299996948149053</v>
      </c>
      <c r="B221" s="10" t="s">
        <v>127</v>
      </c>
      <c r="C221" s="10">
        <v>76487</v>
      </c>
      <c r="D221" s="10">
        <v>63018</v>
      </c>
      <c r="E221" s="10">
        <v>6257</v>
      </c>
      <c r="F221" s="10">
        <v>1043</v>
      </c>
      <c r="G221" s="10">
        <v>1200</v>
      </c>
      <c r="H221" s="10">
        <v>2880</v>
      </c>
      <c r="I221" s="10">
        <v>1200</v>
      </c>
      <c r="J221" s="10">
        <v>1200</v>
      </c>
      <c r="K221" s="10">
        <v>1100</v>
      </c>
      <c r="L221" s="10">
        <v>24180</v>
      </c>
      <c r="M221" s="10">
        <v>3</v>
      </c>
      <c r="N221" s="10">
        <v>2</v>
      </c>
      <c r="O221" s="10">
        <v>1</v>
      </c>
      <c r="P221" s="8" t="s">
        <v>253</v>
      </c>
      <c r="Q221" s="8" t="s">
        <v>256</v>
      </c>
    </row>
    <row r="222" spans="1:17" x14ac:dyDescent="0.25">
      <c r="A222" s="14">
        <v>1.0351878414258247</v>
      </c>
      <c r="B222" s="10" t="s">
        <v>54</v>
      </c>
      <c r="C222" s="10">
        <v>143331</v>
      </c>
      <c r="D222" s="10">
        <v>106048</v>
      </c>
      <c r="E222" s="10">
        <v>10428</v>
      </c>
      <c r="F222" s="10">
        <v>782</v>
      </c>
      <c r="G222" s="10">
        <v>3600</v>
      </c>
      <c r="H222" s="10">
        <v>0</v>
      </c>
      <c r="I222" s="10">
        <v>1440</v>
      </c>
      <c r="J222" s="10">
        <v>1200</v>
      </c>
      <c r="K222" s="10">
        <v>1140</v>
      </c>
      <c r="L222" s="10">
        <v>24090</v>
      </c>
      <c r="M222" s="10">
        <v>0</v>
      </c>
      <c r="N222" s="10">
        <v>2</v>
      </c>
      <c r="O222" s="10">
        <v>1</v>
      </c>
      <c r="P222" s="8" t="s">
        <v>255</v>
      </c>
      <c r="Q222" s="8" t="s">
        <v>257</v>
      </c>
    </row>
    <row r="223" spans="1:17" x14ac:dyDescent="0.25">
      <c r="A223" s="14">
        <v>1.0434278389843441</v>
      </c>
      <c r="B223" s="10" t="s">
        <v>246</v>
      </c>
      <c r="C223" s="10">
        <v>85142</v>
      </c>
      <c r="D223" s="10">
        <v>69288</v>
      </c>
      <c r="E223" s="10">
        <v>10428</v>
      </c>
      <c r="F223" s="10">
        <v>0</v>
      </c>
      <c r="G223" s="10">
        <v>0</v>
      </c>
      <c r="H223" s="10">
        <v>1650</v>
      </c>
      <c r="I223" s="10">
        <v>2520</v>
      </c>
      <c r="J223" s="10">
        <v>900</v>
      </c>
      <c r="K223" s="10">
        <v>2500</v>
      </c>
      <c r="L223" s="10">
        <v>26870</v>
      </c>
      <c r="M223" s="10">
        <v>2</v>
      </c>
      <c r="N223" s="10">
        <v>2</v>
      </c>
      <c r="O223" s="10">
        <v>1</v>
      </c>
      <c r="P223" s="8" t="s">
        <v>252</v>
      </c>
      <c r="Q223" s="8" t="s">
        <v>256</v>
      </c>
    </row>
    <row r="224" spans="1:17" x14ac:dyDescent="0.25">
      <c r="A224" s="14">
        <v>1.0477004303109836</v>
      </c>
      <c r="B224" s="10" t="s">
        <v>89</v>
      </c>
      <c r="C224" s="10">
        <v>17440</v>
      </c>
      <c r="D224" s="10">
        <v>17440</v>
      </c>
      <c r="E224" s="10">
        <v>9385</v>
      </c>
      <c r="F224" s="10">
        <v>0</v>
      </c>
      <c r="G224" s="10">
        <v>540</v>
      </c>
      <c r="H224" s="10">
        <v>900</v>
      </c>
      <c r="I224" s="10">
        <v>1560</v>
      </c>
      <c r="J224" s="10">
        <v>360</v>
      </c>
      <c r="K224" s="10">
        <v>1200</v>
      </c>
      <c r="L224" s="10">
        <v>17001</v>
      </c>
      <c r="M224" s="10">
        <v>0</v>
      </c>
      <c r="N224" s="10">
        <v>3</v>
      </c>
      <c r="O224" s="10">
        <v>1</v>
      </c>
      <c r="P224" s="8" t="s">
        <v>254</v>
      </c>
      <c r="Q224" s="8" t="s">
        <v>256</v>
      </c>
    </row>
    <row r="225" spans="1:17" x14ac:dyDescent="0.25">
      <c r="A225" s="14">
        <v>1.0858485671559801</v>
      </c>
      <c r="B225" s="10" t="s">
        <v>84</v>
      </c>
      <c r="C225" s="10">
        <v>27500</v>
      </c>
      <c r="D225" s="10">
        <v>23531</v>
      </c>
      <c r="E225" s="10">
        <v>1564</v>
      </c>
      <c r="F225" s="10">
        <v>5214</v>
      </c>
      <c r="G225" s="10">
        <v>1680</v>
      </c>
      <c r="H225" s="10">
        <v>600</v>
      </c>
      <c r="I225" s="10">
        <v>720</v>
      </c>
      <c r="J225" s="10">
        <v>0</v>
      </c>
      <c r="K225" s="10">
        <v>400</v>
      </c>
      <c r="L225" s="10">
        <v>13302</v>
      </c>
      <c r="M225" s="10">
        <v>0</v>
      </c>
      <c r="N225" s="10">
        <v>1</v>
      </c>
      <c r="O225" s="10">
        <v>0</v>
      </c>
      <c r="P225" s="8" t="s">
        <v>254</v>
      </c>
      <c r="Q225" s="8" t="s">
        <v>257</v>
      </c>
    </row>
    <row r="226" spans="1:17" x14ac:dyDescent="0.25">
      <c r="A226" s="14">
        <v>1.0907315286721395</v>
      </c>
      <c r="B226" s="10" t="s">
        <v>90</v>
      </c>
      <c r="C226" s="10">
        <v>39300</v>
      </c>
      <c r="D226" s="10">
        <v>33709</v>
      </c>
      <c r="E226" s="10">
        <v>7821</v>
      </c>
      <c r="F226" s="10">
        <v>209</v>
      </c>
      <c r="G226" s="10">
        <v>720</v>
      </c>
      <c r="H226" s="10">
        <v>3000</v>
      </c>
      <c r="I226" s="10">
        <v>1200</v>
      </c>
      <c r="J226" s="10">
        <v>1800</v>
      </c>
      <c r="K226" s="10">
        <v>1400</v>
      </c>
      <c r="L226" s="10">
        <v>27850</v>
      </c>
      <c r="M226" s="10">
        <v>0</v>
      </c>
      <c r="N226" s="10">
        <v>3</v>
      </c>
      <c r="O226" s="10">
        <v>1</v>
      </c>
      <c r="P226" s="8" t="s">
        <v>255</v>
      </c>
      <c r="Q226" s="8" t="s">
        <v>257</v>
      </c>
    </row>
    <row r="227" spans="1:17" x14ac:dyDescent="0.25">
      <c r="A227" s="14">
        <v>1.0910367137668995</v>
      </c>
      <c r="B227" s="10" t="s">
        <v>100</v>
      </c>
      <c r="C227" s="10">
        <v>75120</v>
      </c>
      <c r="D227" s="10">
        <v>61727</v>
      </c>
      <c r="E227" s="10">
        <v>11471</v>
      </c>
      <c r="F227" s="10">
        <v>1304</v>
      </c>
      <c r="G227" s="10">
        <v>1200</v>
      </c>
      <c r="H227" s="10">
        <v>4800</v>
      </c>
      <c r="I227" s="10">
        <v>720</v>
      </c>
      <c r="J227" s="10">
        <v>0</v>
      </c>
      <c r="K227" s="10">
        <v>1100</v>
      </c>
      <c r="L227" s="10">
        <v>37995</v>
      </c>
      <c r="M227" s="10">
        <v>1</v>
      </c>
      <c r="N227" s="10">
        <v>2</v>
      </c>
      <c r="O227" s="10">
        <v>1</v>
      </c>
      <c r="P227" s="8" t="s">
        <v>256</v>
      </c>
      <c r="Q227" s="8" t="s">
        <v>257</v>
      </c>
    </row>
    <row r="228" spans="1:17" x14ac:dyDescent="0.25">
      <c r="A228" s="14">
        <v>1.1035493026520584</v>
      </c>
      <c r="B228" s="10" t="s">
        <v>215</v>
      </c>
      <c r="C228" s="10">
        <v>89926</v>
      </c>
      <c r="D228" s="10">
        <v>73530</v>
      </c>
      <c r="E228" s="10">
        <v>7821</v>
      </c>
      <c r="F228" s="10">
        <v>261</v>
      </c>
      <c r="G228" s="10">
        <v>1440</v>
      </c>
      <c r="H228" s="10">
        <v>2400</v>
      </c>
      <c r="I228" s="10">
        <v>1800</v>
      </c>
      <c r="J228" s="10">
        <v>360</v>
      </c>
      <c r="K228" s="10">
        <v>1000</v>
      </c>
      <c r="L228" s="10">
        <v>24522</v>
      </c>
      <c r="M228" s="10">
        <v>0</v>
      </c>
      <c r="N228" s="10">
        <v>2</v>
      </c>
      <c r="O228" s="10">
        <v>1</v>
      </c>
      <c r="P228" s="8" t="s">
        <v>253</v>
      </c>
      <c r="Q228" s="8" t="s">
        <v>257</v>
      </c>
    </row>
    <row r="229" spans="1:17" x14ac:dyDescent="0.25">
      <c r="A229" s="14">
        <v>1.1160618915372174</v>
      </c>
      <c r="B229" s="10" t="s">
        <v>145</v>
      </c>
      <c r="C229" s="10">
        <v>187830</v>
      </c>
      <c r="D229" s="10">
        <v>125903</v>
      </c>
      <c r="E229" s="10">
        <v>7821</v>
      </c>
      <c r="F229" s="10">
        <v>2086</v>
      </c>
      <c r="G229" s="10">
        <v>2400</v>
      </c>
      <c r="H229" s="10">
        <v>7200</v>
      </c>
      <c r="I229" s="10">
        <v>2400</v>
      </c>
      <c r="J229" s="10">
        <v>1800</v>
      </c>
      <c r="K229" s="10">
        <v>1250</v>
      </c>
      <c r="L229" s="10">
        <v>41307</v>
      </c>
      <c r="M229" s="10">
        <v>0</v>
      </c>
      <c r="N229" s="10">
        <v>2</v>
      </c>
      <c r="O229" s="10">
        <v>1</v>
      </c>
      <c r="P229" s="8" t="s">
        <v>256</v>
      </c>
      <c r="Q229" s="8" t="s">
        <v>257</v>
      </c>
    </row>
    <row r="230" spans="1:17" x14ac:dyDescent="0.25">
      <c r="A230" s="14">
        <v>1.120639667958617</v>
      </c>
      <c r="B230" s="10" t="s">
        <v>50</v>
      </c>
      <c r="C230" s="10">
        <v>6776</v>
      </c>
      <c r="D230" s="10">
        <v>6776</v>
      </c>
      <c r="E230" s="10">
        <v>5214</v>
      </c>
      <c r="F230" s="10">
        <v>0</v>
      </c>
      <c r="G230" s="10">
        <v>300</v>
      </c>
      <c r="H230" s="10">
        <v>2400</v>
      </c>
      <c r="I230" s="10">
        <v>480</v>
      </c>
      <c r="J230" s="10">
        <v>0</v>
      </c>
      <c r="K230" s="10">
        <v>460</v>
      </c>
      <c r="L230" s="10">
        <v>9219</v>
      </c>
      <c r="M230" s="10">
        <v>0</v>
      </c>
      <c r="N230" s="10">
        <v>2</v>
      </c>
      <c r="O230" s="10">
        <v>1</v>
      </c>
      <c r="P230" s="8" t="s">
        <v>254</v>
      </c>
      <c r="Q230" s="8" t="s">
        <v>256</v>
      </c>
    </row>
    <row r="231" spans="1:17" x14ac:dyDescent="0.25">
      <c r="A231" s="14">
        <v>1.121250038148137</v>
      </c>
      <c r="B231" s="10" t="s">
        <v>141</v>
      </c>
      <c r="C231" s="10">
        <v>81402</v>
      </c>
      <c r="D231" s="10">
        <v>66552</v>
      </c>
      <c r="E231" s="10">
        <v>7821</v>
      </c>
      <c r="F231" s="10">
        <v>1304</v>
      </c>
      <c r="G231" s="10">
        <v>0</v>
      </c>
      <c r="H231" s="10">
        <v>720</v>
      </c>
      <c r="I231" s="10">
        <v>480</v>
      </c>
      <c r="J231" s="10">
        <v>1200</v>
      </c>
      <c r="K231" s="10">
        <v>2000</v>
      </c>
      <c r="L231" s="10">
        <v>58725</v>
      </c>
      <c r="M231" s="10">
        <v>2</v>
      </c>
      <c r="N231" s="10">
        <v>2</v>
      </c>
      <c r="O231" s="10">
        <v>1</v>
      </c>
      <c r="P231" s="8" t="s">
        <v>252</v>
      </c>
      <c r="Q231" s="8" t="s">
        <v>257</v>
      </c>
    </row>
    <row r="232" spans="1:17" x14ac:dyDescent="0.25">
      <c r="A232" s="14">
        <v>1.1438337351603747</v>
      </c>
      <c r="B232" s="10" t="s">
        <v>66</v>
      </c>
      <c r="C232" s="10">
        <v>23340</v>
      </c>
      <c r="D232" s="10">
        <v>23340</v>
      </c>
      <c r="E232" s="10">
        <v>5214</v>
      </c>
      <c r="F232" s="10">
        <v>1043</v>
      </c>
      <c r="G232" s="10">
        <v>300</v>
      </c>
      <c r="H232" s="10">
        <v>4800</v>
      </c>
      <c r="I232" s="10">
        <v>720</v>
      </c>
      <c r="J232" s="10">
        <v>600</v>
      </c>
      <c r="K232" s="10">
        <v>1400</v>
      </c>
      <c r="L232" s="10">
        <v>17817</v>
      </c>
      <c r="M232" s="10">
        <v>0</v>
      </c>
      <c r="N232" s="10">
        <v>1</v>
      </c>
      <c r="O232" s="10">
        <v>1</v>
      </c>
      <c r="P232" s="8" t="s">
        <v>253</v>
      </c>
      <c r="Q232" s="8" t="s">
        <v>256</v>
      </c>
    </row>
    <row r="233" spans="1:17" x14ac:dyDescent="0.25">
      <c r="A233" s="14">
        <v>1.1496322519608142</v>
      </c>
      <c r="B233" s="10" t="s">
        <v>117</v>
      </c>
      <c r="C233" s="10">
        <v>105414</v>
      </c>
      <c r="D233" s="10">
        <v>99441</v>
      </c>
      <c r="E233" s="10">
        <v>14339</v>
      </c>
      <c r="F233" s="10">
        <v>522</v>
      </c>
      <c r="G233" s="10">
        <v>1860</v>
      </c>
      <c r="H233" s="10">
        <v>2400</v>
      </c>
      <c r="I233" s="10">
        <v>4800</v>
      </c>
      <c r="J233" s="10">
        <v>840</v>
      </c>
      <c r="K233" s="10">
        <v>1513</v>
      </c>
      <c r="L233" s="10">
        <v>37969</v>
      </c>
      <c r="M233" s="10">
        <v>0</v>
      </c>
      <c r="N233" s="10">
        <v>2</v>
      </c>
      <c r="O233" s="10">
        <v>1</v>
      </c>
      <c r="P233" s="8" t="s">
        <v>256</v>
      </c>
      <c r="Q233" s="8" t="s">
        <v>257</v>
      </c>
    </row>
    <row r="234" spans="1:17" x14ac:dyDescent="0.25">
      <c r="A234" s="14">
        <v>1.1523789178136541</v>
      </c>
      <c r="B234" s="10" t="s">
        <v>112</v>
      </c>
      <c r="C234" s="10">
        <v>81050</v>
      </c>
      <c r="D234" s="10">
        <v>62989</v>
      </c>
      <c r="E234" s="10">
        <v>7821</v>
      </c>
      <c r="F234" s="10">
        <v>261</v>
      </c>
      <c r="G234" s="10">
        <v>480</v>
      </c>
      <c r="H234" s="10">
        <v>3600</v>
      </c>
      <c r="I234" s="10">
        <v>1560</v>
      </c>
      <c r="J234" s="10">
        <v>1800</v>
      </c>
      <c r="K234" s="10">
        <v>1150</v>
      </c>
      <c r="L234" s="10">
        <v>33632</v>
      </c>
      <c r="M234" s="10">
        <v>0</v>
      </c>
      <c r="N234" s="10">
        <v>3</v>
      </c>
      <c r="O234" s="10">
        <v>1</v>
      </c>
      <c r="P234" s="8" t="s">
        <v>255</v>
      </c>
      <c r="Q234" s="8" t="s">
        <v>257</v>
      </c>
    </row>
    <row r="235" spans="1:17" x14ac:dyDescent="0.25">
      <c r="A235" s="14">
        <v>1.1676381725516525</v>
      </c>
      <c r="B235" s="10" t="s">
        <v>147</v>
      </c>
      <c r="C235" s="10">
        <v>13728</v>
      </c>
      <c r="D235" s="10">
        <v>13728</v>
      </c>
      <c r="E235" s="10">
        <v>4171</v>
      </c>
      <c r="F235" s="10">
        <v>2607</v>
      </c>
      <c r="G235" s="10">
        <v>0</v>
      </c>
      <c r="H235" s="10">
        <v>480</v>
      </c>
      <c r="I235" s="10">
        <v>0</v>
      </c>
      <c r="J235" s="10">
        <v>0</v>
      </c>
      <c r="K235" s="10">
        <v>280</v>
      </c>
      <c r="L235" s="10">
        <v>9666</v>
      </c>
      <c r="M235" s="10">
        <v>0</v>
      </c>
      <c r="N235" s="10">
        <v>2</v>
      </c>
      <c r="O235" s="10">
        <v>0</v>
      </c>
      <c r="P235" s="8" t="s">
        <v>255</v>
      </c>
      <c r="Q235" s="8" t="s">
        <v>257</v>
      </c>
    </row>
    <row r="236" spans="1:17" x14ac:dyDescent="0.25">
      <c r="A236" s="14">
        <v>1.1868648335215308</v>
      </c>
      <c r="B236" s="10" t="s">
        <v>19</v>
      </c>
      <c r="C236" s="10">
        <v>128362</v>
      </c>
      <c r="D236" s="10">
        <v>97244</v>
      </c>
      <c r="E236" s="10">
        <v>10428</v>
      </c>
      <c r="F236" s="10">
        <v>521</v>
      </c>
      <c r="G236" s="10">
        <v>360</v>
      </c>
      <c r="H236" s="10">
        <v>2400</v>
      </c>
      <c r="I236" s="10">
        <v>2400</v>
      </c>
      <c r="J236" s="10">
        <v>2400</v>
      </c>
      <c r="K236" s="10">
        <v>1120</v>
      </c>
      <c r="L236" s="10">
        <v>35372</v>
      </c>
      <c r="M236" s="10">
        <v>0</v>
      </c>
      <c r="N236" s="10">
        <v>3</v>
      </c>
      <c r="O236" s="10">
        <v>1</v>
      </c>
      <c r="P236" s="8" t="s">
        <v>256</v>
      </c>
      <c r="Q236" s="8" t="s">
        <v>257</v>
      </c>
    </row>
    <row r="237" spans="1:17" x14ac:dyDescent="0.25">
      <c r="A237" s="14">
        <v>1.1966307565538499</v>
      </c>
      <c r="B237" s="10" t="s">
        <v>211</v>
      </c>
      <c r="C237" s="10">
        <v>63000</v>
      </c>
      <c r="D237" s="10">
        <v>48613</v>
      </c>
      <c r="E237" s="10">
        <v>3650</v>
      </c>
      <c r="F237" s="10">
        <v>0</v>
      </c>
      <c r="G237" s="10">
        <v>720</v>
      </c>
      <c r="H237" s="10">
        <v>600</v>
      </c>
      <c r="I237" s="10">
        <v>480</v>
      </c>
      <c r="J237" s="10">
        <v>0</v>
      </c>
      <c r="K237" s="10">
        <v>1150</v>
      </c>
      <c r="L237" s="10">
        <v>11046</v>
      </c>
      <c r="M237" s="10">
        <v>0</v>
      </c>
      <c r="N237" s="10">
        <v>1</v>
      </c>
      <c r="O237" s="10">
        <v>0</v>
      </c>
      <c r="P237" s="8" t="s">
        <v>253</v>
      </c>
      <c r="Q237" s="8" t="s">
        <v>256</v>
      </c>
    </row>
    <row r="238" spans="1:17" x14ac:dyDescent="0.25">
      <c r="A238" s="14">
        <v>1.1984618671224097</v>
      </c>
      <c r="B238" s="10" t="s">
        <v>78</v>
      </c>
      <c r="C238" s="10">
        <v>81000</v>
      </c>
      <c r="D238" s="10">
        <v>64252</v>
      </c>
      <c r="E238" s="10">
        <v>2086</v>
      </c>
      <c r="F238" s="10">
        <v>1043</v>
      </c>
      <c r="G238" s="10">
        <v>0</v>
      </c>
      <c r="H238" s="10">
        <v>2400</v>
      </c>
      <c r="I238" s="10">
        <v>360</v>
      </c>
      <c r="J238" s="10">
        <v>0</v>
      </c>
      <c r="K238" s="10">
        <v>600</v>
      </c>
      <c r="L238" s="10">
        <v>34829</v>
      </c>
      <c r="M238" s="10">
        <v>0</v>
      </c>
      <c r="N238" s="10">
        <v>1</v>
      </c>
      <c r="O238" s="10">
        <v>1</v>
      </c>
      <c r="P238" s="8" t="s">
        <v>252</v>
      </c>
      <c r="Q238" s="8" t="s">
        <v>256</v>
      </c>
    </row>
    <row r="239" spans="1:17" x14ac:dyDescent="0.25">
      <c r="A239" s="14">
        <v>1.2033448286385693</v>
      </c>
      <c r="B239" s="10" t="s">
        <v>32</v>
      </c>
      <c r="C239" s="10">
        <v>56388</v>
      </c>
      <c r="D239" s="10">
        <v>50257</v>
      </c>
      <c r="E239" s="10">
        <v>7039</v>
      </c>
      <c r="F239" s="10">
        <v>521</v>
      </c>
      <c r="G239" s="10">
        <v>420</v>
      </c>
      <c r="H239" s="10">
        <v>3240</v>
      </c>
      <c r="I239" s="10">
        <v>900</v>
      </c>
      <c r="J239" s="10">
        <v>360</v>
      </c>
      <c r="K239" s="10">
        <v>760</v>
      </c>
      <c r="L239" s="10">
        <v>18355</v>
      </c>
      <c r="M239" s="10">
        <v>2</v>
      </c>
      <c r="N239" s="10">
        <v>2</v>
      </c>
      <c r="O239" s="10">
        <v>0</v>
      </c>
      <c r="P239" s="8" t="s">
        <v>255</v>
      </c>
      <c r="Q239" s="8" t="s">
        <v>257</v>
      </c>
    </row>
    <row r="240" spans="1:17" x14ac:dyDescent="0.25">
      <c r="A240" s="14">
        <v>1.2070070497756888</v>
      </c>
      <c r="B240" s="10" t="s">
        <v>193</v>
      </c>
      <c r="C240" s="10">
        <v>117170</v>
      </c>
      <c r="D240" s="10">
        <v>99324</v>
      </c>
      <c r="E240" s="10">
        <v>23463</v>
      </c>
      <c r="F240" s="10">
        <v>521</v>
      </c>
      <c r="G240" s="10">
        <v>1440</v>
      </c>
      <c r="H240" s="10">
        <v>18000</v>
      </c>
      <c r="I240" s="10">
        <v>7200</v>
      </c>
      <c r="J240" s="10">
        <v>1200</v>
      </c>
      <c r="K240" s="10">
        <v>2200</v>
      </c>
      <c r="L240" s="10">
        <v>91488</v>
      </c>
      <c r="M240" s="10">
        <v>1</v>
      </c>
      <c r="N240" s="10">
        <v>4</v>
      </c>
      <c r="O240" s="10">
        <v>1</v>
      </c>
      <c r="P240" s="8" t="s">
        <v>252</v>
      </c>
      <c r="Q240" s="8" t="s">
        <v>257</v>
      </c>
    </row>
    <row r="241" spans="1:17" x14ac:dyDescent="0.25">
      <c r="A241" s="14">
        <v>1.2164677877132481</v>
      </c>
      <c r="B241" s="10" t="s">
        <v>12</v>
      </c>
      <c r="C241" s="10">
        <v>33400</v>
      </c>
      <c r="D241" s="10">
        <v>33400</v>
      </c>
      <c r="E241" s="10">
        <v>10428</v>
      </c>
      <c r="F241" s="10">
        <v>2086</v>
      </c>
      <c r="G241" s="10">
        <v>1680</v>
      </c>
      <c r="H241" s="10">
        <v>720</v>
      </c>
      <c r="I241" s="10">
        <v>1080</v>
      </c>
      <c r="J241" s="10">
        <v>360</v>
      </c>
      <c r="K241" s="10">
        <v>1200</v>
      </c>
      <c r="L241" s="10">
        <v>26834</v>
      </c>
      <c r="M241" s="10">
        <v>0</v>
      </c>
      <c r="N241" s="10">
        <v>2</v>
      </c>
      <c r="O241" s="10">
        <v>1</v>
      </c>
      <c r="P241" s="8" t="s">
        <v>252</v>
      </c>
      <c r="Q241" s="8" t="s">
        <v>256</v>
      </c>
    </row>
    <row r="242" spans="1:17" x14ac:dyDescent="0.25">
      <c r="A242" s="14">
        <v>1.2167729728080081</v>
      </c>
      <c r="B242" s="10" t="s">
        <v>25</v>
      </c>
      <c r="C242" s="10">
        <v>33757</v>
      </c>
      <c r="D242" s="10">
        <v>33541</v>
      </c>
      <c r="E242" s="10">
        <v>5214</v>
      </c>
      <c r="F242" s="10">
        <v>469</v>
      </c>
      <c r="G242" s="10">
        <v>0</v>
      </c>
      <c r="H242" s="10">
        <v>1320</v>
      </c>
      <c r="I242" s="10">
        <v>600</v>
      </c>
      <c r="J242" s="10">
        <v>600</v>
      </c>
      <c r="K242" s="10">
        <v>550</v>
      </c>
      <c r="L242" s="10">
        <v>14849</v>
      </c>
      <c r="M242" s="10">
        <v>0</v>
      </c>
      <c r="N242" s="10">
        <v>1</v>
      </c>
      <c r="O242" s="10">
        <v>1</v>
      </c>
      <c r="P242" s="8" t="s">
        <v>255</v>
      </c>
      <c r="Q242" s="8" t="s">
        <v>257</v>
      </c>
    </row>
    <row r="243" spans="1:17" x14ac:dyDescent="0.25">
      <c r="A243" s="14">
        <v>1.217688528092288</v>
      </c>
      <c r="B243" s="10" t="s">
        <v>236</v>
      </c>
      <c r="C243" s="10">
        <v>22320</v>
      </c>
      <c r="D243" s="10">
        <v>22320</v>
      </c>
      <c r="E243" s="10">
        <v>6257</v>
      </c>
      <c r="F243" s="10">
        <v>261</v>
      </c>
      <c r="G243" s="10">
        <v>240</v>
      </c>
      <c r="H243" s="10">
        <v>1920</v>
      </c>
      <c r="I243" s="10">
        <v>990</v>
      </c>
      <c r="J243" s="10">
        <v>240</v>
      </c>
      <c r="K243" s="10">
        <v>1150</v>
      </c>
      <c r="L243" s="10">
        <v>14958</v>
      </c>
      <c r="M243" s="10">
        <v>0</v>
      </c>
      <c r="N243" s="10">
        <v>2</v>
      </c>
      <c r="O243" s="10">
        <v>1</v>
      </c>
      <c r="P243" s="8" t="s">
        <v>252</v>
      </c>
      <c r="Q243" s="8" t="s">
        <v>257</v>
      </c>
    </row>
    <row r="244" spans="1:17" x14ac:dyDescent="0.25">
      <c r="A244" s="14">
        <v>1.2204351939451277</v>
      </c>
      <c r="B244" s="10" t="s">
        <v>139</v>
      </c>
      <c r="C244" s="10">
        <v>12558</v>
      </c>
      <c r="D244" s="10">
        <v>12558</v>
      </c>
      <c r="E244" s="10">
        <v>4171</v>
      </c>
      <c r="F244" s="10">
        <v>1043</v>
      </c>
      <c r="G244" s="10">
        <v>0</v>
      </c>
      <c r="H244" s="10">
        <v>420</v>
      </c>
      <c r="I244" s="10">
        <v>600</v>
      </c>
      <c r="J244" s="10">
        <v>480</v>
      </c>
      <c r="K244" s="10">
        <v>1400</v>
      </c>
      <c r="L244" s="10">
        <v>10614</v>
      </c>
      <c r="M244" s="10">
        <v>0</v>
      </c>
      <c r="N244" s="10">
        <v>1</v>
      </c>
      <c r="O244" s="10">
        <v>1</v>
      </c>
      <c r="P244" s="8" t="s">
        <v>252</v>
      </c>
      <c r="Q244" s="8" t="s">
        <v>256</v>
      </c>
    </row>
    <row r="245" spans="1:17" x14ac:dyDescent="0.25">
      <c r="A245" s="14">
        <v>1.2250129703665273</v>
      </c>
      <c r="B245" s="10" t="s">
        <v>76</v>
      </c>
      <c r="C245" s="10">
        <v>76000</v>
      </c>
      <c r="D245" s="10">
        <v>56302</v>
      </c>
      <c r="E245" s="10">
        <v>2607</v>
      </c>
      <c r="F245" s="10">
        <v>0</v>
      </c>
      <c r="G245" s="10">
        <v>3480</v>
      </c>
      <c r="H245" s="10">
        <v>1200</v>
      </c>
      <c r="I245" s="10">
        <v>600</v>
      </c>
      <c r="J245" s="10">
        <v>600</v>
      </c>
      <c r="K245" s="10">
        <v>600</v>
      </c>
      <c r="L245" s="10">
        <v>19890</v>
      </c>
      <c r="M245" s="10">
        <v>0</v>
      </c>
      <c r="N245" s="10">
        <v>1</v>
      </c>
      <c r="O245" s="10">
        <v>1</v>
      </c>
      <c r="P245" s="8" t="s">
        <v>253</v>
      </c>
      <c r="Q245" s="8" t="s">
        <v>256</v>
      </c>
    </row>
    <row r="246" spans="1:17" x14ac:dyDescent="0.25">
      <c r="A246" s="14">
        <v>1.2326425977355266</v>
      </c>
      <c r="B246" s="10" t="s">
        <v>77</v>
      </c>
      <c r="C246" s="10">
        <v>10957</v>
      </c>
      <c r="D246" s="10">
        <v>10957</v>
      </c>
      <c r="E246" s="10">
        <v>2086</v>
      </c>
      <c r="F246" s="10">
        <v>2086</v>
      </c>
      <c r="G246" s="10">
        <v>300</v>
      </c>
      <c r="H246" s="10">
        <v>120</v>
      </c>
      <c r="I246" s="10">
        <v>180</v>
      </c>
      <c r="J246" s="10">
        <v>120</v>
      </c>
      <c r="K246" s="10">
        <v>400</v>
      </c>
      <c r="L246" s="10">
        <v>11133</v>
      </c>
      <c r="M246" s="10">
        <v>0</v>
      </c>
      <c r="N246" s="10">
        <v>1</v>
      </c>
      <c r="O246" s="10">
        <v>0</v>
      </c>
      <c r="P246" s="8" t="s">
        <v>254</v>
      </c>
      <c r="Q246" s="8" t="s">
        <v>257</v>
      </c>
    </row>
    <row r="247" spans="1:17" x14ac:dyDescent="0.25">
      <c r="A247" s="14">
        <v>1.2366100039674062</v>
      </c>
      <c r="B247" s="10" t="s">
        <v>152</v>
      </c>
      <c r="C247" s="10">
        <v>21410</v>
      </c>
      <c r="D247" s="10">
        <v>21410</v>
      </c>
      <c r="E247" s="10">
        <v>7821</v>
      </c>
      <c r="F247" s="10">
        <v>2086</v>
      </c>
      <c r="G247" s="10">
        <v>720</v>
      </c>
      <c r="H247" s="10">
        <v>1200</v>
      </c>
      <c r="I247" s="10">
        <v>1800</v>
      </c>
      <c r="J247" s="10">
        <v>240</v>
      </c>
      <c r="K247" s="10">
        <v>140</v>
      </c>
      <c r="L247" s="10">
        <v>18577</v>
      </c>
      <c r="M247" s="10">
        <v>0</v>
      </c>
      <c r="N247" s="10">
        <v>2</v>
      </c>
      <c r="O247" s="10">
        <v>1</v>
      </c>
      <c r="P247" s="8" t="s">
        <v>253</v>
      </c>
      <c r="Q247" s="8" t="s">
        <v>256</v>
      </c>
    </row>
    <row r="248" spans="1:17" x14ac:dyDescent="0.25">
      <c r="A248" s="14">
        <v>1.239661854915006</v>
      </c>
      <c r="B248" s="10" t="s">
        <v>81</v>
      </c>
      <c r="C248" s="10">
        <v>30000</v>
      </c>
      <c r="D248" s="10">
        <v>28088</v>
      </c>
      <c r="E248" s="10">
        <v>6257</v>
      </c>
      <c r="F248" s="10">
        <v>2607</v>
      </c>
      <c r="G248" s="10">
        <v>2400</v>
      </c>
      <c r="H248" s="10">
        <v>840</v>
      </c>
      <c r="I248" s="10">
        <v>3600</v>
      </c>
      <c r="J248" s="10">
        <v>1200</v>
      </c>
      <c r="K248" s="10">
        <v>1200</v>
      </c>
      <c r="L248" s="10">
        <v>21811</v>
      </c>
      <c r="M248" s="10">
        <v>0</v>
      </c>
      <c r="N248" s="10">
        <v>2</v>
      </c>
      <c r="O248" s="10">
        <v>1</v>
      </c>
      <c r="P248" s="8" t="s">
        <v>252</v>
      </c>
      <c r="Q248" s="8" t="s">
        <v>257</v>
      </c>
    </row>
    <row r="249" spans="1:17" x14ac:dyDescent="0.25">
      <c r="A249" s="14">
        <v>1.2512588885158848</v>
      </c>
      <c r="B249" s="10" t="s">
        <v>86</v>
      </c>
      <c r="C249" s="10">
        <v>54298</v>
      </c>
      <c r="D249" s="10">
        <v>47971</v>
      </c>
      <c r="E249" s="10">
        <v>8864</v>
      </c>
      <c r="F249" s="10">
        <v>0</v>
      </c>
      <c r="G249" s="10">
        <v>480</v>
      </c>
      <c r="H249" s="10">
        <v>4200</v>
      </c>
      <c r="I249" s="10">
        <v>600</v>
      </c>
      <c r="J249" s="10">
        <v>360</v>
      </c>
      <c r="K249" s="10">
        <v>1050</v>
      </c>
      <c r="L249" s="10">
        <v>20746</v>
      </c>
      <c r="M249" s="10">
        <v>1</v>
      </c>
      <c r="N249" s="10">
        <v>4</v>
      </c>
      <c r="O249" s="10">
        <v>1</v>
      </c>
      <c r="P249" s="8" t="s">
        <v>256</v>
      </c>
      <c r="Q249" s="8" t="s">
        <v>256</v>
      </c>
    </row>
    <row r="250" spans="1:17" x14ac:dyDescent="0.25">
      <c r="A250" s="14">
        <v>1.2561418500320445</v>
      </c>
      <c r="B250" s="10" t="s">
        <v>137</v>
      </c>
      <c r="C250" s="10">
        <v>95598</v>
      </c>
      <c r="D250" s="10">
        <v>76083</v>
      </c>
      <c r="E250" s="10">
        <v>7039</v>
      </c>
      <c r="F250" s="10">
        <v>913</v>
      </c>
      <c r="G250" s="10">
        <v>660</v>
      </c>
      <c r="H250" s="10">
        <v>480</v>
      </c>
      <c r="I250" s="10">
        <v>1380</v>
      </c>
      <c r="J250" s="10">
        <v>1500</v>
      </c>
      <c r="K250" s="10">
        <v>1000</v>
      </c>
      <c r="L250" s="10">
        <v>21417</v>
      </c>
      <c r="M250" s="10">
        <v>0</v>
      </c>
      <c r="N250" s="10">
        <v>2</v>
      </c>
      <c r="O250" s="10">
        <v>0</v>
      </c>
      <c r="P250" s="8" t="s">
        <v>252</v>
      </c>
      <c r="Q250" s="8" t="s">
        <v>257</v>
      </c>
    </row>
    <row r="251" spans="1:17" x14ac:dyDescent="0.25">
      <c r="A251" s="14">
        <v>1.2564470351268044</v>
      </c>
      <c r="B251" s="10" t="s">
        <v>195</v>
      </c>
      <c r="C251" s="10">
        <v>27632</v>
      </c>
      <c r="D251" s="10">
        <v>27632</v>
      </c>
      <c r="E251" s="10">
        <v>7821</v>
      </c>
      <c r="F251" s="10">
        <v>0</v>
      </c>
      <c r="G251" s="10">
        <v>600</v>
      </c>
      <c r="H251" s="10">
        <v>960</v>
      </c>
      <c r="I251" s="10">
        <v>1200</v>
      </c>
      <c r="J251" s="10">
        <v>600</v>
      </c>
      <c r="K251" s="10">
        <v>1500</v>
      </c>
      <c r="L251" s="10">
        <v>13581</v>
      </c>
      <c r="M251" s="10">
        <v>2</v>
      </c>
      <c r="N251" s="10">
        <v>1</v>
      </c>
      <c r="O251" s="10">
        <v>0</v>
      </c>
      <c r="P251" s="8" t="s">
        <v>252</v>
      </c>
      <c r="Q251" s="8" t="s">
        <v>256</v>
      </c>
    </row>
  </sheetData>
  <dataValidations count="2">
    <dataValidation type="list" showErrorMessage="1" error="WRONG" sqref="P1" xr:uid="{9F44703E-CBA7-4AA6-AC12-D6E25D0C96C2}">
      <formula1>EDUCATION_LEVELS</formula1>
    </dataValidation>
    <dataValidation type="list" allowBlank="1" showInputMessage="1" showErrorMessage="1" promptTitle="Gnder of HH Head" sqref="Q1" xr:uid="{A0A13BA9-B518-4824-A66A-414D95241F3F}">
      <formula1>$V$2:$V$3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7B88-42A5-4B73-AEDE-51D4CF429CD0}">
  <dimension ref="A1:L251"/>
  <sheetViews>
    <sheetView tabSelected="1" topLeftCell="A11" zoomScaleNormal="100" workbookViewId="0">
      <selection activeCell="G21" sqref="G21:I21"/>
    </sheetView>
  </sheetViews>
  <sheetFormatPr defaultRowHeight="15" x14ac:dyDescent="0.25"/>
  <cols>
    <col min="4" max="4" width="8.42578125" bestFit="1" customWidth="1"/>
    <col min="5" max="5" width="10.85546875" bestFit="1" customWidth="1"/>
    <col min="6" max="6" width="12" customWidth="1"/>
    <col min="7" max="8" width="14.140625" bestFit="1" customWidth="1"/>
    <col min="9" max="9" width="15.28515625" bestFit="1" customWidth="1"/>
    <col min="10" max="10" width="12.7109375" customWidth="1"/>
    <col min="11" max="11" width="11.7109375" customWidth="1"/>
    <col min="12" max="12" width="12" customWidth="1"/>
  </cols>
  <sheetData>
    <row r="1" spans="1:12" ht="27" thickBot="1" x14ac:dyDescent="0.3">
      <c r="A1" s="1" t="s">
        <v>251</v>
      </c>
      <c r="B1" s="1" t="s">
        <v>270</v>
      </c>
      <c r="C1" t="s">
        <v>273</v>
      </c>
      <c r="D1">
        <f>COUNTIF(B2:B251,"F")</f>
        <v>123</v>
      </c>
    </row>
    <row r="2" spans="1:12" ht="15.75" thickBot="1" x14ac:dyDescent="0.3">
      <c r="A2" t="s">
        <v>256</v>
      </c>
      <c r="B2" t="s">
        <v>257</v>
      </c>
      <c r="C2" t="s">
        <v>272</v>
      </c>
      <c r="D2">
        <f>COUNTIF(B2:B251,"M")</f>
        <v>127</v>
      </c>
      <c r="F2" s="44" t="s">
        <v>309</v>
      </c>
      <c r="G2" s="45"/>
      <c r="H2" s="45"/>
      <c r="I2" s="45"/>
      <c r="J2" s="45"/>
      <c r="K2" s="45"/>
      <c r="L2" s="46"/>
    </row>
    <row r="3" spans="1:12" x14ac:dyDescent="0.25">
      <c r="A3" t="s">
        <v>253</v>
      </c>
      <c r="B3" t="s">
        <v>256</v>
      </c>
      <c r="C3" t="s">
        <v>252</v>
      </c>
      <c r="D3">
        <f>COUNTIF(A2:A251,"P")</f>
        <v>56</v>
      </c>
      <c r="F3" s="23" t="s">
        <v>302</v>
      </c>
      <c r="G3" s="24" t="s">
        <v>303</v>
      </c>
      <c r="H3" s="24" t="s">
        <v>304</v>
      </c>
      <c r="I3" s="24" t="s">
        <v>305</v>
      </c>
      <c r="J3" s="24" t="s">
        <v>307</v>
      </c>
      <c r="K3" s="24" t="s">
        <v>306</v>
      </c>
      <c r="L3" s="25" t="s">
        <v>308</v>
      </c>
    </row>
    <row r="4" spans="1:12" x14ac:dyDescent="0.25">
      <c r="A4" t="s">
        <v>256</v>
      </c>
      <c r="B4" t="s">
        <v>256</v>
      </c>
      <c r="C4" t="s">
        <v>253</v>
      </c>
      <c r="D4">
        <f>COUNTIF(A2:A251,"S")</f>
        <v>55</v>
      </c>
      <c r="F4" s="26" t="s">
        <v>272</v>
      </c>
      <c r="G4" s="31">
        <f>COUNTIFS($B$2:$B$251,"M",$A$2:$A$251,"P")</f>
        <v>27</v>
      </c>
      <c r="H4" s="31">
        <f>COUNTIFS($B$2:$B$251,"M",$A$2:$A$251,"S")</f>
        <v>29</v>
      </c>
      <c r="I4" s="31">
        <f>COUNTIFS($B$2:$B$251,"M",$A$2:$A$251,"I")</f>
        <v>26</v>
      </c>
      <c r="J4" s="31">
        <f>COUNTIFS($B$2:$B$251,"M",$A$2:$A$251,"B")</f>
        <v>27</v>
      </c>
      <c r="K4" s="31">
        <f>COUNTIFS($B$2:$B$251,"M",$A$2:$A$251,"M")</f>
        <v>18</v>
      </c>
      <c r="L4" s="29">
        <v>127</v>
      </c>
    </row>
    <row r="5" spans="1:12" x14ac:dyDescent="0.25">
      <c r="A5" t="s">
        <v>254</v>
      </c>
      <c r="B5" t="s">
        <v>257</v>
      </c>
      <c r="C5" t="s">
        <v>254</v>
      </c>
      <c r="D5">
        <f>COUNTIF(A2:A251,"I")</f>
        <v>47</v>
      </c>
      <c r="F5" s="26" t="s">
        <v>273</v>
      </c>
      <c r="G5" s="31">
        <f>COUNTIFS($B$2:$B$251,"F",$A$2:$A$251,"P")</f>
        <v>29</v>
      </c>
      <c r="H5" s="31">
        <f>COUNTIFS($B$2:$B$251,"F",$A$2:$A$251,"S")</f>
        <v>26</v>
      </c>
      <c r="I5" s="31">
        <f>COUNTIFS($B$2:$B$251,"F",$A$2:$A$251,"I")</f>
        <v>21</v>
      </c>
      <c r="J5" s="31">
        <f>COUNTIFS($B$2:$B$251,"F",$A$2:$A$251,"B")</f>
        <v>27</v>
      </c>
      <c r="K5" s="31">
        <f>COUNTIFS($B$2:$B$251,"F",$A$2:$A$251,"M")</f>
        <v>20</v>
      </c>
      <c r="L5" s="29">
        <v>123</v>
      </c>
    </row>
    <row r="6" spans="1:12" ht="15.75" thickBot="1" x14ac:dyDescent="0.3">
      <c r="A6" t="s">
        <v>254</v>
      </c>
      <c r="B6" t="s">
        <v>257</v>
      </c>
      <c r="C6" t="s">
        <v>255</v>
      </c>
      <c r="D6">
        <f>COUNTIF(A2:A251,"B")</f>
        <v>54</v>
      </c>
      <c r="F6" s="27" t="s">
        <v>308</v>
      </c>
      <c r="G6" s="34">
        <f>SUM(G4,G5)</f>
        <v>56</v>
      </c>
      <c r="H6" s="30">
        <v>55</v>
      </c>
      <c r="I6" s="30">
        <v>47</v>
      </c>
      <c r="J6" s="30">
        <v>54</v>
      </c>
      <c r="K6" s="30">
        <v>38</v>
      </c>
      <c r="L6" s="37">
        <v>250</v>
      </c>
    </row>
    <row r="7" spans="1:12" x14ac:dyDescent="0.25">
      <c r="A7" t="s">
        <v>252</v>
      </c>
      <c r="B7" t="s">
        <v>257</v>
      </c>
      <c r="C7" t="s">
        <v>256</v>
      </c>
      <c r="D7">
        <f>COUNTIF(A2:A251,"M")</f>
        <v>38</v>
      </c>
    </row>
    <row r="8" spans="1:12" ht="15.75" thickBot="1" x14ac:dyDescent="0.3">
      <c r="A8" t="s">
        <v>256</v>
      </c>
      <c r="B8" t="s">
        <v>256</v>
      </c>
    </row>
    <row r="9" spans="1:12" ht="15.75" thickBot="1" x14ac:dyDescent="0.3">
      <c r="A9" t="s">
        <v>253</v>
      </c>
      <c r="B9" t="s">
        <v>257</v>
      </c>
      <c r="F9" s="47" t="s">
        <v>310</v>
      </c>
      <c r="G9" s="48"/>
      <c r="H9" s="48"/>
      <c r="I9" s="48"/>
      <c r="J9" s="48"/>
      <c r="K9" s="48"/>
      <c r="L9" s="49"/>
    </row>
    <row r="10" spans="1:12" x14ac:dyDescent="0.25">
      <c r="A10" t="s">
        <v>254</v>
      </c>
      <c r="B10" t="s">
        <v>256</v>
      </c>
      <c r="F10" s="23" t="s">
        <v>302</v>
      </c>
      <c r="G10" s="24" t="s">
        <v>303</v>
      </c>
      <c r="H10" s="24" t="s">
        <v>304</v>
      </c>
      <c r="I10" s="24" t="s">
        <v>305</v>
      </c>
      <c r="J10" s="24" t="s">
        <v>307</v>
      </c>
      <c r="K10" s="24" t="s">
        <v>306</v>
      </c>
      <c r="L10" s="25" t="s">
        <v>308</v>
      </c>
    </row>
    <row r="11" spans="1:12" x14ac:dyDescent="0.25">
      <c r="A11" t="s">
        <v>252</v>
      </c>
      <c r="B11" t="s">
        <v>257</v>
      </c>
      <c r="F11" s="26" t="s">
        <v>272</v>
      </c>
      <c r="G11" s="28">
        <f t="shared" ref="G11:L11" si="0">G4/$L$6</f>
        <v>0.108</v>
      </c>
      <c r="H11" s="28">
        <f t="shared" si="0"/>
        <v>0.11600000000000001</v>
      </c>
      <c r="I11" s="28">
        <f t="shared" si="0"/>
        <v>0.104</v>
      </c>
      <c r="J11" s="28">
        <f t="shared" si="0"/>
        <v>0.108</v>
      </c>
      <c r="K11" s="28">
        <f t="shared" si="0"/>
        <v>7.1999999999999995E-2</v>
      </c>
      <c r="L11" s="32">
        <f t="shared" si="0"/>
        <v>0.50800000000000001</v>
      </c>
    </row>
    <row r="12" spans="1:12" x14ac:dyDescent="0.25">
      <c r="A12" t="s">
        <v>254</v>
      </c>
      <c r="B12" t="s">
        <v>257</v>
      </c>
      <c r="F12" s="26" t="s">
        <v>273</v>
      </c>
      <c r="G12" s="28">
        <f>G5/$L$6</f>
        <v>0.11600000000000001</v>
      </c>
      <c r="H12" s="28">
        <f>H5/$L$6</f>
        <v>0.104</v>
      </c>
      <c r="I12" s="28">
        <f>I5/$L$6</f>
        <v>8.4000000000000005E-2</v>
      </c>
      <c r="J12" s="28">
        <f>J5/$L$6</f>
        <v>0.108</v>
      </c>
      <c r="K12" s="28">
        <f t="shared" ref="J12:L13" si="1">K5/$L$6</f>
        <v>0.08</v>
      </c>
      <c r="L12" s="32">
        <f t="shared" si="1"/>
        <v>0.49199999999999999</v>
      </c>
    </row>
    <row r="13" spans="1:12" ht="15.75" thickBot="1" x14ac:dyDescent="0.3">
      <c r="A13" t="s">
        <v>255</v>
      </c>
      <c r="B13" t="s">
        <v>257</v>
      </c>
      <c r="F13" s="27" t="s">
        <v>308</v>
      </c>
      <c r="G13" s="33">
        <f>G6/$L$6</f>
        <v>0.224</v>
      </c>
      <c r="H13" s="33">
        <f>H6/$L$6</f>
        <v>0.22</v>
      </c>
      <c r="I13" s="33">
        <f>I6/$L$6</f>
        <v>0.188</v>
      </c>
      <c r="J13" s="33">
        <f t="shared" si="1"/>
        <v>0.216</v>
      </c>
      <c r="K13" s="33">
        <f t="shared" si="1"/>
        <v>0.152</v>
      </c>
      <c r="L13" s="38">
        <f t="shared" si="1"/>
        <v>1</v>
      </c>
    </row>
    <row r="14" spans="1:12" x14ac:dyDescent="0.25">
      <c r="A14" t="s">
        <v>252</v>
      </c>
      <c r="B14" t="s">
        <v>256</v>
      </c>
    </row>
    <row r="15" spans="1:12" x14ac:dyDescent="0.25">
      <c r="A15" t="s">
        <v>252</v>
      </c>
      <c r="B15" t="s">
        <v>257</v>
      </c>
    </row>
    <row r="16" spans="1:12" x14ac:dyDescent="0.25">
      <c r="A16" t="s">
        <v>256</v>
      </c>
      <c r="B16" t="s">
        <v>256</v>
      </c>
      <c r="F16" s="15" t="s">
        <v>291</v>
      </c>
      <c r="G16" s="12">
        <f>K4/L6</f>
        <v>7.1999999999999995E-2</v>
      </c>
    </row>
    <row r="17" spans="1:9" x14ac:dyDescent="0.25">
      <c r="A17" t="s">
        <v>252</v>
      </c>
      <c r="B17" t="s">
        <v>256</v>
      </c>
      <c r="F17" s="15" t="s">
        <v>298</v>
      </c>
      <c r="G17" s="12">
        <f>K11/L11</f>
        <v>0.14173228346456693</v>
      </c>
    </row>
    <row r="18" spans="1:9" x14ac:dyDescent="0.25">
      <c r="A18" t="s">
        <v>253</v>
      </c>
      <c r="B18" t="s">
        <v>256</v>
      </c>
      <c r="F18" s="15" t="s">
        <v>311</v>
      </c>
      <c r="G18" s="12">
        <f>J5/L5</f>
        <v>0.21951219512195122</v>
      </c>
    </row>
    <row r="19" spans="1:9" x14ac:dyDescent="0.25">
      <c r="A19" t="s">
        <v>256</v>
      </c>
      <c r="B19" t="s">
        <v>256</v>
      </c>
      <c r="F19" s="15" t="s">
        <v>312</v>
      </c>
      <c r="G19" s="6" t="s">
        <v>313</v>
      </c>
      <c r="H19" s="7" t="s">
        <v>316</v>
      </c>
      <c r="I19" s="12">
        <f>G5/$L$6</f>
        <v>0.11600000000000001</v>
      </c>
    </row>
    <row r="20" spans="1:9" x14ac:dyDescent="0.25">
      <c r="A20" t="s">
        <v>252</v>
      </c>
      <c r="B20" t="s">
        <v>256</v>
      </c>
      <c r="G20" s="15" t="s">
        <v>315</v>
      </c>
      <c r="H20" s="7" t="s">
        <v>314</v>
      </c>
      <c r="I20" s="12">
        <f>L12*G13</f>
        <v>0.110208</v>
      </c>
    </row>
    <row r="21" spans="1:9" x14ac:dyDescent="0.25">
      <c r="A21" t="s">
        <v>255</v>
      </c>
      <c r="B21" t="s">
        <v>257</v>
      </c>
      <c r="G21" s="43" t="s">
        <v>317</v>
      </c>
      <c r="H21" s="43"/>
      <c r="I21" s="43"/>
    </row>
    <row r="22" spans="1:9" x14ac:dyDescent="0.25">
      <c r="A22" t="s">
        <v>252</v>
      </c>
      <c r="B22" t="s">
        <v>256</v>
      </c>
      <c r="G22" s="43" t="s">
        <v>318</v>
      </c>
      <c r="H22" s="43"/>
      <c r="I22" s="43"/>
    </row>
    <row r="23" spans="1:9" x14ac:dyDescent="0.25">
      <c r="A23" t="s">
        <v>252</v>
      </c>
      <c r="B23" t="s">
        <v>256</v>
      </c>
      <c r="G23" s="43" t="s">
        <v>319</v>
      </c>
      <c r="H23" s="43"/>
      <c r="I23" s="43"/>
    </row>
    <row r="24" spans="1:9" x14ac:dyDescent="0.25">
      <c r="A24" t="s">
        <v>255</v>
      </c>
      <c r="B24" t="s">
        <v>256</v>
      </c>
    </row>
    <row r="25" spans="1:9" x14ac:dyDescent="0.25">
      <c r="A25" t="s">
        <v>254</v>
      </c>
      <c r="B25" t="s">
        <v>256</v>
      </c>
    </row>
    <row r="26" spans="1:9" x14ac:dyDescent="0.25">
      <c r="A26" t="s">
        <v>256</v>
      </c>
      <c r="B26" t="s">
        <v>256</v>
      </c>
    </row>
    <row r="27" spans="1:9" x14ac:dyDescent="0.25">
      <c r="A27" t="s">
        <v>256</v>
      </c>
      <c r="B27" t="s">
        <v>257</v>
      </c>
    </row>
    <row r="28" spans="1:9" x14ac:dyDescent="0.25">
      <c r="A28" t="s">
        <v>253</v>
      </c>
      <c r="B28" t="s">
        <v>257</v>
      </c>
    </row>
    <row r="29" spans="1:9" x14ac:dyDescent="0.25">
      <c r="A29" t="s">
        <v>255</v>
      </c>
      <c r="B29" t="s">
        <v>256</v>
      </c>
    </row>
    <row r="30" spans="1:9" x14ac:dyDescent="0.25">
      <c r="A30" t="s">
        <v>253</v>
      </c>
      <c r="B30" t="s">
        <v>256</v>
      </c>
    </row>
    <row r="31" spans="1:9" x14ac:dyDescent="0.25">
      <c r="A31" t="s">
        <v>253</v>
      </c>
      <c r="B31" t="s">
        <v>257</v>
      </c>
    </row>
    <row r="32" spans="1:9" x14ac:dyDescent="0.25">
      <c r="A32" t="s">
        <v>255</v>
      </c>
      <c r="B32" t="s">
        <v>257</v>
      </c>
    </row>
    <row r="33" spans="1:2" x14ac:dyDescent="0.25">
      <c r="A33" t="s">
        <v>256</v>
      </c>
      <c r="B33" t="s">
        <v>257</v>
      </c>
    </row>
    <row r="34" spans="1:2" x14ac:dyDescent="0.25">
      <c r="A34" t="s">
        <v>256</v>
      </c>
      <c r="B34" t="s">
        <v>256</v>
      </c>
    </row>
    <row r="35" spans="1:2" x14ac:dyDescent="0.25">
      <c r="A35" t="s">
        <v>255</v>
      </c>
      <c r="B35" t="s">
        <v>257</v>
      </c>
    </row>
    <row r="36" spans="1:2" x14ac:dyDescent="0.25">
      <c r="A36" t="s">
        <v>253</v>
      </c>
      <c r="B36" t="s">
        <v>257</v>
      </c>
    </row>
    <row r="37" spans="1:2" x14ac:dyDescent="0.25">
      <c r="A37" t="s">
        <v>252</v>
      </c>
      <c r="B37" t="s">
        <v>257</v>
      </c>
    </row>
    <row r="38" spans="1:2" x14ac:dyDescent="0.25">
      <c r="A38" t="s">
        <v>252</v>
      </c>
      <c r="B38" t="s">
        <v>257</v>
      </c>
    </row>
    <row r="39" spans="1:2" x14ac:dyDescent="0.25">
      <c r="A39" t="s">
        <v>255</v>
      </c>
      <c r="B39" t="s">
        <v>256</v>
      </c>
    </row>
    <row r="40" spans="1:2" x14ac:dyDescent="0.25">
      <c r="A40" t="s">
        <v>255</v>
      </c>
      <c r="B40" t="s">
        <v>256</v>
      </c>
    </row>
    <row r="41" spans="1:2" x14ac:dyDescent="0.25">
      <c r="A41" t="s">
        <v>253</v>
      </c>
      <c r="B41" t="s">
        <v>256</v>
      </c>
    </row>
    <row r="42" spans="1:2" x14ac:dyDescent="0.25">
      <c r="A42" t="s">
        <v>256</v>
      </c>
      <c r="B42" t="s">
        <v>257</v>
      </c>
    </row>
    <row r="43" spans="1:2" x14ac:dyDescent="0.25">
      <c r="A43" t="s">
        <v>253</v>
      </c>
      <c r="B43" t="s">
        <v>257</v>
      </c>
    </row>
    <row r="44" spans="1:2" x14ac:dyDescent="0.25">
      <c r="A44" t="s">
        <v>253</v>
      </c>
      <c r="B44" t="s">
        <v>257</v>
      </c>
    </row>
    <row r="45" spans="1:2" x14ac:dyDescent="0.25">
      <c r="A45" t="s">
        <v>256</v>
      </c>
      <c r="B45" t="s">
        <v>256</v>
      </c>
    </row>
    <row r="46" spans="1:2" x14ac:dyDescent="0.25">
      <c r="A46" t="s">
        <v>253</v>
      </c>
      <c r="B46" t="s">
        <v>257</v>
      </c>
    </row>
    <row r="47" spans="1:2" x14ac:dyDescent="0.25">
      <c r="A47" t="s">
        <v>254</v>
      </c>
      <c r="B47" t="s">
        <v>257</v>
      </c>
    </row>
    <row r="48" spans="1:2" x14ac:dyDescent="0.25">
      <c r="A48" t="s">
        <v>253</v>
      </c>
      <c r="B48" t="s">
        <v>257</v>
      </c>
    </row>
    <row r="49" spans="1:2" x14ac:dyDescent="0.25">
      <c r="A49" t="s">
        <v>255</v>
      </c>
      <c r="B49" t="s">
        <v>257</v>
      </c>
    </row>
    <row r="50" spans="1:2" x14ac:dyDescent="0.25">
      <c r="A50" t="s">
        <v>253</v>
      </c>
      <c r="B50" t="s">
        <v>256</v>
      </c>
    </row>
    <row r="51" spans="1:2" x14ac:dyDescent="0.25">
      <c r="A51" t="s">
        <v>255</v>
      </c>
      <c r="B51" t="s">
        <v>256</v>
      </c>
    </row>
    <row r="52" spans="1:2" x14ac:dyDescent="0.25">
      <c r="A52" t="s">
        <v>255</v>
      </c>
      <c r="B52" t="s">
        <v>256</v>
      </c>
    </row>
    <row r="53" spans="1:2" x14ac:dyDescent="0.25">
      <c r="A53" t="s">
        <v>252</v>
      </c>
      <c r="B53" t="s">
        <v>256</v>
      </c>
    </row>
    <row r="54" spans="1:2" x14ac:dyDescent="0.25">
      <c r="A54" t="s">
        <v>254</v>
      </c>
      <c r="B54" t="s">
        <v>256</v>
      </c>
    </row>
    <row r="55" spans="1:2" x14ac:dyDescent="0.25">
      <c r="A55" t="s">
        <v>254</v>
      </c>
      <c r="B55" t="s">
        <v>257</v>
      </c>
    </row>
    <row r="56" spans="1:2" x14ac:dyDescent="0.25">
      <c r="A56" t="s">
        <v>254</v>
      </c>
      <c r="B56" t="s">
        <v>257</v>
      </c>
    </row>
    <row r="57" spans="1:2" x14ac:dyDescent="0.25">
      <c r="A57" t="s">
        <v>254</v>
      </c>
      <c r="B57" t="s">
        <v>257</v>
      </c>
    </row>
    <row r="58" spans="1:2" x14ac:dyDescent="0.25">
      <c r="A58" t="s">
        <v>253</v>
      </c>
      <c r="B58" t="s">
        <v>257</v>
      </c>
    </row>
    <row r="59" spans="1:2" x14ac:dyDescent="0.25">
      <c r="A59" t="s">
        <v>255</v>
      </c>
      <c r="B59" t="s">
        <v>257</v>
      </c>
    </row>
    <row r="60" spans="1:2" x14ac:dyDescent="0.25">
      <c r="A60" t="s">
        <v>256</v>
      </c>
      <c r="B60" t="s">
        <v>256</v>
      </c>
    </row>
    <row r="61" spans="1:2" x14ac:dyDescent="0.25">
      <c r="A61" t="s">
        <v>256</v>
      </c>
      <c r="B61" t="s">
        <v>257</v>
      </c>
    </row>
    <row r="62" spans="1:2" x14ac:dyDescent="0.25">
      <c r="A62" t="s">
        <v>256</v>
      </c>
      <c r="B62" t="s">
        <v>256</v>
      </c>
    </row>
    <row r="63" spans="1:2" x14ac:dyDescent="0.25">
      <c r="A63" t="s">
        <v>253</v>
      </c>
      <c r="B63" t="s">
        <v>257</v>
      </c>
    </row>
    <row r="64" spans="1:2" x14ac:dyDescent="0.25">
      <c r="A64" t="s">
        <v>254</v>
      </c>
      <c r="B64" t="s">
        <v>257</v>
      </c>
    </row>
    <row r="65" spans="1:2" x14ac:dyDescent="0.25">
      <c r="A65" t="s">
        <v>254</v>
      </c>
      <c r="B65" t="s">
        <v>256</v>
      </c>
    </row>
    <row r="66" spans="1:2" x14ac:dyDescent="0.25">
      <c r="A66" t="s">
        <v>255</v>
      </c>
      <c r="B66" t="s">
        <v>257</v>
      </c>
    </row>
    <row r="67" spans="1:2" x14ac:dyDescent="0.25">
      <c r="A67" t="s">
        <v>255</v>
      </c>
      <c r="B67" t="s">
        <v>257</v>
      </c>
    </row>
    <row r="68" spans="1:2" x14ac:dyDescent="0.25">
      <c r="A68" t="s">
        <v>252</v>
      </c>
      <c r="B68" t="s">
        <v>256</v>
      </c>
    </row>
    <row r="69" spans="1:2" x14ac:dyDescent="0.25">
      <c r="A69" t="s">
        <v>254</v>
      </c>
      <c r="B69" t="s">
        <v>256</v>
      </c>
    </row>
    <row r="70" spans="1:2" x14ac:dyDescent="0.25">
      <c r="A70" t="s">
        <v>254</v>
      </c>
      <c r="B70" t="s">
        <v>257</v>
      </c>
    </row>
    <row r="71" spans="1:2" x14ac:dyDescent="0.25">
      <c r="A71" t="s">
        <v>253</v>
      </c>
      <c r="B71" t="s">
        <v>256</v>
      </c>
    </row>
    <row r="72" spans="1:2" x14ac:dyDescent="0.25">
      <c r="A72" t="s">
        <v>252</v>
      </c>
      <c r="B72" t="s">
        <v>257</v>
      </c>
    </row>
    <row r="73" spans="1:2" x14ac:dyDescent="0.25">
      <c r="A73" t="s">
        <v>253</v>
      </c>
      <c r="B73" t="s">
        <v>257</v>
      </c>
    </row>
    <row r="74" spans="1:2" x14ac:dyDescent="0.25">
      <c r="A74" t="s">
        <v>254</v>
      </c>
      <c r="B74" t="s">
        <v>257</v>
      </c>
    </row>
    <row r="75" spans="1:2" x14ac:dyDescent="0.25">
      <c r="A75" t="s">
        <v>253</v>
      </c>
      <c r="B75" t="s">
        <v>256</v>
      </c>
    </row>
    <row r="76" spans="1:2" x14ac:dyDescent="0.25">
      <c r="A76" t="s">
        <v>253</v>
      </c>
      <c r="B76" t="s">
        <v>256</v>
      </c>
    </row>
    <row r="77" spans="1:2" x14ac:dyDescent="0.25">
      <c r="A77" t="s">
        <v>252</v>
      </c>
      <c r="B77" t="s">
        <v>257</v>
      </c>
    </row>
    <row r="78" spans="1:2" x14ac:dyDescent="0.25">
      <c r="A78" t="s">
        <v>252</v>
      </c>
      <c r="B78" t="s">
        <v>256</v>
      </c>
    </row>
    <row r="79" spans="1:2" x14ac:dyDescent="0.25">
      <c r="A79" t="s">
        <v>255</v>
      </c>
      <c r="B79" t="s">
        <v>257</v>
      </c>
    </row>
    <row r="80" spans="1:2" x14ac:dyDescent="0.25">
      <c r="A80" t="s">
        <v>254</v>
      </c>
      <c r="B80" t="s">
        <v>257</v>
      </c>
    </row>
    <row r="81" spans="1:2" x14ac:dyDescent="0.25">
      <c r="A81" t="s">
        <v>255</v>
      </c>
      <c r="B81" t="s">
        <v>256</v>
      </c>
    </row>
    <row r="82" spans="1:2" x14ac:dyDescent="0.25">
      <c r="A82" t="s">
        <v>253</v>
      </c>
      <c r="B82" t="s">
        <v>256</v>
      </c>
    </row>
    <row r="83" spans="1:2" x14ac:dyDescent="0.25">
      <c r="A83" t="s">
        <v>252</v>
      </c>
      <c r="B83" t="s">
        <v>256</v>
      </c>
    </row>
    <row r="84" spans="1:2" x14ac:dyDescent="0.25">
      <c r="A84" t="s">
        <v>252</v>
      </c>
      <c r="B84" t="s">
        <v>257</v>
      </c>
    </row>
    <row r="85" spans="1:2" x14ac:dyDescent="0.25">
      <c r="A85" t="s">
        <v>252</v>
      </c>
      <c r="B85" t="s">
        <v>256</v>
      </c>
    </row>
    <row r="86" spans="1:2" x14ac:dyDescent="0.25">
      <c r="A86" t="s">
        <v>253</v>
      </c>
      <c r="B86" t="s">
        <v>256</v>
      </c>
    </row>
    <row r="87" spans="1:2" x14ac:dyDescent="0.25">
      <c r="A87" t="s">
        <v>254</v>
      </c>
      <c r="B87" t="s">
        <v>256</v>
      </c>
    </row>
    <row r="88" spans="1:2" x14ac:dyDescent="0.25">
      <c r="A88" t="s">
        <v>256</v>
      </c>
      <c r="B88" t="s">
        <v>257</v>
      </c>
    </row>
    <row r="89" spans="1:2" x14ac:dyDescent="0.25">
      <c r="A89" t="s">
        <v>255</v>
      </c>
      <c r="B89" t="s">
        <v>257</v>
      </c>
    </row>
    <row r="90" spans="1:2" x14ac:dyDescent="0.25">
      <c r="A90" t="s">
        <v>252</v>
      </c>
      <c r="B90" t="s">
        <v>257</v>
      </c>
    </row>
    <row r="91" spans="1:2" x14ac:dyDescent="0.25">
      <c r="A91" t="s">
        <v>254</v>
      </c>
      <c r="B91" t="s">
        <v>256</v>
      </c>
    </row>
    <row r="92" spans="1:2" x14ac:dyDescent="0.25">
      <c r="A92" t="s">
        <v>252</v>
      </c>
      <c r="B92" t="s">
        <v>256</v>
      </c>
    </row>
    <row r="93" spans="1:2" x14ac:dyDescent="0.25">
      <c r="A93" t="s">
        <v>253</v>
      </c>
      <c r="B93" t="s">
        <v>257</v>
      </c>
    </row>
    <row r="94" spans="1:2" x14ac:dyDescent="0.25">
      <c r="A94" t="s">
        <v>256</v>
      </c>
      <c r="B94" t="s">
        <v>257</v>
      </c>
    </row>
    <row r="95" spans="1:2" x14ac:dyDescent="0.25">
      <c r="A95" t="s">
        <v>253</v>
      </c>
      <c r="B95" t="s">
        <v>256</v>
      </c>
    </row>
    <row r="96" spans="1:2" x14ac:dyDescent="0.25">
      <c r="A96" t="s">
        <v>254</v>
      </c>
      <c r="B96" t="s">
        <v>256</v>
      </c>
    </row>
    <row r="97" spans="1:2" x14ac:dyDescent="0.25">
      <c r="A97" t="s">
        <v>252</v>
      </c>
      <c r="B97" t="s">
        <v>257</v>
      </c>
    </row>
    <row r="98" spans="1:2" x14ac:dyDescent="0.25">
      <c r="A98" t="s">
        <v>253</v>
      </c>
      <c r="B98" t="s">
        <v>257</v>
      </c>
    </row>
    <row r="99" spans="1:2" x14ac:dyDescent="0.25">
      <c r="A99" t="s">
        <v>254</v>
      </c>
      <c r="B99" t="s">
        <v>257</v>
      </c>
    </row>
    <row r="100" spans="1:2" x14ac:dyDescent="0.25">
      <c r="A100" t="s">
        <v>254</v>
      </c>
      <c r="B100" t="s">
        <v>256</v>
      </c>
    </row>
    <row r="101" spans="1:2" x14ac:dyDescent="0.25">
      <c r="A101" t="s">
        <v>252</v>
      </c>
      <c r="B101" t="s">
        <v>256</v>
      </c>
    </row>
    <row r="102" spans="1:2" x14ac:dyDescent="0.25">
      <c r="A102" t="s">
        <v>252</v>
      </c>
      <c r="B102" t="s">
        <v>257</v>
      </c>
    </row>
    <row r="103" spans="1:2" x14ac:dyDescent="0.25">
      <c r="A103" t="s">
        <v>254</v>
      </c>
      <c r="B103" t="s">
        <v>256</v>
      </c>
    </row>
    <row r="104" spans="1:2" x14ac:dyDescent="0.25">
      <c r="A104" t="s">
        <v>255</v>
      </c>
      <c r="B104" t="s">
        <v>256</v>
      </c>
    </row>
    <row r="105" spans="1:2" x14ac:dyDescent="0.25">
      <c r="A105" t="s">
        <v>253</v>
      </c>
      <c r="B105" t="s">
        <v>257</v>
      </c>
    </row>
    <row r="106" spans="1:2" x14ac:dyDescent="0.25">
      <c r="A106" t="s">
        <v>255</v>
      </c>
      <c r="B106" t="s">
        <v>256</v>
      </c>
    </row>
    <row r="107" spans="1:2" x14ac:dyDescent="0.25">
      <c r="A107" t="s">
        <v>256</v>
      </c>
      <c r="B107" t="s">
        <v>256</v>
      </c>
    </row>
    <row r="108" spans="1:2" x14ac:dyDescent="0.25">
      <c r="A108" t="s">
        <v>253</v>
      </c>
      <c r="B108" t="s">
        <v>256</v>
      </c>
    </row>
    <row r="109" spans="1:2" x14ac:dyDescent="0.25">
      <c r="A109" t="s">
        <v>255</v>
      </c>
      <c r="B109" t="s">
        <v>256</v>
      </c>
    </row>
    <row r="110" spans="1:2" x14ac:dyDescent="0.25">
      <c r="A110" t="s">
        <v>253</v>
      </c>
      <c r="B110" t="s">
        <v>256</v>
      </c>
    </row>
    <row r="111" spans="1:2" x14ac:dyDescent="0.25">
      <c r="A111" t="s">
        <v>255</v>
      </c>
      <c r="B111" t="s">
        <v>256</v>
      </c>
    </row>
    <row r="112" spans="1:2" x14ac:dyDescent="0.25">
      <c r="A112" t="s">
        <v>254</v>
      </c>
      <c r="B112" t="s">
        <v>256</v>
      </c>
    </row>
    <row r="113" spans="1:2" x14ac:dyDescent="0.25">
      <c r="A113" t="s">
        <v>253</v>
      </c>
      <c r="B113" t="s">
        <v>256</v>
      </c>
    </row>
    <row r="114" spans="1:2" x14ac:dyDescent="0.25">
      <c r="A114" t="s">
        <v>253</v>
      </c>
      <c r="B114" t="s">
        <v>257</v>
      </c>
    </row>
    <row r="115" spans="1:2" x14ac:dyDescent="0.25">
      <c r="A115" t="s">
        <v>255</v>
      </c>
      <c r="B115" t="s">
        <v>256</v>
      </c>
    </row>
    <row r="116" spans="1:2" x14ac:dyDescent="0.25">
      <c r="A116" t="s">
        <v>254</v>
      </c>
      <c r="B116" t="s">
        <v>256</v>
      </c>
    </row>
    <row r="117" spans="1:2" x14ac:dyDescent="0.25">
      <c r="A117" t="s">
        <v>253</v>
      </c>
      <c r="B117" t="s">
        <v>257</v>
      </c>
    </row>
    <row r="118" spans="1:2" x14ac:dyDescent="0.25">
      <c r="A118" t="s">
        <v>254</v>
      </c>
      <c r="B118" t="s">
        <v>257</v>
      </c>
    </row>
    <row r="119" spans="1:2" x14ac:dyDescent="0.25">
      <c r="A119" t="s">
        <v>255</v>
      </c>
      <c r="B119" t="s">
        <v>256</v>
      </c>
    </row>
    <row r="120" spans="1:2" x14ac:dyDescent="0.25">
      <c r="A120" t="s">
        <v>254</v>
      </c>
      <c r="B120" t="s">
        <v>256</v>
      </c>
    </row>
    <row r="121" spans="1:2" x14ac:dyDescent="0.25">
      <c r="A121" t="s">
        <v>255</v>
      </c>
      <c r="B121" t="s">
        <v>257</v>
      </c>
    </row>
    <row r="122" spans="1:2" x14ac:dyDescent="0.25">
      <c r="A122" t="s">
        <v>255</v>
      </c>
      <c r="B122" t="s">
        <v>257</v>
      </c>
    </row>
    <row r="123" spans="1:2" x14ac:dyDescent="0.25">
      <c r="A123" t="s">
        <v>255</v>
      </c>
      <c r="B123" t="s">
        <v>256</v>
      </c>
    </row>
    <row r="124" spans="1:2" x14ac:dyDescent="0.25">
      <c r="A124" t="s">
        <v>252</v>
      </c>
      <c r="B124" t="s">
        <v>256</v>
      </c>
    </row>
    <row r="125" spans="1:2" x14ac:dyDescent="0.25">
      <c r="A125" t="s">
        <v>256</v>
      </c>
      <c r="B125" t="s">
        <v>257</v>
      </c>
    </row>
    <row r="126" spans="1:2" x14ac:dyDescent="0.25">
      <c r="A126" t="s">
        <v>253</v>
      </c>
      <c r="B126" t="s">
        <v>257</v>
      </c>
    </row>
    <row r="127" spans="1:2" x14ac:dyDescent="0.25">
      <c r="A127" t="s">
        <v>252</v>
      </c>
      <c r="B127" t="s">
        <v>256</v>
      </c>
    </row>
    <row r="128" spans="1:2" x14ac:dyDescent="0.25">
      <c r="A128" t="s">
        <v>255</v>
      </c>
      <c r="B128" t="s">
        <v>256</v>
      </c>
    </row>
    <row r="129" spans="1:2" x14ac:dyDescent="0.25">
      <c r="A129" t="s">
        <v>256</v>
      </c>
      <c r="B129" t="s">
        <v>256</v>
      </c>
    </row>
    <row r="130" spans="1:2" x14ac:dyDescent="0.25">
      <c r="A130" t="s">
        <v>254</v>
      </c>
      <c r="B130" t="s">
        <v>256</v>
      </c>
    </row>
    <row r="131" spans="1:2" x14ac:dyDescent="0.25">
      <c r="A131" t="s">
        <v>252</v>
      </c>
      <c r="B131" t="s">
        <v>256</v>
      </c>
    </row>
    <row r="132" spans="1:2" x14ac:dyDescent="0.25">
      <c r="A132" t="s">
        <v>252</v>
      </c>
      <c r="B132" t="s">
        <v>257</v>
      </c>
    </row>
    <row r="133" spans="1:2" x14ac:dyDescent="0.25">
      <c r="A133" t="s">
        <v>255</v>
      </c>
      <c r="B133" t="s">
        <v>256</v>
      </c>
    </row>
    <row r="134" spans="1:2" x14ac:dyDescent="0.25">
      <c r="A134" t="s">
        <v>255</v>
      </c>
      <c r="B134" t="s">
        <v>256</v>
      </c>
    </row>
    <row r="135" spans="1:2" x14ac:dyDescent="0.25">
      <c r="A135" t="s">
        <v>254</v>
      </c>
      <c r="B135" t="s">
        <v>256</v>
      </c>
    </row>
    <row r="136" spans="1:2" x14ac:dyDescent="0.25">
      <c r="A136" t="s">
        <v>255</v>
      </c>
      <c r="B136" t="s">
        <v>256</v>
      </c>
    </row>
    <row r="137" spans="1:2" x14ac:dyDescent="0.25">
      <c r="A137" t="s">
        <v>256</v>
      </c>
      <c r="B137" t="s">
        <v>257</v>
      </c>
    </row>
    <row r="138" spans="1:2" x14ac:dyDescent="0.25">
      <c r="A138" t="s">
        <v>255</v>
      </c>
      <c r="B138" t="s">
        <v>257</v>
      </c>
    </row>
    <row r="139" spans="1:2" x14ac:dyDescent="0.25">
      <c r="A139" t="s">
        <v>256</v>
      </c>
      <c r="B139" t="s">
        <v>256</v>
      </c>
    </row>
    <row r="140" spans="1:2" x14ac:dyDescent="0.25">
      <c r="A140" t="s">
        <v>252</v>
      </c>
      <c r="B140" t="s">
        <v>256</v>
      </c>
    </row>
    <row r="141" spans="1:2" x14ac:dyDescent="0.25">
      <c r="A141" t="s">
        <v>252</v>
      </c>
      <c r="B141" t="s">
        <v>257</v>
      </c>
    </row>
    <row r="142" spans="1:2" x14ac:dyDescent="0.25">
      <c r="A142" t="s">
        <v>252</v>
      </c>
      <c r="B142" t="s">
        <v>257</v>
      </c>
    </row>
    <row r="143" spans="1:2" x14ac:dyDescent="0.25">
      <c r="A143" t="s">
        <v>252</v>
      </c>
      <c r="B143" t="s">
        <v>257</v>
      </c>
    </row>
    <row r="144" spans="1:2" x14ac:dyDescent="0.25">
      <c r="A144" t="s">
        <v>254</v>
      </c>
      <c r="B144" t="s">
        <v>256</v>
      </c>
    </row>
    <row r="145" spans="1:2" x14ac:dyDescent="0.25">
      <c r="A145" t="s">
        <v>254</v>
      </c>
      <c r="B145" t="s">
        <v>256</v>
      </c>
    </row>
    <row r="146" spans="1:2" x14ac:dyDescent="0.25">
      <c r="A146" t="s">
        <v>256</v>
      </c>
      <c r="B146" t="s">
        <v>256</v>
      </c>
    </row>
    <row r="147" spans="1:2" x14ac:dyDescent="0.25">
      <c r="A147" t="s">
        <v>253</v>
      </c>
      <c r="B147" t="s">
        <v>256</v>
      </c>
    </row>
    <row r="148" spans="1:2" x14ac:dyDescent="0.25">
      <c r="A148" t="s">
        <v>255</v>
      </c>
      <c r="B148" t="s">
        <v>256</v>
      </c>
    </row>
    <row r="149" spans="1:2" x14ac:dyDescent="0.25">
      <c r="A149" t="s">
        <v>254</v>
      </c>
      <c r="B149" t="s">
        <v>257</v>
      </c>
    </row>
    <row r="150" spans="1:2" x14ac:dyDescent="0.25">
      <c r="A150" t="s">
        <v>252</v>
      </c>
      <c r="B150" t="s">
        <v>256</v>
      </c>
    </row>
    <row r="151" spans="1:2" x14ac:dyDescent="0.25">
      <c r="A151" t="s">
        <v>256</v>
      </c>
      <c r="B151" t="s">
        <v>257</v>
      </c>
    </row>
    <row r="152" spans="1:2" x14ac:dyDescent="0.25">
      <c r="A152" t="s">
        <v>253</v>
      </c>
      <c r="B152" t="s">
        <v>256</v>
      </c>
    </row>
    <row r="153" spans="1:2" x14ac:dyDescent="0.25">
      <c r="A153" t="s">
        <v>255</v>
      </c>
      <c r="B153" t="s">
        <v>257</v>
      </c>
    </row>
    <row r="154" spans="1:2" x14ac:dyDescent="0.25">
      <c r="A154" t="s">
        <v>253</v>
      </c>
      <c r="B154" t="s">
        <v>256</v>
      </c>
    </row>
    <row r="155" spans="1:2" x14ac:dyDescent="0.25">
      <c r="A155" t="s">
        <v>252</v>
      </c>
      <c r="B155" t="s">
        <v>257</v>
      </c>
    </row>
    <row r="156" spans="1:2" x14ac:dyDescent="0.25">
      <c r="A156" t="s">
        <v>252</v>
      </c>
      <c r="B156" t="s">
        <v>257</v>
      </c>
    </row>
    <row r="157" spans="1:2" x14ac:dyDescent="0.25">
      <c r="A157" t="s">
        <v>252</v>
      </c>
      <c r="B157" t="s">
        <v>256</v>
      </c>
    </row>
    <row r="158" spans="1:2" x14ac:dyDescent="0.25">
      <c r="A158" t="s">
        <v>253</v>
      </c>
      <c r="B158" t="s">
        <v>257</v>
      </c>
    </row>
    <row r="159" spans="1:2" x14ac:dyDescent="0.25">
      <c r="A159" t="s">
        <v>254</v>
      </c>
      <c r="B159" t="s">
        <v>257</v>
      </c>
    </row>
    <row r="160" spans="1:2" x14ac:dyDescent="0.25">
      <c r="A160" t="s">
        <v>252</v>
      </c>
      <c r="B160" t="s">
        <v>256</v>
      </c>
    </row>
    <row r="161" spans="1:2" x14ac:dyDescent="0.25">
      <c r="A161" t="s">
        <v>256</v>
      </c>
      <c r="B161" t="s">
        <v>257</v>
      </c>
    </row>
    <row r="162" spans="1:2" x14ac:dyDescent="0.25">
      <c r="A162" t="s">
        <v>254</v>
      </c>
      <c r="B162" t="s">
        <v>256</v>
      </c>
    </row>
    <row r="163" spans="1:2" x14ac:dyDescent="0.25">
      <c r="A163" t="s">
        <v>253</v>
      </c>
      <c r="B163" t="s">
        <v>257</v>
      </c>
    </row>
    <row r="164" spans="1:2" x14ac:dyDescent="0.25">
      <c r="A164" t="s">
        <v>252</v>
      </c>
      <c r="B164" t="s">
        <v>256</v>
      </c>
    </row>
    <row r="165" spans="1:2" x14ac:dyDescent="0.25">
      <c r="A165" t="s">
        <v>253</v>
      </c>
      <c r="B165" t="s">
        <v>257</v>
      </c>
    </row>
    <row r="166" spans="1:2" x14ac:dyDescent="0.25">
      <c r="A166" t="s">
        <v>253</v>
      </c>
      <c r="B166" t="s">
        <v>256</v>
      </c>
    </row>
    <row r="167" spans="1:2" x14ac:dyDescent="0.25">
      <c r="A167" t="s">
        <v>254</v>
      </c>
      <c r="B167" t="s">
        <v>256</v>
      </c>
    </row>
    <row r="168" spans="1:2" x14ac:dyDescent="0.25">
      <c r="A168" t="s">
        <v>256</v>
      </c>
      <c r="B168" t="s">
        <v>256</v>
      </c>
    </row>
    <row r="169" spans="1:2" x14ac:dyDescent="0.25">
      <c r="A169" t="s">
        <v>255</v>
      </c>
      <c r="B169" t="s">
        <v>257</v>
      </c>
    </row>
    <row r="170" spans="1:2" x14ac:dyDescent="0.25">
      <c r="A170" t="s">
        <v>252</v>
      </c>
      <c r="B170" t="s">
        <v>256</v>
      </c>
    </row>
    <row r="171" spans="1:2" x14ac:dyDescent="0.25">
      <c r="A171" t="s">
        <v>254</v>
      </c>
      <c r="B171" t="s">
        <v>256</v>
      </c>
    </row>
    <row r="172" spans="1:2" x14ac:dyDescent="0.25">
      <c r="A172" t="s">
        <v>254</v>
      </c>
      <c r="B172" t="s">
        <v>257</v>
      </c>
    </row>
    <row r="173" spans="1:2" x14ac:dyDescent="0.25">
      <c r="A173" t="s">
        <v>256</v>
      </c>
      <c r="B173" t="s">
        <v>256</v>
      </c>
    </row>
    <row r="174" spans="1:2" x14ac:dyDescent="0.25">
      <c r="A174" t="s">
        <v>252</v>
      </c>
      <c r="B174" t="s">
        <v>257</v>
      </c>
    </row>
    <row r="175" spans="1:2" x14ac:dyDescent="0.25">
      <c r="A175" t="s">
        <v>252</v>
      </c>
      <c r="B175" t="s">
        <v>257</v>
      </c>
    </row>
    <row r="176" spans="1:2" x14ac:dyDescent="0.25">
      <c r="A176" t="s">
        <v>253</v>
      </c>
      <c r="B176" t="s">
        <v>257</v>
      </c>
    </row>
    <row r="177" spans="1:2" x14ac:dyDescent="0.25">
      <c r="A177" t="s">
        <v>255</v>
      </c>
      <c r="B177" t="s">
        <v>257</v>
      </c>
    </row>
    <row r="178" spans="1:2" x14ac:dyDescent="0.25">
      <c r="A178" t="s">
        <v>253</v>
      </c>
      <c r="B178" t="s">
        <v>256</v>
      </c>
    </row>
    <row r="179" spans="1:2" x14ac:dyDescent="0.25">
      <c r="A179" t="s">
        <v>254</v>
      </c>
      <c r="B179" t="s">
        <v>256</v>
      </c>
    </row>
    <row r="180" spans="1:2" x14ac:dyDescent="0.25">
      <c r="A180" t="s">
        <v>254</v>
      </c>
      <c r="B180" t="s">
        <v>256</v>
      </c>
    </row>
    <row r="181" spans="1:2" x14ac:dyDescent="0.25">
      <c r="A181" t="s">
        <v>253</v>
      </c>
      <c r="B181" t="s">
        <v>257</v>
      </c>
    </row>
    <row r="182" spans="1:2" x14ac:dyDescent="0.25">
      <c r="A182" t="s">
        <v>253</v>
      </c>
      <c r="B182" t="s">
        <v>257</v>
      </c>
    </row>
    <row r="183" spans="1:2" x14ac:dyDescent="0.25">
      <c r="A183" t="s">
        <v>252</v>
      </c>
      <c r="B183" t="s">
        <v>256</v>
      </c>
    </row>
    <row r="184" spans="1:2" x14ac:dyDescent="0.25">
      <c r="A184" t="s">
        <v>256</v>
      </c>
      <c r="B184" t="s">
        <v>257</v>
      </c>
    </row>
    <row r="185" spans="1:2" x14ac:dyDescent="0.25">
      <c r="A185" t="s">
        <v>255</v>
      </c>
      <c r="B185" t="s">
        <v>257</v>
      </c>
    </row>
    <row r="186" spans="1:2" x14ac:dyDescent="0.25">
      <c r="A186" t="s">
        <v>255</v>
      </c>
      <c r="B186" t="s">
        <v>256</v>
      </c>
    </row>
    <row r="187" spans="1:2" x14ac:dyDescent="0.25">
      <c r="A187" t="s">
        <v>252</v>
      </c>
      <c r="B187" t="s">
        <v>257</v>
      </c>
    </row>
    <row r="188" spans="1:2" x14ac:dyDescent="0.25">
      <c r="A188" t="s">
        <v>253</v>
      </c>
      <c r="B188" t="s">
        <v>256</v>
      </c>
    </row>
    <row r="189" spans="1:2" x14ac:dyDescent="0.25">
      <c r="A189" t="s">
        <v>255</v>
      </c>
      <c r="B189" t="s">
        <v>257</v>
      </c>
    </row>
    <row r="190" spans="1:2" x14ac:dyDescent="0.25">
      <c r="A190" t="s">
        <v>256</v>
      </c>
      <c r="B190" t="s">
        <v>257</v>
      </c>
    </row>
    <row r="191" spans="1:2" x14ac:dyDescent="0.25">
      <c r="A191" t="s">
        <v>255</v>
      </c>
      <c r="B191" t="s">
        <v>256</v>
      </c>
    </row>
    <row r="192" spans="1:2" x14ac:dyDescent="0.25">
      <c r="A192" t="s">
        <v>256</v>
      </c>
      <c r="B192" t="s">
        <v>256</v>
      </c>
    </row>
    <row r="193" spans="1:2" x14ac:dyDescent="0.25">
      <c r="A193" t="s">
        <v>255</v>
      </c>
      <c r="B193" t="s">
        <v>257</v>
      </c>
    </row>
    <row r="194" spans="1:2" x14ac:dyDescent="0.25">
      <c r="A194" t="s">
        <v>254</v>
      </c>
      <c r="B194" t="s">
        <v>257</v>
      </c>
    </row>
    <row r="195" spans="1:2" x14ac:dyDescent="0.25">
      <c r="A195" t="s">
        <v>254</v>
      </c>
      <c r="B195" t="s">
        <v>257</v>
      </c>
    </row>
    <row r="196" spans="1:2" x14ac:dyDescent="0.25">
      <c r="A196" t="s">
        <v>255</v>
      </c>
      <c r="B196" t="s">
        <v>256</v>
      </c>
    </row>
    <row r="197" spans="1:2" x14ac:dyDescent="0.25">
      <c r="A197" t="s">
        <v>252</v>
      </c>
      <c r="B197" t="s">
        <v>257</v>
      </c>
    </row>
    <row r="198" spans="1:2" x14ac:dyDescent="0.25">
      <c r="A198" t="s">
        <v>252</v>
      </c>
      <c r="B198" t="s">
        <v>257</v>
      </c>
    </row>
    <row r="199" spans="1:2" x14ac:dyDescent="0.25">
      <c r="A199" t="s">
        <v>253</v>
      </c>
      <c r="B199" t="s">
        <v>257</v>
      </c>
    </row>
    <row r="200" spans="1:2" x14ac:dyDescent="0.25">
      <c r="A200" t="s">
        <v>255</v>
      </c>
      <c r="B200" t="s">
        <v>257</v>
      </c>
    </row>
    <row r="201" spans="1:2" x14ac:dyDescent="0.25">
      <c r="A201" t="s">
        <v>253</v>
      </c>
      <c r="B201" t="s">
        <v>256</v>
      </c>
    </row>
    <row r="202" spans="1:2" x14ac:dyDescent="0.25">
      <c r="A202" t="s">
        <v>255</v>
      </c>
      <c r="B202" t="s">
        <v>256</v>
      </c>
    </row>
    <row r="203" spans="1:2" x14ac:dyDescent="0.25">
      <c r="A203" t="s">
        <v>253</v>
      </c>
      <c r="B203" t="s">
        <v>257</v>
      </c>
    </row>
    <row r="204" spans="1:2" x14ac:dyDescent="0.25">
      <c r="A204" t="s">
        <v>252</v>
      </c>
      <c r="B204" t="s">
        <v>257</v>
      </c>
    </row>
    <row r="205" spans="1:2" x14ac:dyDescent="0.25">
      <c r="A205" t="s">
        <v>255</v>
      </c>
      <c r="B205" t="s">
        <v>256</v>
      </c>
    </row>
    <row r="206" spans="1:2" x14ac:dyDescent="0.25">
      <c r="A206" t="s">
        <v>255</v>
      </c>
      <c r="B206" t="s">
        <v>257</v>
      </c>
    </row>
    <row r="207" spans="1:2" x14ac:dyDescent="0.25">
      <c r="A207" t="s">
        <v>256</v>
      </c>
      <c r="B207" t="s">
        <v>257</v>
      </c>
    </row>
    <row r="208" spans="1:2" x14ac:dyDescent="0.25">
      <c r="A208" t="s">
        <v>254</v>
      </c>
      <c r="B208" t="s">
        <v>256</v>
      </c>
    </row>
    <row r="209" spans="1:2" x14ac:dyDescent="0.25">
      <c r="A209" t="s">
        <v>253</v>
      </c>
      <c r="B209" t="s">
        <v>256</v>
      </c>
    </row>
    <row r="210" spans="1:2" x14ac:dyDescent="0.25">
      <c r="A210" t="s">
        <v>255</v>
      </c>
      <c r="B210" t="s">
        <v>256</v>
      </c>
    </row>
    <row r="211" spans="1:2" x14ac:dyDescent="0.25">
      <c r="A211" t="s">
        <v>256</v>
      </c>
      <c r="B211" t="s">
        <v>257</v>
      </c>
    </row>
    <row r="212" spans="1:2" x14ac:dyDescent="0.25">
      <c r="A212" t="s">
        <v>253</v>
      </c>
      <c r="B212" t="s">
        <v>256</v>
      </c>
    </row>
    <row r="213" spans="1:2" x14ac:dyDescent="0.25">
      <c r="A213" t="s">
        <v>254</v>
      </c>
      <c r="B213" t="s">
        <v>257</v>
      </c>
    </row>
    <row r="214" spans="1:2" x14ac:dyDescent="0.25">
      <c r="A214" t="s">
        <v>254</v>
      </c>
      <c r="B214" t="s">
        <v>256</v>
      </c>
    </row>
    <row r="215" spans="1:2" x14ac:dyDescent="0.25">
      <c r="A215" t="s">
        <v>253</v>
      </c>
      <c r="B215" t="s">
        <v>256</v>
      </c>
    </row>
    <row r="216" spans="1:2" x14ac:dyDescent="0.25">
      <c r="A216" t="s">
        <v>255</v>
      </c>
      <c r="B216" t="s">
        <v>256</v>
      </c>
    </row>
    <row r="217" spans="1:2" x14ac:dyDescent="0.25">
      <c r="A217" t="s">
        <v>252</v>
      </c>
      <c r="B217" t="s">
        <v>257</v>
      </c>
    </row>
    <row r="218" spans="1:2" x14ac:dyDescent="0.25">
      <c r="A218" t="s">
        <v>256</v>
      </c>
      <c r="B218" t="s">
        <v>257</v>
      </c>
    </row>
    <row r="219" spans="1:2" x14ac:dyDescent="0.25">
      <c r="A219" t="s">
        <v>255</v>
      </c>
      <c r="B219" t="s">
        <v>256</v>
      </c>
    </row>
    <row r="220" spans="1:2" x14ac:dyDescent="0.25">
      <c r="A220" t="s">
        <v>256</v>
      </c>
      <c r="B220" t="s">
        <v>256</v>
      </c>
    </row>
    <row r="221" spans="1:2" x14ac:dyDescent="0.25">
      <c r="A221" t="s">
        <v>253</v>
      </c>
      <c r="B221" t="s">
        <v>256</v>
      </c>
    </row>
    <row r="222" spans="1:2" x14ac:dyDescent="0.25">
      <c r="A222" t="s">
        <v>255</v>
      </c>
      <c r="B222" t="s">
        <v>257</v>
      </c>
    </row>
    <row r="223" spans="1:2" x14ac:dyDescent="0.25">
      <c r="A223" t="s">
        <v>252</v>
      </c>
      <c r="B223" t="s">
        <v>256</v>
      </c>
    </row>
    <row r="224" spans="1:2" x14ac:dyDescent="0.25">
      <c r="A224" t="s">
        <v>254</v>
      </c>
      <c r="B224" t="s">
        <v>256</v>
      </c>
    </row>
    <row r="225" spans="1:2" x14ac:dyDescent="0.25">
      <c r="A225" t="s">
        <v>254</v>
      </c>
      <c r="B225" t="s">
        <v>257</v>
      </c>
    </row>
    <row r="226" spans="1:2" x14ac:dyDescent="0.25">
      <c r="A226" t="s">
        <v>255</v>
      </c>
      <c r="B226" t="s">
        <v>257</v>
      </c>
    </row>
    <row r="227" spans="1:2" x14ac:dyDescent="0.25">
      <c r="A227" t="s">
        <v>256</v>
      </c>
      <c r="B227" t="s">
        <v>257</v>
      </c>
    </row>
    <row r="228" spans="1:2" x14ac:dyDescent="0.25">
      <c r="A228" t="s">
        <v>253</v>
      </c>
      <c r="B228" t="s">
        <v>257</v>
      </c>
    </row>
    <row r="229" spans="1:2" x14ac:dyDescent="0.25">
      <c r="A229" t="s">
        <v>256</v>
      </c>
      <c r="B229" t="s">
        <v>257</v>
      </c>
    </row>
    <row r="230" spans="1:2" x14ac:dyDescent="0.25">
      <c r="A230" t="s">
        <v>254</v>
      </c>
      <c r="B230" t="s">
        <v>256</v>
      </c>
    </row>
    <row r="231" spans="1:2" x14ac:dyDescent="0.25">
      <c r="A231" t="s">
        <v>252</v>
      </c>
      <c r="B231" t="s">
        <v>257</v>
      </c>
    </row>
    <row r="232" spans="1:2" x14ac:dyDescent="0.25">
      <c r="A232" t="s">
        <v>253</v>
      </c>
      <c r="B232" t="s">
        <v>256</v>
      </c>
    </row>
    <row r="233" spans="1:2" x14ac:dyDescent="0.25">
      <c r="A233" t="s">
        <v>256</v>
      </c>
      <c r="B233" t="s">
        <v>257</v>
      </c>
    </row>
    <row r="234" spans="1:2" x14ac:dyDescent="0.25">
      <c r="A234" t="s">
        <v>255</v>
      </c>
      <c r="B234" t="s">
        <v>257</v>
      </c>
    </row>
    <row r="235" spans="1:2" x14ac:dyDescent="0.25">
      <c r="A235" t="s">
        <v>255</v>
      </c>
      <c r="B235" t="s">
        <v>257</v>
      </c>
    </row>
    <row r="236" spans="1:2" x14ac:dyDescent="0.25">
      <c r="A236" t="s">
        <v>256</v>
      </c>
      <c r="B236" t="s">
        <v>257</v>
      </c>
    </row>
    <row r="237" spans="1:2" x14ac:dyDescent="0.25">
      <c r="A237" t="s">
        <v>253</v>
      </c>
      <c r="B237" t="s">
        <v>256</v>
      </c>
    </row>
    <row r="238" spans="1:2" x14ac:dyDescent="0.25">
      <c r="A238" t="s">
        <v>252</v>
      </c>
      <c r="B238" t="s">
        <v>256</v>
      </c>
    </row>
    <row r="239" spans="1:2" x14ac:dyDescent="0.25">
      <c r="A239" t="s">
        <v>255</v>
      </c>
      <c r="B239" t="s">
        <v>257</v>
      </c>
    </row>
    <row r="240" spans="1:2" x14ac:dyDescent="0.25">
      <c r="A240" t="s">
        <v>252</v>
      </c>
      <c r="B240" t="s">
        <v>257</v>
      </c>
    </row>
    <row r="241" spans="1:2" x14ac:dyDescent="0.25">
      <c r="A241" t="s">
        <v>252</v>
      </c>
      <c r="B241" t="s">
        <v>256</v>
      </c>
    </row>
    <row r="242" spans="1:2" x14ac:dyDescent="0.25">
      <c r="A242" t="s">
        <v>255</v>
      </c>
      <c r="B242" t="s">
        <v>257</v>
      </c>
    </row>
    <row r="243" spans="1:2" x14ac:dyDescent="0.25">
      <c r="A243" t="s">
        <v>252</v>
      </c>
      <c r="B243" t="s">
        <v>257</v>
      </c>
    </row>
    <row r="244" spans="1:2" x14ac:dyDescent="0.25">
      <c r="A244" t="s">
        <v>252</v>
      </c>
      <c r="B244" t="s">
        <v>256</v>
      </c>
    </row>
    <row r="245" spans="1:2" x14ac:dyDescent="0.25">
      <c r="A245" t="s">
        <v>253</v>
      </c>
      <c r="B245" t="s">
        <v>256</v>
      </c>
    </row>
    <row r="246" spans="1:2" x14ac:dyDescent="0.25">
      <c r="A246" t="s">
        <v>254</v>
      </c>
      <c r="B246" t="s">
        <v>257</v>
      </c>
    </row>
    <row r="247" spans="1:2" x14ac:dyDescent="0.25">
      <c r="A247" t="s">
        <v>253</v>
      </c>
      <c r="B247" t="s">
        <v>256</v>
      </c>
    </row>
    <row r="248" spans="1:2" x14ac:dyDescent="0.25">
      <c r="A248" t="s">
        <v>252</v>
      </c>
      <c r="B248" t="s">
        <v>257</v>
      </c>
    </row>
    <row r="249" spans="1:2" x14ac:dyDescent="0.25">
      <c r="A249" t="s">
        <v>256</v>
      </c>
      <c r="B249" t="s">
        <v>256</v>
      </c>
    </row>
    <row r="250" spans="1:2" x14ac:dyDescent="0.25">
      <c r="A250" t="s">
        <v>252</v>
      </c>
      <c r="B250" t="s">
        <v>257</v>
      </c>
    </row>
    <row r="251" spans="1:2" x14ac:dyDescent="0.25">
      <c r="A251" t="s">
        <v>252</v>
      </c>
      <c r="B251" t="s">
        <v>256</v>
      </c>
    </row>
  </sheetData>
  <mergeCells count="5">
    <mergeCell ref="G22:I22"/>
    <mergeCell ref="G23:I23"/>
    <mergeCell ref="F2:L2"/>
    <mergeCell ref="F9:L9"/>
    <mergeCell ref="G21:I21"/>
  </mergeCells>
  <dataValidations count="2">
    <dataValidation type="list" allowBlank="1" showInputMessage="1" showErrorMessage="1" promptTitle="Gnder of HH Head" sqref="B1" xr:uid="{53056C8A-BD1B-431D-B764-0D1761E67221}">
      <formula1>$V$2:$V$3</formula1>
    </dataValidation>
    <dataValidation type="list" showErrorMessage="1" error="WRONG" sqref="A1" xr:uid="{DF7CD11E-5D55-4BD0-94C2-E16B561D488C}">
      <formula1>EDUCATION_LEVELS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1852-BC6F-4C68-9520-1E330C25EA6C}">
  <dimension ref="A1:L251"/>
  <sheetViews>
    <sheetView workbookViewId="0">
      <selection activeCell="D10" sqref="D10"/>
    </sheetView>
  </sheetViews>
  <sheetFormatPr defaultRowHeight="15" x14ac:dyDescent="0.25"/>
  <cols>
    <col min="1" max="1" width="8.28515625" style="7" bestFit="1" customWidth="1"/>
    <col min="2" max="2" width="13.5703125" style="7" bestFit="1" customWidth="1"/>
    <col min="3" max="3" width="12" style="7" bestFit="1" customWidth="1"/>
    <col min="4" max="8" width="9.140625" style="7"/>
    <col min="9" max="12" width="12" style="7" bestFit="1" customWidth="1"/>
    <col min="13" max="16384" width="9.140625" style="7"/>
  </cols>
  <sheetData>
    <row r="1" spans="1:12" x14ac:dyDescent="0.25">
      <c r="K1" s="3" t="s">
        <v>299</v>
      </c>
      <c r="L1" s="3" t="s">
        <v>300</v>
      </c>
    </row>
    <row r="2" spans="1:12" x14ac:dyDescent="0.25">
      <c r="K2">
        <f>LN(SampleData!L2)</f>
        <v>9.836653064348905</v>
      </c>
      <c r="L2">
        <f>LN(SampleData!D2)</f>
        <v>10.166236358442697</v>
      </c>
    </row>
    <row r="3" spans="1:12" ht="15.75" thickBot="1" x14ac:dyDescent="0.3">
      <c r="K3">
        <f>LN(SampleData!L3)</f>
        <v>10.597334488210347</v>
      </c>
      <c r="L3">
        <f>LN(SampleData!D3)</f>
        <v>11.381905202531824</v>
      </c>
    </row>
    <row r="4" spans="1:12" ht="15.75" thickBot="1" x14ac:dyDescent="0.3">
      <c r="A4" s="6" t="s">
        <v>290</v>
      </c>
      <c r="B4" s="39" t="s">
        <v>288</v>
      </c>
      <c r="C4" s="39" t="s">
        <v>289</v>
      </c>
      <c r="K4">
        <f>LN(SampleData!L4)</f>
        <v>9.3034663499656673</v>
      </c>
      <c r="L4">
        <f>LN(SampleData!D4)</f>
        <v>10.549045098003141</v>
      </c>
    </row>
    <row r="5" spans="1:12" ht="15.75" thickBot="1" x14ac:dyDescent="0.3">
      <c r="B5" s="39">
        <f>PERCENTILE(SampleData!D2:D251,0.9)</f>
        <v>99834.699999999983</v>
      </c>
      <c r="C5" s="39">
        <f>PERCENTILE(SampleData!D2:D251,0.1)</f>
        <v>18379.600000000002</v>
      </c>
      <c r="K5">
        <f>LN(SampleData!L5)</f>
        <v>9.5974378227261621</v>
      </c>
      <c r="L5">
        <f>LN(SampleData!D5)</f>
        <v>10.179944356747354</v>
      </c>
    </row>
    <row r="6" spans="1:12" x14ac:dyDescent="0.25">
      <c r="B6" s="9"/>
      <c r="K6">
        <f>LN(SampleData!L6)</f>
        <v>10.672507219007922</v>
      </c>
      <c r="L6">
        <f>LN(SampleData!D6)</f>
        <v>11.620397749274222</v>
      </c>
    </row>
    <row r="7" spans="1:12" x14ac:dyDescent="0.25">
      <c r="K7">
        <f>LN(SampleData!L7)</f>
        <v>8.9680140012451997</v>
      </c>
      <c r="L7">
        <f>LN(SampleData!D7)</f>
        <v>10.36960865451764</v>
      </c>
    </row>
    <row r="8" spans="1:12" x14ac:dyDescent="0.25">
      <c r="A8" s="6" t="s">
        <v>291</v>
      </c>
      <c r="B8" s="7" t="s">
        <v>295</v>
      </c>
      <c r="C8" s="7" t="s">
        <v>296</v>
      </c>
      <c r="D8" s="36" t="s">
        <v>297</v>
      </c>
      <c r="K8">
        <f>LN(SampleData!L8)</f>
        <v>10.671997275090702</v>
      </c>
      <c r="L8">
        <f>LN(SampleData!D8)</f>
        <v>11.34454231567363</v>
      </c>
    </row>
    <row r="9" spans="1:12" x14ac:dyDescent="0.25">
      <c r="B9" s="10">
        <f>250 - FREQUENCY(SampleData!O2:O251,0)</f>
        <v>180</v>
      </c>
      <c r="C9" s="7">
        <f>180/250</f>
        <v>0.72</v>
      </c>
      <c r="D9" s="35">
        <f>_xlfn.BINOM.DIST(3,5,0.72,0)</f>
        <v>0.29262643199999999</v>
      </c>
      <c r="K9">
        <f>LN(SampleData!L9)</f>
        <v>9.4239183184206912</v>
      </c>
      <c r="L9">
        <f>LN(SampleData!D9)</f>
        <v>10.433409671993108</v>
      </c>
    </row>
    <row r="10" spans="1:12" x14ac:dyDescent="0.25">
      <c r="K10">
        <f>LN(SampleData!L10)</f>
        <v>7.8196363023675923</v>
      </c>
      <c r="L10">
        <f>LN(SampleData!D10)</f>
        <v>9.6007595218790751</v>
      </c>
    </row>
    <row r="11" spans="1:12" ht="15.75" thickBot="1" x14ac:dyDescent="0.3">
      <c r="K11">
        <f>LN(SampleData!L11)</f>
        <v>10.474128058603277</v>
      </c>
      <c r="L11">
        <f>LN(SampleData!D11)</f>
        <v>11.100616994380056</v>
      </c>
    </row>
    <row r="12" spans="1:12" ht="15.75" thickBot="1" x14ac:dyDescent="0.3">
      <c r="A12" s="6" t="s">
        <v>298</v>
      </c>
      <c r="B12" s="40" t="s">
        <v>301</v>
      </c>
      <c r="C12" s="41"/>
      <c r="D12" s="41"/>
      <c r="E12" s="41"/>
      <c r="F12" s="42" t="s">
        <v>322</v>
      </c>
      <c r="G12" s="41"/>
      <c r="H12" s="41"/>
      <c r="I12" s="41"/>
      <c r="K12">
        <f>LN(SampleData!L12)</f>
        <v>9.4925826756775997</v>
      </c>
      <c r="L12">
        <f>LN(SampleData!D12)</f>
        <v>11.325523022308786</v>
      </c>
    </row>
    <row r="13" spans="1:12" ht="15.75" thickBot="1" x14ac:dyDescent="0.3">
      <c r="B13" s="39">
        <f>CORREL(K2:K251,L2:L251)</f>
        <v>0.67418728770573055</v>
      </c>
      <c r="K13">
        <f>LN(SampleData!L13)</f>
        <v>9.4400225001299756</v>
      </c>
      <c r="L13">
        <f>LN(SampleData!D13)</f>
        <v>10.009512847179431</v>
      </c>
    </row>
    <row r="14" spans="1:12" x14ac:dyDescent="0.25">
      <c r="K14">
        <f>LN(SampleData!L14)</f>
        <v>10.053242872620965</v>
      </c>
      <c r="L14">
        <f>LN(SampleData!D14)</f>
        <v>11.309057441275254</v>
      </c>
    </row>
    <row r="15" spans="1:12" x14ac:dyDescent="0.25">
      <c r="B15" s="11"/>
      <c r="K15">
        <f>LN(SampleData!L15)</f>
        <v>9.6339727840397966</v>
      </c>
      <c r="L15">
        <f>LN(SampleData!D15)</f>
        <v>10.244662997427909</v>
      </c>
    </row>
    <row r="16" spans="1:12" x14ac:dyDescent="0.25">
      <c r="K16">
        <f>LN(SampleData!L16)</f>
        <v>8.8634743061709536</v>
      </c>
      <c r="L16">
        <f>LN(SampleData!D16)</f>
        <v>10.21269870228773</v>
      </c>
    </row>
    <row r="17" spans="11:12" x14ac:dyDescent="0.25">
      <c r="K17">
        <f>LN(SampleData!L17)</f>
        <v>10.334425456617323</v>
      </c>
      <c r="L17">
        <f>LN(SampleData!D17)</f>
        <v>11.189754374588144</v>
      </c>
    </row>
    <row r="18" spans="11:12" x14ac:dyDescent="0.25">
      <c r="K18">
        <f>LN(SampleData!L18)</f>
        <v>9.6599499490685314</v>
      </c>
      <c r="L18">
        <f>LN(SampleData!D18)</f>
        <v>10.976012506440918</v>
      </c>
    </row>
    <row r="19" spans="11:12" x14ac:dyDescent="0.25">
      <c r="K19">
        <f>LN(SampleData!L19)</f>
        <v>8.603187384583098</v>
      </c>
      <c r="L19">
        <f>LN(SampleData!D19)</f>
        <v>10.144942423621591</v>
      </c>
    </row>
    <row r="20" spans="11:12" x14ac:dyDescent="0.25">
      <c r="K20">
        <f>LN(SampleData!L20)</f>
        <v>9.2469615554318274</v>
      </c>
      <c r="L20">
        <f>LN(SampleData!D20)</f>
        <v>10.807705703176014</v>
      </c>
    </row>
    <row r="21" spans="11:12" x14ac:dyDescent="0.25">
      <c r="K21">
        <f>LN(SampleData!L21)</f>
        <v>9.5681546666083417</v>
      </c>
      <c r="L21">
        <f>LN(SampleData!D21)</f>
        <v>10.171757421466447</v>
      </c>
    </row>
    <row r="22" spans="11:12" x14ac:dyDescent="0.25">
      <c r="K22">
        <f>LN(SampleData!L22)</f>
        <v>9.8753966723696021</v>
      </c>
      <c r="L22">
        <f>LN(SampleData!D22)</f>
        <v>10.486819867088867</v>
      </c>
    </row>
    <row r="23" spans="11:12" x14ac:dyDescent="0.25">
      <c r="K23">
        <f>LN(SampleData!L23)</f>
        <v>9.8262284669891766</v>
      </c>
      <c r="L23">
        <f>LN(SampleData!D23)</f>
        <v>11.410305634645404</v>
      </c>
    </row>
    <row r="24" spans="11:12" x14ac:dyDescent="0.25">
      <c r="K24">
        <f>LN(SampleData!L24)</f>
        <v>10.900104028948183</v>
      </c>
      <c r="L24">
        <f>LN(SampleData!D24)</f>
        <v>11.261601036639322</v>
      </c>
    </row>
    <row r="25" spans="11:12" x14ac:dyDescent="0.25">
      <c r="K25">
        <f>LN(SampleData!L25)</f>
        <v>10.023401649201466</v>
      </c>
      <c r="L25">
        <f>LN(SampleData!D25)</f>
        <v>11.2728900459858</v>
      </c>
    </row>
    <row r="26" spans="11:12" x14ac:dyDescent="0.25">
      <c r="K26">
        <f>LN(SampleData!L26)</f>
        <v>10.037537560656384</v>
      </c>
      <c r="L26">
        <f>LN(SampleData!D26)</f>
        <v>11.160768869332964</v>
      </c>
    </row>
    <row r="27" spans="11:12" x14ac:dyDescent="0.25">
      <c r="K27">
        <f>LN(SampleData!L27)</f>
        <v>9.6032604525820524</v>
      </c>
      <c r="L27">
        <f>LN(SampleData!D27)</f>
        <v>10.732192196851621</v>
      </c>
    </row>
    <row r="28" spans="11:12" x14ac:dyDescent="0.25">
      <c r="K28">
        <f>LN(SampleData!L28)</f>
        <v>10.999195628056848</v>
      </c>
      <c r="L28">
        <f>LN(SampleData!D28)</f>
        <v>10.73711380957344</v>
      </c>
    </row>
    <row r="29" spans="11:12" x14ac:dyDescent="0.25">
      <c r="K29">
        <f>LN(SampleData!L29)</f>
        <v>10.888352401565209</v>
      </c>
      <c r="L29">
        <f>LN(SampleData!D29)</f>
        <v>11.710119213761869</v>
      </c>
    </row>
    <row r="30" spans="11:12" x14ac:dyDescent="0.25">
      <c r="K30">
        <f>LN(SampleData!L30)</f>
        <v>9.602787783003043</v>
      </c>
      <c r="L30">
        <f>LN(SampleData!D30)</f>
        <v>10.595183680828759</v>
      </c>
    </row>
    <row r="31" spans="11:12" x14ac:dyDescent="0.25">
      <c r="K31">
        <f>LN(SampleData!L31)</f>
        <v>10.766925880506054</v>
      </c>
      <c r="L31">
        <f>LN(SampleData!D31)</f>
        <v>10.235880049754966</v>
      </c>
    </row>
    <row r="32" spans="11:12" x14ac:dyDescent="0.25">
      <c r="K32">
        <f>LN(SampleData!L32)</f>
        <v>10.392619562216863</v>
      </c>
      <c r="L32">
        <f>LN(SampleData!D32)</f>
        <v>11.190472497556128</v>
      </c>
    </row>
    <row r="33" spans="11:12" x14ac:dyDescent="0.25">
      <c r="K33">
        <f>LN(SampleData!L33)</f>
        <v>10.206809186975589</v>
      </c>
      <c r="L33">
        <f>LN(SampleData!D33)</f>
        <v>11.546147452461131</v>
      </c>
    </row>
    <row r="34" spans="11:12" x14ac:dyDescent="0.25">
      <c r="K34">
        <f>LN(SampleData!L34)</f>
        <v>10.223721516281632</v>
      </c>
      <c r="L34">
        <f>LN(SampleData!D34)</f>
        <v>11.281081676110515</v>
      </c>
    </row>
    <row r="35" spans="11:12" x14ac:dyDescent="0.25">
      <c r="K35">
        <f>LN(SampleData!L35)</f>
        <v>10.304074113193185</v>
      </c>
      <c r="L35">
        <f>LN(SampleData!D35)</f>
        <v>10.554952994101429</v>
      </c>
    </row>
    <row r="36" spans="11:12" x14ac:dyDescent="0.25">
      <c r="K36">
        <f>LN(SampleData!L36)</f>
        <v>9.0380087492115759</v>
      </c>
      <c r="L36">
        <f>LN(SampleData!D36)</f>
        <v>9.131297164635729</v>
      </c>
    </row>
    <row r="37" spans="11:12" x14ac:dyDescent="0.25">
      <c r="K37">
        <f>LN(SampleData!L37)</f>
        <v>9.2430979362143546</v>
      </c>
      <c r="L37">
        <f>LN(SampleData!D37)</f>
        <v>9.5653539365882487</v>
      </c>
    </row>
    <row r="38" spans="11:12" x14ac:dyDescent="0.25">
      <c r="K38">
        <f>LN(SampleData!L38)</f>
        <v>10.2068830204074</v>
      </c>
      <c r="L38">
        <f>LN(SampleData!D38)</f>
        <v>11.612399690363322</v>
      </c>
    </row>
    <row r="39" spans="11:12" x14ac:dyDescent="0.25">
      <c r="K39">
        <f>LN(SampleData!L39)</f>
        <v>9.5598698477540438</v>
      </c>
      <c r="L39">
        <f>LN(SampleData!D39)</f>
        <v>11.017169061361169</v>
      </c>
    </row>
    <row r="40" spans="11:12" x14ac:dyDescent="0.25">
      <c r="K40">
        <f>LN(SampleData!L40)</f>
        <v>9.8475519202058255</v>
      </c>
      <c r="L40">
        <f>LN(SampleData!D40)</f>
        <v>10.678905725528868</v>
      </c>
    </row>
    <row r="41" spans="11:12" x14ac:dyDescent="0.25">
      <c r="K41">
        <f>LN(SampleData!L41)</f>
        <v>9.9372124219377493</v>
      </c>
      <c r="L41">
        <f>LN(SampleData!D41)</f>
        <v>11.476012486946688</v>
      </c>
    </row>
    <row r="42" spans="11:12" x14ac:dyDescent="0.25">
      <c r="K42">
        <f>LN(SampleData!L42)</f>
        <v>9.8740587418453156</v>
      </c>
      <c r="L42">
        <f>LN(SampleData!D42)</f>
        <v>10.521426155498318</v>
      </c>
    </row>
    <row r="43" spans="11:12" x14ac:dyDescent="0.25">
      <c r="K43">
        <f>LN(SampleData!L43)</f>
        <v>9.8147109821452823</v>
      </c>
      <c r="L43">
        <f>LN(SampleData!D43)</f>
        <v>10.615652738931836</v>
      </c>
    </row>
    <row r="44" spans="11:12" x14ac:dyDescent="0.25">
      <c r="K44">
        <f>LN(SampleData!L44)</f>
        <v>9.5250781164513896</v>
      </c>
      <c r="L44">
        <f>LN(SampleData!D44)</f>
        <v>10.266010364316463</v>
      </c>
    </row>
    <row r="45" spans="11:12" x14ac:dyDescent="0.25">
      <c r="K45">
        <f>LN(SampleData!L45)</f>
        <v>9.7101454924587074</v>
      </c>
      <c r="L45">
        <f>LN(SampleData!D45)</f>
        <v>10.238530196347746</v>
      </c>
    </row>
    <row r="46" spans="11:12" x14ac:dyDescent="0.25">
      <c r="K46">
        <f>LN(SampleData!L46)</f>
        <v>9.8245525644479859</v>
      </c>
      <c r="L46">
        <f>LN(SampleData!D46)</f>
        <v>9.9750637510253508</v>
      </c>
    </row>
    <row r="47" spans="11:12" x14ac:dyDescent="0.25">
      <c r="K47">
        <f>LN(SampleData!L47)</f>
        <v>10.735287364761383</v>
      </c>
      <c r="L47">
        <f>LN(SampleData!D47)</f>
        <v>11.09133097493218</v>
      </c>
    </row>
    <row r="48" spans="11:12" x14ac:dyDescent="0.25">
      <c r="K48">
        <f>LN(SampleData!L48)</f>
        <v>10.104344594271097</v>
      </c>
      <c r="L48">
        <f>LN(SampleData!D48)</f>
        <v>10.503641866246909</v>
      </c>
    </row>
    <row r="49" spans="11:12" x14ac:dyDescent="0.25">
      <c r="K49">
        <f>LN(SampleData!L49)</f>
        <v>10.233654236594065</v>
      </c>
      <c r="L49">
        <f>LN(SampleData!D49)</f>
        <v>10.631784671878874</v>
      </c>
    </row>
    <row r="50" spans="11:12" x14ac:dyDescent="0.25">
      <c r="K50">
        <f>LN(SampleData!L50)</f>
        <v>9.4857727219990462</v>
      </c>
      <c r="L50">
        <f>LN(SampleData!D50)</f>
        <v>8.9709403981424494</v>
      </c>
    </row>
    <row r="51" spans="11:12" x14ac:dyDescent="0.25">
      <c r="K51">
        <f>LN(SampleData!L51)</f>
        <v>9.7044266717378758</v>
      </c>
      <c r="L51">
        <f>LN(SampleData!D51)</f>
        <v>10.392067567354799</v>
      </c>
    </row>
    <row r="52" spans="11:12" x14ac:dyDescent="0.25">
      <c r="K52">
        <f>LN(SampleData!L52)</f>
        <v>10.471298241784776</v>
      </c>
      <c r="L52">
        <f>LN(SampleData!D52)</f>
        <v>11.647508804104957</v>
      </c>
    </row>
    <row r="53" spans="11:12" x14ac:dyDescent="0.25">
      <c r="K53">
        <f>LN(SampleData!L53)</f>
        <v>10.022425476607642</v>
      </c>
      <c r="L53">
        <f>LN(SampleData!D53)</f>
        <v>11.649909639875577</v>
      </c>
    </row>
    <row r="54" spans="11:12" x14ac:dyDescent="0.25">
      <c r="K54">
        <f>LN(SampleData!L54)</f>
        <v>9.9947897109429142</v>
      </c>
      <c r="L54">
        <f>LN(SampleData!D54)</f>
        <v>10.732148534449308</v>
      </c>
    </row>
    <row r="55" spans="11:12" x14ac:dyDescent="0.25">
      <c r="K55">
        <f>LN(SampleData!L55)</f>
        <v>10.381986246327701</v>
      </c>
      <c r="L55">
        <f>LN(SampleData!D55)</f>
        <v>10.796263977345214</v>
      </c>
    </row>
    <row r="56" spans="11:12" x14ac:dyDescent="0.25">
      <c r="K56">
        <f>LN(SampleData!L56)</f>
        <v>9.5678749463267962</v>
      </c>
      <c r="L56">
        <f>LN(SampleData!D56)</f>
        <v>10.515044996056119</v>
      </c>
    </row>
    <row r="57" spans="11:12" x14ac:dyDescent="0.25">
      <c r="K57">
        <f>LN(SampleData!L57)</f>
        <v>9.3069224698224264</v>
      </c>
      <c r="L57">
        <f>LN(SampleData!D57)</f>
        <v>10.158129770909708</v>
      </c>
    </row>
    <row r="58" spans="11:12" x14ac:dyDescent="0.25">
      <c r="K58">
        <f>LN(SampleData!L58)</f>
        <v>9.0318116134209241</v>
      </c>
      <c r="L58">
        <f>LN(SampleData!D58)</f>
        <v>9.6026526935060463</v>
      </c>
    </row>
    <row r="59" spans="11:12" x14ac:dyDescent="0.25">
      <c r="K59">
        <f>LN(SampleData!L59)</f>
        <v>9.1599939975394449</v>
      </c>
      <c r="L59">
        <f>LN(SampleData!D59)</f>
        <v>10.094107912144779</v>
      </c>
    </row>
    <row r="60" spans="11:12" x14ac:dyDescent="0.25">
      <c r="K60">
        <f>LN(SampleData!L60)</f>
        <v>10.565015058715613</v>
      </c>
      <c r="L60">
        <f>LN(SampleData!D60)</f>
        <v>10.811766273800105</v>
      </c>
    </row>
    <row r="61" spans="11:12" x14ac:dyDescent="0.25">
      <c r="K61">
        <f>LN(SampleData!L61)</f>
        <v>10.075000910613479</v>
      </c>
      <c r="L61">
        <f>LN(SampleData!D61)</f>
        <v>11.30841964704039</v>
      </c>
    </row>
    <row r="62" spans="11:12" x14ac:dyDescent="0.25">
      <c r="K62">
        <f>LN(SampleData!L62)</f>
        <v>9.7806417225372826</v>
      </c>
      <c r="L62">
        <f>LN(SampleData!D62)</f>
        <v>10.834469833153273</v>
      </c>
    </row>
    <row r="63" spans="11:12" x14ac:dyDescent="0.25">
      <c r="K63">
        <f>LN(SampleData!L63)</f>
        <v>9.4091092601487372</v>
      </c>
      <c r="L63">
        <f>LN(SampleData!D63)</f>
        <v>9.4001339436088376</v>
      </c>
    </row>
    <row r="64" spans="11:12" x14ac:dyDescent="0.25">
      <c r="K64">
        <f>LN(SampleData!L64)</f>
        <v>9.2833119844320056</v>
      </c>
      <c r="L64">
        <f>LN(SampleData!D64)</f>
        <v>10.076978567945266</v>
      </c>
    </row>
    <row r="65" spans="11:12" x14ac:dyDescent="0.25">
      <c r="K65">
        <f>LN(SampleData!L65)</f>
        <v>10.696728905881372</v>
      </c>
      <c r="L65">
        <f>LN(SampleData!D65)</f>
        <v>10.636720456635359</v>
      </c>
    </row>
    <row r="66" spans="11:12" x14ac:dyDescent="0.25">
      <c r="K66">
        <f>LN(SampleData!L66)</f>
        <v>10.764815106334996</v>
      </c>
      <c r="L66">
        <f>LN(SampleData!D66)</f>
        <v>10.933874532208671</v>
      </c>
    </row>
    <row r="67" spans="11:12" x14ac:dyDescent="0.25">
      <c r="K67">
        <f>LN(SampleData!L67)</f>
        <v>10.570136741789845</v>
      </c>
      <c r="L67">
        <f>LN(SampleData!D67)</f>
        <v>10.685126264117057</v>
      </c>
    </row>
    <row r="68" spans="11:12" x14ac:dyDescent="0.25">
      <c r="K68">
        <f>LN(SampleData!L68)</f>
        <v>9.9762267311764337</v>
      </c>
      <c r="L68">
        <f>LN(SampleData!D68)</f>
        <v>11.245803902483631</v>
      </c>
    </row>
    <row r="69" spans="11:12" x14ac:dyDescent="0.25">
      <c r="K69">
        <f>LN(SampleData!L69)</f>
        <v>10.264791764858522</v>
      </c>
      <c r="L69">
        <f>LN(SampleData!D69)</f>
        <v>10.812753669473318</v>
      </c>
    </row>
    <row r="70" spans="11:12" x14ac:dyDescent="0.25">
      <c r="K70">
        <f>LN(SampleData!L70)</f>
        <v>10.043032079974024</v>
      </c>
      <c r="L70">
        <f>LN(SampleData!D70)</f>
        <v>10.986749288699293</v>
      </c>
    </row>
    <row r="71" spans="11:12" x14ac:dyDescent="0.25">
      <c r="K71">
        <f>LN(SampleData!L71)</f>
        <v>9.6456231484935291</v>
      </c>
      <c r="L71">
        <f>LN(SampleData!D71)</f>
        <v>10.516833662892518</v>
      </c>
    </row>
    <row r="72" spans="11:12" x14ac:dyDescent="0.25">
      <c r="K72">
        <f>LN(SampleData!L72)</f>
        <v>9.7944536315119937</v>
      </c>
      <c r="L72">
        <f>LN(SampleData!D72)</f>
        <v>10.409220229236109</v>
      </c>
    </row>
    <row r="73" spans="11:12" x14ac:dyDescent="0.25">
      <c r="K73">
        <f>LN(SampleData!L73)</f>
        <v>10.581419567289593</v>
      </c>
      <c r="L73">
        <f>LN(SampleData!D73)</f>
        <v>11.586333906795366</v>
      </c>
    </row>
    <row r="74" spans="11:12" x14ac:dyDescent="0.25">
      <c r="K74">
        <f>LN(SampleData!L74)</f>
        <v>9.0522820673179076</v>
      </c>
      <c r="L74">
        <f>LN(SampleData!D74)</f>
        <v>9.4463606611040714</v>
      </c>
    </row>
    <row r="75" spans="11:12" x14ac:dyDescent="0.25">
      <c r="K75">
        <f>LN(SampleData!L75)</f>
        <v>9.4820454899048237</v>
      </c>
      <c r="L75">
        <f>LN(SampleData!D75)</f>
        <v>10.290313356425354</v>
      </c>
    </row>
    <row r="76" spans="11:12" x14ac:dyDescent="0.25">
      <c r="K76">
        <f>LN(SampleData!L76)</f>
        <v>10.33172473098649</v>
      </c>
      <c r="L76">
        <f>LN(SampleData!D76)</f>
        <v>11.451741311645231</v>
      </c>
    </row>
    <row r="77" spans="11:12" x14ac:dyDescent="0.25">
      <c r="K77">
        <f>LN(SampleData!L77)</f>
        <v>9.2305350792617027</v>
      </c>
      <c r="L77">
        <f>LN(SampleData!D77)</f>
        <v>10.202702860801582</v>
      </c>
    </row>
    <row r="78" spans="11:12" x14ac:dyDescent="0.25">
      <c r="K78">
        <f>LN(SampleData!L78)</f>
        <v>9.556126244582746</v>
      </c>
      <c r="L78">
        <f>LN(SampleData!D78)</f>
        <v>10.068450991783875</v>
      </c>
    </row>
    <row r="79" spans="11:12" x14ac:dyDescent="0.25">
      <c r="K79">
        <f>LN(SampleData!L79)</f>
        <v>9.0025779227002758</v>
      </c>
      <c r="L79">
        <f>LN(SampleData!D79)</f>
        <v>9.3307865250520496</v>
      </c>
    </row>
    <row r="80" spans="11:12" x14ac:dyDescent="0.25">
      <c r="K80">
        <f>LN(SampleData!L80)</f>
        <v>10.046418381725163</v>
      </c>
      <c r="L80">
        <f>LN(SampleData!D80)</f>
        <v>11.463220382390562</v>
      </c>
    </row>
    <row r="81" spans="11:12" x14ac:dyDescent="0.25">
      <c r="K81">
        <f>LN(SampleData!L81)</f>
        <v>9.7952896820581419</v>
      </c>
      <c r="L81">
        <f>LN(SampleData!D81)</f>
        <v>11.264117891900502</v>
      </c>
    </row>
    <row r="82" spans="11:12" x14ac:dyDescent="0.25">
      <c r="K82">
        <f>LN(SampleData!L82)</f>
        <v>9.8070317167184982</v>
      </c>
      <c r="L82">
        <f>LN(SampleData!D82)</f>
        <v>10.05216614490749</v>
      </c>
    </row>
    <row r="83" spans="11:12" x14ac:dyDescent="0.25">
      <c r="K83">
        <f>LN(SampleData!L83)</f>
        <v>10.713528484567572</v>
      </c>
      <c r="L83">
        <f>LN(SampleData!D83)</f>
        <v>11.759285417860072</v>
      </c>
    </row>
    <row r="84" spans="11:12" x14ac:dyDescent="0.25">
      <c r="K84">
        <f>LN(SampleData!L84)</f>
        <v>10.298565567757805</v>
      </c>
      <c r="L84">
        <f>LN(SampleData!D84)</f>
        <v>10.901505725968535</v>
      </c>
    </row>
    <row r="85" spans="11:12" x14ac:dyDescent="0.25">
      <c r="K85">
        <f>LN(SampleData!L85)</f>
        <v>10.585118677134826</v>
      </c>
      <c r="L85">
        <f>LN(SampleData!D85)</f>
        <v>9.9974331653786557</v>
      </c>
    </row>
    <row r="86" spans="11:12" x14ac:dyDescent="0.25">
      <c r="K86">
        <f>LN(SampleData!L86)</f>
        <v>9.3274120435620205</v>
      </c>
      <c r="L86">
        <f>LN(SampleData!D86)</f>
        <v>9.2400933301255304</v>
      </c>
    </row>
    <row r="87" spans="11:12" x14ac:dyDescent="0.25">
      <c r="K87">
        <f>LN(SampleData!L87)</f>
        <v>10.873944448154012</v>
      </c>
      <c r="L87">
        <f>LN(SampleData!D87)</f>
        <v>11.666238651340581</v>
      </c>
    </row>
    <row r="88" spans="11:12" x14ac:dyDescent="0.25">
      <c r="K88">
        <f>LN(SampleData!L88)</f>
        <v>10.537388847885364</v>
      </c>
      <c r="L88">
        <f>LN(SampleData!D88)</f>
        <v>12.059589164138874</v>
      </c>
    </row>
    <row r="89" spans="11:12" x14ac:dyDescent="0.25">
      <c r="K89">
        <f>LN(SampleData!L89)</f>
        <v>10.487879573259036</v>
      </c>
      <c r="L89">
        <f>LN(SampleData!D89)</f>
        <v>11.122353895452056</v>
      </c>
    </row>
    <row r="90" spans="11:12" x14ac:dyDescent="0.25">
      <c r="K90">
        <f>LN(SampleData!L90)</f>
        <v>10.175383172056032</v>
      </c>
      <c r="L90">
        <f>LN(SampleData!D90)</f>
        <v>10.456740281942015</v>
      </c>
    </row>
    <row r="91" spans="11:12" x14ac:dyDescent="0.25">
      <c r="K91">
        <f>LN(SampleData!L91)</f>
        <v>9.6156721378613348</v>
      </c>
      <c r="L91">
        <f>LN(SampleData!D91)</f>
        <v>9.9645826518959382</v>
      </c>
    </row>
    <row r="92" spans="11:12" x14ac:dyDescent="0.25">
      <c r="K92">
        <f>LN(SampleData!L92)</f>
        <v>9.3889885234038282</v>
      </c>
      <c r="L92">
        <f>LN(SampleData!D92)</f>
        <v>10.931087073957817</v>
      </c>
    </row>
    <row r="93" spans="11:12" x14ac:dyDescent="0.25">
      <c r="K93">
        <f>LN(SampleData!L93)</f>
        <v>8.6869359660033325</v>
      </c>
      <c r="L93">
        <f>LN(SampleData!D93)</f>
        <v>9.9798465606348774</v>
      </c>
    </row>
    <row r="94" spans="11:12" x14ac:dyDescent="0.25">
      <c r="K94">
        <f>LN(SampleData!L94)</f>
        <v>10.202072472350189</v>
      </c>
      <c r="L94">
        <f>LN(SampleData!D94)</f>
        <v>11.470664936255627</v>
      </c>
    </row>
    <row r="95" spans="11:12" x14ac:dyDescent="0.25">
      <c r="K95">
        <f>LN(SampleData!L95)</f>
        <v>10.316226144610791</v>
      </c>
      <c r="L95">
        <f>LN(SampleData!D95)</f>
        <v>10.201441686258514</v>
      </c>
    </row>
    <row r="96" spans="11:12" x14ac:dyDescent="0.25">
      <c r="K96">
        <f>LN(SampleData!L96)</f>
        <v>9.4758535196569014</v>
      </c>
      <c r="L96">
        <f>LN(SampleData!D96)</f>
        <v>9.4912998986671369</v>
      </c>
    </row>
    <row r="97" spans="11:12" x14ac:dyDescent="0.25">
      <c r="K97">
        <f>LN(SampleData!L97)</f>
        <v>9.25349564229011</v>
      </c>
      <c r="L97">
        <f>LN(SampleData!D97)</f>
        <v>10.192418844388341</v>
      </c>
    </row>
    <row r="98" spans="11:12" x14ac:dyDescent="0.25">
      <c r="K98">
        <f>LN(SampleData!L98)</f>
        <v>9.7116609657278676</v>
      </c>
      <c r="L98">
        <f>LN(SampleData!D98)</f>
        <v>10.918011460821951</v>
      </c>
    </row>
    <row r="99" spans="11:12" x14ac:dyDescent="0.25">
      <c r="K99">
        <f>LN(SampleData!L99)</f>
        <v>10.242349787976345</v>
      </c>
      <c r="L99">
        <f>LN(SampleData!D99)</f>
        <v>11.069727336544824</v>
      </c>
    </row>
    <row r="100" spans="11:12" x14ac:dyDescent="0.25">
      <c r="K100">
        <f>LN(SampleData!L100)</f>
        <v>10.064840802893887</v>
      </c>
      <c r="L100">
        <f>LN(SampleData!D100)</f>
        <v>10.603560693166807</v>
      </c>
    </row>
    <row r="101" spans="11:12" x14ac:dyDescent="0.25">
      <c r="K101">
        <f>LN(SampleData!L101)</f>
        <v>9.7839717665345649</v>
      </c>
      <c r="L101">
        <f>LN(SampleData!D101)</f>
        <v>9.9672132434166727</v>
      </c>
    </row>
    <row r="102" spans="11:12" x14ac:dyDescent="0.25">
      <c r="K102">
        <f>LN(SampleData!L102)</f>
        <v>9.4978474291136763</v>
      </c>
      <c r="L102">
        <f>LN(SampleData!D102)</f>
        <v>10.963774726882569</v>
      </c>
    </row>
    <row r="103" spans="11:12" x14ac:dyDescent="0.25">
      <c r="K103">
        <f>LN(SampleData!L103)</f>
        <v>9.8931846595402302</v>
      </c>
      <c r="L103">
        <f>LN(SampleData!D103)</f>
        <v>11.251171014528364</v>
      </c>
    </row>
    <row r="104" spans="11:12" x14ac:dyDescent="0.25">
      <c r="K104">
        <f>LN(SampleData!L104)</f>
        <v>10.31982665719617</v>
      </c>
      <c r="L104">
        <f>LN(SampleData!D104)</f>
        <v>10.628012268788328</v>
      </c>
    </row>
    <row r="105" spans="11:12" x14ac:dyDescent="0.25">
      <c r="K105">
        <f>LN(SampleData!L105)</f>
        <v>9.2519620466670016</v>
      </c>
      <c r="L105">
        <f>LN(SampleData!D105)</f>
        <v>10.389610563661748</v>
      </c>
    </row>
    <row r="106" spans="11:12" x14ac:dyDescent="0.25">
      <c r="K106">
        <f>LN(SampleData!L106)</f>
        <v>9.2334707893650378</v>
      </c>
      <c r="L106">
        <f>LN(SampleData!D106)</f>
        <v>10.387394086950856</v>
      </c>
    </row>
    <row r="107" spans="11:12" x14ac:dyDescent="0.25">
      <c r="K107">
        <f>LN(SampleData!L107)</f>
        <v>10.260567414484496</v>
      </c>
      <c r="L107">
        <f>LN(SampleData!D107)</f>
        <v>10.930156191879892</v>
      </c>
    </row>
    <row r="108" spans="11:12" x14ac:dyDescent="0.25">
      <c r="K108">
        <f>LN(SampleData!L108)</f>
        <v>9.6762732268514373</v>
      </c>
      <c r="L108">
        <f>LN(SampleData!D108)</f>
        <v>10.088970772667661</v>
      </c>
    </row>
    <row r="109" spans="11:12" x14ac:dyDescent="0.25">
      <c r="K109">
        <f>LN(SampleData!L109)</f>
        <v>9.7813764141411568</v>
      </c>
      <c r="L109">
        <f>LN(SampleData!D109)</f>
        <v>10.655846592727919</v>
      </c>
    </row>
    <row r="110" spans="11:12" x14ac:dyDescent="0.25">
      <c r="K110">
        <f>LN(SampleData!L110)</f>
        <v>9.8144377357026169</v>
      </c>
      <c r="L110">
        <f>LN(SampleData!D110)</f>
        <v>10.851238191028555</v>
      </c>
    </row>
    <row r="111" spans="11:12" x14ac:dyDescent="0.25">
      <c r="K111">
        <f>LN(SampleData!L111)</f>
        <v>10.16800334695607</v>
      </c>
      <c r="L111">
        <f>LN(SampleData!D111)</f>
        <v>10.62476047015509</v>
      </c>
    </row>
    <row r="112" spans="11:12" x14ac:dyDescent="0.25">
      <c r="K112">
        <f>LN(SampleData!L112)</f>
        <v>10.160993882477847</v>
      </c>
      <c r="L112">
        <f>LN(SampleData!D112)</f>
        <v>11.328353377631119</v>
      </c>
    </row>
    <row r="113" spans="11:12" x14ac:dyDescent="0.25">
      <c r="K113">
        <f>LN(SampleData!L113)</f>
        <v>9.833226019495461</v>
      </c>
      <c r="L113">
        <f>LN(SampleData!D113)</f>
        <v>11.23270879029638</v>
      </c>
    </row>
    <row r="114" spans="11:12" x14ac:dyDescent="0.25">
      <c r="K114">
        <f>LN(SampleData!L114)</f>
        <v>10.240745194931177</v>
      </c>
      <c r="L114">
        <f>LN(SampleData!D114)</f>
        <v>10.849201155083453</v>
      </c>
    </row>
    <row r="115" spans="11:12" x14ac:dyDescent="0.25">
      <c r="K115">
        <f>LN(SampleData!L115)</f>
        <v>9.6434206471173205</v>
      </c>
      <c r="L115">
        <f>LN(SampleData!D115)</f>
        <v>10.991072597355037</v>
      </c>
    </row>
    <row r="116" spans="11:12" x14ac:dyDescent="0.25">
      <c r="K116">
        <f>LN(SampleData!L116)</f>
        <v>10.083514812776709</v>
      </c>
      <c r="L116">
        <f>LN(SampleData!D116)</f>
        <v>11.326306688338391</v>
      </c>
    </row>
    <row r="117" spans="11:12" x14ac:dyDescent="0.25">
      <c r="K117">
        <f>LN(SampleData!L117)</f>
        <v>9.2579870254435352</v>
      </c>
      <c r="L117">
        <f>LN(SampleData!D117)</f>
        <v>10.092577816525454</v>
      </c>
    </row>
    <row r="118" spans="11:12" x14ac:dyDescent="0.25">
      <c r="K118">
        <f>LN(SampleData!L118)</f>
        <v>9.5171630879553479</v>
      </c>
      <c r="L118">
        <f>LN(SampleData!D118)</f>
        <v>11.34236250412232</v>
      </c>
    </row>
    <row r="119" spans="11:12" x14ac:dyDescent="0.25">
      <c r="K119">
        <f>LN(SampleData!L119)</f>
        <v>10.418733392735611</v>
      </c>
      <c r="L119">
        <f>LN(SampleData!D119)</f>
        <v>10.896183615612689</v>
      </c>
    </row>
    <row r="120" spans="11:12" x14ac:dyDescent="0.25">
      <c r="K120">
        <f>LN(SampleData!L120)</f>
        <v>8.690305809124883</v>
      </c>
      <c r="L120">
        <f>LN(SampleData!D120)</f>
        <v>9.9323665120865048</v>
      </c>
    </row>
    <row r="121" spans="11:12" x14ac:dyDescent="0.25">
      <c r="K121">
        <f>LN(SampleData!L121)</f>
        <v>11.026743672116998</v>
      </c>
      <c r="L121">
        <f>LN(SampleData!D121)</f>
        <v>10.948241857301557</v>
      </c>
    </row>
    <row r="122" spans="11:12" x14ac:dyDescent="0.25">
      <c r="K122">
        <f>LN(SampleData!L122)</f>
        <v>9.6820924717560359</v>
      </c>
      <c r="L122">
        <f>LN(SampleData!D122)</f>
        <v>10.536327248486318</v>
      </c>
    </row>
    <row r="123" spans="11:12" x14ac:dyDescent="0.25">
      <c r="K123">
        <f>LN(SampleData!L123)</f>
        <v>9.9588749546156858</v>
      </c>
      <c r="L123">
        <f>LN(SampleData!D123)</f>
        <v>10.69014784459452</v>
      </c>
    </row>
    <row r="124" spans="11:12" x14ac:dyDescent="0.25">
      <c r="K124">
        <f>LN(SampleData!L124)</f>
        <v>9.3810109860292759</v>
      </c>
      <c r="L124">
        <f>LN(SampleData!D124)</f>
        <v>10.449670667583172</v>
      </c>
    </row>
    <row r="125" spans="11:12" x14ac:dyDescent="0.25">
      <c r="K125">
        <f>LN(SampleData!L125)</f>
        <v>10.014626341770095</v>
      </c>
      <c r="L125">
        <f>LN(SampleData!D125)</f>
        <v>10.887324777062158</v>
      </c>
    </row>
    <row r="126" spans="11:12" x14ac:dyDescent="0.25">
      <c r="K126">
        <f>LN(SampleData!L126)</f>
        <v>8.5924861754516684</v>
      </c>
      <c r="L126">
        <f>LN(SampleData!D126)</f>
        <v>10.145649109686099</v>
      </c>
    </row>
    <row r="127" spans="11:12" x14ac:dyDescent="0.25">
      <c r="K127">
        <f>LN(SampleData!L127)</f>
        <v>10.360532580617472</v>
      </c>
      <c r="L127">
        <f>LN(SampleData!D127)</f>
        <v>11.675826321524578</v>
      </c>
    </row>
    <row r="128" spans="11:12" x14ac:dyDescent="0.25">
      <c r="K128">
        <f>LN(SampleData!L128)</f>
        <v>10.20824795652266</v>
      </c>
      <c r="L128">
        <f>LN(SampleData!D128)</f>
        <v>11.474267793279349</v>
      </c>
    </row>
    <row r="129" spans="11:12" x14ac:dyDescent="0.25">
      <c r="K129">
        <f>LN(SampleData!L129)</f>
        <v>10.406079371375014</v>
      </c>
      <c r="L129">
        <f>LN(SampleData!D129)</f>
        <v>11.254698629526748</v>
      </c>
    </row>
    <row r="130" spans="11:12" x14ac:dyDescent="0.25">
      <c r="K130">
        <f>LN(SampleData!L130)</f>
        <v>9.6418630144036364</v>
      </c>
      <c r="L130">
        <f>LN(SampleData!D130)</f>
        <v>10.833641741069437</v>
      </c>
    </row>
    <row r="131" spans="11:12" x14ac:dyDescent="0.25">
      <c r="K131">
        <f>LN(SampleData!L131)</f>
        <v>10.073441275336219</v>
      </c>
      <c r="L131">
        <f>LN(SampleData!D131)</f>
        <v>11.1003904236777</v>
      </c>
    </row>
    <row r="132" spans="11:12" x14ac:dyDescent="0.25">
      <c r="K132">
        <f>LN(SampleData!L132)</f>
        <v>10.702749963884775</v>
      </c>
      <c r="L132">
        <f>LN(SampleData!D132)</f>
        <v>11.243188085773259</v>
      </c>
    </row>
    <row r="133" spans="11:12" x14ac:dyDescent="0.25">
      <c r="K133">
        <f>LN(SampleData!L133)</f>
        <v>10.084266253072569</v>
      </c>
      <c r="L133">
        <f>LN(SampleData!D133)</f>
        <v>11.175534806728963</v>
      </c>
    </row>
    <row r="134" spans="11:12" x14ac:dyDescent="0.25">
      <c r="K134">
        <f>LN(SampleData!L134)</f>
        <v>10.503833902240531</v>
      </c>
      <c r="L134">
        <f>LN(SampleData!D134)</f>
        <v>10.948277034506731</v>
      </c>
    </row>
    <row r="135" spans="11:12" x14ac:dyDescent="0.25">
      <c r="K135">
        <f>LN(SampleData!L135)</f>
        <v>10.187274549019024</v>
      </c>
      <c r="L135">
        <f>LN(SampleData!D135)</f>
        <v>10.032100620004105</v>
      </c>
    </row>
    <row r="136" spans="11:12" x14ac:dyDescent="0.25">
      <c r="K136">
        <f>LN(SampleData!L136)</f>
        <v>10.025174070792728</v>
      </c>
      <c r="L136">
        <f>LN(SampleData!D136)</f>
        <v>10.815770263012745</v>
      </c>
    </row>
    <row r="137" spans="11:12" x14ac:dyDescent="0.25">
      <c r="K137">
        <f>LN(SampleData!L137)</f>
        <v>8.9921843621730115</v>
      </c>
      <c r="L137">
        <f>LN(SampleData!D137)</f>
        <v>9.4197905961583892</v>
      </c>
    </row>
    <row r="138" spans="11:12" x14ac:dyDescent="0.25">
      <c r="K138">
        <f>LN(SampleData!L138)</f>
        <v>10.490162488585556</v>
      </c>
      <c r="L138">
        <f>LN(SampleData!D138)</f>
        <v>11.471082115711416</v>
      </c>
    </row>
    <row r="139" spans="11:12" x14ac:dyDescent="0.25">
      <c r="K139">
        <f>LN(SampleData!L139)</f>
        <v>9.1973564444178884</v>
      </c>
      <c r="L139">
        <f>LN(SampleData!D139)</f>
        <v>10.943693590315842</v>
      </c>
    </row>
    <row r="140" spans="11:12" x14ac:dyDescent="0.25">
      <c r="K140">
        <f>LN(SampleData!L140)</f>
        <v>10.350446429473651</v>
      </c>
      <c r="L140">
        <f>LN(SampleData!D140)</f>
        <v>10.790843687312167</v>
      </c>
    </row>
    <row r="141" spans="11:12" x14ac:dyDescent="0.25">
      <c r="K141">
        <f>LN(SampleData!L141)</f>
        <v>9.9012851289809287</v>
      </c>
      <c r="L141">
        <f>LN(SampleData!D141)</f>
        <v>11.220431835521225</v>
      </c>
    </row>
    <row r="142" spans="11:12" x14ac:dyDescent="0.25">
      <c r="K142">
        <f>LN(SampleData!L142)</f>
        <v>9.7895346724600962</v>
      </c>
      <c r="L142">
        <f>LN(SampleData!D142)</f>
        <v>10.908448285122782</v>
      </c>
    </row>
    <row r="143" spans="11:12" x14ac:dyDescent="0.25">
      <c r="K143">
        <f>LN(SampleData!L143)</f>
        <v>10.700611792219068</v>
      </c>
      <c r="L143">
        <f>LN(SampleData!D143)</f>
        <v>10.783819445556016</v>
      </c>
    </row>
    <row r="144" spans="11:12" x14ac:dyDescent="0.25">
      <c r="K144">
        <f>LN(SampleData!L144)</f>
        <v>10.221650332241495</v>
      </c>
      <c r="L144">
        <f>LN(SampleData!D144)</f>
        <v>10.834745711532069</v>
      </c>
    </row>
    <row r="145" spans="11:12" x14ac:dyDescent="0.25">
      <c r="K145">
        <f>LN(SampleData!L145)</f>
        <v>9.1908516953923201</v>
      </c>
      <c r="L145">
        <f>LN(SampleData!D145)</f>
        <v>10.16627480445489</v>
      </c>
    </row>
    <row r="146" spans="11:12" x14ac:dyDescent="0.25">
      <c r="K146">
        <f>LN(SampleData!L146)</f>
        <v>10.066881099444563</v>
      </c>
      <c r="L146">
        <f>LN(SampleData!D146)</f>
        <v>10.373366173968712</v>
      </c>
    </row>
    <row r="147" spans="11:12" x14ac:dyDescent="0.25">
      <c r="K147">
        <f>LN(SampleData!L147)</f>
        <v>10.047328122511802</v>
      </c>
      <c r="L147">
        <f>LN(SampleData!D147)</f>
        <v>10.596184631815689</v>
      </c>
    </row>
    <row r="148" spans="11:12" x14ac:dyDescent="0.25">
      <c r="K148">
        <f>LN(SampleData!L148)</f>
        <v>9.4791453886582744</v>
      </c>
      <c r="L148">
        <f>LN(SampleData!D148)</f>
        <v>10.31896899591978</v>
      </c>
    </row>
    <row r="149" spans="11:12" x14ac:dyDescent="0.25">
      <c r="K149">
        <f>LN(SampleData!L149)</f>
        <v>9.4692370929962095</v>
      </c>
      <c r="L149">
        <f>LN(SampleData!D149)</f>
        <v>11.219520380615352</v>
      </c>
    </row>
    <row r="150" spans="11:12" x14ac:dyDescent="0.25">
      <c r="K150">
        <f>LN(SampleData!L150)</f>
        <v>9.0261771203028562</v>
      </c>
      <c r="L150">
        <f>LN(SampleData!D150)</f>
        <v>10.501472042414694</v>
      </c>
    </row>
    <row r="151" spans="11:12" x14ac:dyDescent="0.25">
      <c r="K151">
        <f>LN(SampleData!L151)</f>
        <v>9.8230364281385008</v>
      </c>
      <c r="L151">
        <f>LN(SampleData!D151)</f>
        <v>11.402831542173155</v>
      </c>
    </row>
    <row r="152" spans="11:12" x14ac:dyDescent="0.25">
      <c r="K152">
        <f>LN(SampleData!L152)</f>
        <v>10.394426745494522</v>
      </c>
      <c r="L152">
        <f>LN(SampleData!D152)</f>
        <v>11.576088039927869</v>
      </c>
    </row>
    <row r="153" spans="11:12" x14ac:dyDescent="0.25">
      <c r="K153">
        <f>LN(SampleData!L153)</f>
        <v>9.2850767180902007</v>
      </c>
      <c r="L153">
        <f>LN(SampleData!D153)</f>
        <v>9.8246607719901569</v>
      </c>
    </row>
    <row r="154" spans="11:12" x14ac:dyDescent="0.25">
      <c r="K154">
        <f>LN(SampleData!L154)</f>
        <v>10.518511016314495</v>
      </c>
      <c r="L154">
        <f>LN(SampleData!D154)</f>
        <v>11.198269513149912</v>
      </c>
    </row>
    <row r="155" spans="11:12" x14ac:dyDescent="0.25">
      <c r="K155">
        <f>LN(SampleData!L155)</f>
        <v>10.487098846027767</v>
      </c>
      <c r="L155">
        <f>LN(SampleData!D155)</f>
        <v>10.644090674252368</v>
      </c>
    </row>
    <row r="156" spans="11:12" x14ac:dyDescent="0.25">
      <c r="K156">
        <f>LN(SampleData!L156)</f>
        <v>10.181763021288337</v>
      </c>
      <c r="L156">
        <f>LN(SampleData!D156)</f>
        <v>11.414441253251834</v>
      </c>
    </row>
    <row r="157" spans="11:12" x14ac:dyDescent="0.25">
      <c r="K157">
        <f>LN(SampleData!L157)</f>
        <v>10.647565461764616</v>
      </c>
      <c r="L157">
        <f>LN(SampleData!D157)</f>
        <v>11.640720435742814</v>
      </c>
    </row>
    <row r="158" spans="11:12" x14ac:dyDescent="0.25">
      <c r="K158">
        <f>LN(SampleData!L158)</f>
        <v>9.4011260071822669</v>
      </c>
      <c r="L158">
        <f>LN(SampleData!D158)</f>
        <v>10.114032068273822</v>
      </c>
    </row>
    <row r="159" spans="11:12" x14ac:dyDescent="0.25">
      <c r="K159">
        <f>LN(SampleData!L159)</f>
        <v>8.5375838810639717</v>
      </c>
      <c r="L159">
        <f>LN(SampleData!D159)</f>
        <v>9.9103141978784048</v>
      </c>
    </row>
    <row r="160" spans="11:12" x14ac:dyDescent="0.25">
      <c r="K160">
        <f>LN(SampleData!L160)</f>
        <v>9.9237802558038908</v>
      </c>
      <c r="L160">
        <f>LN(SampleData!D160)</f>
        <v>11.927489056063653</v>
      </c>
    </row>
    <row r="161" spans="11:12" x14ac:dyDescent="0.25">
      <c r="K161">
        <f>LN(SampleData!L161)</f>
        <v>10.163117312420749</v>
      </c>
      <c r="L161">
        <f>LN(SampleData!D161)</f>
        <v>11.267459614651527</v>
      </c>
    </row>
    <row r="162" spans="11:12" x14ac:dyDescent="0.25">
      <c r="K162">
        <f>LN(SampleData!L162)</f>
        <v>10.091708341261072</v>
      </c>
      <c r="L162">
        <f>LN(SampleData!D162)</f>
        <v>11.730276270683579</v>
      </c>
    </row>
    <row r="163" spans="11:12" x14ac:dyDescent="0.25">
      <c r="K163">
        <f>LN(SampleData!L163)</f>
        <v>9.2242432771451739</v>
      </c>
      <c r="L163">
        <f>LN(SampleData!D163)</f>
        <v>10.000523515047723</v>
      </c>
    </row>
    <row r="164" spans="11:12" x14ac:dyDescent="0.25">
      <c r="K164">
        <f>LN(SampleData!L164)</f>
        <v>9.3706719108785226</v>
      </c>
      <c r="L164">
        <f>LN(SampleData!D164)</f>
        <v>9.4418488396220202</v>
      </c>
    </row>
    <row r="165" spans="11:12" x14ac:dyDescent="0.25">
      <c r="K165">
        <f>LN(SampleData!L165)</f>
        <v>10.397909366476442</v>
      </c>
      <c r="L165">
        <f>LN(SampleData!D165)</f>
        <v>11.625235774766013</v>
      </c>
    </row>
    <row r="166" spans="11:12" x14ac:dyDescent="0.25">
      <c r="K166">
        <f>LN(SampleData!L166)</f>
        <v>10.586786397041259</v>
      </c>
      <c r="L166">
        <f>LN(SampleData!D166)</f>
        <v>11.6682868401814</v>
      </c>
    </row>
    <row r="167" spans="11:12" x14ac:dyDescent="0.25">
      <c r="K167">
        <f>LN(SampleData!L167)</f>
        <v>10.424659468356262</v>
      </c>
      <c r="L167">
        <f>LN(SampleData!D167)</f>
        <v>11.187042958703143</v>
      </c>
    </row>
    <row r="168" spans="11:12" x14ac:dyDescent="0.25">
      <c r="K168">
        <f>LN(SampleData!L168)</f>
        <v>10.118961769545431</v>
      </c>
      <c r="L168">
        <f>LN(SampleData!D168)</f>
        <v>11.253532780980898</v>
      </c>
    </row>
    <row r="169" spans="11:12" x14ac:dyDescent="0.25">
      <c r="K169">
        <f>LN(SampleData!L169)</f>
        <v>9.6678917932826778</v>
      </c>
      <c r="L169">
        <f>LN(SampleData!D169)</f>
        <v>10.556359464094182</v>
      </c>
    </row>
    <row r="170" spans="11:12" x14ac:dyDescent="0.25">
      <c r="K170">
        <f>LN(SampleData!L170)</f>
        <v>10.225389875873601</v>
      </c>
      <c r="L170">
        <f>LN(SampleData!D170)</f>
        <v>12.030206209542181</v>
      </c>
    </row>
    <row r="171" spans="11:12" x14ac:dyDescent="0.25">
      <c r="K171">
        <f>LN(SampleData!L171)</f>
        <v>10.302431443654028</v>
      </c>
      <c r="L171">
        <f>LN(SampleData!D171)</f>
        <v>10.633014877188824</v>
      </c>
    </row>
    <row r="172" spans="11:12" x14ac:dyDescent="0.25">
      <c r="K172">
        <f>LN(SampleData!L172)</f>
        <v>9.5889822660404711</v>
      </c>
      <c r="L172">
        <f>LN(SampleData!D172)</f>
        <v>10.198095585058642</v>
      </c>
    </row>
    <row r="173" spans="11:12" x14ac:dyDescent="0.25">
      <c r="K173">
        <f>LN(SampleData!L173)</f>
        <v>10.449091343637994</v>
      </c>
      <c r="L173">
        <f>LN(SampleData!D173)</f>
        <v>11.582927160756119</v>
      </c>
    </row>
    <row r="174" spans="11:12" x14ac:dyDescent="0.25">
      <c r="K174">
        <f>LN(SampleData!L174)</f>
        <v>9.6350850948163043</v>
      </c>
      <c r="L174">
        <f>LN(SampleData!D174)</f>
        <v>10.879480127656327</v>
      </c>
    </row>
    <row r="175" spans="11:12" x14ac:dyDescent="0.25">
      <c r="K175">
        <f>LN(SampleData!L175)</f>
        <v>10.250122261580445</v>
      </c>
      <c r="L175">
        <f>LN(SampleData!D175)</f>
        <v>11.766109256014413</v>
      </c>
    </row>
    <row r="176" spans="11:12" x14ac:dyDescent="0.25">
      <c r="K176">
        <f>LN(SampleData!L176)</f>
        <v>9.2755661568938894</v>
      </c>
      <c r="L176">
        <f>LN(SampleData!D176)</f>
        <v>10.886932132596673</v>
      </c>
    </row>
    <row r="177" spans="11:12" x14ac:dyDescent="0.25">
      <c r="K177">
        <f>LN(SampleData!L177)</f>
        <v>10.463617493986263</v>
      </c>
      <c r="L177">
        <f>LN(SampleData!D177)</f>
        <v>11.331079794924211</v>
      </c>
    </row>
    <row r="178" spans="11:12" x14ac:dyDescent="0.25">
      <c r="K178">
        <f>LN(SampleData!L178)</f>
        <v>10.759454867227179</v>
      </c>
      <c r="L178">
        <f>LN(SampleData!D178)</f>
        <v>11.447842795810972</v>
      </c>
    </row>
    <row r="179" spans="11:12" x14ac:dyDescent="0.25">
      <c r="K179">
        <f>LN(SampleData!L179)</f>
        <v>10.495017203717081</v>
      </c>
      <c r="L179">
        <f>LN(SampleData!D179)</f>
        <v>11.69170743146565</v>
      </c>
    </row>
    <row r="180" spans="11:12" x14ac:dyDescent="0.25">
      <c r="K180">
        <f>LN(SampleData!L180)</f>
        <v>9.6877539793969305</v>
      </c>
      <c r="L180">
        <f>LN(SampleData!D180)</f>
        <v>10.015207802146536</v>
      </c>
    </row>
    <row r="181" spans="11:12" x14ac:dyDescent="0.25">
      <c r="K181">
        <f>LN(SampleData!L181)</f>
        <v>10.146276856097172</v>
      </c>
      <c r="L181">
        <f>LN(SampleData!D181)</f>
        <v>10.859729499912511</v>
      </c>
    </row>
    <row r="182" spans="11:12" x14ac:dyDescent="0.25">
      <c r="K182">
        <f>LN(SampleData!L182)</f>
        <v>10.158982120734663</v>
      </c>
      <c r="L182">
        <f>LN(SampleData!D182)</f>
        <v>10.996718722251758</v>
      </c>
    </row>
    <row r="183" spans="11:12" x14ac:dyDescent="0.25">
      <c r="K183">
        <f>LN(SampleData!L183)</f>
        <v>10.014357861367552</v>
      </c>
      <c r="L183">
        <f>LN(SampleData!D183)</f>
        <v>9.6792183679344088</v>
      </c>
    </row>
    <row r="184" spans="11:12" x14ac:dyDescent="0.25">
      <c r="K184">
        <f>LN(SampleData!L184)</f>
        <v>10.482121346307313</v>
      </c>
      <c r="L184">
        <f>LN(SampleData!D184)</f>
        <v>11.366823970028843</v>
      </c>
    </row>
    <row r="185" spans="11:12" x14ac:dyDescent="0.25">
      <c r="K185">
        <f>LN(SampleData!L185)</f>
        <v>8.9111253837106776</v>
      </c>
      <c r="L185">
        <f>LN(SampleData!D185)</f>
        <v>9.6211246415619467</v>
      </c>
    </row>
    <row r="186" spans="11:12" x14ac:dyDescent="0.25">
      <c r="K186">
        <f>LN(SampleData!L186)</f>
        <v>9.4158086316103837</v>
      </c>
      <c r="L186">
        <f>LN(SampleData!D186)</f>
        <v>10.019313118041719</v>
      </c>
    </row>
    <row r="187" spans="11:12" x14ac:dyDescent="0.25">
      <c r="K187">
        <f>LN(SampleData!L187)</f>
        <v>10.429280603423905</v>
      </c>
      <c r="L187">
        <f>LN(SampleData!D187)</f>
        <v>11.08795638496392</v>
      </c>
    </row>
    <row r="188" spans="11:12" x14ac:dyDescent="0.25">
      <c r="K188">
        <f>LN(SampleData!L188)</f>
        <v>10.086683726740743</v>
      </c>
      <c r="L188">
        <f>LN(SampleData!D188)</f>
        <v>11.031885155006929</v>
      </c>
    </row>
    <row r="189" spans="11:12" x14ac:dyDescent="0.25">
      <c r="K189">
        <f>LN(SampleData!L189)</f>
        <v>9.8777594039633971</v>
      </c>
      <c r="L189">
        <f>LN(SampleData!D189)</f>
        <v>10.828738025781755</v>
      </c>
    </row>
    <row r="190" spans="11:12" x14ac:dyDescent="0.25">
      <c r="K190">
        <f>LN(SampleData!L190)</f>
        <v>10.460643173884725</v>
      </c>
      <c r="L190">
        <f>LN(SampleData!D190)</f>
        <v>10.86283777387073</v>
      </c>
    </row>
    <row r="191" spans="11:12" x14ac:dyDescent="0.25">
      <c r="K191">
        <f>LN(SampleData!L191)</f>
        <v>9.6154720911831095</v>
      </c>
      <c r="L191">
        <f>LN(SampleData!D191)</f>
        <v>10.386746688084312</v>
      </c>
    </row>
    <row r="192" spans="11:12" x14ac:dyDescent="0.25">
      <c r="K192">
        <f>LN(SampleData!L192)</f>
        <v>10.228284757576837</v>
      </c>
      <c r="L192">
        <f>LN(SampleData!D192)</f>
        <v>10.817094686781081</v>
      </c>
    </row>
    <row r="193" spans="11:12" x14ac:dyDescent="0.25">
      <c r="K193">
        <f>LN(SampleData!L193)</f>
        <v>9.8331723786211018</v>
      </c>
      <c r="L193">
        <f>LN(SampleData!D193)</f>
        <v>10.510423036277007</v>
      </c>
    </row>
    <row r="194" spans="11:12" x14ac:dyDescent="0.25">
      <c r="K194">
        <f>LN(SampleData!L194)</f>
        <v>9.7912143100533413</v>
      </c>
      <c r="L194">
        <f>LN(SampleData!D194)</f>
        <v>10.349166470257595</v>
      </c>
    </row>
    <row r="195" spans="11:12" x14ac:dyDescent="0.25">
      <c r="K195">
        <f>LN(SampleData!L195)</f>
        <v>9.343734255146714</v>
      </c>
      <c r="L195">
        <f>LN(SampleData!D195)</f>
        <v>10.220995381885151</v>
      </c>
    </row>
    <row r="196" spans="11:12" x14ac:dyDescent="0.25">
      <c r="K196">
        <f>LN(SampleData!L196)</f>
        <v>9.7569577598402315</v>
      </c>
      <c r="L196">
        <f>LN(SampleData!D196)</f>
        <v>11.600853921314009</v>
      </c>
    </row>
    <row r="197" spans="11:12" x14ac:dyDescent="0.25">
      <c r="K197">
        <f>LN(SampleData!L197)</f>
        <v>9.9757151865330087</v>
      </c>
      <c r="L197">
        <f>LN(SampleData!D197)</f>
        <v>10.768863865608733</v>
      </c>
    </row>
    <row r="198" spans="11:12" x14ac:dyDescent="0.25">
      <c r="K198">
        <f>LN(SampleData!L198)</f>
        <v>9.5489531730965069</v>
      </c>
      <c r="L198">
        <f>LN(SampleData!D198)</f>
        <v>10.031704850336881</v>
      </c>
    </row>
    <row r="199" spans="11:12" x14ac:dyDescent="0.25">
      <c r="K199">
        <f>LN(SampleData!L199)</f>
        <v>8.0205991498969702</v>
      </c>
      <c r="L199">
        <f>LN(SampleData!D199)</f>
        <v>9.4360406520720819</v>
      </c>
    </row>
    <row r="200" spans="11:12" x14ac:dyDescent="0.25">
      <c r="K200">
        <f>LN(SampleData!L200)</f>
        <v>10.227670296024604</v>
      </c>
      <c r="L200">
        <f>LN(SampleData!D200)</f>
        <v>11.504076427470856</v>
      </c>
    </row>
    <row r="201" spans="11:12" x14ac:dyDescent="0.25">
      <c r="K201">
        <f>LN(SampleData!L201)</f>
        <v>9.867342105899775</v>
      </c>
      <c r="L201">
        <f>LN(SampleData!D201)</f>
        <v>10.680769058672864</v>
      </c>
    </row>
    <row r="202" spans="11:12" x14ac:dyDescent="0.25">
      <c r="K202">
        <f>LN(SampleData!L202)</f>
        <v>9.0677394033771606</v>
      </c>
      <c r="L202">
        <f>LN(SampleData!D202)</f>
        <v>9.5356072047552356</v>
      </c>
    </row>
    <row r="203" spans="11:12" x14ac:dyDescent="0.25">
      <c r="K203">
        <f>LN(SampleData!L203)</f>
        <v>9.4525019291261536</v>
      </c>
      <c r="L203">
        <f>LN(SampleData!D203)</f>
        <v>11.479658194854082</v>
      </c>
    </row>
    <row r="204" spans="11:12" x14ac:dyDescent="0.25">
      <c r="K204">
        <f>LN(SampleData!L204)</f>
        <v>10.306449530426175</v>
      </c>
      <c r="L204">
        <f>LN(SampleData!D204)</f>
        <v>10.262908722142885</v>
      </c>
    </row>
    <row r="205" spans="11:12" x14ac:dyDescent="0.25">
      <c r="K205">
        <f>LN(SampleData!L205)</f>
        <v>9.9679635717204924</v>
      </c>
      <c r="L205">
        <f>LN(SampleData!D205)</f>
        <v>10.681963445198846</v>
      </c>
    </row>
    <row r="206" spans="11:12" x14ac:dyDescent="0.25">
      <c r="K206">
        <f>LN(SampleData!L206)</f>
        <v>8.7574691414707484</v>
      </c>
      <c r="L206">
        <f>LN(SampleData!D206)</f>
        <v>9.5841083933410918</v>
      </c>
    </row>
    <row r="207" spans="11:12" x14ac:dyDescent="0.25">
      <c r="K207">
        <f>LN(SampleData!L207)</f>
        <v>9.983084006807271</v>
      </c>
      <c r="L207">
        <f>LN(SampleData!D207)</f>
        <v>11.122738056213281</v>
      </c>
    </row>
    <row r="208" spans="11:12" x14ac:dyDescent="0.25">
      <c r="K208">
        <f>LN(SampleData!L208)</f>
        <v>8.3363904805915521</v>
      </c>
      <c r="L208">
        <f>LN(SampleData!D208)</f>
        <v>9.410829232725586</v>
      </c>
    </row>
    <row r="209" spans="11:12" x14ac:dyDescent="0.25">
      <c r="K209">
        <f>LN(SampleData!L209)</f>
        <v>8.7271299152431663</v>
      </c>
      <c r="L209">
        <f>LN(SampleData!D209)</f>
        <v>9.6770887085012465</v>
      </c>
    </row>
    <row r="210" spans="11:12" x14ac:dyDescent="0.25">
      <c r="K210">
        <f>LN(SampleData!L210)</f>
        <v>10.501114531238661</v>
      </c>
      <c r="L210">
        <f>LN(SampleData!D210)</f>
        <v>10.874228590189055</v>
      </c>
    </row>
    <row r="211" spans="11:12" x14ac:dyDescent="0.25">
      <c r="K211">
        <f>LN(SampleData!L211)</f>
        <v>10.010187171195184</v>
      </c>
      <c r="L211">
        <f>LN(SampleData!D211)</f>
        <v>10.475257746929474</v>
      </c>
    </row>
    <row r="212" spans="11:12" x14ac:dyDescent="0.25">
      <c r="K212">
        <f>LN(SampleData!L212)</f>
        <v>10.652447797915286</v>
      </c>
      <c r="L212">
        <f>LN(SampleData!D212)</f>
        <v>11.840025346535221</v>
      </c>
    </row>
    <row r="213" spans="11:12" x14ac:dyDescent="0.25">
      <c r="K213">
        <f>LN(SampleData!L213)</f>
        <v>10.090838109351523</v>
      </c>
      <c r="L213">
        <f>LN(SampleData!D213)</f>
        <v>11.350112374564317</v>
      </c>
    </row>
    <row r="214" spans="11:12" x14ac:dyDescent="0.25">
      <c r="K214">
        <f>LN(SampleData!L214)</f>
        <v>10.607648854359173</v>
      </c>
      <c r="L214">
        <f>LN(SampleData!D214)</f>
        <v>10.831983496848645</v>
      </c>
    </row>
    <row r="215" spans="11:12" x14ac:dyDescent="0.25">
      <c r="K215">
        <f>LN(SampleData!L215)</f>
        <v>9.6906655502937902</v>
      </c>
      <c r="L215">
        <f>LN(SampleData!D215)</f>
        <v>9.041921720351219</v>
      </c>
    </row>
    <row r="216" spans="11:12" x14ac:dyDescent="0.25">
      <c r="K216">
        <f>LN(SampleData!L216)</f>
        <v>10.286707051696972</v>
      </c>
      <c r="L216">
        <f>LN(SampleData!D216)</f>
        <v>11.407453832027993</v>
      </c>
    </row>
    <row r="217" spans="11:12" x14ac:dyDescent="0.25">
      <c r="K217">
        <f>LN(SampleData!L217)</f>
        <v>9.8113174375639982</v>
      </c>
      <c r="L217">
        <f>LN(SampleData!D217)</f>
        <v>10.671881342470611</v>
      </c>
    </row>
    <row r="218" spans="11:12" x14ac:dyDescent="0.25">
      <c r="K218">
        <f>LN(SampleData!L218)</f>
        <v>10.526802223497393</v>
      </c>
      <c r="L218">
        <f>LN(SampleData!D218)</f>
        <v>10.99159485655909</v>
      </c>
    </row>
    <row r="219" spans="11:12" x14ac:dyDescent="0.25">
      <c r="K219">
        <f>LN(SampleData!L219)</f>
        <v>10.5398791792736</v>
      </c>
      <c r="L219">
        <f>LN(SampleData!D219)</f>
        <v>11.405752196156646</v>
      </c>
    </row>
    <row r="220" spans="11:12" x14ac:dyDescent="0.25">
      <c r="K220">
        <f>LN(SampleData!L220)</f>
        <v>10.287933293420217</v>
      </c>
      <c r="L220">
        <f>LN(SampleData!D220)</f>
        <v>11.220056631164454</v>
      </c>
    </row>
    <row r="221" spans="11:12" x14ac:dyDescent="0.25">
      <c r="K221">
        <f>LN(SampleData!L221)</f>
        <v>10.093281124168783</v>
      </c>
      <c r="L221">
        <f>LN(SampleData!D221)</f>
        <v>11.05117567885083</v>
      </c>
    </row>
    <row r="222" spans="11:12" x14ac:dyDescent="0.25">
      <c r="K222">
        <f>LN(SampleData!L222)</f>
        <v>10.089552095608918</v>
      </c>
      <c r="L222">
        <f>LN(SampleData!D222)</f>
        <v>11.571647100786235</v>
      </c>
    </row>
    <row r="223" spans="11:12" x14ac:dyDescent="0.25">
      <c r="K223">
        <f>LN(SampleData!L223)</f>
        <v>10.198765701609537</v>
      </c>
      <c r="L223">
        <f>LN(SampleData!D223)</f>
        <v>11.146027010010881</v>
      </c>
    </row>
    <row r="224" spans="11:12" x14ac:dyDescent="0.25">
      <c r="K224">
        <f>LN(SampleData!L224)</f>
        <v>9.7410274448377283</v>
      </c>
      <c r="L224">
        <f>LN(SampleData!D224)</f>
        <v>9.7665216974629701</v>
      </c>
    </row>
    <row r="225" spans="11:12" x14ac:dyDescent="0.25">
      <c r="K225">
        <f>LN(SampleData!L225)</f>
        <v>9.4956696788443669</v>
      </c>
      <c r="L225">
        <f>LN(SampleData!D225)</f>
        <v>10.066073979755881</v>
      </c>
    </row>
    <row r="226" spans="11:12" x14ac:dyDescent="0.25">
      <c r="K226">
        <f>LN(SampleData!L226)</f>
        <v>10.234588245355431</v>
      </c>
      <c r="L226">
        <f>LN(SampleData!D226)</f>
        <v>10.425520143000201</v>
      </c>
    </row>
    <row r="227" spans="11:12" x14ac:dyDescent="0.25">
      <c r="K227">
        <f>LN(SampleData!L227)</f>
        <v>10.545209851103886</v>
      </c>
      <c r="L227">
        <f>LN(SampleData!D227)</f>
        <v>11.030476715470552</v>
      </c>
    </row>
    <row r="228" spans="11:12" x14ac:dyDescent="0.25">
      <c r="K228">
        <f>LN(SampleData!L228)</f>
        <v>10.107325952792332</v>
      </c>
      <c r="L228">
        <f>LN(SampleData!D228)</f>
        <v>11.205448765190267</v>
      </c>
    </row>
    <row r="229" spans="11:12" x14ac:dyDescent="0.25">
      <c r="K229">
        <f>LN(SampleData!L229)</f>
        <v>10.628787256112481</v>
      </c>
      <c r="L229">
        <f>LN(SampleData!D229)</f>
        <v>11.743267048183812</v>
      </c>
    </row>
    <row r="230" spans="11:12" x14ac:dyDescent="0.25">
      <c r="K230">
        <f>LN(SampleData!L230)</f>
        <v>9.1290218507985941</v>
      </c>
      <c r="L230">
        <f>LN(SampleData!D230)</f>
        <v>8.821142236331891</v>
      </c>
    </row>
    <row r="231" spans="11:12" x14ac:dyDescent="0.25">
      <c r="K231">
        <f>LN(SampleData!L231)</f>
        <v>10.980620809527114</v>
      </c>
      <c r="L231">
        <f>LN(SampleData!D231)</f>
        <v>11.105738875963723</v>
      </c>
    </row>
    <row r="232" spans="11:12" x14ac:dyDescent="0.25">
      <c r="K232">
        <f>LN(SampleData!L232)</f>
        <v>9.7879083366839694</v>
      </c>
      <c r="L232">
        <f>LN(SampleData!D232)</f>
        <v>10.057923905840546</v>
      </c>
    </row>
    <row r="233" spans="11:12" x14ac:dyDescent="0.25">
      <c r="K233">
        <f>LN(SampleData!L233)</f>
        <v>10.544525316297522</v>
      </c>
      <c r="L233">
        <f>LN(SampleData!D233)</f>
        <v>11.507319782449395</v>
      </c>
    </row>
    <row r="234" spans="11:12" x14ac:dyDescent="0.25">
      <c r="K234">
        <f>LN(SampleData!L234)</f>
        <v>10.423233273676678</v>
      </c>
      <c r="L234">
        <f>LN(SampleData!D234)</f>
        <v>11.050715386954158</v>
      </c>
    </row>
    <row r="235" spans="11:12" x14ac:dyDescent="0.25">
      <c r="K235">
        <f>LN(SampleData!L235)</f>
        <v>9.1763698524050294</v>
      </c>
      <c r="L235">
        <f>LN(SampleData!D235)</f>
        <v>9.5271928217277431</v>
      </c>
    </row>
    <row r="236" spans="11:12" x14ac:dyDescent="0.25">
      <c r="K236">
        <f>LN(SampleData!L236)</f>
        <v>10.473675825695626</v>
      </c>
      <c r="L236">
        <f>LN(SampleData!D236)</f>
        <v>11.484978562919277</v>
      </c>
    </row>
    <row r="237" spans="11:12" x14ac:dyDescent="0.25">
      <c r="K237">
        <f>LN(SampleData!L237)</f>
        <v>9.3098236504611336</v>
      </c>
      <c r="L237">
        <f>LN(SampleData!D237)</f>
        <v>10.791646263831526</v>
      </c>
    </row>
    <row r="238" spans="11:12" x14ac:dyDescent="0.25">
      <c r="K238">
        <f>LN(SampleData!L238)</f>
        <v>10.458205652066457</v>
      </c>
      <c r="L238">
        <f>LN(SampleData!D238)</f>
        <v>11.070568130677657</v>
      </c>
    </row>
    <row r="239" spans="11:12" x14ac:dyDescent="0.25">
      <c r="K239">
        <f>LN(SampleData!L239)</f>
        <v>9.8176572959309354</v>
      </c>
      <c r="L239">
        <f>LN(SampleData!D239)</f>
        <v>10.82490511970208</v>
      </c>
    </row>
    <row r="240" spans="11:12" x14ac:dyDescent="0.25">
      <c r="K240">
        <f>LN(SampleData!L240)</f>
        <v>11.423963095122039</v>
      </c>
      <c r="L240">
        <f>LN(SampleData!D240)</f>
        <v>11.506142512673396</v>
      </c>
    </row>
    <row r="241" spans="11:12" x14ac:dyDescent="0.25">
      <c r="K241">
        <f>LN(SampleData!L241)</f>
        <v>10.197425019150417</v>
      </c>
      <c r="L241">
        <f>LN(SampleData!D241)</f>
        <v>10.416311178964792</v>
      </c>
    </row>
    <row r="242" spans="11:12" x14ac:dyDescent="0.25">
      <c r="K242">
        <f>LN(SampleData!L242)</f>
        <v>9.6056878018960621</v>
      </c>
      <c r="L242">
        <f>LN(SampleData!D242)</f>
        <v>10.420523850078832</v>
      </c>
    </row>
    <row r="243" spans="11:12" x14ac:dyDescent="0.25">
      <c r="K243">
        <f>LN(SampleData!L243)</f>
        <v>9.6130015527516122</v>
      </c>
      <c r="L243">
        <f>LN(SampleData!D243)</f>
        <v>10.013238416495247</v>
      </c>
    </row>
    <row r="244" spans="11:12" x14ac:dyDescent="0.25">
      <c r="K244">
        <f>LN(SampleData!L244)</f>
        <v>9.2699291633878396</v>
      </c>
      <c r="L244">
        <f>LN(SampleData!D244)</f>
        <v>9.4381131916740539</v>
      </c>
    </row>
    <row r="245" spans="11:12" x14ac:dyDescent="0.25">
      <c r="K245">
        <f>LN(SampleData!L245)</f>
        <v>9.8979723718480184</v>
      </c>
      <c r="L245">
        <f>LN(SampleData!D245)</f>
        <v>10.938485337475505</v>
      </c>
    </row>
    <row r="246" spans="11:12" x14ac:dyDescent="0.25">
      <c r="K246">
        <f>LN(SampleData!L246)</f>
        <v>9.3176689497287075</v>
      </c>
      <c r="L246">
        <f>LN(SampleData!D246)</f>
        <v>9.301733800405394</v>
      </c>
    </row>
    <row r="247" spans="11:12" x14ac:dyDescent="0.25">
      <c r="K247">
        <f>LN(SampleData!L247)</f>
        <v>9.8296795353914046</v>
      </c>
      <c r="L247">
        <f>LN(SampleData!D247)</f>
        <v>9.9716133815837278</v>
      </c>
    </row>
    <row r="248" spans="11:12" x14ac:dyDescent="0.25">
      <c r="K248">
        <f>LN(SampleData!L248)</f>
        <v>9.9901697086718517</v>
      </c>
      <c r="L248">
        <f>LN(SampleData!D248)</f>
        <v>10.243097717848269</v>
      </c>
    </row>
    <row r="249" spans="11:12" x14ac:dyDescent="0.25">
      <c r="K249">
        <f>LN(SampleData!L249)</f>
        <v>9.9401087359917728</v>
      </c>
      <c r="L249">
        <f>LN(SampleData!D249)</f>
        <v>10.778351940641137</v>
      </c>
    </row>
    <row r="250" spans="11:12" x14ac:dyDescent="0.25">
      <c r="K250">
        <f>LN(SampleData!L250)</f>
        <v>9.971940278170571</v>
      </c>
      <c r="L250">
        <f>LN(SampleData!D250)</f>
        <v>11.239580128618501</v>
      </c>
    </row>
    <row r="251" spans="11:12" x14ac:dyDescent="0.25">
      <c r="K251">
        <f>LN(SampleData!L251)</f>
        <v>9.5164270361040675</v>
      </c>
      <c r="L251">
        <f>LN(SampleData!D251)</f>
        <v>10.22672980038646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2222-7693-41D9-BE0F-0EAA67BBF6A2}">
  <dimension ref="A1:M20"/>
  <sheetViews>
    <sheetView topLeftCell="A2" workbookViewId="0">
      <selection activeCell="P11" sqref="P11"/>
    </sheetView>
  </sheetViews>
  <sheetFormatPr defaultRowHeight="15" x14ac:dyDescent="0.25"/>
  <cols>
    <col min="1" max="1" width="18.140625" bestFit="1" customWidth="1"/>
    <col min="2" max="5" width="12.7109375" bestFit="1" customWidth="1"/>
  </cols>
  <sheetData>
    <row r="1" spans="1:13" s="5" customFormat="1" x14ac:dyDescent="0.25">
      <c r="A1" s="56" t="s">
        <v>320</v>
      </c>
      <c r="B1" s="57"/>
      <c r="C1" s="57"/>
      <c r="D1" s="57"/>
      <c r="E1" s="58"/>
    </row>
    <row r="2" spans="1:13" ht="15.75" thickBot="1" x14ac:dyDescent="0.3">
      <c r="A2" s="59"/>
      <c r="B2" s="60"/>
      <c r="C2" s="60"/>
      <c r="D2" s="60"/>
      <c r="E2" s="61"/>
      <c r="G2" s="50" t="s">
        <v>321</v>
      </c>
      <c r="H2" s="51"/>
      <c r="I2" s="51"/>
      <c r="J2" s="51"/>
      <c r="K2" s="51"/>
      <c r="L2" s="51"/>
      <c r="M2" s="51"/>
    </row>
    <row r="3" spans="1:13" x14ac:dyDescent="0.25">
      <c r="A3" s="62" t="s">
        <v>262</v>
      </c>
      <c r="B3" s="63"/>
      <c r="C3" s="52" t="s">
        <v>263</v>
      </c>
      <c r="D3" s="52" t="s">
        <v>264</v>
      </c>
      <c r="E3" s="54" t="s">
        <v>266</v>
      </c>
    </row>
    <row r="4" spans="1:13" ht="15.75" thickBot="1" x14ac:dyDescent="0.3">
      <c r="A4" s="64"/>
      <c r="B4" s="65"/>
      <c r="C4" s="53"/>
      <c r="D4" s="53"/>
      <c r="E4" s="55"/>
    </row>
    <row r="5" spans="1:13" x14ac:dyDescent="0.25">
      <c r="A5" s="16" t="s">
        <v>275</v>
      </c>
      <c r="B5" s="17">
        <v>1171.4559999999999</v>
      </c>
      <c r="C5" s="17">
        <v>1281.48</v>
      </c>
      <c r="D5" s="17">
        <v>2002.6880000000001</v>
      </c>
      <c r="E5" s="17">
        <v>1451.2719999999999</v>
      </c>
    </row>
    <row r="6" spans="1:13" x14ac:dyDescent="0.25">
      <c r="A6" s="16" t="s">
        <v>276</v>
      </c>
      <c r="B6" s="17">
        <v>103.05318796843615</v>
      </c>
      <c r="C6" s="17">
        <v>204.47184397445349</v>
      </c>
      <c r="D6" s="17">
        <v>134.20602430017004</v>
      </c>
      <c r="E6" s="17">
        <v>102.0569340673573</v>
      </c>
    </row>
    <row r="7" spans="1:13" x14ac:dyDescent="0.25">
      <c r="A7" s="16" t="s">
        <v>277</v>
      </c>
      <c r="B7" s="17">
        <v>613</v>
      </c>
      <c r="C7" s="17">
        <v>690</v>
      </c>
      <c r="D7" s="17">
        <v>1275</v>
      </c>
      <c r="E7" s="17">
        <v>1080</v>
      </c>
    </row>
    <row r="8" spans="1:13" x14ac:dyDescent="0.25">
      <c r="A8" s="16" t="s">
        <v>278</v>
      </c>
      <c r="B8" s="17">
        <v>0</v>
      </c>
      <c r="C8" s="17">
        <v>0</v>
      </c>
      <c r="D8" s="17">
        <v>1200</v>
      </c>
      <c r="E8" s="17">
        <v>1200</v>
      </c>
    </row>
    <row r="9" spans="1:13" x14ac:dyDescent="0.25">
      <c r="A9" s="16" t="s">
        <v>279</v>
      </c>
      <c r="B9" s="17">
        <v>1629.4139706085921</v>
      </c>
      <c r="C9" s="17">
        <v>3232.9837216692436</v>
      </c>
      <c r="D9" s="17">
        <v>2121.9835625222117</v>
      </c>
      <c r="E9" s="17">
        <v>1613.6618133324059</v>
      </c>
    </row>
    <row r="10" spans="1:13" x14ac:dyDescent="0.25">
      <c r="A10" s="16" t="s">
        <v>280</v>
      </c>
      <c r="B10" s="17">
        <v>2654989.8876144579</v>
      </c>
      <c r="C10" s="17">
        <v>10452183.744578313</v>
      </c>
      <c r="D10" s="17">
        <v>4502814.2396144578</v>
      </c>
      <c r="E10" s="17">
        <v>2603904.4478072287</v>
      </c>
    </row>
    <row r="11" spans="1:13" x14ac:dyDescent="0.25">
      <c r="A11" s="16" t="s">
        <v>281</v>
      </c>
      <c r="B11" s="17">
        <v>14.794923684285241</v>
      </c>
      <c r="C11" s="17">
        <v>176.74692858416594</v>
      </c>
      <c r="D11" s="17">
        <v>15.156191947015326</v>
      </c>
      <c r="E11" s="17">
        <v>22.589302168714205</v>
      </c>
    </row>
    <row r="12" spans="1:13" x14ac:dyDescent="0.25">
      <c r="A12" s="16" t="s">
        <v>282</v>
      </c>
      <c r="B12" s="17">
        <v>2.9994741712474005</v>
      </c>
      <c r="C12" s="17">
        <v>12.384780775102763</v>
      </c>
      <c r="D12" s="17">
        <v>3.0078570162415983</v>
      </c>
      <c r="E12" s="17">
        <v>4.0255439916502533</v>
      </c>
    </row>
    <row r="13" spans="1:13" x14ac:dyDescent="0.25">
      <c r="A13" s="16" t="s">
        <v>283</v>
      </c>
      <c r="B13" s="17">
        <v>13035</v>
      </c>
      <c r="C13" s="17">
        <v>48000</v>
      </c>
      <c r="D13" s="17">
        <v>18000</v>
      </c>
      <c r="E13" s="17">
        <v>14400</v>
      </c>
    </row>
    <row r="14" spans="1:13" x14ac:dyDescent="0.25">
      <c r="A14" s="16" t="s">
        <v>284</v>
      </c>
      <c r="B14" s="17">
        <v>0</v>
      </c>
      <c r="C14" s="17">
        <v>0</v>
      </c>
      <c r="D14" s="17">
        <v>0</v>
      </c>
      <c r="E14" s="17">
        <v>0</v>
      </c>
    </row>
    <row r="15" spans="1:13" x14ac:dyDescent="0.25">
      <c r="A15" s="16" t="s">
        <v>285</v>
      </c>
      <c r="B15" s="17">
        <v>13035</v>
      </c>
      <c r="C15" s="17">
        <v>48000</v>
      </c>
      <c r="D15" s="17">
        <v>18000</v>
      </c>
      <c r="E15" s="17">
        <v>14400</v>
      </c>
    </row>
    <row r="16" spans="1:13" x14ac:dyDescent="0.25">
      <c r="A16" s="16" t="s">
        <v>286</v>
      </c>
      <c r="B16" s="17">
        <v>292864</v>
      </c>
      <c r="C16" s="17">
        <v>320370</v>
      </c>
      <c r="D16" s="17">
        <v>500672</v>
      </c>
      <c r="E16" s="17">
        <v>362818</v>
      </c>
    </row>
    <row r="17" spans="1:5" x14ac:dyDescent="0.25">
      <c r="A17" s="16" t="s">
        <v>287</v>
      </c>
      <c r="B17" s="17">
        <v>250</v>
      </c>
      <c r="C17" s="17">
        <v>250</v>
      </c>
      <c r="D17" s="17">
        <v>250</v>
      </c>
      <c r="E17" s="17">
        <v>250</v>
      </c>
    </row>
    <row r="18" spans="1:5" x14ac:dyDescent="0.25">
      <c r="A18" s="16" t="s">
        <v>292</v>
      </c>
      <c r="B18" s="21">
        <f>QUARTILE(SampleData!F2:F251,3)</f>
        <v>1564</v>
      </c>
      <c r="C18" s="18">
        <f>QUARTILE(SampleData!G2:G251,3)</f>
        <v>1440</v>
      </c>
      <c r="D18" s="18">
        <f>QUARTILE(SampleData!H2:H251,3)</f>
        <v>2400</v>
      </c>
      <c r="E18" s="18">
        <f>QUARTILE(SampleData!I2:I251,3)</f>
        <v>1680</v>
      </c>
    </row>
    <row r="19" spans="1:5" x14ac:dyDescent="0.25">
      <c r="A19" s="16" t="s">
        <v>293</v>
      </c>
      <c r="B19" s="18">
        <f>QUARTILE(SampleData!F2:F251,1)</f>
        <v>0</v>
      </c>
      <c r="C19" s="18">
        <f>QUARTILE(SampleData!G2:G251,1)</f>
        <v>315</v>
      </c>
      <c r="D19" s="18">
        <f>QUARTILE(SampleData!H2:H251,1)</f>
        <v>720</v>
      </c>
      <c r="E19" s="18">
        <f>QUARTILE(SampleData!I2:I251,1)</f>
        <v>600</v>
      </c>
    </row>
    <row r="20" spans="1:5" x14ac:dyDescent="0.25">
      <c r="A20" s="19" t="s">
        <v>294</v>
      </c>
      <c r="B20" s="22">
        <f>SUM(B18,-B19)</f>
        <v>1564</v>
      </c>
      <c r="C20" s="20">
        <f>SUM(C18,-C19)</f>
        <v>1125</v>
      </c>
      <c r="D20" s="20">
        <f>SUM(D18,-D19)</f>
        <v>1680</v>
      </c>
      <c r="E20" s="20">
        <f>SUM(E18,-E19)</f>
        <v>1080</v>
      </c>
    </row>
  </sheetData>
  <mergeCells count="6">
    <mergeCell ref="G2:M2"/>
    <mergeCell ref="C3:C4"/>
    <mergeCell ref="D3:D4"/>
    <mergeCell ref="E3:E4"/>
    <mergeCell ref="A1:E2"/>
    <mergeCell ref="A3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</vt:lpstr>
      <vt:lpstr>Task 3</vt:lpstr>
      <vt:lpstr>Task 2</vt:lpstr>
      <vt:lpstr>Task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Panthini Modi</cp:lastModifiedBy>
  <dcterms:created xsi:type="dcterms:W3CDTF">2011-08-01T14:22:18Z</dcterms:created>
  <dcterms:modified xsi:type="dcterms:W3CDTF">2019-09-08T13:27:38Z</dcterms:modified>
</cp:coreProperties>
</file>