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C:\Users\tpeters29\OneDrive - DXC Production\Personal\BSides Presentation\"/>
    </mc:Choice>
  </mc:AlternateContent>
  <xr:revisionPtr revIDLastSave="0" documentId="8_{C6BE2980-8F4C-4925-8B4D-4C15DB9E4738}" xr6:coauthVersionLast="36" xr6:coauthVersionMax="36" xr10:uidLastSave="{00000000-0000-0000-0000-000000000000}"/>
  <bookViews>
    <workbookView xWindow="0" yWindow="0" windowWidth="28800" windowHeight="12375" tabRatio="991" firstSheet="1" activeTab="1" xr2:uid="{00000000-000D-0000-FFFF-FFFF00000000}"/>
  </bookViews>
  <sheets>
    <sheet name="ReadMe" sheetId="23" r:id="rId1"/>
    <sheet name="Dashboard" sheetId="1" r:id="rId2"/>
    <sheet name="CSC #1" sheetId="2" r:id="rId3"/>
    <sheet name="CSC #2" sheetId="3" r:id="rId4"/>
    <sheet name="CSC #3" sheetId="4" r:id="rId5"/>
    <sheet name="CSC #4" sheetId="5" r:id="rId6"/>
    <sheet name="CSC #5" sheetId="13" r:id="rId7"/>
    <sheet name="CSC #6" sheetId="15" r:id="rId8"/>
    <sheet name="CSC #7" sheetId="20" r:id="rId9"/>
    <sheet name="CSC #8" sheetId="6" r:id="rId10"/>
    <sheet name="CSC #9" sheetId="12" r:id="rId11"/>
    <sheet name="CSC #10" sheetId="9" r:id="rId12"/>
    <sheet name="CSC #11" sheetId="11" r:id="rId13"/>
    <sheet name="CSC #12" sheetId="14" r:id="rId14"/>
    <sheet name="CSC #13" sheetId="18" r:id="rId15"/>
    <sheet name="CSC #14" sheetId="16" r:id="rId16"/>
    <sheet name="CSC #15" sheetId="8" r:id="rId17"/>
    <sheet name="CSC #16" sheetId="17" r:id="rId18"/>
    <sheet name="CSC #17" sheetId="10" r:id="rId19"/>
    <sheet name="CSC #18" sheetId="7" state="hidden" r:id="rId20"/>
    <sheet name="CSC #19" sheetId="19" r:id="rId21"/>
    <sheet name="CSC #20" sheetId="21" state="hidden" r:id="rId22"/>
    <sheet name="CSC #21" sheetId="25" r:id="rId23"/>
    <sheet name="Values" sheetId="22"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8" i="1" l="1"/>
  <c r="C7" i="1"/>
  <c r="K23" i="25" l="1"/>
  <c r="J23" i="25"/>
  <c r="K22" i="25"/>
  <c r="J22" i="25"/>
  <c r="K21" i="25"/>
  <c r="C6" i="1" s="1"/>
  <c r="J21" i="25"/>
  <c r="C4" i="1" l="1"/>
  <c r="F25" i="25"/>
  <c r="G25" i="25" s="1"/>
  <c r="F26" i="25"/>
  <c r="L21" i="2"/>
  <c r="G26" i="25" l="1"/>
  <c r="S20" i="1"/>
  <c r="F27" i="25"/>
  <c r="G27" i="25" s="1"/>
  <c r="D7" i="25" s="1"/>
  <c r="M30" i="7"/>
  <c r="L30" i="7"/>
  <c r="K30" i="7"/>
  <c r="J30" i="7"/>
  <c r="M27" i="7"/>
  <c r="L27" i="7"/>
  <c r="K27" i="7"/>
  <c r="J27" i="7"/>
  <c r="K25" i="7"/>
  <c r="J25" i="7"/>
  <c r="K24" i="7"/>
  <c r="J24" i="7"/>
  <c r="K23" i="10"/>
  <c r="J23" i="10"/>
  <c r="K22" i="10"/>
  <c r="J22" i="10"/>
  <c r="K21" i="10"/>
  <c r="J21" i="10"/>
  <c r="M22" i="9"/>
  <c r="L22" i="9"/>
  <c r="K22" i="9"/>
  <c r="J22" i="9"/>
  <c r="M22" i="6"/>
  <c r="L22" i="6"/>
  <c r="K22" i="6"/>
  <c r="J22" i="6"/>
  <c r="K23" i="3"/>
  <c r="J23" i="3"/>
  <c r="K22" i="3"/>
  <c r="J22" i="3"/>
  <c r="M21" i="2"/>
  <c r="F27" i="2" s="1"/>
  <c r="G27" i="2" s="1"/>
  <c r="G29" i="3"/>
  <c r="G26" i="13"/>
  <c r="M21" i="12"/>
  <c r="M21" i="17"/>
  <c r="M22" i="17"/>
  <c r="M23" i="17"/>
  <c r="M21" i="4"/>
  <c r="M22" i="4"/>
  <c r="M21" i="5"/>
  <c r="F27" i="5" s="1"/>
  <c r="G27" i="5" s="1"/>
  <c r="M21" i="15"/>
  <c r="M21" i="20"/>
  <c r="M22" i="20"/>
  <c r="M21" i="6"/>
  <c r="M23" i="6"/>
  <c r="M21" i="9"/>
  <c r="M23" i="9"/>
  <c r="M24" i="9"/>
  <c r="M21" i="11"/>
  <c r="M22" i="14"/>
  <c r="M23" i="18"/>
  <c r="M21" i="16"/>
  <c r="M21" i="8"/>
  <c r="F27" i="8" s="1"/>
  <c r="G27" i="8" s="1"/>
  <c r="G28" i="3"/>
  <c r="G25" i="13"/>
  <c r="L21" i="12"/>
  <c r="L21" i="17"/>
  <c r="L22" i="17"/>
  <c r="L23" i="17"/>
  <c r="L21" i="4"/>
  <c r="L22" i="4"/>
  <c r="L21" i="5"/>
  <c r="L21" i="15"/>
  <c r="L21" i="20"/>
  <c r="L22" i="20"/>
  <c r="L21" i="6"/>
  <c r="L23" i="6"/>
  <c r="L21" i="9"/>
  <c r="L23" i="9"/>
  <c r="L24" i="9"/>
  <c r="L21" i="11"/>
  <c r="F25" i="11" s="1"/>
  <c r="G25" i="11" s="1"/>
  <c r="L22" i="14"/>
  <c r="L23" i="18"/>
  <c r="L21" i="16"/>
  <c r="L21" i="8"/>
  <c r="K21" i="12"/>
  <c r="F24" i="12" s="1"/>
  <c r="K21" i="17"/>
  <c r="K22" i="17"/>
  <c r="K23" i="17"/>
  <c r="K24" i="10"/>
  <c r="K25" i="10"/>
  <c r="K26" i="10"/>
  <c r="K21" i="15"/>
  <c r="K21" i="20"/>
  <c r="K22" i="20"/>
  <c r="K21" i="6"/>
  <c r="K23" i="6"/>
  <c r="K21" i="9"/>
  <c r="K23" i="9"/>
  <c r="K24" i="9"/>
  <c r="K21" i="11"/>
  <c r="K21" i="14"/>
  <c r="K22" i="14"/>
  <c r="K21" i="18"/>
  <c r="K22" i="18"/>
  <c r="K23" i="18"/>
  <c r="K21" i="16"/>
  <c r="K21" i="8"/>
  <c r="K22" i="8"/>
  <c r="K21" i="7"/>
  <c r="K22" i="7"/>
  <c r="K23" i="7"/>
  <c r="K26" i="7"/>
  <c r="K28" i="7"/>
  <c r="K29" i="7"/>
  <c r="K31" i="7"/>
  <c r="K21" i="19"/>
  <c r="K22" i="19"/>
  <c r="K23" i="19"/>
  <c r="K24" i="19"/>
  <c r="K21" i="21"/>
  <c r="K22" i="21"/>
  <c r="K23" i="21"/>
  <c r="K24" i="21"/>
  <c r="K25" i="21"/>
  <c r="K26" i="21"/>
  <c r="K27" i="21"/>
  <c r="K28" i="21"/>
  <c r="K21" i="2"/>
  <c r="K22" i="2"/>
  <c r="K21" i="3"/>
  <c r="K21" i="13"/>
  <c r="F24" i="13" s="1"/>
  <c r="S6" i="1" s="1"/>
  <c r="K21" i="4"/>
  <c r="K22" i="4"/>
  <c r="K21" i="5"/>
  <c r="K22" i="5"/>
  <c r="J21" i="2"/>
  <c r="J22" i="2"/>
  <c r="J21" i="3"/>
  <c r="J21" i="13"/>
  <c r="F23" i="13" s="1"/>
  <c r="J21" i="12"/>
  <c r="J21" i="17"/>
  <c r="J22" i="17"/>
  <c r="J23" i="17"/>
  <c r="J24" i="10"/>
  <c r="J25" i="10"/>
  <c r="J26" i="10"/>
  <c r="J21" i="4"/>
  <c r="J22" i="4"/>
  <c r="J21" i="5"/>
  <c r="J22" i="5"/>
  <c r="J21" i="15"/>
  <c r="J21" i="20"/>
  <c r="J22" i="20"/>
  <c r="J21" i="6"/>
  <c r="J23" i="6"/>
  <c r="J21" i="9"/>
  <c r="J23" i="9"/>
  <c r="J24" i="9"/>
  <c r="J21" i="11"/>
  <c r="F23" i="11" s="1"/>
  <c r="J21" i="14"/>
  <c r="J22" i="14"/>
  <c r="J21" i="18"/>
  <c r="J22" i="18"/>
  <c r="J23" i="18"/>
  <c r="J21" i="16"/>
  <c r="J21" i="8"/>
  <c r="J22" i="8"/>
  <c r="J21" i="7"/>
  <c r="J22" i="7"/>
  <c r="J23" i="7"/>
  <c r="J26" i="7"/>
  <c r="J28" i="7"/>
  <c r="J29" i="7"/>
  <c r="J31" i="7"/>
  <c r="J21" i="19"/>
  <c r="J22" i="19"/>
  <c r="J23" i="19"/>
  <c r="J24" i="19"/>
  <c r="J21" i="21"/>
  <c r="J22" i="21"/>
  <c r="J23" i="21"/>
  <c r="J24" i="21"/>
  <c r="J25" i="21"/>
  <c r="J26" i="21"/>
  <c r="J27" i="21"/>
  <c r="J28" i="21"/>
  <c r="F25" i="6" l="1"/>
  <c r="F27" i="3"/>
  <c r="G27" i="3" s="1"/>
  <c r="F31" i="21"/>
  <c r="G31" i="21" s="1"/>
  <c r="F30" i="21"/>
  <c r="G30" i="21" s="1"/>
  <c r="F36" i="7"/>
  <c r="G36" i="7" s="1"/>
  <c r="F35" i="7"/>
  <c r="G35" i="7" s="1"/>
  <c r="F34" i="7"/>
  <c r="F33" i="7"/>
  <c r="G33" i="7" s="1"/>
  <c r="D5" i="25"/>
  <c r="F27" i="19"/>
  <c r="S19" i="1" s="1"/>
  <c r="F26" i="19"/>
  <c r="F28" i="10"/>
  <c r="G28" i="10" s="1"/>
  <c r="F29" i="10"/>
  <c r="G29" i="10" s="1"/>
  <c r="F27" i="17"/>
  <c r="G27" i="17" s="1"/>
  <c r="F25" i="17"/>
  <c r="G25" i="17" s="1"/>
  <c r="F26" i="17"/>
  <c r="S17" i="1" s="1"/>
  <c r="F28" i="17"/>
  <c r="G28" i="17" s="1"/>
  <c r="F26" i="8"/>
  <c r="G26" i="8" s="1"/>
  <c r="F25" i="8"/>
  <c r="S16" i="1" s="1"/>
  <c r="F24" i="8"/>
  <c r="F25" i="16"/>
  <c r="G25" i="16" s="1"/>
  <c r="F24" i="16"/>
  <c r="S15" i="1" s="1"/>
  <c r="F26" i="16"/>
  <c r="G26" i="16" s="1"/>
  <c r="F23" i="16"/>
  <c r="G23" i="16" s="1"/>
  <c r="F27" i="18"/>
  <c r="G27" i="18" s="1"/>
  <c r="F25" i="18"/>
  <c r="G25" i="18" s="1"/>
  <c r="F28" i="18"/>
  <c r="G28" i="18" s="1"/>
  <c r="F26" i="18"/>
  <c r="G26" i="18" s="1"/>
  <c r="F24" i="14"/>
  <c r="G24" i="14" s="1"/>
  <c r="F27" i="14"/>
  <c r="G27" i="14" s="1"/>
  <c r="F26" i="14"/>
  <c r="G26" i="14" s="1"/>
  <c r="F25" i="14"/>
  <c r="S13" i="1" s="1"/>
  <c r="F24" i="11"/>
  <c r="S12" i="1" s="1"/>
  <c r="F26" i="11"/>
  <c r="G26" i="11" s="1"/>
  <c r="G23" i="11"/>
  <c r="F29" i="9"/>
  <c r="G29" i="9" s="1"/>
  <c r="F28" i="9"/>
  <c r="G28" i="9" s="1"/>
  <c r="F27" i="9"/>
  <c r="S11" i="1" s="1"/>
  <c r="F26" i="9"/>
  <c r="G26" i="9" s="1"/>
  <c r="F26" i="12"/>
  <c r="G26" i="12" s="1"/>
  <c r="F25" i="12"/>
  <c r="G25" i="12" s="1"/>
  <c r="F23" i="12"/>
  <c r="G24" i="12"/>
  <c r="S10" i="1"/>
  <c r="F28" i="6"/>
  <c r="G28" i="6" s="1"/>
  <c r="F26" i="6"/>
  <c r="S9" i="1" s="1"/>
  <c r="F27" i="6"/>
  <c r="G27" i="6" s="1"/>
  <c r="G25" i="6"/>
  <c r="F27" i="20"/>
  <c r="G27" i="20" s="1"/>
  <c r="F24" i="20"/>
  <c r="G24" i="20" s="1"/>
  <c r="F25" i="20"/>
  <c r="G25" i="20" s="1"/>
  <c r="F26" i="20"/>
  <c r="G26" i="20" s="1"/>
  <c r="F25" i="15"/>
  <c r="G25" i="15" s="1"/>
  <c r="F24" i="15"/>
  <c r="S7" i="1" s="1"/>
  <c r="F23" i="15"/>
  <c r="G23" i="15" s="1"/>
  <c r="F26" i="15"/>
  <c r="G26" i="15" s="1"/>
  <c r="G24" i="15"/>
  <c r="F27" i="13"/>
  <c r="G23" i="13"/>
  <c r="G24" i="13"/>
  <c r="F26" i="5"/>
  <c r="G26" i="5" s="1"/>
  <c r="F25" i="5"/>
  <c r="G25" i="5" s="1"/>
  <c r="F24" i="5"/>
  <c r="F24" i="4"/>
  <c r="G24" i="4" s="1"/>
  <c r="F27" i="4"/>
  <c r="G27" i="4" s="1"/>
  <c r="F26" i="4"/>
  <c r="G26" i="4" s="1"/>
  <c r="F25" i="4"/>
  <c r="F26" i="3"/>
  <c r="G26" i="3" s="1"/>
  <c r="F25" i="2"/>
  <c r="S2" i="1" s="1"/>
  <c r="F24" i="2"/>
  <c r="G24" i="2" s="1"/>
  <c r="C5" i="1"/>
  <c r="F26" i="2"/>
  <c r="G24" i="16" l="1"/>
  <c r="G24" i="11"/>
  <c r="F32" i="21"/>
  <c r="G32" i="21" s="1"/>
  <c r="D7" i="21" s="1"/>
  <c r="G34" i="7"/>
  <c r="F37" i="7"/>
  <c r="D5" i="7" s="1"/>
  <c r="G27" i="19"/>
  <c r="F28" i="19"/>
  <c r="G28" i="19" s="1"/>
  <c r="D7" i="19" s="1"/>
  <c r="G26" i="19"/>
  <c r="F30" i="10"/>
  <c r="D5" i="10" s="1"/>
  <c r="S18" i="1"/>
  <c r="G26" i="17"/>
  <c r="F29" i="17"/>
  <c r="G29" i="17" s="1"/>
  <c r="D7" i="17" s="1"/>
  <c r="F28" i="8"/>
  <c r="D5" i="8" s="1"/>
  <c r="G24" i="8"/>
  <c r="G25" i="8"/>
  <c r="F27" i="16"/>
  <c r="G27" i="16" s="1"/>
  <c r="D7" i="16" s="1"/>
  <c r="F29" i="18"/>
  <c r="D5" i="18" s="1"/>
  <c r="S14" i="1"/>
  <c r="G25" i="14"/>
  <c r="F28" i="14"/>
  <c r="D5" i="14" s="1"/>
  <c r="F27" i="11"/>
  <c r="G27" i="11" s="1"/>
  <c r="D7" i="11" s="1"/>
  <c r="G27" i="9"/>
  <c r="F30" i="9"/>
  <c r="G30" i="9" s="1"/>
  <c r="D7" i="9" s="1"/>
  <c r="F27" i="12"/>
  <c r="D5" i="12" s="1"/>
  <c r="G23" i="12"/>
  <c r="F29" i="6"/>
  <c r="D5" i="6" s="1"/>
  <c r="G26" i="6"/>
  <c r="S8" i="1"/>
  <c r="F28" i="20"/>
  <c r="D5" i="20" s="1"/>
  <c r="F27" i="15"/>
  <c r="G27" i="13"/>
  <c r="D7" i="13" s="1"/>
  <c r="D5" i="13"/>
  <c r="F28" i="5"/>
  <c r="D5" i="5" s="1"/>
  <c r="G24" i="5"/>
  <c r="S5" i="1"/>
  <c r="F28" i="4"/>
  <c r="D5" i="4" s="1"/>
  <c r="S4" i="1"/>
  <c r="G25" i="4"/>
  <c r="G26" i="2"/>
  <c r="F28" i="2"/>
  <c r="S3" i="1"/>
  <c r="F30" i="3"/>
  <c r="G30" i="3" s="1"/>
  <c r="D7" i="3" s="1"/>
  <c r="G25" i="2"/>
  <c r="C10" i="1"/>
  <c r="G27" i="12" l="1"/>
  <c r="D7" i="12" s="1"/>
  <c r="G28" i="8"/>
  <c r="D7" i="8" s="1"/>
  <c r="D5" i="21"/>
  <c r="G37" i="7"/>
  <c r="D7" i="7" s="1"/>
  <c r="D5" i="19"/>
  <c r="G30" i="10"/>
  <c r="D7" i="10" s="1"/>
  <c r="D5" i="17"/>
  <c r="D5" i="16"/>
  <c r="G29" i="18"/>
  <c r="D7" i="18" s="1"/>
  <c r="G28" i="14"/>
  <c r="D7" i="14" s="1"/>
  <c r="D5" i="11"/>
  <c r="D5" i="9"/>
  <c r="G29" i="6"/>
  <c r="D7" i="6" s="1"/>
  <c r="G28" i="20"/>
  <c r="D7" i="20" s="1"/>
  <c r="D5" i="15"/>
  <c r="G27" i="15"/>
  <c r="D7" i="15" s="1"/>
  <c r="G28" i="5"/>
  <c r="D7" i="5" s="1"/>
  <c r="G28" i="4"/>
  <c r="D7" i="4" s="1"/>
  <c r="D5" i="3"/>
  <c r="D5" i="2"/>
  <c r="G28" i="2"/>
  <c r="D7" i="2" s="1"/>
</calcChain>
</file>

<file path=xl/sharedStrings.xml><?xml version="1.0" encoding="utf-8"?>
<sst xmlns="http://schemas.openxmlformats.org/spreadsheetml/2006/main" count="896" uniqueCount="210">
  <si>
    <t>CIS Controls Initial Assessment Tool (v7.1b)</t>
  </si>
  <si>
    <t>Instructions - Read me first.</t>
  </si>
  <si>
    <t>The purpose for this tool is to provide organizations with a simple tool for performing an initial assessment of their information assurance maturity level based on the controls defined by the CIS Controls and the Council on Cybersecurity. Any questions about how this tool works or suggestions can be directed to info@auditscripts.com. In order to use this tool, the assessor must only complete the answers to the drop down menu questions lists on the pages labeled CSC #1 - CSC #20. By choosing a drop down choice for each critical control, the assessment tool will automatically generate scores and maturity level based on the answers to each question. Based on the answers to each question, the dashboard worksheet will automatically populate with the overall maturity level scores for the organization as a whole. These scores can therefore be used to measure the organization's progress and what percentage of the CIS Controls they are currently following. Ideally in the long term organizations would deploy tools that would automate the collection of this information, but in the meanwhile, this tool can be used to help start the process of manually assessing the organization's maturity level.</t>
  </si>
  <si>
    <t>Field Definitions</t>
  </si>
  <si>
    <t>ID</t>
  </si>
  <si>
    <t>This is the ID number of the specific CIS Control sub-control reference as included in the CIS Controls documentation.</t>
  </si>
  <si>
    <t>CIS Control Detail</t>
  </si>
  <si>
    <t>This is the detail behind each specific sub-control as defined by the CIS Controls documentation.</t>
  </si>
  <si>
    <t>EOF Function</t>
  </si>
  <si>
    <t>This standards for "Executive Order Framework (EOF)" function. These functions were defined by NIST in the EOF and act as control characteristics.</t>
  </si>
  <si>
    <t>Sensor or Baseline</t>
  </si>
  <si>
    <t>This is the type of technical system or baseline that we believe is necessary in order to implement the specific sub control.</t>
  </si>
  <si>
    <t>Policy Approved</t>
  </si>
  <si>
    <t>This question determines whether the organization currently has a policy defined that indicates that they should be implementing the defined sub control.</t>
  </si>
  <si>
    <t>Control Implemented</t>
  </si>
  <si>
    <t>This question determines whether or not the organization currently has implemented this sub control and to what degree the control has been implemented.</t>
  </si>
  <si>
    <t>Control Automated</t>
  </si>
  <si>
    <t>This question determines whether or not the organization currently has automated the implementation of this sub control and to what degree the control has been automated.</t>
  </si>
  <si>
    <t>Control Reported to Business</t>
  </si>
  <si>
    <t>This question determines whether or not the organization is reporting this sub control to business representatives and to what degree the control has been reported.</t>
  </si>
  <si>
    <t>This work is licensed under a Creative Commons Attribution-ShareAlike 4.0 International License.</t>
  </si>
  <si>
    <t>CSC #1</t>
  </si>
  <si>
    <t>Maturity level:</t>
  </si>
  <si>
    <t>Description:</t>
  </si>
  <si>
    <t>Score:</t>
  </si>
  <si>
    <t>CSC #2</t>
  </si>
  <si>
    <t>Level One</t>
  </si>
  <si>
    <t>Policies Complete</t>
  </si>
  <si>
    <t>CSC #3</t>
  </si>
  <si>
    <t>Level Two</t>
  </si>
  <si>
    <t>Controls 1-5 Implemented</t>
  </si>
  <si>
    <t>CSC #4</t>
  </si>
  <si>
    <t>Level Three</t>
  </si>
  <si>
    <t>All Controls Implemented</t>
  </si>
  <si>
    <t>CSC #5</t>
  </si>
  <si>
    <t>Level Four</t>
  </si>
  <si>
    <t>All Controls Automated</t>
  </si>
  <si>
    <t>CSC #6</t>
  </si>
  <si>
    <t>Level Five</t>
  </si>
  <si>
    <t>All Controls Reported</t>
  </si>
  <si>
    <t>CSC #7</t>
  </si>
  <si>
    <t>CSC #8</t>
  </si>
  <si>
    <t>Maturity Rating*:</t>
  </si>
  <si>
    <t>CSC #9</t>
  </si>
  <si>
    <t>*Rating is on a 0-5 scale.</t>
  </si>
  <si>
    <t>CSC #10</t>
  </si>
  <si>
    <t>CSC #11</t>
  </si>
  <si>
    <t>CSC #12</t>
  </si>
  <si>
    <t>CSC #13</t>
  </si>
  <si>
    <t>CSC #14</t>
  </si>
  <si>
    <t>CSC #15</t>
  </si>
  <si>
    <t>CSC #16</t>
  </si>
  <si>
    <t>CSC #17</t>
  </si>
  <si>
    <t>CSC #19</t>
  </si>
  <si>
    <t>CIS Control #1: Inventory and Control of Hardware Assets</t>
  </si>
  <si>
    <t>Risk Addressed:</t>
  </si>
  <si>
    <t>Risk Accepted:</t>
  </si>
  <si>
    <t>NIST CSF</t>
  </si>
  <si>
    <t>Policy Defined</t>
  </si>
  <si>
    <t>Control Automated or Technically Enforced</t>
  </si>
  <si>
    <t>Identify</t>
  </si>
  <si>
    <t>No Policy</t>
  </si>
  <si>
    <t>Not Implemented</t>
  </si>
  <si>
    <t>Not Automated</t>
  </si>
  <si>
    <t>Not Reported</t>
  </si>
  <si>
    <t>Log Management System / SIEM</t>
  </si>
  <si>
    <t>Maintain an accurate and up-to-date inventory of all technology assets with the potential to store or process information. This inventory shall include all assets, whether connected to the organization's network or not.</t>
  </si>
  <si>
    <t>Asset Inventory System</t>
  </si>
  <si>
    <t>Ensure that unauthorized assets are either removed from the network, quarantined or the inventory is updated in a timely manner.</t>
  </si>
  <si>
    <t>Respond</t>
  </si>
  <si>
    <t>Not Applicable</t>
  </si>
  <si>
    <t>Protect</t>
  </si>
  <si>
    <t>All Policies Approved:</t>
  </si>
  <si>
    <t>All Controls Implemented:</t>
  </si>
  <si>
    <t>All Controls Automated:</t>
  </si>
  <si>
    <t>All Controls Reported:</t>
  </si>
  <si>
    <t>Total Percentage Complete:</t>
  </si>
  <si>
    <t>CIS Control #2: Inventory and Control of Software Assets</t>
  </si>
  <si>
    <t>Maintain an up-to-date list of all authorized software that is required in the enterprise for any business purpose on any business system.</t>
  </si>
  <si>
    <t>Software Application Inventory</t>
  </si>
  <si>
    <t>Ensure that only software applications or operating systems currently supported and receiving vendor updates are added to the organization's authorized software inventory. Unsupported software should be tagged as unsupported in the inventory system.</t>
  </si>
  <si>
    <t>Ensure that unauthorized software is either removed or the inventory is updated in a timely manner.</t>
  </si>
  <si>
    <t>Software Whitelisting System</t>
  </si>
  <si>
    <t>The organization's application whitelisting software must ensure that only authorized, digitally signed scripts (such as *.ps1,*.py, macros, etc.) are allowed to run on a system.</t>
  </si>
  <si>
    <t>Network Firewall / Acess Control System</t>
  </si>
  <si>
    <t>CIS Control #3: Continuous Vulnerability Management</t>
  </si>
  <si>
    <t>Detect</t>
  </si>
  <si>
    <t>Deploy automated software update tools in order to ensure that the operating systems are running the most recent security updates provided by the software vendor.</t>
  </si>
  <si>
    <t>Patch Management System</t>
  </si>
  <si>
    <t>Deploy automated software update tools in order to ensure that third-party software on all systems is running the most recent security updates provided by the software vendor.</t>
  </si>
  <si>
    <t>CIS Control #4: Controlled Use of Administrative Privileges</t>
  </si>
  <si>
    <t>Privileged Account Management System</t>
  </si>
  <si>
    <t>Before deploying any new asset, change all default passwords to have values consistent with administrative level accounts.</t>
  </si>
  <si>
    <t>Ensure that all users with administrative account access use a dedicated or secondary account for elevated activities. This account should only be used for administrative activities and not Internet browsing, email, or similar activities.</t>
  </si>
  <si>
    <t>CIS Control #5: Secure Configuration for Hardware and Software</t>
  </si>
  <si>
    <t>Maintain documented security configuration standards for all authorized operating systems and software.</t>
  </si>
  <si>
    <t>System Configuration Baselines &amp; Images</t>
  </si>
  <si>
    <t>System Configuration Enforcement System</t>
  </si>
  <si>
    <t>CIS Control #6: Maintenance, Monitoring, and Analysis of Audit Logs</t>
  </si>
  <si>
    <t>Ensure that local logging has been enabled on all systems and networking devices.</t>
  </si>
  <si>
    <t>CIS Control #7: Email and Web Browser Protections</t>
  </si>
  <si>
    <t>Ensure that only fully supported web browsers and email clients are allowed to execute in the organization, ideally only using the latest version of the browsers and email clients provided by the vendor.</t>
  </si>
  <si>
    <t>Use Domain Name System (DNS) filtering services to help block access to known malicious domains.</t>
  </si>
  <si>
    <t>DNS Domain Filtering System</t>
  </si>
  <si>
    <t>CIS Control #8: Malware Defenses</t>
  </si>
  <si>
    <t>Endpoint Protection System</t>
  </si>
  <si>
    <t>Ensure that the organization's anti-malware software updates its scanning engine and signature database on a regular basis.</t>
  </si>
  <si>
    <t>Configure devices so that they automatically conduct an anti-malware scan of removable media when inserted or connected.</t>
  </si>
  <si>
    <t>Configure devices to not auto-run content from removable media.</t>
  </si>
  <si>
    <t>CIS Control #9: Limitation and Control of Network Ports</t>
  </si>
  <si>
    <t>Apply host-based firewalls or port-filtering tools on end systems, with a default-deny rule that drops all traffic except those services and ports that are explicitly allowed.</t>
  </si>
  <si>
    <t>Host Based Firewall</t>
  </si>
  <si>
    <t>CIS Control #10: Data Recovery Capability</t>
  </si>
  <si>
    <t>Ensure that all system data is automatically backed up on a regular basis.</t>
  </si>
  <si>
    <t>Backup / Recovery System</t>
  </si>
  <si>
    <t>Ensure that all of the organization's key systems are backed up as a complete system, through processes such as imaging, to enable the quick recovery of an entire system.</t>
  </si>
  <si>
    <t>Ensure that backups are properly protected via physical security or encryption when they are stored, as well as when they are moved across the network. This includes remote backups and cloud services.</t>
  </si>
  <si>
    <t>Ensure that all backups have at least one offline (i.e., not accessible via a network connection) backup destination.</t>
  </si>
  <si>
    <t>CIS Control #11: Secure Configurations for Network Devices</t>
  </si>
  <si>
    <t>Network Device Management System</t>
  </si>
  <si>
    <t>Install the latest stable version of any security-related updates on all network devices.</t>
  </si>
  <si>
    <t>CIS Control #12: Boundary Defense</t>
  </si>
  <si>
    <t>Maintain an up-to-date inventory of all of the organization's network boundaries.</t>
  </si>
  <si>
    <t>Deny communication over unauthorized TCP or UDP ports or application traffic to ensure that only authorized protocols are allowed to cross the network boundary in or out of the network at each of the organization's network boundaries.</t>
  </si>
  <si>
    <t>CIS Control #13: Data Protection</t>
  </si>
  <si>
    <t>Maintain an inventory of all sensitive information stored, processed, or transmitted by the organization's technology systems, including those located on-site or at a remote service provider.</t>
  </si>
  <si>
    <t>Data Inventory / Classification System</t>
  </si>
  <si>
    <t>Remove sensitive data or systems not regularly accessed by the organization from the network. These systems shall only be used as stand-alone systems (disconnected from the network) by the business unit needing to occasionally use the system or completely virtualized and powered off until needed.</t>
  </si>
  <si>
    <t>Utilize approved cryptographic mechanisms to protect enterprise data stored on all mobile devices.</t>
  </si>
  <si>
    <t>Whole Disk Encryption System</t>
  </si>
  <si>
    <t>CIS Control #14: Controlled Access Based on the Need to Know</t>
  </si>
  <si>
    <t>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</si>
  <si>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CIS Control #15: Wireless Access Control</t>
  </si>
  <si>
    <t>Leverage the Advanced Encryption Standard (AES) to encrypt wireless data in transit.</t>
  </si>
  <si>
    <t>15.10</t>
  </si>
  <si>
    <t>Create a separate wireless network for personal or untrusted devices. Enterprise access from this network should be treated as untrusted and filtered and audited accordingly.</t>
  </si>
  <si>
    <t>CIS Control #16: Account Monitoring and Control</t>
  </si>
  <si>
    <t>Identity &amp; Access Management System</t>
  </si>
  <si>
    <t>Disable any account that cannot be associated with a business process or business owner.</t>
  </si>
  <si>
    <t>Automatically disable dormant accounts after a set period of inactivity.</t>
  </si>
  <si>
    <t>16.11</t>
  </si>
  <si>
    <t>Automatically lock workstation sessions after a standard period of inactivity.</t>
  </si>
  <si>
    <t>CIS Control #17: Implement a Security Awareness and Training Program</t>
  </si>
  <si>
    <t>Training / Awareness Education Plans</t>
  </si>
  <si>
    <t>Create a security awareness program for all workforce members to complete on a regular basis to ensure they understand and exhibit the necessary behaviors and skills to help ensure the security of the organization. The organization's security awareness program should be communicated in a continuous and engaging manner.</t>
  </si>
  <si>
    <t>Train workforce members on the importance of enabling and utilizing secure authentication.</t>
  </si>
  <si>
    <t>Train the workforce on how to identify different forms of social engineering attacks, such as phishing, phone scams, and impersonation calls.</t>
  </si>
  <si>
    <t>Train workforce members on how to identify and properly store, transfer, archive, and destroy sensitive information.</t>
  </si>
  <si>
    <t>Train workforce members to be aware of causes for unintentional data exposures, such as losing their mobile devices or emailing the wrong person due to autocomplete in email.</t>
  </si>
  <si>
    <t>Train workforce members to be able to identify the most common indicators of an incident and be able to report such an incident.</t>
  </si>
  <si>
    <t>CIS Control #18: Application Software Security</t>
  </si>
  <si>
    <t>Establish secure coding practices appropriate to the programming language and development environment being used.</t>
  </si>
  <si>
    <t>Secure Coding Standards</t>
  </si>
  <si>
    <t>For in-house developed software, ensure that explicit error checking is performed and documented for all input, including for size, data type, and acceptable ranges or formats.</t>
  </si>
  <si>
    <t>Verify that the version of all software acquired from outside your organization is still supported by the developer or appropriately hardened based on developer security recommendations.</t>
  </si>
  <si>
    <t>Only use up-to-date and trusted third-party components for the software developed by the organization.</t>
  </si>
  <si>
    <t>Use only standardized, currently accepted, and extensively reviewed encryption algorithms.</t>
  </si>
  <si>
    <t>Ensure that all software development personnel receive training in writing secure code for their specific development environment and responsibilities.</t>
  </si>
  <si>
    <t>Apply static and dynamic analysis tools to verify that secure coding practices are being adhered to for internally developed software.</t>
  </si>
  <si>
    <t>Software Vulnerability Scanning Tool</t>
  </si>
  <si>
    <t>Establish a process to accept and address reports of software vulnerabilities, including providing a means for external entities to contact your security group.</t>
  </si>
  <si>
    <t>Maintain separate environments for production and non-production systems. Developers should not have unmonitored access to production environments.</t>
  </si>
  <si>
    <t>18.10</t>
  </si>
  <si>
    <t>Protect web applications by deploying web application firewalls (WAFs) that inspect all traffic flowing to the web application for common web application attacks. For applications that are not web-based, specific application firewalls should be deployed if such tools are available for the given application type. If the traffic is encrypted, the device should either sit behind the encryption or be capable of decrypting the traffic prior to analysis. If neither option is appropriate, a host-based web application firewall should be deployed.</t>
  </si>
  <si>
    <t>Web Application Firewall (WAF)</t>
  </si>
  <si>
    <t>For applications that rely on a database, use standard hardening configuration templates. All systems that are part of critical business processes should also be tested.</t>
  </si>
  <si>
    <t>CIS Control #19: Incident Response and Management</t>
  </si>
  <si>
    <t>Ensure that there are written incident response plans that define roles of personnel as well as phases of incident handling/management.</t>
  </si>
  <si>
    <t>Incident Management Plans</t>
  </si>
  <si>
    <t>Designate management personnel, as well as backups, who will support the incident handling process by acting in key decision-making roles.</t>
  </si>
  <si>
    <t>Assemble and maintain information on third-party contact information to be used to report a security incident, such as Law Enforcement, relevant government departments, vendors, and Information Sharing and Analysis Center (ISAC) partners.</t>
  </si>
  <si>
    <t>Publish information for all workforce members, regarding reporting computer anomalies and incidents, to the incident handling team. Such information should be included in routine employee awareness activities.</t>
  </si>
  <si>
    <t>CIS Control #20: Penetration Tests and Red Team Exercises</t>
  </si>
  <si>
    <t>Establish a program for penetration tests that includes a full scope of blended attacks, such as wireless, client-based, and web application attacks.</t>
  </si>
  <si>
    <t>Penetration Testing Plans</t>
  </si>
  <si>
    <t>Conduct regular external and internal penetration tests to identify vulnerabilities and attack vectors that can be used to exploit enterprise systems successfully.</t>
  </si>
  <si>
    <t>Perform periodic Red Team exercises to test organizational readiness to identify and stop attacks or to respond quickly and effectively.</t>
  </si>
  <si>
    <t>Include tests for the presence of unprotected system information and artifacts that would be useful to attackers, including network diagrams, configuration files, older penetration test reports, emails or documents containing passwords or other information critical to system operation.</t>
  </si>
  <si>
    <t>Create a test bed that mimics a production environment for specific penetration tests and Red Team attacks against elements that are not typically tested in production, such as attacks against supervisory control and data acquisition and other control systems.</t>
  </si>
  <si>
    <t>Use vulnerability scanning and penetration testing tools in concert. The results of vulnerability scanning assessments should be used as a starting point to guide and focus penetration testing efforts.</t>
  </si>
  <si>
    <t>Wherever possible, ensure that Red Team results are documented using open, machine-readable standards (e.g., SCAP). Devise a scoring method for determining the results of Red Team exercises so that results can be compared over time.</t>
  </si>
  <si>
    <t>Any user or system accounts used to perform penetration testing should be controlled and monitored to make sure they are only being used for legitimate purposes, and are removed or restored to normal function after testing is over.</t>
  </si>
  <si>
    <t>DO NOT CHANGE THESE VALUES</t>
  </si>
  <si>
    <t>Policy Status</t>
  </si>
  <si>
    <t>Informal Policy</t>
  </si>
  <si>
    <t>Partial Written Policy</t>
  </si>
  <si>
    <t>Written Policy</t>
  </si>
  <si>
    <t>Approved Written Policy</t>
  </si>
  <si>
    <t>Implementation Status</t>
  </si>
  <si>
    <t>Parts of Policy Implemented</t>
  </si>
  <si>
    <t>Implemented on Some Systems</t>
  </si>
  <si>
    <t>Implemented on Most Systems</t>
  </si>
  <si>
    <t>Implemented on All Systems</t>
  </si>
  <si>
    <t>Automation Status</t>
  </si>
  <si>
    <t>Parts of Policy Automated</t>
  </si>
  <si>
    <t>Automated on Some Systems</t>
  </si>
  <si>
    <t>Automated on Most Systems</t>
  </si>
  <si>
    <t>Automated on All Systems</t>
  </si>
  <si>
    <t>Reporting Status</t>
  </si>
  <si>
    <t>Parts of Policy Reported</t>
  </si>
  <si>
    <t>Reported on Some Systems</t>
  </si>
  <si>
    <t>Reported on Most Systems</t>
  </si>
  <si>
    <t>Reported on All Systems</t>
  </si>
  <si>
    <t>CIS Control #21: Australian Privacy Management</t>
  </si>
  <si>
    <t>Privacy requirements applicable to the organisation have been identified, even in an ad-hoc manner.</t>
  </si>
  <si>
    <t>The organisation has defined what it considers personal information in the context of its business activities, even in an ad-hoc manner.</t>
  </si>
  <si>
    <t xml:space="preserve">There is a point of contact (person or role) to whom privacy issues could be reported, even in an ad-hoc manner. </t>
  </si>
  <si>
    <t>Australian Privacy Management</t>
  </si>
  <si>
    <t>CSC #21</t>
  </si>
  <si>
    <t>CIS Controls Initial Assessment Tool - IG1 (Australian Privacy)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</si>
</sst>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sz val="11"/>
      <color rgb="FF4374B7"/>
      <name val="Inherit"/>
    </font>
    <font>
      <u/>
      <sz val="11"/>
      <color theme="10"/>
      <name val="Calibri"/>
      <family val="2"/>
      <scheme val="minor"/>
    </font>
    <font>
      <sz val="11"/>
      <name val="Calibri"/>
      <family val="2"/>
      <scheme val="minor"/>
    </font>
    <font>
      <b/>
      <sz val="14"/>
      <color theme="0"/>
      <name val="Calibri"/>
      <family val="2"/>
      <scheme val="minor"/>
    </font>
    <font>
      <sz val="11"/>
      <color theme="0"/>
      <name val="Calibri"/>
      <family val="2"/>
      <scheme val="minor"/>
    </font>
  </fonts>
  <fills count="7">
    <fill>
      <patternFill patternType="none"/>
    </fill>
    <fill>
      <patternFill patternType="gray125"/>
    </fill>
    <fill>
      <patternFill patternType="solid">
        <fgColor theme="6" tint="0.79998168889431442"/>
        <bgColor indexed="64"/>
      </patternFill>
    </fill>
    <fill>
      <patternFill patternType="solid">
        <fgColor rgb="FFC00000"/>
        <bgColor indexed="64"/>
      </patternFill>
    </fill>
    <fill>
      <patternFill patternType="solid">
        <fgColor rgb="FF007054"/>
        <bgColor indexed="64"/>
      </patternFill>
    </fill>
    <fill>
      <patternFill patternType="solid">
        <fgColor rgb="FFE74C3C"/>
        <bgColor indexed="64"/>
      </patternFill>
    </fill>
    <fill>
      <patternFill patternType="solid">
        <fgColor theme="0" tint="-0.249977111117893"/>
        <bgColor indexed="64"/>
      </patternFill>
    </fill>
  </fills>
  <borders count="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41">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9" fontId="0" fillId="0" borderId="0" xfId="1" applyFont="1" applyAlignment="1">
      <alignment horizontal="center" vertical="center"/>
    </xf>
    <xf numFmtId="0" fontId="3" fillId="0" borderId="0" xfId="0" applyFont="1" applyAlignment="1">
      <alignment horizontal="center" vertical="center"/>
    </xf>
    <xf numFmtId="2" fontId="0" fillId="0" borderId="0" xfId="0" applyNumberFormat="1" applyAlignment="1">
      <alignment horizontal="center"/>
    </xf>
    <xf numFmtId="0" fontId="3" fillId="2" borderId="0" xfId="0" applyFont="1" applyFill="1" applyAlignment="1">
      <alignment horizontal="center"/>
    </xf>
    <xf numFmtId="0" fontId="5" fillId="0" borderId="0" xfId="0" applyFont="1" applyAlignment="1">
      <alignment horizontal="left" vertical="center"/>
    </xf>
    <xf numFmtId="0" fontId="2" fillId="3" borderId="0" xfId="0" applyFont="1" applyFill="1" applyAlignment="1">
      <alignment horizontal="center"/>
    </xf>
    <xf numFmtId="9" fontId="0" fillId="0" borderId="0" xfId="1" applyFont="1" applyAlignment="1">
      <alignment horizontal="center"/>
    </xf>
    <xf numFmtId="9" fontId="0" fillId="0" borderId="0" xfId="0" applyNumberFormat="1" applyAlignment="1">
      <alignment horizontal="center"/>
    </xf>
    <xf numFmtId="0" fontId="7" fillId="0" borderId="0" xfId="0" applyFont="1" applyAlignment="1">
      <alignment horizontal="left" wrapText="1"/>
    </xf>
    <xf numFmtId="0" fontId="7" fillId="0" borderId="0" xfId="0" applyFont="1" applyAlignment="1">
      <alignment wrapText="1"/>
    </xf>
    <xf numFmtId="0" fontId="7" fillId="0" borderId="0" xfId="0" applyFont="1" applyAlignment="1">
      <alignment horizontal="left" vertical="center" wrapText="1"/>
    </xf>
    <xf numFmtId="0" fontId="7" fillId="0" borderId="0" xfId="0" applyFont="1" applyAlignment="1">
      <alignment vertical="center" wrapText="1"/>
    </xf>
    <xf numFmtId="0" fontId="2" fillId="4" borderId="0" xfId="0" applyFont="1" applyFill="1" applyAlignment="1">
      <alignment horizontal="center" vertical="center"/>
    </xf>
    <xf numFmtId="0" fontId="8" fillId="4" borderId="1" xfId="0" applyFont="1" applyFill="1" applyBorder="1"/>
    <xf numFmtId="0" fontId="0" fillId="6" borderId="0" xfId="0" applyFill="1" applyAlignment="1">
      <alignment horizontal="center" vertical="center"/>
    </xf>
    <xf numFmtId="0" fontId="2" fillId="4" borderId="0" xfId="0" applyFont="1" applyFill="1" applyAlignment="1">
      <alignment horizontal="center" vertical="center" wrapText="1"/>
    </xf>
    <xf numFmtId="0" fontId="0" fillId="0" borderId="0" xfId="0" applyAlignment="1">
      <alignment vertical="center"/>
    </xf>
    <xf numFmtId="0" fontId="2" fillId="5" borderId="0" xfId="0" applyFont="1" applyFill="1" applyAlignment="1">
      <alignment horizontal="center"/>
    </xf>
    <xf numFmtId="9" fontId="2" fillId="5" borderId="0" xfId="0" applyNumberFormat="1" applyFont="1" applyFill="1" applyAlignment="1">
      <alignment horizontal="center"/>
    </xf>
    <xf numFmtId="9" fontId="2" fillId="4" borderId="0" xfId="0" applyNumberFormat="1" applyFont="1" applyFill="1" applyAlignment="1">
      <alignment horizontal="center"/>
    </xf>
    <xf numFmtId="2" fontId="8" fillId="4" borderId="2" xfId="0" applyNumberFormat="1" applyFont="1" applyFill="1" applyBorder="1" applyAlignment="1">
      <alignment horizontal="center"/>
    </xf>
    <xf numFmtId="0" fontId="9" fillId="0" borderId="0" xfId="0" applyFont="1" applyAlignment="1">
      <alignment horizontal="center"/>
    </xf>
    <xf numFmtId="9" fontId="9" fillId="0" borderId="0" xfId="0" applyNumberFormat="1" applyFont="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7" fillId="0" borderId="0" xfId="0" applyFont="1" applyAlignment="1">
      <alignment horizontal="left" vertical="top" wrapText="1"/>
    </xf>
    <xf numFmtId="0" fontId="0" fillId="0" borderId="0" xfId="0" applyFont="1" applyAlignment="1">
      <alignment horizontal="center"/>
    </xf>
    <xf numFmtId="9" fontId="0" fillId="0" borderId="0" xfId="0" applyNumberFormat="1" applyFont="1" applyAlignment="1">
      <alignment horizontal="center"/>
    </xf>
    <xf numFmtId="0" fontId="0" fillId="0" borderId="0" xfId="0" applyFont="1"/>
    <xf numFmtId="0" fontId="6" fillId="0" borderId="0" xfId="2" applyAlignment="1">
      <alignment horizontal="center" vertical="center"/>
    </xf>
    <xf numFmtId="0" fontId="3" fillId="0" borderId="0" xfId="0" applyFont="1" applyAlignment="1">
      <alignment horizontal="center"/>
    </xf>
    <xf numFmtId="0" fontId="0" fillId="0" borderId="0" xfId="0" applyAlignment="1">
      <alignment horizontal="left"/>
    </xf>
    <xf numFmtId="0" fontId="4" fillId="4" borderId="0" xfId="0" applyFont="1" applyFill="1" applyAlignment="1">
      <alignment horizontal="center" vertical="center"/>
    </xf>
    <xf numFmtId="0" fontId="2" fillId="4" borderId="0" xfId="0" applyFont="1" applyFill="1" applyAlignment="1">
      <alignment horizontal="center"/>
    </xf>
    <xf numFmtId="0" fontId="0" fillId="0" borderId="0" xfId="0" applyAlignment="1">
      <alignment horizontal="left" wrapText="1"/>
    </xf>
    <xf numFmtId="0" fontId="6" fillId="0" borderId="0" xfId="2" applyAlignment="1">
      <alignment horizontal="center"/>
    </xf>
  </cellXfs>
  <cellStyles count="3">
    <cellStyle name="Hyperlink" xfId="2" builtinId="8"/>
    <cellStyle name="Normal" xfId="0" builtinId="0"/>
    <cellStyle name="Percent" xfId="1" builtinId="5"/>
  </cellStyles>
  <dxfs count="440">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s>
  <tableStyles count="0" defaultTableStyle="TableStyleMedium2" defaultPivotStyle="PivotStyleLight16"/>
  <colors>
    <mruColors>
      <color rgb="FF007054"/>
      <color rgb="FFE74C3C"/>
      <color rgb="FF27AE60"/>
      <color rgb="FFE67E22"/>
      <color rgb="FFF39C12"/>
      <color rgb="FFF1C40F"/>
      <color rgb="FF27B060"/>
      <color rgb="FFEE7164"/>
      <color rgb="FFEB5A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Maturity Level Aggregat</a:t>
            </a:r>
            <a:r>
              <a:rPr lang="en-US" baseline="0"/>
              <a:t>e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Dashboard!$C$3</c:f>
              <c:strCache>
                <c:ptCount val="1"/>
                <c:pt idx="0">
                  <c:v>Score: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Dashboard!$B$4:$B$8</c:f>
              <c:strCache>
                <c:ptCount val="5"/>
                <c:pt idx="0">
                  <c:v>Policies Complete</c:v>
                </c:pt>
                <c:pt idx="1">
                  <c:v>Controls 1-5 Implemented</c:v>
                </c:pt>
                <c:pt idx="2">
                  <c:v>All Controls Implemented</c:v>
                </c:pt>
                <c:pt idx="3">
                  <c:v>All Controls Automated</c:v>
                </c:pt>
                <c:pt idx="4">
                  <c:v>All Controls Reported</c:v>
                </c:pt>
              </c:strCache>
            </c:strRef>
          </c:cat>
          <c:val>
            <c:numRef>
              <c:f>Dashboard!$C$4:$C$8</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692A-4F1F-AE7A-A06A2C8620EC}"/>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0CC-42A4-8023-10BE61945EA0}"/>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0CC-42A4-8023-10BE61945EA0}"/>
              </c:ext>
            </c:extLst>
          </c:dPt>
          <c:val>
            <c:numRef>
              <c:f>('CSC #8'!$D$5,'CSC #8'!$D$7)</c:f>
              <c:numCache>
                <c:formatCode>0%</c:formatCode>
                <c:ptCount val="2"/>
                <c:pt idx="0">
                  <c:v>0</c:v>
                </c:pt>
                <c:pt idx="1">
                  <c:v>1</c:v>
                </c:pt>
              </c:numCache>
            </c:numRef>
          </c:val>
          <c:extLst>
            <c:ext xmlns:c16="http://schemas.microsoft.com/office/drawing/2014/chart" uri="{C3380CC4-5D6E-409C-BE32-E72D297353CC}">
              <c16:uniqueId val="{00000004-10CC-42A4-8023-10BE61945EA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B84F-4144-B8DC-27F135556C8A}"/>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B84F-4144-B8DC-27F135556C8A}"/>
              </c:ext>
            </c:extLst>
          </c:dPt>
          <c:val>
            <c:numRef>
              <c:f>('CSC #9'!$D$5,'CSC #9'!$D$7)</c:f>
              <c:numCache>
                <c:formatCode>0%</c:formatCode>
                <c:ptCount val="2"/>
                <c:pt idx="0">
                  <c:v>0</c:v>
                </c:pt>
                <c:pt idx="1">
                  <c:v>1</c:v>
                </c:pt>
              </c:numCache>
            </c:numRef>
          </c:val>
          <c:extLst>
            <c:ext xmlns:c16="http://schemas.microsoft.com/office/drawing/2014/chart" uri="{C3380CC4-5D6E-409C-BE32-E72D297353CC}">
              <c16:uniqueId val="{00000004-B84F-4144-B8DC-27F135556C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582D-4B86-8D62-DFD90BDE3FD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582D-4B86-8D62-DFD90BDE3FD5}"/>
              </c:ext>
            </c:extLst>
          </c:dPt>
          <c:val>
            <c:numRef>
              <c:f>('CSC #10'!$D$5,'CSC #10'!$D$7)</c:f>
              <c:numCache>
                <c:formatCode>0%</c:formatCode>
                <c:ptCount val="2"/>
                <c:pt idx="0">
                  <c:v>0</c:v>
                </c:pt>
                <c:pt idx="1">
                  <c:v>1</c:v>
                </c:pt>
              </c:numCache>
            </c:numRef>
          </c:val>
          <c:extLst>
            <c:ext xmlns:c16="http://schemas.microsoft.com/office/drawing/2014/chart" uri="{C3380CC4-5D6E-409C-BE32-E72D297353CC}">
              <c16:uniqueId val="{00000004-582D-4B86-8D62-DFD90BDE3FD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CF7-4A02-8142-7D7F6E0E2D8A}"/>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CF7-4A02-8142-7D7F6E0E2D8A}"/>
              </c:ext>
            </c:extLst>
          </c:dPt>
          <c:val>
            <c:numRef>
              <c:f>('CSC #11'!$D$5,'CSC #11'!$D$7)</c:f>
              <c:numCache>
                <c:formatCode>0%</c:formatCode>
                <c:ptCount val="2"/>
                <c:pt idx="0">
                  <c:v>0</c:v>
                </c:pt>
                <c:pt idx="1">
                  <c:v>1</c:v>
                </c:pt>
              </c:numCache>
            </c:numRef>
          </c:val>
          <c:extLst>
            <c:ext xmlns:c16="http://schemas.microsoft.com/office/drawing/2014/chart" uri="{C3380CC4-5D6E-409C-BE32-E72D297353CC}">
              <c16:uniqueId val="{00000004-1CF7-4A02-8142-7D7F6E0E2D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E74C3C"/>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26F7-4C40-8B00-079CF4020804}"/>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26F7-4C40-8B00-079CF4020804}"/>
              </c:ext>
            </c:extLst>
          </c:dPt>
          <c:val>
            <c:numRef>
              <c:f>('CSC #12'!$D$5,'CSC #12'!$D$7)</c:f>
              <c:numCache>
                <c:formatCode>0%</c:formatCode>
                <c:ptCount val="2"/>
                <c:pt idx="0">
                  <c:v>0</c:v>
                </c:pt>
                <c:pt idx="1">
                  <c:v>1</c:v>
                </c:pt>
              </c:numCache>
            </c:numRef>
          </c:val>
          <c:extLst>
            <c:ext xmlns:c16="http://schemas.microsoft.com/office/drawing/2014/chart" uri="{C3380CC4-5D6E-409C-BE32-E72D297353CC}">
              <c16:uniqueId val="{00000004-26F7-4C40-8B00-079CF402080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EB2F-4B04-904E-2E02E0D7953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EB2F-4B04-904E-2E02E0D79535}"/>
              </c:ext>
            </c:extLst>
          </c:dPt>
          <c:val>
            <c:numRef>
              <c:f>('CSC #13'!$D$5,'CSC #13'!$D$7)</c:f>
              <c:numCache>
                <c:formatCode>0%</c:formatCode>
                <c:ptCount val="2"/>
                <c:pt idx="0">
                  <c:v>0</c:v>
                </c:pt>
                <c:pt idx="1">
                  <c:v>1</c:v>
                </c:pt>
              </c:numCache>
            </c:numRef>
          </c:val>
          <c:extLst>
            <c:ext xmlns:c16="http://schemas.microsoft.com/office/drawing/2014/chart" uri="{C3380CC4-5D6E-409C-BE32-E72D297353CC}">
              <c16:uniqueId val="{00000004-EB2F-4B04-904E-2E02E0D7953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6443-430D-9916-CC87CAB4E0ED}"/>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6443-430D-9916-CC87CAB4E0ED}"/>
              </c:ext>
            </c:extLst>
          </c:dPt>
          <c:val>
            <c:numRef>
              <c:f>('CSC #14'!$D$5,'CSC #14'!$D$7)</c:f>
              <c:numCache>
                <c:formatCode>0%</c:formatCode>
                <c:ptCount val="2"/>
                <c:pt idx="0">
                  <c:v>0</c:v>
                </c:pt>
                <c:pt idx="1">
                  <c:v>1</c:v>
                </c:pt>
              </c:numCache>
            </c:numRef>
          </c:val>
          <c:extLst>
            <c:ext xmlns:c16="http://schemas.microsoft.com/office/drawing/2014/chart" uri="{C3380CC4-5D6E-409C-BE32-E72D297353CC}">
              <c16:uniqueId val="{00000004-6443-430D-9916-CC87CAB4E0E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9F55-4508-ADDD-D839A6787E03}"/>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9F55-4508-ADDD-D839A6787E03}"/>
              </c:ext>
            </c:extLst>
          </c:dPt>
          <c:val>
            <c:numRef>
              <c:f>('CSC #15'!$D$5,'CSC #15'!$D$7)</c:f>
              <c:numCache>
                <c:formatCode>0%</c:formatCode>
                <c:ptCount val="2"/>
                <c:pt idx="0">
                  <c:v>0</c:v>
                </c:pt>
                <c:pt idx="1">
                  <c:v>1</c:v>
                </c:pt>
              </c:numCache>
            </c:numRef>
          </c:val>
          <c:extLst>
            <c:ext xmlns:c16="http://schemas.microsoft.com/office/drawing/2014/chart" uri="{C3380CC4-5D6E-409C-BE32-E72D297353CC}">
              <c16:uniqueId val="{00000004-9F55-4508-ADDD-D839A6787E0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4597-4B5B-8943-50271B6D707B}"/>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4597-4B5B-8943-50271B6D707B}"/>
              </c:ext>
            </c:extLst>
          </c:dPt>
          <c:val>
            <c:numRef>
              <c:f>('CSC #16'!$D$5,'CSC #16'!$D$7)</c:f>
              <c:numCache>
                <c:formatCode>0%</c:formatCode>
                <c:ptCount val="2"/>
                <c:pt idx="0">
                  <c:v>0</c:v>
                </c:pt>
                <c:pt idx="1">
                  <c:v>1</c:v>
                </c:pt>
              </c:numCache>
            </c:numRef>
          </c:val>
          <c:extLst>
            <c:ext xmlns:c16="http://schemas.microsoft.com/office/drawing/2014/chart" uri="{C3380CC4-5D6E-409C-BE32-E72D297353CC}">
              <c16:uniqueId val="{00000004-4597-4B5B-8943-50271B6D707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D162-41C8-9745-0DDB76033B23}"/>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D162-41C8-9745-0DDB76033B23}"/>
              </c:ext>
            </c:extLst>
          </c:dPt>
          <c:val>
            <c:numRef>
              <c:f>('CSC #17'!$D$5,'CSC #17'!$D$7)</c:f>
              <c:numCache>
                <c:formatCode>0%</c:formatCode>
                <c:ptCount val="2"/>
                <c:pt idx="0">
                  <c:v>0</c:v>
                </c:pt>
                <c:pt idx="1">
                  <c:v>1</c:v>
                </c:pt>
              </c:numCache>
            </c:numRef>
          </c:val>
          <c:extLst>
            <c:ext xmlns:c16="http://schemas.microsoft.com/office/drawing/2014/chart" uri="{C3380CC4-5D6E-409C-BE32-E72D297353CC}">
              <c16:uniqueId val="{00000004-D162-41C8-9745-0DDB76033B2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Implementation Percentage by Control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Dashboard!$R$2:$R$21</c15:sqref>
                  </c15:fullRef>
                </c:ext>
              </c:extLst>
              <c:f>Dashboard!$R$2:$R$20</c:f>
              <c:strCache>
                <c:ptCount val="19"/>
                <c:pt idx="0">
                  <c:v>CSC #1</c:v>
                </c:pt>
                <c:pt idx="1">
                  <c:v>CSC #2</c:v>
                </c:pt>
                <c:pt idx="2">
                  <c:v>CSC #3</c:v>
                </c:pt>
                <c:pt idx="3">
                  <c:v>CSC #4</c:v>
                </c:pt>
                <c:pt idx="4">
                  <c:v>CSC #5</c:v>
                </c:pt>
                <c:pt idx="5">
                  <c:v>CSC #6</c:v>
                </c:pt>
                <c:pt idx="6">
                  <c:v>CSC #7</c:v>
                </c:pt>
                <c:pt idx="7">
                  <c:v>CSC #8</c:v>
                </c:pt>
                <c:pt idx="8">
                  <c:v>CSC #9</c:v>
                </c:pt>
                <c:pt idx="9">
                  <c:v>CSC #10</c:v>
                </c:pt>
                <c:pt idx="10">
                  <c:v>CSC #11</c:v>
                </c:pt>
                <c:pt idx="11">
                  <c:v>CSC #12</c:v>
                </c:pt>
                <c:pt idx="12">
                  <c:v>CSC #13</c:v>
                </c:pt>
                <c:pt idx="13">
                  <c:v>CSC #14</c:v>
                </c:pt>
                <c:pt idx="14">
                  <c:v>CSC #15</c:v>
                </c:pt>
                <c:pt idx="15">
                  <c:v>CSC #16</c:v>
                </c:pt>
                <c:pt idx="16">
                  <c:v>CSC #17</c:v>
                </c:pt>
                <c:pt idx="17">
                  <c:v>CSC #19</c:v>
                </c:pt>
                <c:pt idx="18">
                  <c:v>CSC #21</c:v>
                </c:pt>
              </c:strCache>
            </c:strRef>
          </c:cat>
          <c:val>
            <c:numRef>
              <c:extLst>
                <c:ext xmlns:c15="http://schemas.microsoft.com/office/drawing/2012/chart" uri="{02D57815-91ED-43cb-92C2-25804820EDAC}">
                  <c15:fullRef>
                    <c15:sqref>Dashboard!$S$2:$S$21</c15:sqref>
                  </c15:fullRef>
                </c:ext>
              </c:extLst>
              <c:f>Dashboard!$S$2:$S$20</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0-CD54-4EB0-A8BF-44341277029C}"/>
            </c:ext>
          </c:extLst>
        </c:ser>
        <c:dLbls>
          <c:dLblPos val="inEnd"/>
          <c:showLegendKey val="0"/>
          <c:showVal val="1"/>
          <c:showCatName val="0"/>
          <c:showSerName val="0"/>
          <c:showPercent val="0"/>
          <c:showBubbleSize val="0"/>
        </c:dLbls>
        <c:gapWidth val="65"/>
        <c:axId val="469824968"/>
        <c:axId val="469823328"/>
      </c:barChart>
      <c:catAx>
        <c:axId val="46982496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69823328"/>
        <c:crosses val="autoZero"/>
        <c:auto val="1"/>
        <c:lblAlgn val="ctr"/>
        <c:lblOffset val="100"/>
        <c:noMultiLvlLbl val="0"/>
      </c:catAx>
      <c:valAx>
        <c:axId val="469823328"/>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6982496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6E36-4079-AC34-4908382216EB}"/>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6E36-4079-AC34-4908382216EB}"/>
              </c:ext>
            </c:extLst>
          </c:dPt>
          <c:val>
            <c:numRef>
              <c:f>('CSC #18'!$D$5,'CSC #18'!$D$7)</c:f>
              <c:numCache>
                <c:formatCode>0%</c:formatCode>
                <c:ptCount val="2"/>
                <c:pt idx="0">
                  <c:v>0</c:v>
                </c:pt>
                <c:pt idx="1">
                  <c:v>1</c:v>
                </c:pt>
              </c:numCache>
            </c:numRef>
          </c:val>
          <c:extLst>
            <c:ext xmlns:c16="http://schemas.microsoft.com/office/drawing/2014/chart" uri="{C3380CC4-5D6E-409C-BE32-E72D297353CC}">
              <c16:uniqueId val="{00000004-6E36-4079-AC34-4908382216E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BB70-4170-AC22-5D8C1FF6F70D}"/>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BB70-4170-AC22-5D8C1FF6F70D}"/>
              </c:ext>
            </c:extLst>
          </c:dPt>
          <c:val>
            <c:numRef>
              <c:f>('CSC #19'!$D$5,'CSC #19'!$D$7)</c:f>
              <c:numCache>
                <c:formatCode>0%</c:formatCode>
                <c:ptCount val="2"/>
                <c:pt idx="0">
                  <c:v>0</c:v>
                </c:pt>
                <c:pt idx="1">
                  <c:v>1</c:v>
                </c:pt>
              </c:numCache>
            </c:numRef>
          </c:val>
          <c:extLst>
            <c:ext xmlns:c16="http://schemas.microsoft.com/office/drawing/2014/chart" uri="{C3380CC4-5D6E-409C-BE32-E72D297353CC}">
              <c16:uniqueId val="{00000004-BB70-4170-AC22-5D8C1FF6F70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1214-48F6-93EB-21976BBA3F81}"/>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214-48F6-93EB-21976BBA3F81}"/>
              </c:ext>
            </c:extLst>
          </c:dPt>
          <c:val>
            <c:numRef>
              <c:f>('CSC #20'!$D$5,'CSC #20'!$D$7)</c:f>
              <c:numCache>
                <c:formatCode>0%</c:formatCode>
                <c:ptCount val="2"/>
                <c:pt idx="0">
                  <c:v>0</c:v>
                </c:pt>
                <c:pt idx="1">
                  <c:v>1</c:v>
                </c:pt>
              </c:numCache>
            </c:numRef>
          </c:val>
          <c:extLst>
            <c:ext xmlns:c16="http://schemas.microsoft.com/office/drawing/2014/chart" uri="{C3380CC4-5D6E-409C-BE32-E72D297353CC}">
              <c16:uniqueId val="{00000004-1214-48F6-93EB-21976BBA3F8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40FC-43D5-A2DC-2EF7A662C24A}"/>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40FC-43D5-A2DC-2EF7A662C24A}"/>
              </c:ext>
            </c:extLst>
          </c:dPt>
          <c:val>
            <c:numRef>
              <c:f>('CSC #21'!$D$5,'CSC #21'!$D$7)</c:f>
              <c:numCache>
                <c:formatCode>0%</c:formatCode>
                <c:ptCount val="2"/>
                <c:pt idx="0">
                  <c:v>0</c:v>
                </c:pt>
                <c:pt idx="1">
                  <c:v>1</c:v>
                </c:pt>
              </c:numCache>
            </c:numRef>
          </c:val>
          <c:extLst>
            <c:ext xmlns:c16="http://schemas.microsoft.com/office/drawing/2014/chart" uri="{C3380CC4-5D6E-409C-BE32-E72D297353CC}">
              <c16:uniqueId val="{00000004-40FC-43D5-A2DC-2EF7A662C24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E74C3C"/>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B93B-4986-B276-F0F4F209CE02}"/>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2-B93B-4986-B276-F0F4F209CE02}"/>
              </c:ext>
            </c:extLst>
          </c:dPt>
          <c:val>
            <c:numRef>
              <c:f>('CSC #1'!$D$5,'CSC #1'!$D$7)</c:f>
              <c:numCache>
                <c:formatCode>0%</c:formatCode>
                <c:ptCount val="2"/>
                <c:pt idx="0">
                  <c:v>0</c:v>
                </c:pt>
                <c:pt idx="1">
                  <c:v>1</c:v>
                </c:pt>
              </c:numCache>
            </c:numRef>
          </c:val>
          <c:extLst>
            <c:ext xmlns:c16="http://schemas.microsoft.com/office/drawing/2014/chart" uri="{C3380CC4-5D6E-409C-BE32-E72D297353CC}">
              <c16:uniqueId val="{00000000-B93B-4986-B276-F0F4F209CE0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0EB2-4EFB-957E-9CF7F2FB07A9}"/>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0EB2-4EFB-957E-9CF7F2FB07A9}"/>
              </c:ext>
            </c:extLst>
          </c:dPt>
          <c:val>
            <c:numRef>
              <c:f>('CSC #2'!$D$5,'CSC #2'!$D$7)</c:f>
              <c:numCache>
                <c:formatCode>0%</c:formatCode>
                <c:ptCount val="2"/>
                <c:pt idx="0">
                  <c:v>0</c:v>
                </c:pt>
                <c:pt idx="1">
                  <c:v>1</c:v>
                </c:pt>
              </c:numCache>
            </c:numRef>
          </c:val>
          <c:extLst>
            <c:ext xmlns:c16="http://schemas.microsoft.com/office/drawing/2014/chart" uri="{C3380CC4-5D6E-409C-BE32-E72D297353CC}">
              <c16:uniqueId val="{00000004-0EB2-4EFB-957E-9CF7F2FB07A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5215-40AA-AF35-884F67EA1B5C}"/>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5215-40AA-AF35-884F67EA1B5C}"/>
              </c:ext>
            </c:extLst>
          </c:dPt>
          <c:val>
            <c:numRef>
              <c:f>('CSC #3'!$D$5,'CSC #3'!$D$7)</c:f>
              <c:numCache>
                <c:formatCode>0%</c:formatCode>
                <c:ptCount val="2"/>
                <c:pt idx="0">
                  <c:v>0</c:v>
                </c:pt>
                <c:pt idx="1">
                  <c:v>1</c:v>
                </c:pt>
              </c:numCache>
            </c:numRef>
          </c:val>
          <c:extLst>
            <c:ext xmlns:c16="http://schemas.microsoft.com/office/drawing/2014/chart" uri="{C3380CC4-5D6E-409C-BE32-E72D297353CC}">
              <c16:uniqueId val="{00000004-5215-40AA-AF35-884F67EA1B5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2770-451F-BD3C-E5099CFEF6EC}"/>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2770-451F-BD3C-E5099CFEF6EC}"/>
              </c:ext>
            </c:extLst>
          </c:dPt>
          <c:val>
            <c:numRef>
              <c:f>('CSC #4'!$D$5,'CSC #4'!$D$7)</c:f>
              <c:numCache>
                <c:formatCode>0%</c:formatCode>
                <c:ptCount val="2"/>
                <c:pt idx="0">
                  <c:v>0</c:v>
                </c:pt>
                <c:pt idx="1">
                  <c:v>1</c:v>
                </c:pt>
              </c:numCache>
            </c:numRef>
          </c:val>
          <c:extLst>
            <c:ext xmlns:c16="http://schemas.microsoft.com/office/drawing/2014/chart" uri="{C3380CC4-5D6E-409C-BE32-E72D297353CC}">
              <c16:uniqueId val="{00000004-2770-451F-BD3C-E5099CFEF6E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2C3-49DF-A7AE-C874291F02DF}"/>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2C3-49DF-A7AE-C874291F02DF}"/>
              </c:ext>
            </c:extLst>
          </c:dPt>
          <c:val>
            <c:numRef>
              <c:f>('CSC #5'!$D$5,'CSC #5'!$D$7)</c:f>
              <c:numCache>
                <c:formatCode>0%</c:formatCode>
                <c:ptCount val="2"/>
                <c:pt idx="0">
                  <c:v>0</c:v>
                </c:pt>
                <c:pt idx="1">
                  <c:v>1</c:v>
                </c:pt>
              </c:numCache>
            </c:numRef>
          </c:val>
          <c:extLst>
            <c:ext xmlns:c16="http://schemas.microsoft.com/office/drawing/2014/chart" uri="{C3380CC4-5D6E-409C-BE32-E72D297353CC}">
              <c16:uniqueId val="{00000004-12C3-49DF-A7AE-C874291F02D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4F37-498C-B94B-8800AAAAFB0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4F37-498C-B94B-8800AAAAFB05}"/>
              </c:ext>
            </c:extLst>
          </c:dPt>
          <c:val>
            <c:numRef>
              <c:f>('CSC #6'!$D$5,'CSC #6'!$D$7)</c:f>
              <c:numCache>
                <c:formatCode>0%</c:formatCode>
                <c:ptCount val="2"/>
                <c:pt idx="0">
                  <c:v>0</c:v>
                </c:pt>
                <c:pt idx="1">
                  <c:v>1</c:v>
                </c:pt>
              </c:numCache>
            </c:numRef>
          </c:val>
          <c:extLst>
            <c:ext xmlns:c16="http://schemas.microsoft.com/office/drawing/2014/chart" uri="{C3380CC4-5D6E-409C-BE32-E72D297353CC}">
              <c16:uniqueId val="{00000004-4F37-498C-B94B-8800AAAAFB0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FB0F-43C6-A17F-AF2C4A04A3FD}"/>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FB0F-43C6-A17F-AF2C4A04A3FD}"/>
              </c:ext>
            </c:extLst>
          </c:dPt>
          <c:val>
            <c:numRef>
              <c:f>('CSC #7'!$D$5,'CSC #7'!$D$7)</c:f>
              <c:numCache>
                <c:formatCode>0%</c:formatCode>
                <c:ptCount val="2"/>
                <c:pt idx="0">
                  <c:v>0</c:v>
                </c:pt>
                <c:pt idx="1">
                  <c:v>1</c:v>
                </c:pt>
              </c:numCache>
            </c:numRef>
          </c:val>
          <c:extLst>
            <c:ext xmlns:c16="http://schemas.microsoft.com/office/drawing/2014/chart" uri="{C3380CC4-5D6E-409C-BE32-E72D297353CC}">
              <c16:uniqueId val="{00000004-FB0F-43C6-A17F-AF2C4A04A3F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chart" Target="../charts/chart1.xml"/><Relationship Id="rId5" Type="http://schemas.openxmlformats.org/officeDocument/2006/relationships/chart" Target="../charts/chart2.xml"/><Relationship Id="rId4" Type="http://schemas.openxmlformats.org/officeDocument/2006/relationships/image" Target="../media/image1.jp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5" Type="http://schemas.openxmlformats.org/officeDocument/2006/relationships/image" Target="../media/image4.png"/><Relationship Id="rId4" Type="http://schemas.openxmlformats.org/officeDocument/2006/relationships/chart" Target="../charts/chart23.xml"/></Relationships>
</file>

<file path=xl/drawings/_rels/drawing3.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15</xdr:col>
      <xdr:colOff>488949</xdr:colOff>
      <xdr:row>0</xdr:row>
      <xdr:rowOff>115690</xdr:rowOff>
    </xdr:from>
    <xdr:to>
      <xdr:col>15</xdr:col>
      <xdr:colOff>2006688</xdr:colOff>
      <xdr:row>0</xdr:row>
      <xdr:rowOff>615950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32949" y="115690"/>
          <a:ext cx="1517739" cy="500260"/>
        </a:xfrm>
        <a:prstGeom prst="rect">
          <a:avLst/>
        </a:prstGeom>
      </xdr:spPr>
    </xdr:pic>
    <xdr:clientData/>
  </xdr:twoCellAnchor>
  <xdr:twoCellAnchor editAs="oneCell">
    <xdr:from>
      <xdr:col>0</xdr:col>
      <xdr:colOff>196850</xdr:colOff>
      <xdr:row>0</xdr:row>
      <xdr:rowOff>120650</xdr:rowOff>
    </xdr:from>
    <xdr:to>
      <xdr:col>3</xdr:col>
      <xdr:colOff>603627</xdr:colOff>
      <xdr:row>0</xdr:row>
      <xdr:rowOff>618080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196850" y="120650"/>
          <a:ext cx="2235577" cy="497430"/>
        </a:xfrm>
        <a:prstGeom prst="rect">
          <a:avLst/>
        </a:prstGeom>
      </xdr:spPr>
    </xdr:pic>
    <xdr:clientData/>
  </xdr:twoCellAnchor>
  <xdr:twoCellAnchor editAs="oneCell">
    <xdr:from>
      <xdr:col>1</xdr:col>
      <xdr:colOff>219711</xdr:colOff>
      <xdr:row>16</xdr:row>
      <xdr:rowOff>35560</xdr:rowOff>
    </xdr:from>
    <xdr:to>
      <xdr:col>2</xdr:col>
      <xdr:colOff>190501</xdr:colOff>
      <xdr:row>16</xdr:row>
      <xdr:rowOff>334596</xdr:rowOff>
    </xdr:to>
    <xdr:pic>
      <xdr:nvPicPr>
        <xdr:cNvPr id="7" name="Picture 6" descr="Creative Commons Licens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9311" y="4779010"/>
          <a:ext cx="580390" cy="299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4023360</xdr:colOff>
      <xdr:row>30</xdr:row>
      <xdr:rowOff>60960</xdr:rowOff>
    </xdr:from>
    <xdr:to>
      <xdr:col>2</xdr:col>
      <xdr:colOff>6192</xdr:colOff>
      <xdr:row>30</xdr:row>
      <xdr:rowOff>358140</xdr:rowOff>
    </xdr:to>
    <xdr:pic>
      <xdr:nvPicPr>
        <xdr:cNvPr id="17" name="Picture 16" descr="Creative Commons License">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a:extLst>
            <a:ext uri="{FF2B5EF4-FFF2-40B4-BE49-F238E27FC236}">
              <a16:creationId xmlns:a16="http://schemas.microsoft.com/office/drawing/2014/main" id="{00000000-0008-0000-0900-000012000000}"/>
            </a:ext>
          </a:extLst>
        </xdr:cNvPr>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7</xdr:col>
      <xdr:colOff>7937</xdr:colOff>
      <xdr:row>0</xdr:row>
      <xdr:rowOff>127000</xdr:rowOff>
    </xdr:from>
    <xdr:to>
      <xdr:col>7</xdr:col>
      <xdr:colOff>1525676</xdr:colOff>
      <xdr:row>0</xdr:row>
      <xdr:rowOff>627260</xdr:rowOff>
    </xdr:to>
    <xdr:pic>
      <xdr:nvPicPr>
        <xdr:cNvPr id="19" name="Picture 18">
          <a:extLst>
            <a:ext uri="{FF2B5EF4-FFF2-40B4-BE49-F238E27FC236}">
              <a16:creationId xmlns:a16="http://schemas.microsoft.com/office/drawing/2014/main" id="{00000000-0008-0000-09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00250"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4023360</xdr:colOff>
      <xdr:row>28</xdr:row>
      <xdr:rowOff>60960</xdr:rowOff>
    </xdr:from>
    <xdr:to>
      <xdr:col>2</xdr:col>
      <xdr:colOff>6192</xdr:colOff>
      <xdr:row>28</xdr:row>
      <xdr:rowOff>358140</xdr:rowOff>
    </xdr:to>
    <xdr:pic>
      <xdr:nvPicPr>
        <xdr:cNvPr id="17" name="Picture 16" descr="Creative Commons License">
          <a:extLst>
            <a:ext uri="{FF2B5EF4-FFF2-40B4-BE49-F238E27FC236}">
              <a16:creationId xmlns:a16="http://schemas.microsoft.com/office/drawing/2014/main" id="{00000000-0008-0000-0A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611188</xdr:colOff>
      <xdr:row>0</xdr:row>
      <xdr:rowOff>134938</xdr:rowOff>
    </xdr:from>
    <xdr:to>
      <xdr:col>1</xdr:col>
      <xdr:colOff>2227640</xdr:colOff>
      <xdr:row>0</xdr:row>
      <xdr:rowOff>632368</xdr:rowOff>
    </xdr:to>
    <xdr:pic>
      <xdr:nvPicPr>
        <xdr:cNvPr id="18" name="Picture 17">
          <a:extLst>
            <a:ext uri="{FF2B5EF4-FFF2-40B4-BE49-F238E27FC236}">
              <a16:creationId xmlns:a16="http://schemas.microsoft.com/office/drawing/2014/main" id="{00000000-0008-0000-0A00-000012000000}"/>
            </a:ext>
          </a:extLst>
        </xdr:cNvPr>
        <xdr:cNvPicPr>
          <a:picLocks noChangeAspect="1"/>
        </xdr:cNvPicPr>
      </xdr:nvPicPr>
      <xdr:blipFill>
        <a:blip xmlns:r="http://schemas.openxmlformats.org/officeDocument/2006/relationships" r:embed="rId2"/>
        <a:stretch>
          <a:fillRect/>
        </a:stretch>
      </xdr:blipFill>
      <xdr:spPr>
        <a:xfrm>
          <a:off x="611188" y="134938"/>
          <a:ext cx="2235577" cy="497430"/>
        </a:xfrm>
        <a:prstGeom prst="rect">
          <a:avLst/>
        </a:prstGeom>
      </xdr:spPr>
    </xdr:pic>
    <xdr:clientData/>
  </xdr:twoCellAnchor>
  <xdr:twoCellAnchor editAs="oneCell">
    <xdr:from>
      <xdr:col>7</xdr:col>
      <xdr:colOff>15875</xdr:colOff>
      <xdr:row>0</xdr:row>
      <xdr:rowOff>119062</xdr:rowOff>
    </xdr:from>
    <xdr:to>
      <xdr:col>7</xdr:col>
      <xdr:colOff>1533614</xdr:colOff>
      <xdr:row>0</xdr:row>
      <xdr:rowOff>619322</xdr:rowOff>
    </xdr:to>
    <xdr:pic>
      <xdr:nvPicPr>
        <xdr:cNvPr id="19" name="Picture 18">
          <a:extLst>
            <a:ext uri="{FF2B5EF4-FFF2-40B4-BE49-F238E27FC236}">
              <a16:creationId xmlns:a16="http://schemas.microsoft.com/office/drawing/2014/main" id="{00000000-0008-0000-0A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01813" y="119062"/>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A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4023360</xdr:colOff>
      <xdr:row>31</xdr:row>
      <xdr:rowOff>60960</xdr:rowOff>
    </xdr:from>
    <xdr:to>
      <xdr:col>2</xdr:col>
      <xdr:colOff>6192</xdr:colOff>
      <xdr:row>31</xdr:row>
      <xdr:rowOff>358140</xdr:rowOff>
    </xdr:to>
    <xdr:pic>
      <xdr:nvPicPr>
        <xdr:cNvPr id="17" name="Picture 16" descr="Creative Commons License">
          <a:extLst>
            <a:ext uri="{FF2B5EF4-FFF2-40B4-BE49-F238E27FC236}">
              <a16:creationId xmlns:a16="http://schemas.microsoft.com/office/drawing/2014/main" id="{00000000-0008-0000-0B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119063</xdr:rowOff>
    </xdr:from>
    <xdr:to>
      <xdr:col>1</xdr:col>
      <xdr:colOff>2235577</xdr:colOff>
      <xdr:row>0</xdr:row>
      <xdr:rowOff>616493</xdr:rowOff>
    </xdr:to>
    <xdr:pic>
      <xdr:nvPicPr>
        <xdr:cNvPr id="18" name="Picture 17">
          <a:extLst>
            <a:ext uri="{FF2B5EF4-FFF2-40B4-BE49-F238E27FC236}">
              <a16:creationId xmlns:a16="http://schemas.microsoft.com/office/drawing/2014/main" id="{00000000-0008-0000-0B00-000012000000}"/>
            </a:ext>
          </a:extLst>
        </xdr:cNvPr>
        <xdr:cNvPicPr>
          <a:picLocks noChangeAspect="1"/>
        </xdr:cNvPicPr>
      </xdr:nvPicPr>
      <xdr:blipFill>
        <a:blip xmlns:r="http://schemas.openxmlformats.org/officeDocument/2006/relationships" r:embed="rId2"/>
        <a:stretch>
          <a:fillRect/>
        </a:stretch>
      </xdr:blipFill>
      <xdr:spPr>
        <a:xfrm>
          <a:off x="619125" y="119063"/>
          <a:ext cx="2235577" cy="497430"/>
        </a:xfrm>
        <a:prstGeom prst="rect">
          <a:avLst/>
        </a:prstGeom>
      </xdr:spPr>
    </xdr:pic>
    <xdr:clientData/>
  </xdr:twoCellAnchor>
  <xdr:twoCellAnchor editAs="oneCell">
    <xdr:from>
      <xdr:col>7</xdr:col>
      <xdr:colOff>7937</xdr:colOff>
      <xdr:row>0</xdr:row>
      <xdr:rowOff>134938</xdr:rowOff>
    </xdr:from>
    <xdr:to>
      <xdr:col>7</xdr:col>
      <xdr:colOff>1525676</xdr:colOff>
      <xdr:row>0</xdr:row>
      <xdr:rowOff>635198</xdr:rowOff>
    </xdr:to>
    <xdr:pic>
      <xdr:nvPicPr>
        <xdr:cNvPr id="19" name="Picture 18">
          <a:extLst>
            <a:ext uri="{FF2B5EF4-FFF2-40B4-BE49-F238E27FC236}">
              <a16:creationId xmlns:a16="http://schemas.microsoft.com/office/drawing/2014/main" id="{00000000-0008-0000-0B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34938"/>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B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4023360</xdr:colOff>
      <xdr:row>28</xdr:row>
      <xdr:rowOff>60960</xdr:rowOff>
    </xdr:from>
    <xdr:to>
      <xdr:col>2</xdr:col>
      <xdr:colOff>6192</xdr:colOff>
      <xdr:row>28</xdr:row>
      <xdr:rowOff>358140</xdr:rowOff>
    </xdr:to>
    <xdr:pic>
      <xdr:nvPicPr>
        <xdr:cNvPr id="17" name="Picture 16" descr="Creative Commons License">
          <a:extLst>
            <a:ext uri="{FF2B5EF4-FFF2-40B4-BE49-F238E27FC236}">
              <a16:creationId xmlns:a16="http://schemas.microsoft.com/office/drawing/2014/main" id="{00000000-0008-0000-0C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8" name="Picture 17">
          <a:extLst>
            <a:ext uri="{FF2B5EF4-FFF2-40B4-BE49-F238E27FC236}">
              <a16:creationId xmlns:a16="http://schemas.microsoft.com/office/drawing/2014/main" id="{00000000-0008-0000-0C00-000012000000}"/>
            </a:ext>
          </a:extLst>
        </xdr:cNvPr>
        <xdr:cNvPicPr>
          <a:picLocks noChangeAspect="1"/>
        </xdr:cNvPicPr>
      </xdr:nvPicPr>
      <xdr:blipFill>
        <a:blip xmlns:r="http://schemas.openxmlformats.org/officeDocument/2006/relationships" r:embed="rId2"/>
        <a:stretch>
          <a:fillRect/>
        </a:stretch>
      </xdr:blipFill>
      <xdr:spPr>
        <a:xfrm>
          <a:off x="627062" y="127000"/>
          <a:ext cx="2235577" cy="497430"/>
        </a:xfrm>
        <a:prstGeom prst="rect">
          <a:avLst/>
        </a:prstGeom>
      </xdr:spPr>
    </xdr:pic>
    <xdr:clientData/>
  </xdr:twoCellAnchor>
  <xdr:twoCellAnchor editAs="oneCell">
    <xdr:from>
      <xdr:col>7</xdr:col>
      <xdr:colOff>0</xdr:colOff>
      <xdr:row>0</xdr:row>
      <xdr:rowOff>127000</xdr:rowOff>
    </xdr:from>
    <xdr:to>
      <xdr:col>7</xdr:col>
      <xdr:colOff>1517739</xdr:colOff>
      <xdr:row>0</xdr:row>
      <xdr:rowOff>627260</xdr:rowOff>
    </xdr:to>
    <xdr:pic>
      <xdr:nvPicPr>
        <xdr:cNvPr id="19" name="Picture 18">
          <a:extLst>
            <a:ext uri="{FF2B5EF4-FFF2-40B4-BE49-F238E27FC236}">
              <a16:creationId xmlns:a16="http://schemas.microsoft.com/office/drawing/2014/main" id="{00000000-0008-0000-0C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C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4023360</xdr:colOff>
      <xdr:row>29</xdr:row>
      <xdr:rowOff>60960</xdr:rowOff>
    </xdr:from>
    <xdr:to>
      <xdr:col>2</xdr:col>
      <xdr:colOff>6192</xdr:colOff>
      <xdr:row>29</xdr:row>
      <xdr:rowOff>358140</xdr:rowOff>
    </xdr:to>
    <xdr:pic>
      <xdr:nvPicPr>
        <xdr:cNvPr id="17" name="Picture 16" descr="Creative Commons License">
          <a:extLst>
            <a:ext uri="{FF2B5EF4-FFF2-40B4-BE49-F238E27FC236}">
              <a16:creationId xmlns:a16="http://schemas.microsoft.com/office/drawing/2014/main" id="{00000000-0008-0000-0D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134938</xdr:rowOff>
    </xdr:from>
    <xdr:to>
      <xdr:col>1</xdr:col>
      <xdr:colOff>2235577</xdr:colOff>
      <xdr:row>0</xdr:row>
      <xdr:rowOff>632368</xdr:rowOff>
    </xdr:to>
    <xdr:pic>
      <xdr:nvPicPr>
        <xdr:cNvPr id="18" name="Picture 17">
          <a:extLst>
            <a:ext uri="{FF2B5EF4-FFF2-40B4-BE49-F238E27FC236}">
              <a16:creationId xmlns:a16="http://schemas.microsoft.com/office/drawing/2014/main" id="{00000000-0008-0000-0D00-000012000000}"/>
            </a:ext>
          </a:extLst>
        </xdr:cNvPr>
        <xdr:cNvPicPr>
          <a:picLocks noChangeAspect="1"/>
        </xdr:cNvPicPr>
      </xdr:nvPicPr>
      <xdr:blipFill>
        <a:blip xmlns:r="http://schemas.openxmlformats.org/officeDocument/2006/relationships" r:embed="rId2"/>
        <a:stretch>
          <a:fillRect/>
        </a:stretch>
      </xdr:blipFill>
      <xdr:spPr>
        <a:xfrm>
          <a:off x="619125" y="134938"/>
          <a:ext cx="2235577" cy="497430"/>
        </a:xfrm>
        <a:prstGeom prst="rect">
          <a:avLst/>
        </a:prstGeom>
      </xdr:spPr>
    </xdr:pic>
    <xdr:clientData/>
  </xdr:twoCellAnchor>
  <xdr:twoCellAnchor editAs="oneCell">
    <xdr:from>
      <xdr:col>7</xdr:col>
      <xdr:colOff>0</xdr:colOff>
      <xdr:row>0</xdr:row>
      <xdr:rowOff>127000</xdr:rowOff>
    </xdr:from>
    <xdr:to>
      <xdr:col>7</xdr:col>
      <xdr:colOff>1517739</xdr:colOff>
      <xdr:row>0</xdr:row>
      <xdr:rowOff>627260</xdr:rowOff>
    </xdr:to>
    <xdr:pic>
      <xdr:nvPicPr>
        <xdr:cNvPr id="19" name="Picture 18">
          <a:extLst>
            <a:ext uri="{FF2B5EF4-FFF2-40B4-BE49-F238E27FC236}">
              <a16:creationId xmlns:a16="http://schemas.microsoft.com/office/drawing/2014/main" id="{00000000-0008-0000-0D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2406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D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4023360</xdr:colOff>
      <xdr:row>30</xdr:row>
      <xdr:rowOff>60960</xdr:rowOff>
    </xdr:from>
    <xdr:to>
      <xdr:col>2</xdr:col>
      <xdr:colOff>6192</xdr:colOff>
      <xdr:row>30</xdr:row>
      <xdr:rowOff>358140</xdr:rowOff>
    </xdr:to>
    <xdr:pic>
      <xdr:nvPicPr>
        <xdr:cNvPr id="17" name="Picture 16" descr="Creative Commons License">
          <a:extLst>
            <a:ext uri="{FF2B5EF4-FFF2-40B4-BE49-F238E27FC236}">
              <a16:creationId xmlns:a16="http://schemas.microsoft.com/office/drawing/2014/main" id="{00000000-0008-0000-0E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8" name="Picture 17">
          <a:extLst>
            <a:ext uri="{FF2B5EF4-FFF2-40B4-BE49-F238E27FC236}">
              <a16:creationId xmlns:a16="http://schemas.microsoft.com/office/drawing/2014/main" id="{00000000-0008-0000-0E00-000012000000}"/>
            </a:ext>
          </a:extLst>
        </xdr:cNvPr>
        <xdr:cNvPicPr>
          <a:picLocks noChangeAspect="1"/>
        </xdr:cNvPicPr>
      </xdr:nvPicPr>
      <xdr:blipFill>
        <a:blip xmlns:r="http://schemas.openxmlformats.org/officeDocument/2006/relationships" r:embed="rId2"/>
        <a:stretch>
          <a:fillRect/>
        </a:stretch>
      </xdr:blipFill>
      <xdr:spPr>
        <a:xfrm>
          <a:off x="627062" y="127000"/>
          <a:ext cx="2235577" cy="497430"/>
        </a:xfrm>
        <a:prstGeom prst="rect">
          <a:avLst/>
        </a:prstGeom>
      </xdr:spPr>
    </xdr:pic>
    <xdr:clientData/>
  </xdr:twoCellAnchor>
  <xdr:twoCellAnchor editAs="oneCell">
    <xdr:from>
      <xdr:col>7</xdr:col>
      <xdr:colOff>7938</xdr:colOff>
      <xdr:row>0</xdr:row>
      <xdr:rowOff>127000</xdr:rowOff>
    </xdr:from>
    <xdr:to>
      <xdr:col>7</xdr:col>
      <xdr:colOff>1525677</xdr:colOff>
      <xdr:row>0</xdr:row>
      <xdr:rowOff>627260</xdr:rowOff>
    </xdr:to>
    <xdr:pic>
      <xdr:nvPicPr>
        <xdr:cNvPr id="19" name="Picture 18">
          <a:extLst>
            <a:ext uri="{FF2B5EF4-FFF2-40B4-BE49-F238E27FC236}">
              <a16:creationId xmlns:a16="http://schemas.microsoft.com/office/drawing/2014/main" id="{00000000-0008-0000-0E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E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4023360</xdr:colOff>
      <xdr:row>28</xdr:row>
      <xdr:rowOff>60960</xdr:rowOff>
    </xdr:from>
    <xdr:to>
      <xdr:col>2</xdr:col>
      <xdr:colOff>6192</xdr:colOff>
      <xdr:row>28</xdr:row>
      <xdr:rowOff>358140</xdr:rowOff>
    </xdr:to>
    <xdr:pic>
      <xdr:nvPicPr>
        <xdr:cNvPr id="17" name="Picture 16" descr="Creative Commons License">
          <a:extLst>
            <a:ext uri="{FF2B5EF4-FFF2-40B4-BE49-F238E27FC236}">
              <a16:creationId xmlns:a16="http://schemas.microsoft.com/office/drawing/2014/main" id="{00000000-0008-0000-0F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611187</xdr:colOff>
      <xdr:row>0</xdr:row>
      <xdr:rowOff>127000</xdr:rowOff>
    </xdr:from>
    <xdr:to>
      <xdr:col>1</xdr:col>
      <xdr:colOff>2227639</xdr:colOff>
      <xdr:row>0</xdr:row>
      <xdr:rowOff>624430</xdr:rowOff>
    </xdr:to>
    <xdr:pic>
      <xdr:nvPicPr>
        <xdr:cNvPr id="18" name="Picture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611187" y="127000"/>
          <a:ext cx="2235577" cy="497430"/>
        </a:xfrm>
        <a:prstGeom prst="rect">
          <a:avLst/>
        </a:prstGeom>
      </xdr:spPr>
    </xdr:pic>
    <xdr:clientData/>
  </xdr:twoCellAnchor>
  <xdr:twoCellAnchor editAs="oneCell">
    <xdr:from>
      <xdr:col>7</xdr:col>
      <xdr:colOff>0</xdr:colOff>
      <xdr:row>0</xdr:row>
      <xdr:rowOff>127000</xdr:rowOff>
    </xdr:from>
    <xdr:to>
      <xdr:col>7</xdr:col>
      <xdr:colOff>1517739</xdr:colOff>
      <xdr:row>0</xdr:row>
      <xdr:rowOff>627260</xdr:rowOff>
    </xdr:to>
    <xdr:pic>
      <xdr:nvPicPr>
        <xdr:cNvPr id="19" name="Picture 18">
          <a:extLst>
            <a:ext uri="{FF2B5EF4-FFF2-40B4-BE49-F238E27FC236}">
              <a16:creationId xmlns:a16="http://schemas.microsoft.com/office/drawing/2014/main" id="{00000000-0008-0000-0F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F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4023360</xdr:colOff>
      <xdr:row>29</xdr:row>
      <xdr:rowOff>60960</xdr:rowOff>
    </xdr:from>
    <xdr:to>
      <xdr:col>2</xdr:col>
      <xdr:colOff>6192</xdr:colOff>
      <xdr:row>29</xdr:row>
      <xdr:rowOff>358140</xdr:rowOff>
    </xdr:to>
    <xdr:pic>
      <xdr:nvPicPr>
        <xdr:cNvPr id="17" name="Picture 16" descr="Creative Commons License">
          <a:extLst>
            <a:ext uri="{FF2B5EF4-FFF2-40B4-BE49-F238E27FC236}">
              <a16:creationId xmlns:a16="http://schemas.microsoft.com/office/drawing/2014/main" id="{00000000-0008-0000-10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8" name="Picture 17">
          <a:extLst>
            <a:ext uri="{FF2B5EF4-FFF2-40B4-BE49-F238E27FC236}">
              <a16:creationId xmlns:a16="http://schemas.microsoft.com/office/drawing/2014/main" id="{00000000-0008-0000-1000-000012000000}"/>
            </a:ext>
          </a:extLst>
        </xdr:cNvPr>
        <xdr:cNvPicPr>
          <a:picLocks noChangeAspect="1"/>
        </xdr:cNvPicPr>
      </xdr:nvPicPr>
      <xdr:blipFill>
        <a:blip xmlns:r="http://schemas.openxmlformats.org/officeDocument/2006/relationships" r:embed="rId2"/>
        <a:stretch>
          <a:fillRect/>
        </a:stretch>
      </xdr:blipFill>
      <xdr:spPr>
        <a:xfrm>
          <a:off x="627062" y="127000"/>
          <a:ext cx="2235577" cy="497430"/>
        </a:xfrm>
        <a:prstGeom prst="rect">
          <a:avLst/>
        </a:prstGeom>
      </xdr:spPr>
    </xdr:pic>
    <xdr:clientData/>
  </xdr:twoCellAnchor>
  <xdr:twoCellAnchor editAs="oneCell">
    <xdr:from>
      <xdr:col>7</xdr:col>
      <xdr:colOff>0</xdr:colOff>
      <xdr:row>0</xdr:row>
      <xdr:rowOff>127000</xdr:rowOff>
    </xdr:from>
    <xdr:to>
      <xdr:col>7</xdr:col>
      <xdr:colOff>1517739</xdr:colOff>
      <xdr:row>0</xdr:row>
      <xdr:rowOff>627260</xdr:rowOff>
    </xdr:to>
    <xdr:pic>
      <xdr:nvPicPr>
        <xdr:cNvPr id="19" name="Picture 18">
          <a:extLst>
            <a:ext uri="{FF2B5EF4-FFF2-40B4-BE49-F238E27FC236}">
              <a16:creationId xmlns:a16="http://schemas.microsoft.com/office/drawing/2014/main" id="{00000000-0008-0000-10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6" name="Chart 15">
          <a:extLst>
            <a:ext uri="{FF2B5EF4-FFF2-40B4-BE49-F238E27FC236}">
              <a16:creationId xmlns:a16="http://schemas.microsoft.com/office/drawing/2014/main" id="{00000000-0008-0000-1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4023360</xdr:colOff>
      <xdr:row>30</xdr:row>
      <xdr:rowOff>60960</xdr:rowOff>
    </xdr:from>
    <xdr:to>
      <xdr:col>2</xdr:col>
      <xdr:colOff>6192</xdr:colOff>
      <xdr:row>30</xdr:row>
      <xdr:rowOff>358140</xdr:rowOff>
    </xdr:to>
    <xdr:pic>
      <xdr:nvPicPr>
        <xdr:cNvPr id="17" name="Picture 16" descr="Creative Commons License">
          <a:extLst>
            <a:ext uri="{FF2B5EF4-FFF2-40B4-BE49-F238E27FC236}">
              <a16:creationId xmlns:a16="http://schemas.microsoft.com/office/drawing/2014/main" id="{00000000-0008-0000-11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127000</xdr:rowOff>
    </xdr:from>
    <xdr:to>
      <xdr:col>1</xdr:col>
      <xdr:colOff>2235577</xdr:colOff>
      <xdr:row>0</xdr:row>
      <xdr:rowOff>624430</xdr:rowOff>
    </xdr:to>
    <xdr:pic>
      <xdr:nvPicPr>
        <xdr:cNvPr id="18" name="Picture 17">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2"/>
        <a:stretch>
          <a:fillRect/>
        </a:stretch>
      </xdr:blipFill>
      <xdr:spPr>
        <a:xfrm>
          <a:off x="619125" y="127000"/>
          <a:ext cx="2235577" cy="497430"/>
        </a:xfrm>
        <a:prstGeom prst="rect">
          <a:avLst/>
        </a:prstGeom>
      </xdr:spPr>
    </xdr:pic>
    <xdr:clientData/>
  </xdr:twoCellAnchor>
  <xdr:twoCellAnchor editAs="oneCell">
    <xdr:from>
      <xdr:col>7</xdr:col>
      <xdr:colOff>0</xdr:colOff>
      <xdr:row>0</xdr:row>
      <xdr:rowOff>134938</xdr:rowOff>
    </xdr:from>
    <xdr:to>
      <xdr:col>7</xdr:col>
      <xdr:colOff>1517739</xdr:colOff>
      <xdr:row>0</xdr:row>
      <xdr:rowOff>635198</xdr:rowOff>
    </xdr:to>
    <xdr:pic>
      <xdr:nvPicPr>
        <xdr:cNvPr id="19" name="Picture 18">
          <a:extLst>
            <a:ext uri="{FF2B5EF4-FFF2-40B4-BE49-F238E27FC236}">
              <a16:creationId xmlns:a16="http://schemas.microsoft.com/office/drawing/2014/main" id="{00000000-0008-0000-11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95500" y="134938"/>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4023360</xdr:colOff>
      <xdr:row>31</xdr:row>
      <xdr:rowOff>60960</xdr:rowOff>
    </xdr:from>
    <xdr:to>
      <xdr:col>2</xdr:col>
      <xdr:colOff>6192</xdr:colOff>
      <xdr:row>31</xdr:row>
      <xdr:rowOff>358140</xdr:rowOff>
    </xdr:to>
    <xdr:pic>
      <xdr:nvPicPr>
        <xdr:cNvPr id="17" name="Picture 16" descr="Creative Commons License">
          <a:extLst>
            <a:ext uri="{FF2B5EF4-FFF2-40B4-BE49-F238E27FC236}">
              <a16:creationId xmlns:a16="http://schemas.microsoft.com/office/drawing/2014/main" id="{00000000-0008-0000-12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134938</xdr:rowOff>
    </xdr:from>
    <xdr:to>
      <xdr:col>1</xdr:col>
      <xdr:colOff>2243515</xdr:colOff>
      <xdr:row>0</xdr:row>
      <xdr:rowOff>632368</xdr:rowOff>
    </xdr:to>
    <xdr:pic>
      <xdr:nvPicPr>
        <xdr:cNvPr id="18" name="Picture 17">
          <a:extLst>
            <a:ext uri="{FF2B5EF4-FFF2-40B4-BE49-F238E27FC236}">
              <a16:creationId xmlns:a16="http://schemas.microsoft.com/office/drawing/2014/main" id="{00000000-0008-0000-1200-000012000000}"/>
            </a:ext>
          </a:extLst>
        </xdr:cNvPr>
        <xdr:cNvPicPr>
          <a:picLocks noChangeAspect="1"/>
        </xdr:cNvPicPr>
      </xdr:nvPicPr>
      <xdr:blipFill>
        <a:blip xmlns:r="http://schemas.openxmlformats.org/officeDocument/2006/relationships" r:embed="rId2"/>
        <a:stretch>
          <a:fillRect/>
        </a:stretch>
      </xdr:blipFill>
      <xdr:spPr>
        <a:xfrm>
          <a:off x="627063" y="134938"/>
          <a:ext cx="2235577" cy="497430"/>
        </a:xfrm>
        <a:prstGeom prst="rect">
          <a:avLst/>
        </a:prstGeom>
      </xdr:spPr>
    </xdr:pic>
    <xdr:clientData/>
  </xdr:twoCellAnchor>
  <xdr:twoCellAnchor editAs="oneCell">
    <xdr:from>
      <xdr:col>7</xdr:col>
      <xdr:colOff>7937</xdr:colOff>
      <xdr:row>0</xdr:row>
      <xdr:rowOff>134937</xdr:rowOff>
    </xdr:from>
    <xdr:to>
      <xdr:col>7</xdr:col>
      <xdr:colOff>1525676</xdr:colOff>
      <xdr:row>0</xdr:row>
      <xdr:rowOff>635197</xdr:rowOff>
    </xdr:to>
    <xdr:pic>
      <xdr:nvPicPr>
        <xdr:cNvPr id="19" name="Picture 18">
          <a:extLst>
            <a:ext uri="{FF2B5EF4-FFF2-40B4-BE49-F238E27FC236}">
              <a16:creationId xmlns:a16="http://schemas.microsoft.com/office/drawing/2014/main" id="{00000000-0008-0000-12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34937"/>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7620</xdr:rowOff>
    </xdr:from>
    <xdr:to>
      <xdr:col>15</xdr:col>
      <xdr:colOff>601980</xdr:colOff>
      <xdr:row>11</xdr:row>
      <xdr:rowOff>7620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708660</xdr:colOff>
      <xdr:row>29</xdr:row>
      <xdr:rowOff>45720</xdr:rowOff>
    </xdr:from>
    <xdr:to>
      <xdr:col>1</xdr:col>
      <xdr:colOff>1502833</xdr:colOff>
      <xdr:row>29</xdr:row>
      <xdr:rowOff>342900</xdr:rowOff>
    </xdr:to>
    <xdr:pic>
      <xdr:nvPicPr>
        <xdr:cNvPr id="12" name="Picture 11" descr="Creative Commons License">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3060" y="889254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254000</xdr:colOff>
      <xdr:row>0</xdr:row>
      <xdr:rowOff>127000</xdr:rowOff>
    </xdr:from>
    <xdr:to>
      <xdr:col>1</xdr:col>
      <xdr:colOff>1439710</xdr:colOff>
      <xdr:row>0</xdr:row>
      <xdr:rowOff>624430</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254000" y="127000"/>
          <a:ext cx="2235577" cy="497430"/>
        </a:xfrm>
        <a:prstGeom prst="rect">
          <a:avLst/>
        </a:prstGeom>
      </xdr:spPr>
    </xdr:pic>
    <xdr:clientData/>
  </xdr:twoCellAnchor>
  <xdr:twoCellAnchor editAs="oneCell">
    <xdr:from>
      <xdr:col>13</xdr:col>
      <xdr:colOff>23812</xdr:colOff>
      <xdr:row>0</xdr:row>
      <xdr:rowOff>127000</xdr:rowOff>
    </xdr:from>
    <xdr:to>
      <xdr:col>15</xdr:col>
      <xdr:colOff>319176</xdr:colOff>
      <xdr:row>0</xdr:row>
      <xdr:rowOff>627260</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247187" y="127000"/>
          <a:ext cx="1517739" cy="500260"/>
        </a:xfrm>
        <a:prstGeom prst="rect">
          <a:avLst/>
        </a:prstGeom>
      </xdr:spPr>
    </xdr:pic>
    <xdr:clientData/>
  </xdr:twoCellAnchor>
  <xdr:twoCellAnchor>
    <xdr:from>
      <xdr:col>1</xdr:col>
      <xdr:colOff>7938</xdr:colOff>
      <xdr:row>13</xdr:row>
      <xdr:rowOff>174625</xdr:rowOff>
    </xdr:from>
    <xdr:to>
      <xdr:col>16</xdr:col>
      <xdr:colOff>0</xdr:colOff>
      <xdr:row>28</xdr:row>
      <xdr:rowOff>15874</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wsDr>
</file>

<file path=xl/drawings/drawing20.xml><?xml version="1.0" encoding="utf-8"?>
<xdr:wsDr xmlns:xdr="http://schemas.openxmlformats.org/drawingml/2006/spreadsheetDrawing" xmlns:a="http://schemas.openxmlformats.org/drawingml/2006/main">
  <xdr:twoCellAnchor editAs="oneCell">
    <xdr:from>
      <xdr:col>1</xdr:col>
      <xdr:colOff>4023360</xdr:colOff>
      <xdr:row>38</xdr:row>
      <xdr:rowOff>60960</xdr:rowOff>
    </xdr:from>
    <xdr:to>
      <xdr:col>2</xdr:col>
      <xdr:colOff>6192</xdr:colOff>
      <xdr:row>38</xdr:row>
      <xdr:rowOff>358140</xdr:rowOff>
    </xdr:to>
    <xdr:pic>
      <xdr:nvPicPr>
        <xdr:cNvPr id="17" name="Picture 16" descr="Creative Commons License">
          <a:extLst>
            <a:ext uri="{FF2B5EF4-FFF2-40B4-BE49-F238E27FC236}">
              <a16:creationId xmlns:a16="http://schemas.microsoft.com/office/drawing/2014/main" id="{00000000-0008-0000-13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15875</xdr:colOff>
      <xdr:row>0</xdr:row>
      <xdr:rowOff>134938</xdr:rowOff>
    </xdr:from>
    <xdr:to>
      <xdr:col>1</xdr:col>
      <xdr:colOff>2251452</xdr:colOff>
      <xdr:row>0</xdr:row>
      <xdr:rowOff>632368</xdr:rowOff>
    </xdr:to>
    <xdr:pic>
      <xdr:nvPicPr>
        <xdr:cNvPr id="18" name="Picture 17">
          <a:extLst>
            <a:ext uri="{FF2B5EF4-FFF2-40B4-BE49-F238E27FC236}">
              <a16:creationId xmlns:a16="http://schemas.microsoft.com/office/drawing/2014/main" id="{00000000-0008-0000-1300-000012000000}"/>
            </a:ext>
          </a:extLst>
        </xdr:cNvPr>
        <xdr:cNvPicPr>
          <a:picLocks noChangeAspect="1"/>
        </xdr:cNvPicPr>
      </xdr:nvPicPr>
      <xdr:blipFill>
        <a:blip xmlns:r="http://schemas.openxmlformats.org/officeDocument/2006/relationships" r:embed="rId2"/>
        <a:stretch>
          <a:fillRect/>
        </a:stretch>
      </xdr:blipFill>
      <xdr:spPr>
        <a:xfrm>
          <a:off x="635000" y="134938"/>
          <a:ext cx="2235577" cy="497430"/>
        </a:xfrm>
        <a:prstGeom prst="rect">
          <a:avLst/>
        </a:prstGeom>
      </xdr:spPr>
    </xdr:pic>
    <xdr:clientData/>
  </xdr:twoCellAnchor>
  <xdr:twoCellAnchor editAs="oneCell">
    <xdr:from>
      <xdr:col>7</xdr:col>
      <xdr:colOff>7937</xdr:colOff>
      <xdr:row>0</xdr:row>
      <xdr:rowOff>127000</xdr:rowOff>
    </xdr:from>
    <xdr:to>
      <xdr:col>7</xdr:col>
      <xdr:colOff>1525676</xdr:colOff>
      <xdr:row>0</xdr:row>
      <xdr:rowOff>627260</xdr:rowOff>
    </xdr:to>
    <xdr:pic>
      <xdr:nvPicPr>
        <xdr:cNvPr id="19" name="Picture 18">
          <a:extLst>
            <a:ext uri="{FF2B5EF4-FFF2-40B4-BE49-F238E27FC236}">
              <a16:creationId xmlns:a16="http://schemas.microsoft.com/office/drawing/2014/main" id="{00000000-0008-0000-13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4023360</xdr:colOff>
      <xdr:row>29</xdr:row>
      <xdr:rowOff>60960</xdr:rowOff>
    </xdr:from>
    <xdr:to>
      <xdr:col>2</xdr:col>
      <xdr:colOff>6192</xdr:colOff>
      <xdr:row>29</xdr:row>
      <xdr:rowOff>358140</xdr:rowOff>
    </xdr:to>
    <xdr:pic>
      <xdr:nvPicPr>
        <xdr:cNvPr id="17" name="Picture 16" descr="Creative Commons License">
          <a:extLst>
            <a:ext uri="{FF2B5EF4-FFF2-40B4-BE49-F238E27FC236}">
              <a16:creationId xmlns:a16="http://schemas.microsoft.com/office/drawing/2014/main" id="{00000000-0008-0000-14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611188</xdr:colOff>
      <xdr:row>0</xdr:row>
      <xdr:rowOff>127000</xdr:rowOff>
    </xdr:from>
    <xdr:to>
      <xdr:col>1</xdr:col>
      <xdr:colOff>2227640</xdr:colOff>
      <xdr:row>0</xdr:row>
      <xdr:rowOff>624430</xdr:rowOff>
    </xdr:to>
    <xdr:pic>
      <xdr:nvPicPr>
        <xdr:cNvPr id="18" name="Picture 17">
          <a:extLst>
            <a:ext uri="{FF2B5EF4-FFF2-40B4-BE49-F238E27FC236}">
              <a16:creationId xmlns:a16="http://schemas.microsoft.com/office/drawing/2014/main" id="{00000000-0008-0000-1400-000012000000}"/>
            </a:ext>
          </a:extLst>
        </xdr:cNvPr>
        <xdr:cNvPicPr>
          <a:picLocks noChangeAspect="1"/>
        </xdr:cNvPicPr>
      </xdr:nvPicPr>
      <xdr:blipFill>
        <a:blip xmlns:r="http://schemas.openxmlformats.org/officeDocument/2006/relationships" r:embed="rId2"/>
        <a:stretch>
          <a:fillRect/>
        </a:stretch>
      </xdr:blipFill>
      <xdr:spPr>
        <a:xfrm>
          <a:off x="611188" y="127000"/>
          <a:ext cx="2235577" cy="497430"/>
        </a:xfrm>
        <a:prstGeom prst="rect">
          <a:avLst/>
        </a:prstGeom>
      </xdr:spPr>
    </xdr:pic>
    <xdr:clientData/>
  </xdr:twoCellAnchor>
  <xdr:twoCellAnchor editAs="oneCell">
    <xdr:from>
      <xdr:col>7</xdr:col>
      <xdr:colOff>7937</xdr:colOff>
      <xdr:row>0</xdr:row>
      <xdr:rowOff>134938</xdr:rowOff>
    </xdr:from>
    <xdr:to>
      <xdr:col>7</xdr:col>
      <xdr:colOff>1525676</xdr:colOff>
      <xdr:row>0</xdr:row>
      <xdr:rowOff>635198</xdr:rowOff>
    </xdr:to>
    <xdr:pic>
      <xdr:nvPicPr>
        <xdr:cNvPr id="19" name="Picture 18">
          <a:extLst>
            <a:ext uri="{FF2B5EF4-FFF2-40B4-BE49-F238E27FC236}">
              <a16:creationId xmlns:a16="http://schemas.microsoft.com/office/drawing/2014/main" id="{00000000-0008-0000-14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34938"/>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4023360</xdr:colOff>
      <xdr:row>33</xdr:row>
      <xdr:rowOff>60960</xdr:rowOff>
    </xdr:from>
    <xdr:to>
      <xdr:col>2</xdr:col>
      <xdr:colOff>6192</xdr:colOff>
      <xdr:row>33</xdr:row>
      <xdr:rowOff>358140</xdr:rowOff>
    </xdr:to>
    <xdr:pic>
      <xdr:nvPicPr>
        <xdr:cNvPr id="17" name="Picture 16" descr="Creative Commons License">
          <a:extLst>
            <a:ext uri="{FF2B5EF4-FFF2-40B4-BE49-F238E27FC236}">
              <a16:creationId xmlns:a16="http://schemas.microsoft.com/office/drawing/2014/main" id="{00000000-0008-0000-15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a:extLst>
            <a:ext uri="{FF2B5EF4-FFF2-40B4-BE49-F238E27FC236}">
              <a16:creationId xmlns:a16="http://schemas.microsoft.com/office/drawing/2014/main" id="{00000000-0008-0000-1500-000012000000}"/>
            </a:ext>
          </a:extLst>
        </xdr:cNvPr>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7</xdr:col>
      <xdr:colOff>7937</xdr:colOff>
      <xdr:row>0</xdr:row>
      <xdr:rowOff>127000</xdr:rowOff>
    </xdr:from>
    <xdr:to>
      <xdr:col>7</xdr:col>
      <xdr:colOff>1525676</xdr:colOff>
      <xdr:row>0</xdr:row>
      <xdr:rowOff>627260</xdr:rowOff>
    </xdr:to>
    <xdr:pic>
      <xdr:nvPicPr>
        <xdr:cNvPr id="19" name="Picture 18">
          <a:extLst>
            <a:ext uri="{FF2B5EF4-FFF2-40B4-BE49-F238E27FC236}">
              <a16:creationId xmlns:a16="http://schemas.microsoft.com/office/drawing/2014/main" id="{00000000-0008-0000-1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4023360</xdr:colOff>
      <xdr:row>28</xdr:row>
      <xdr:rowOff>60960</xdr:rowOff>
    </xdr:from>
    <xdr:to>
      <xdr:col>2</xdr:col>
      <xdr:colOff>6192</xdr:colOff>
      <xdr:row>28</xdr:row>
      <xdr:rowOff>358140</xdr:rowOff>
    </xdr:to>
    <xdr:pic>
      <xdr:nvPicPr>
        <xdr:cNvPr id="2" name="Picture 1" descr="Creative Commons License">
          <a:extLst>
            <a:ext uri="{FF2B5EF4-FFF2-40B4-BE49-F238E27FC236}">
              <a16:creationId xmlns:a16="http://schemas.microsoft.com/office/drawing/2014/main" id="{B75F0552-1F5A-4F4F-88A6-E85DAF6C52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04385" y="10367010"/>
          <a:ext cx="735807"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3" name="Picture 2">
          <a:extLst>
            <a:ext uri="{FF2B5EF4-FFF2-40B4-BE49-F238E27FC236}">
              <a16:creationId xmlns:a16="http://schemas.microsoft.com/office/drawing/2014/main" id="{A82EAD8C-5808-4185-977F-F5D6C5791C79}"/>
            </a:ext>
          </a:extLst>
        </xdr:cNvPr>
        <xdr:cNvPicPr>
          <a:picLocks noChangeAspect="1"/>
        </xdr:cNvPicPr>
      </xdr:nvPicPr>
      <xdr:blipFill>
        <a:blip xmlns:r="http://schemas.openxmlformats.org/officeDocument/2006/relationships" r:embed="rId2"/>
        <a:stretch>
          <a:fillRect/>
        </a:stretch>
      </xdr:blipFill>
      <xdr:spPr>
        <a:xfrm>
          <a:off x="588963" y="127000"/>
          <a:ext cx="2235577" cy="497430"/>
        </a:xfrm>
        <a:prstGeom prst="rect">
          <a:avLst/>
        </a:prstGeom>
      </xdr:spPr>
    </xdr:pic>
    <xdr:clientData/>
  </xdr:twoCellAnchor>
  <xdr:twoCellAnchor editAs="oneCell">
    <xdr:from>
      <xdr:col>7</xdr:col>
      <xdr:colOff>7937</xdr:colOff>
      <xdr:row>0</xdr:row>
      <xdr:rowOff>127000</xdr:rowOff>
    </xdr:from>
    <xdr:to>
      <xdr:col>7</xdr:col>
      <xdr:colOff>1525676</xdr:colOff>
      <xdr:row>0</xdr:row>
      <xdr:rowOff>627260</xdr:rowOff>
    </xdr:to>
    <xdr:pic>
      <xdr:nvPicPr>
        <xdr:cNvPr id="4" name="Picture 3">
          <a:extLst>
            <a:ext uri="{FF2B5EF4-FFF2-40B4-BE49-F238E27FC236}">
              <a16:creationId xmlns:a16="http://schemas.microsoft.com/office/drawing/2014/main" id="{77C3FF57-0F5B-4C9C-AACA-A5D1F1CB80A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819187"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5" name="Chart 4">
          <a:extLst>
            <a:ext uri="{FF2B5EF4-FFF2-40B4-BE49-F238E27FC236}">
              <a16:creationId xmlns:a16="http://schemas.microsoft.com/office/drawing/2014/main" id="{9667D36D-6543-482D-8A5E-23BB1E8DD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1607344</xdr:colOff>
      <xdr:row>0</xdr:row>
      <xdr:rowOff>83343</xdr:rowOff>
    </xdr:from>
    <xdr:to>
      <xdr:col>6</xdr:col>
      <xdr:colOff>1535906</xdr:colOff>
      <xdr:row>0</xdr:row>
      <xdr:rowOff>714162</xdr:rowOff>
    </xdr:to>
    <xdr:pic>
      <xdr:nvPicPr>
        <xdr:cNvPr id="7" name="Picture 6">
          <a:extLst>
            <a:ext uri="{FF2B5EF4-FFF2-40B4-BE49-F238E27FC236}">
              <a16:creationId xmlns:a16="http://schemas.microsoft.com/office/drawing/2014/main" id="{DD9310E5-D67F-4BD5-B634-F60A644C03E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239625" y="83343"/>
          <a:ext cx="1916906" cy="6308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4023360</xdr:colOff>
      <xdr:row>29</xdr:row>
      <xdr:rowOff>60960</xdr:rowOff>
    </xdr:from>
    <xdr:to>
      <xdr:col>2</xdr:col>
      <xdr:colOff>3809</xdr:colOff>
      <xdr:row>29</xdr:row>
      <xdr:rowOff>358140</xdr:rowOff>
    </xdr:to>
    <xdr:pic>
      <xdr:nvPicPr>
        <xdr:cNvPr id="13" name="Picture 12" descr="Creative Commons License">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98626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4" name="Picture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2"/>
        <a:stretch>
          <a:fillRect/>
        </a:stretch>
      </xdr:blipFill>
      <xdr:spPr>
        <a:xfrm>
          <a:off x="619125" y="127000"/>
          <a:ext cx="2235577" cy="497430"/>
        </a:xfrm>
        <a:prstGeom prst="rect">
          <a:avLst/>
        </a:prstGeom>
      </xdr:spPr>
    </xdr:pic>
    <xdr:clientData/>
  </xdr:twoCellAnchor>
  <xdr:twoCellAnchor editAs="oneCell">
    <xdr:from>
      <xdr:col>6</xdr:col>
      <xdr:colOff>1857374</xdr:colOff>
      <xdr:row>0</xdr:row>
      <xdr:rowOff>134937</xdr:rowOff>
    </xdr:from>
    <xdr:to>
      <xdr:col>7</xdr:col>
      <xdr:colOff>1371688</xdr:colOff>
      <xdr:row>0</xdr:row>
      <xdr:rowOff>635197</xdr:rowOff>
    </xdr:to>
    <xdr:pic>
      <xdr:nvPicPr>
        <xdr:cNvPr id="15" name="Picture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946312" y="134937"/>
          <a:ext cx="1517739" cy="500260"/>
        </a:xfrm>
        <a:prstGeom prst="rect">
          <a:avLst/>
        </a:prstGeom>
      </xdr:spPr>
    </xdr:pic>
    <xdr:clientData/>
  </xdr:twoCellAnchor>
  <xdr:twoCellAnchor>
    <xdr:from>
      <xdr:col>0</xdr:col>
      <xdr:colOff>607219</xdr:colOff>
      <xdr:row>1</xdr:row>
      <xdr:rowOff>180180</xdr:rowOff>
    </xdr:from>
    <xdr:to>
      <xdr:col>1</xdr:col>
      <xdr:colOff>4568031</xdr:colOff>
      <xdr:row>17</xdr:row>
      <xdr:rowOff>2380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4023360</xdr:colOff>
      <xdr:row>31</xdr:row>
      <xdr:rowOff>60960</xdr:rowOff>
    </xdr:from>
    <xdr:to>
      <xdr:col>2</xdr:col>
      <xdr:colOff>6192</xdr:colOff>
      <xdr:row>31</xdr:row>
      <xdr:rowOff>358140</xdr:rowOff>
    </xdr:to>
    <xdr:pic>
      <xdr:nvPicPr>
        <xdr:cNvPr id="18" name="Picture 17" descr="Creative Commons License">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98626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15875</xdr:colOff>
      <xdr:row>0</xdr:row>
      <xdr:rowOff>134938</xdr:rowOff>
    </xdr:from>
    <xdr:to>
      <xdr:col>1</xdr:col>
      <xdr:colOff>2251452</xdr:colOff>
      <xdr:row>0</xdr:row>
      <xdr:rowOff>632368</xdr:rowOff>
    </xdr:to>
    <xdr:pic>
      <xdr:nvPicPr>
        <xdr:cNvPr id="15" name="Picture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2"/>
        <a:stretch>
          <a:fillRect/>
        </a:stretch>
      </xdr:blipFill>
      <xdr:spPr>
        <a:xfrm>
          <a:off x="635000" y="134938"/>
          <a:ext cx="2235577" cy="497430"/>
        </a:xfrm>
        <a:prstGeom prst="rect">
          <a:avLst/>
        </a:prstGeom>
      </xdr:spPr>
    </xdr:pic>
    <xdr:clientData/>
  </xdr:twoCellAnchor>
  <xdr:twoCellAnchor editAs="oneCell">
    <xdr:from>
      <xdr:col>7</xdr:col>
      <xdr:colOff>15874</xdr:colOff>
      <xdr:row>0</xdr:row>
      <xdr:rowOff>127000</xdr:rowOff>
    </xdr:from>
    <xdr:to>
      <xdr:col>7</xdr:col>
      <xdr:colOff>1533613</xdr:colOff>
      <xdr:row>0</xdr:row>
      <xdr:rowOff>627260</xdr:rowOff>
    </xdr:to>
    <xdr:pic>
      <xdr:nvPicPr>
        <xdr:cNvPr id="19" name="Picture 18">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01812"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4023360</xdr:colOff>
      <xdr:row>29</xdr:row>
      <xdr:rowOff>60960</xdr:rowOff>
    </xdr:from>
    <xdr:to>
      <xdr:col>2</xdr:col>
      <xdr:colOff>6192</xdr:colOff>
      <xdr:row>29</xdr:row>
      <xdr:rowOff>358140</xdr:rowOff>
    </xdr:to>
    <xdr:pic>
      <xdr:nvPicPr>
        <xdr:cNvPr id="17" name="Picture 16" descr="Creative Commons License">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7</xdr:col>
      <xdr:colOff>15875</xdr:colOff>
      <xdr:row>0</xdr:row>
      <xdr:rowOff>134937</xdr:rowOff>
    </xdr:from>
    <xdr:to>
      <xdr:col>7</xdr:col>
      <xdr:colOff>1533614</xdr:colOff>
      <xdr:row>0</xdr:row>
      <xdr:rowOff>635197</xdr:rowOff>
    </xdr:to>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17688" y="134937"/>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4023360</xdr:colOff>
      <xdr:row>29</xdr:row>
      <xdr:rowOff>60960</xdr:rowOff>
    </xdr:from>
    <xdr:to>
      <xdr:col>2</xdr:col>
      <xdr:colOff>6192</xdr:colOff>
      <xdr:row>29</xdr:row>
      <xdr:rowOff>358140</xdr:rowOff>
    </xdr:to>
    <xdr:pic>
      <xdr:nvPicPr>
        <xdr:cNvPr id="17" name="Picture 16" descr="Creative Commons License">
          <a:extLst>
            <a:ext uri="{FF2B5EF4-FFF2-40B4-BE49-F238E27FC236}">
              <a16:creationId xmlns:a16="http://schemas.microsoft.com/office/drawing/2014/main" id="{00000000-0008-0000-05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119063</xdr:rowOff>
    </xdr:from>
    <xdr:to>
      <xdr:col>1</xdr:col>
      <xdr:colOff>2243515</xdr:colOff>
      <xdr:row>0</xdr:row>
      <xdr:rowOff>616493</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2"/>
        <a:stretch>
          <a:fillRect/>
        </a:stretch>
      </xdr:blipFill>
      <xdr:spPr>
        <a:xfrm>
          <a:off x="627063" y="119063"/>
          <a:ext cx="2235577" cy="497430"/>
        </a:xfrm>
        <a:prstGeom prst="rect">
          <a:avLst/>
        </a:prstGeom>
      </xdr:spPr>
    </xdr:pic>
    <xdr:clientData/>
  </xdr:twoCellAnchor>
  <xdr:twoCellAnchor editAs="oneCell">
    <xdr:from>
      <xdr:col>7</xdr:col>
      <xdr:colOff>-1</xdr:colOff>
      <xdr:row>0</xdr:row>
      <xdr:rowOff>119063</xdr:rowOff>
    </xdr:from>
    <xdr:to>
      <xdr:col>7</xdr:col>
      <xdr:colOff>1517738</xdr:colOff>
      <xdr:row>0</xdr:row>
      <xdr:rowOff>619323</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85937" y="119063"/>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4023360</xdr:colOff>
      <xdr:row>28</xdr:row>
      <xdr:rowOff>60960</xdr:rowOff>
    </xdr:from>
    <xdr:to>
      <xdr:col>2</xdr:col>
      <xdr:colOff>6192</xdr:colOff>
      <xdr:row>28</xdr:row>
      <xdr:rowOff>358140</xdr:rowOff>
    </xdr:to>
    <xdr:pic>
      <xdr:nvPicPr>
        <xdr:cNvPr id="17" name="Picture 16" descr="Creative Commons License">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6</xdr:col>
      <xdr:colOff>1738312</xdr:colOff>
      <xdr:row>0</xdr:row>
      <xdr:rowOff>127000</xdr:rowOff>
    </xdr:from>
    <xdr:to>
      <xdr:col>7</xdr:col>
      <xdr:colOff>1509801</xdr:colOff>
      <xdr:row>0</xdr:row>
      <xdr:rowOff>627260</xdr:rowOff>
    </xdr:to>
    <xdr:pic>
      <xdr:nvPicPr>
        <xdr:cNvPr id="19" name="Picture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970125"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4023360</xdr:colOff>
      <xdr:row>28</xdr:row>
      <xdr:rowOff>60960</xdr:rowOff>
    </xdr:from>
    <xdr:to>
      <xdr:col>2</xdr:col>
      <xdr:colOff>6192</xdr:colOff>
      <xdr:row>28</xdr:row>
      <xdr:rowOff>358140</xdr:rowOff>
    </xdr:to>
    <xdr:pic>
      <xdr:nvPicPr>
        <xdr:cNvPr id="17" name="Picture 16" descr="Creative Commons License">
          <a:extLst>
            <a:ext uri="{FF2B5EF4-FFF2-40B4-BE49-F238E27FC236}">
              <a16:creationId xmlns:a16="http://schemas.microsoft.com/office/drawing/2014/main" id="{00000000-0008-0000-07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134938</xdr:rowOff>
    </xdr:from>
    <xdr:to>
      <xdr:col>1</xdr:col>
      <xdr:colOff>2235577</xdr:colOff>
      <xdr:row>0</xdr:row>
      <xdr:rowOff>632368</xdr:rowOff>
    </xdr:to>
    <xdr:pic>
      <xdr:nvPicPr>
        <xdr:cNvPr id="18" name="Picture 17">
          <a:extLst>
            <a:ext uri="{FF2B5EF4-FFF2-40B4-BE49-F238E27FC236}">
              <a16:creationId xmlns:a16="http://schemas.microsoft.com/office/drawing/2014/main" id="{00000000-0008-0000-0700-000012000000}"/>
            </a:ext>
          </a:extLst>
        </xdr:cNvPr>
        <xdr:cNvPicPr>
          <a:picLocks noChangeAspect="1"/>
        </xdr:cNvPicPr>
      </xdr:nvPicPr>
      <xdr:blipFill>
        <a:blip xmlns:r="http://schemas.openxmlformats.org/officeDocument/2006/relationships" r:embed="rId2"/>
        <a:stretch>
          <a:fillRect/>
        </a:stretch>
      </xdr:blipFill>
      <xdr:spPr>
        <a:xfrm>
          <a:off x="619125" y="134938"/>
          <a:ext cx="2235577" cy="497430"/>
        </a:xfrm>
        <a:prstGeom prst="rect">
          <a:avLst/>
        </a:prstGeom>
      </xdr:spPr>
    </xdr:pic>
    <xdr:clientData/>
  </xdr:twoCellAnchor>
  <xdr:twoCellAnchor editAs="oneCell">
    <xdr:from>
      <xdr:col>7</xdr:col>
      <xdr:colOff>7937</xdr:colOff>
      <xdr:row>0</xdr:row>
      <xdr:rowOff>119062</xdr:rowOff>
    </xdr:from>
    <xdr:to>
      <xdr:col>7</xdr:col>
      <xdr:colOff>1525676</xdr:colOff>
      <xdr:row>0</xdr:row>
      <xdr:rowOff>619322</xdr:rowOff>
    </xdr:to>
    <xdr:pic>
      <xdr:nvPicPr>
        <xdr:cNvPr id="19" name="Picture 18">
          <a:extLst>
            <a:ext uri="{FF2B5EF4-FFF2-40B4-BE49-F238E27FC236}">
              <a16:creationId xmlns:a16="http://schemas.microsoft.com/office/drawing/2014/main" id="{00000000-0008-0000-07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00250" y="119062"/>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7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4023360</xdr:colOff>
      <xdr:row>29</xdr:row>
      <xdr:rowOff>60960</xdr:rowOff>
    </xdr:from>
    <xdr:to>
      <xdr:col>2</xdr:col>
      <xdr:colOff>6192</xdr:colOff>
      <xdr:row>29</xdr:row>
      <xdr:rowOff>358140</xdr:rowOff>
    </xdr:to>
    <xdr:pic>
      <xdr:nvPicPr>
        <xdr:cNvPr id="17" name="Picture 16" descr="Creative Commons License">
          <a:extLst>
            <a:ext uri="{FF2B5EF4-FFF2-40B4-BE49-F238E27FC236}">
              <a16:creationId xmlns:a16="http://schemas.microsoft.com/office/drawing/2014/main" id="{00000000-0008-0000-08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15875</xdr:colOff>
      <xdr:row>0</xdr:row>
      <xdr:rowOff>134938</xdr:rowOff>
    </xdr:from>
    <xdr:to>
      <xdr:col>1</xdr:col>
      <xdr:colOff>2251452</xdr:colOff>
      <xdr:row>0</xdr:row>
      <xdr:rowOff>632368</xdr:rowOff>
    </xdr:to>
    <xdr:pic>
      <xdr:nvPicPr>
        <xdr:cNvPr id="18" name="Picture 17">
          <a:extLst>
            <a:ext uri="{FF2B5EF4-FFF2-40B4-BE49-F238E27FC236}">
              <a16:creationId xmlns:a16="http://schemas.microsoft.com/office/drawing/2014/main" id="{00000000-0008-0000-0800-000012000000}"/>
            </a:ext>
          </a:extLst>
        </xdr:cNvPr>
        <xdr:cNvPicPr>
          <a:picLocks noChangeAspect="1"/>
        </xdr:cNvPicPr>
      </xdr:nvPicPr>
      <xdr:blipFill>
        <a:blip xmlns:r="http://schemas.openxmlformats.org/officeDocument/2006/relationships" r:embed="rId2"/>
        <a:stretch>
          <a:fillRect/>
        </a:stretch>
      </xdr:blipFill>
      <xdr:spPr>
        <a:xfrm>
          <a:off x="635000" y="134938"/>
          <a:ext cx="2235577" cy="497430"/>
        </a:xfrm>
        <a:prstGeom prst="rect">
          <a:avLst/>
        </a:prstGeom>
      </xdr:spPr>
    </xdr:pic>
    <xdr:clientData/>
  </xdr:twoCellAnchor>
  <xdr:twoCellAnchor editAs="oneCell">
    <xdr:from>
      <xdr:col>7</xdr:col>
      <xdr:colOff>7937</xdr:colOff>
      <xdr:row>0</xdr:row>
      <xdr:rowOff>127000</xdr:rowOff>
    </xdr:from>
    <xdr:to>
      <xdr:col>7</xdr:col>
      <xdr:colOff>1525676</xdr:colOff>
      <xdr:row>0</xdr:row>
      <xdr:rowOff>627260</xdr:rowOff>
    </xdr:to>
    <xdr:pic>
      <xdr:nvPicPr>
        <xdr:cNvPr id="19" name="Picture 18">
          <a:extLst>
            <a:ext uri="{FF2B5EF4-FFF2-40B4-BE49-F238E27FC236}">
              <a16:creationId xmlns:a16="http://schemas.microsoft.com/office/drawing/2014/main" id="{00000000-0008-0000-08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09750"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creativecommons.org/licenses/by-sa/4.0/"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creativecommons.org/licenses/by-sa/4.0/"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creativecommons.org/licenses/by-sa/4.0/"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creativecommons.org/licenses/by-sa/4.0/"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creativecommons.org/licenses/by-sa/4.0/"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creativecommons.org/licenses/by-sa/4.0/"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creativecommons.org/licenses/by-sa/4.0/"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creativecommons.org/licenses/by-sa/4.0/"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creativecommons.org/licenses/by-sa/4.0/"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creativecommons.org/licenses/by-sa/4.0/"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creativecommons.org/licenses/by-sa/4.0/"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creativecommons.org/licenses/by-sa/4.0/"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creativecommons.org/licenses/by-sa/4.0/"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creativecommons.org/licenses/by-sa/4.0/"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creativecommons.org/licenses/by-sa/4.0/"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creativecommons.org/licenses/by-sa/4.0/"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creativecommons.org/licenses/by-sa/4.0/"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creativecommons.org/licenses/by-sa/4.0/"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creativecommons.org/licenses/by-sa/4.0/"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creativecommons.org/licenses/by-sa/4.0/"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creativecommons.org/licenses/by-sa/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7"/>
  <sheetViews>
    <sheetView zoomScale="80" zoomScaleNormal="80" workbookViewId="0">
      <selection activeCell="A4" sqref="A4:P4"/>
    </sheetView>
  </sheetViews>
  <sheetFormatPr defaultRowHeight="15"/>
  <cols>
    <col min="16" max="16" width="37" customWidth="1"/>
  </cols>
  <sheetData>
    <row r="1" spans="1:16" ht="59.65" customHeight="1">
      <c r="A1" s="37" t="s">
        <v>0</v>
      </c>
      <c r="B1" s="37"/>
      <c r="C1" s="37"/>
      <c r="D1" s="37"/>
      <c r="E1" s="37"/>
      <c r="F1" s="37"/>
      <c r="G1" s="37"/>
      <c r="H1" s="37"/>
      <c r="I1" s="37"/>
      <c r="J1" s="37"/>
      <c r="K1" s="37"/>
      <c r="L1" s="37"/>
      <c r="M1" s="37"/>
      <c r="N1" s="37"/>
      <c r="O1" s="37"/>
      <c r="P1" s="37"/>
    </row>
    <row r="3" spans="1:16">
      <c r="A3" s="38" t="s">
        <v>1</v>
      </c>
      <c r="B3" s="38"/>
      <c r="C3" s="38"/>
      <c r="D3" s="38"/>
      <c r="E3" s="38"/>
      <c r="F3" s="38"/>
      <c r="G3" s="38"/>
      <c r="H3" s="38"/>
      <c r="I3" s="38"/>
      <c r="J3" s="38"/>
      <c r="K3" s="38"/>
      <c r="L3" s="38"/>
      <c r="M3" s="38"/>
      <c r="N3" s="38"/>
      <c r="O3" s="38"/>
      <c r="P3" s="38"/>
    </row>
    <row r="4" spans="1:16" ht="126.75" customHeight="1">
      <c r="A4" s="39" t="s">
        <v>2</v>
      </c>
      <c r="B4" s="39"/>
      <c r="C4" s="39"/>
      <c r="D4" s="39"/>
      <c r="E4" s="39"/>
      <c r="F4" s="39"/>
      <c r="G4" s="39"/>
      <c r="H4" s="39"/>
      <c r="I4" s="39"/>
      <c r="J4" s="39"/>
      <c r="K4" s="39"/>
      <c r="L4" s="39"/>
      <c r="M4" s="39"/>
      <c r="N4" s="39"/>
      <c r="O4" s="39"/>
      <c r="P4" s="39"/>
    </row>
    <row r="6" spans="1:16">
      <c r="A6" s="38" t="s">
        <v>3</v>
      </c>
      <c r="B6" s="38"/>
      <c r="C6" s="38"/>
      <c r="D6" s="38"/>
      <c r="E6" s="38"/>
      <c r="F6" s="38"/>
      <c r="G6" s="38"/>
      <c r="H6" s="38"/>
      <c r="I6" s="38"/>
      <c r="J6" s="38"/>
      <c r="K6" s="38"/>
      <c r="L6" s="38"/>
      <c r="M6" s="38"/>
      <c r="N6" s="38"/>
      <c r="O6" s="38"/>
      <c r="P6" s="38"/>
    </row>
    <row r="7" spans="1:16">
      <c r="A7" s="35" t="s">
        <v>4</v>
      </c>
      <c r="B7" s="35"/>
      <c r="C7" s="35"/>
      <c r="D7" s="36" t="s">
        <v>5</v>
      </c>
      <c r="E7" s="36"/>
      <c r="F7" s="36"/>
      <c r="G7" s="36"/>
      <c r="H7" s="36"/>
      <c r="I7" s="36"/>
      <c r="J7" s="36"/>
      <c r="K7" s="36"/>
      <c r="L7" s="36"/>
      <c r="M7" s="36"/>
      <c r="N7" s="36"/>
      <c r="O7" s="36"/>
      <c r="P7" s="36"/>
    </row>
    <row r="8" spans="1:16">
      <c r="A8" s="35" t="s">
        <v>6</v>
      </c>
      <c r="B8" s="35"/>
      <c r="C8" s="35"/>
      <c r="D8" s="36" t="s">
        <v>7</v>
      </c>
      <c r="E8" s="36"/>
      <c r="F8" s="36"/>
      <c r="G8" s="36"/>
      <c r="H8" s="36"/>
      <c r="I8" s="36"/>
      <c r="J8" s="36"/>
      <c r="K8" s="36"/>
      <c r="L8" s="36"/>
      <c r="M8" s="36"/>
      <c r="N8" s="36"/>
      <c r="O8" s="36"/>
      <c r="P8" s="36"/>
    </row>
    <row r="9" spans="1:16">
      <c r="A9" s="35" t="s">
        <v>8</v>
      </c>
      <c r="B9" s="35"/>
      <c r="C9" s="35"/>
      <c r="D9" s="36" t="s">
        <v>9</v>
      </c>
      <c r="E9" s="36"/>
      <c r="F9" s="36"/>
      <c r="G9" s="36"/>
      <c r="H9" s="36"/>
      <c r="I9" s="36"/>
      <c r="J9" s="36"/>
      <c r="K9" s="36"/>
      <c r="L9" s="36"/>
      <c r="M9" s="36"/>
      <c r="N9" s="36"/>
      <c r="O9" s="36"/>
      <c r="P9" s="36"/>
    </row>
    <row r="10" spans="1:16">
      <c r="A10" s="35" t="s">
        <v>10</v>
      </c>
      <c r="B10" s="35"/>
      <c r="C10" s="35"/>
      <c r="D10" s="36" t="s">
        <v>11</v>
      </c>
      <c r="E10" s="36"/>
      <c r="F10" s="36"/>
      <c r="G10" s="36"/>
      <c r="H10" s="36"/>
      <c r="I10" s="36"/>
      <c r="J10" s="36"/>
      <c r="K10" s="36"/>
      <c r="L10" s="36"/>
      <c r="M10" s="36"/>
      <c r="N10" s="36"/>
      <c r="O10" s="36"/>
      <c r="P10" s="36"/>
    </row>
    <row r="11" spans="1:16">
      <c r="A11" s="35" t="s">
        <v>12</v>
      </c>
      <c r="B11" s="35"/>
      <c r="C11" s="35"/>
      <c r="D11" s="36" t="s">
        <v>13</v>
      </c>
      <c r="E11" s="36"/>
      <c r="F11" s="36"/>
      <c r="G11" s="36"/>
      <c r="H11" s="36"/>
      <c r="I11" s="36"/>
      <c r="J11" s="36"/>
      <c r="K11" s="36"/>
      <c r="L11" s="36"/>
      <c r="M11" s="36"/>
      <c r="N11" s="36"/>
      <c r="O11" s="36"/>
      <c r="P11" s="36"/>
    </row>
    <row r="12" spans="1:16">
      <c r="A12" s="35" t="s">
        <v>14</v>
      </c>
      <c r="B12" s="35"/>
      <c r="C12" s="35"/>
      <c r="D12" s="36" t="s">
        <v>15</v>
      </c>
      <c r="E12" s="36"/>
      <c r="F12" s="36"/>
      <c r="G12" s="36"/>
      <c r="H12" s="36"/>
      <c r="I12" s="36"/>
      <c r="J12" s="36"/>
      <c r="K12" s="36"/>
      <c r="L12" s="36"/>
      <c r="M12" s="36"/>
      <c r="N12" s="36"/>
      <c r="O12" s="36"/>
      <c r="P12" s="36"/>
    </row>
    <row r="13" spans="1:16">
      <c r="A13" s="35" t="s">
        <v>16</v>
      </c>
      <c r="B13" s="35"/>
      <c r="C13" s="35"/>
      <c r="D13" s="36" t="s">
        <v>17</v>
      </c>
      <c r="E13" s="36"/>
      <c r="F13" s="36"/>
      <c r="G13" s="36"/>
      <c r="H13" s="36"/>
      <c r="I13" s="36"/>
      <c r="J13" s="36"/>
      <c r="K13" s="36"/>
      <c r="L13" s="36"/>
      <c r="M13" s="36"/>
      <c r="N13" s="36"/>
      <c r="O13" s="36"/>
      <c r="P13" s="36"/>
    </row>
    <row r="14" spans="1:16">
      <c r="A14" s="35" t="s">
        <v>18</v>
      </c>
      <c r="B14" s="35"/>
      <c r="C14" s="35"/>
      <c r="D14" s="36" t="s">
        <v>19</v>
      </c>
      <c r="E14" s="36"/>
      <c r="F14" s="36"/>
      <c r="G14" s="36"/>
      <c r="H14" s="36"/>
      <c r="I14" s="36"/>
      <c r="J14" s="36"/>
      <c r="K14" s="36"/>
      <c r="L14" s="36"/>
      <c r="M14" s="36"/>
      <c r="N14" s="36"/>
      <c r="O14" s="36"/>
      <c r="P14" s="36"/>
    </row>
    <row r="17" spans="1:15" ht="30" customHeight="1">
      <c r="A17" s="34" t="s">
        <v>20</v>
      </c>
      <c r="B17" s="34"/>
      <c r="C17" s="34"/>
      <c r="D17" s="34"/>
      <c r="E17" s="34"/>
      <c r="F17" s="34"/>
      <c r="G17" s="34"/>
      <c r="H17" s="34"/>
      <c r="I17" s="34"/>
      <c r="J17" s="34"/>
      <c r="K17" s="34"/>
      <c r="L17" s="34"/>
      <c r="M17" s="34"/>
      <c r="N17" s="34"/>
      <c r="O17" s="34"/>
    </row>
  </sheetData>
  <mergeCells count="21">
    <mergeCell ref="D12:P12"/>
    <mergeCell ref="A1:P1"/>
    <mergeCell ref="A3:P3"/>
    <mergeCell ref="A4:P4"/>
    <mergeCell ref="D7:P7"/>
    <mergeCell ref="A12:C12"/>
    <mergeCell ref="A7:C7"/>
    <mergeCell ref="A8:C8"/>
    <mergeCell ref="A9:C9"/>
    <mergeCell ref="A10:C10"/>
    <mergeCell ref="A11:C11"/>
    <mergeCell ref="D11:P11"/>
    <mergeCell ref="D10:P10"/>
    <mergeCell ref="D9:P9"/>
    <mergeCell ref="D8:P8"/>
    <mergeCell ref="A6:P6"/>
    <mergeCell ref="A17:O17"/>
    <mergeCell ref="A13:C13"/>
    <mergeCell ref="A14:C14"/>
    <mergeCell ref="D14:P14"/>
    <mergeCell ref="D13:P13"/>
  </mergeCells>
  <hyperlinks>
    <hyperlink ref="A17" r:id="rId1" display="http://creativecommons.org/licenses/by-sa/4.0/" xr:uid="{00000000-0004-0000-0000-000000000000}"/>
  </hyperlinks>
  <pageMargins left="0.7" right="0.7" top="0.75" bottom="0.75" header="0.3" footer="0.3"/>
  <pageSetup scale="72"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O31"/>
  <sheetViews>
    <sheetView zoomScale="80" zoomScaleNormal="80" workbookViewId="0">
      <selection activeCell="B21" sqref="B21"/>
    </sheetView>
  </sheetViews>
  <sheetFormatPr defaultColWidth="8.7109375" defaultRowHeight="15"/>
  <cols>
    <col min="2" max="2" width="71.28515625" customWidth="1"/>
    <col min="3" max="3" width="19.7109375" style="3" bestFit="1" customWidth="1"/>
    <col min="4" max="4" width="38" bestFit="1" customWidth="1"/>
    <col min="5" max="5" width="24.85546875" bestFit="1" customWidth="1"/>
    <col min="6" max="6" width="29.85546875" bestFit="1" customWidth="1"/>
    <col min="7" max="7" width="27.140625" bestFit="1" customWidth="1"/>
    <col min="8" max="8" width="27.28515625" bestFit="1" customWidth="1"/>
    <col min="10" max="13" width="8.7109375" hidden="1" customWidth="1"/>
  </cols>
  <sheetData>
    <row r="1" spans="1:8" ht="59.65" customHeight="1">
      <c r="A1" s="37" t="s">
        <v>104</v>
      </c>
      <c r="B1" s="37"/>
      <c r="C1" s="37"/>
      <c r="D1" s="37"/>
      <c r="E1" s="37"/>
      <c r="F1" s="37"/>
      <c r="G1" s="37"/>
      <c r="H1" s="37"/>
    </row>
    <row r="3" spans="1:8">
      <c r="C3"/>
    </row>
    <row r="4" spans="1:8">
      <c r="C4"/>
    </row>
    <row r="5" spans="1:8">
      <c r="C5" s="28" t="s">
        <v>55</v>
      </c>
      <c r="D5" s="24">
        <f>F29</f>
        <v>0</v>
      </c>
    </row>
    <row r="6" spans="1:8">
      <c r="C6"/>
    </row>
    <row r="7" spans="1:8">
      <c r="C7" s="22" t="s">
        <v>56</v>
      </c>
      <c r="D7" s="23">
        <f>G29</f>
        <v>1</v>
      </c>
    </row>
    <row r="20" spans="1:15" s="21" customFormat="1" ht="30">
      <c r="A20" s="17" t="s">
        <v>4</v>
      </c>
      <c r="B20" s="17" t="s">
        <v>6</v>
      </c>
      <c r="C20" s="17" t="s">
        <v>57</v>
      </c>
      <c r="D20" s="17" t="s">
        <v>10</v>
      </c>
      <c r="E20" s="17" t="s">
        <v>58</v>
      </c>
      <c r="F20" s="17" t="s">
        <v>14</v>
      </c>
      <c r="G20" s="20" t="s">
        <v>59</v>
      </c>
      <c r="H20" s="17" t="s">
        <v>18</v>
      </c>
    </row>
    <row r="21" spans="1:15" ht="30">
      <c r="A21" s="6">
        <v>8.1999999999999993</v>
      </c>
      <c r="B21" s="14" t="s">
        <v>106</v>
      </c>
      <c r="C21" s="4" t="s">
        <v>71</v>
      </c>
      <c r="D21" s="4" t="s">
        <v>105</v>
      </c>
      <c r="E21" s="5" t="s">
        <v>61</v>
      </c>
      <c r="F21" s="5" t="s">
        <v>62</v>
      </c>
      <c r="G21" s="5" t="s">
        <v>63</v>
      </c>
      <c r="H21" s="5" t="s">
        <v>64</v>
      </c>
      <c r="J21" s="11">
        <f t="shared" ref="J21:J23" si="0">IF(E21="No Policy",0,IF(E21="Informal Policy",0.25,IF(E21="Partial Written Policy",0.5,IF(E21="Written Policy",0.75,IF(E21="Approved Written Policy",1,"INVALID")))))</f>
        <v>0</v>
      </c>
      <c r="K21" s="11">
        <f t="shared" ref="K21:K23" si="1">IF(F21="Not Implemented",0,IF(F21="Parts of Policy Implemented",0.25,IF(F21="Implemented on Some Systems",0.5,IF(F21="Implemented on Most Systems",0.75,IF(F21="Implemented on All Systems",1,"INVALID")))))</f>
        <v>0</v>
      </c>
      <c r="L21" s="11">
        <f t="shared" ref="L21:L23" si="2">IF(G21="Not Automated",0,IF(G21="Parts of Policy Automated",0.25,IF(G21="Automated on Some Systems",0.5,IF(G21="Automated on Most Systems",0.75,IF(G21="Automated on All Systems",1,"INVALID")))))</f>
        <v>0</v>
      </c>
      <c r="M21" s="11">
        <f t="shared" ref="M21:M23" si="3">IF(H21="Not Reported",0,IF(H21="Parts of Policy Reported",0.25,IF(H21="Reported on Some Systems",0.5,IF(H21="Reported on Most Systems",0.75,IF(H21="Reported on All Systems",1,"INVALID")))))</f>
        <v>0</v>
      </c>
    </row>
    <row r="22" spans="1:15" ht="30">
      <c r="A22" s="6">
        <v>8.4</v>
      </c>
      <c r="B22" s="14" t="s">
        <v>107</v>
      </c>
      <c r="C22" s="4" t="s">
        <v>86</v>
      </c>
      <c r="D22" s="4" t="s">
        <v>105</v>
      </c>
      <c r="E22" s="5" t="s">
        <v>61</v>
      </c>
      <c r="F22" s="5" t="s">
        <v>62</v>
      </c>
      <c r="G22" s="5" t="s">
        <v>63</v>
      </c>
      <c r="H22" s="5" t="s">
        <v>64</v>
      </c>
      <c r="J22" s="11">
        <f t="shared" ref="J22" si="4">IF(E22="No Policy",0,IF(E22="Informal Policy",0.25,IF(E22="Partial Written Policy",0.5,IF(E22="Written Policy",0.75,IF(E22="Approved Written Policy",1,"INVALID")))))</f>
        <v>0</v>
      </c>
      <c r="K22" s="11">
        <f t="shared" ref="K22" si="5">IF(F22="Not Implemented",0,IF(F22="Parts of Policy Implemented",0.25,IF(F22="Implemented on Some Systems",0.5,IF(F22="Implemented on Most Systems",0.75,IF(F22="Implemented on All Systems",1,"INVALID")))))</f>
        <v>0</v>
      </c>
      <c r="L22" s="11">
        <f t="shared" ref="L22" si="6">IF(G22="Not Automated",0,IF(G22="Parts of Policy Automated",0.25,IF(G22="Automated on Some Systems",0.5,IF(G22="Automated on Most Systems",0.75,IF(G22="Automated on All Systems",1,"INVALID")))))</f>
        <v>0</v>
      </c>
      <c r="M22" s="11">
        <f t="shared" ref="M22" si="7">IF(H22="Not Reported",0,IF(H22="Parts of Policy Reported",0.25,IF(H22="Reported on Some Systems",0.5,IF(H22="Reported on Most Systems",0.75,IF(H22="Reported on All Systems",1,"INVALID")))))</f>
        <v>0</v>
      </c>
    </row>
    <row r="23" spans="1:15" ht="30">
      <c r="A23" s="6">
        <v>8.5</v>
      </c>
      <c r="B23" s="13" t="s">
        <v>108</v>
      </c>
      <c r="C23" s="4" t="s">
        <v>71</v>
      </c>
      <c r="D23" s="4" t="s">
        <v>97</v>
      </c>
      <c r="E23" s="5" t="s">
        <v>61</v>
      </c>
      <c r="F23" s="5" t="s">
        <v>62</v>
      </c>
      <c r="G23" s="5" t="s">
        <v>63</v>
      </c>
      <c r="H23" s="5" t="s">
        <v>64</v>
      </c>
      <c r="J23" s="11">
        <f t="shared" si="0"/>
        <v>0</v>
      </c>
      <c r="K23" s="11">
        <f t="shared" si="1"/>
        <v>0</v>
      </c>
      <c r="L23" s="11">
        <f t="shared" si="2"/>
        <v>0</v>
      </c>
      <c r="M23" s="11">
        <f t="shared" si="3"/>
        <v>0</v>
      </c>
    </row>
    <row r="24" spans="1:15">
      <c r="A24" s="6"/>
      <c r="B24" s="1"/>
    </row>
    <row r="25" spans="1:15" hidden="1">
      <c r="A25" s="6"/>
      <c r="B25" s="1"/>
      <c r="D25" s="2" t="s">
        <v>72</v>
      </c>
      <c r="F25" s="12">
        <f>AVERAGE(J21:J23)</f>
        <v>0</v>
      </c>
      <c r="G25" s="12">
        <f>1-F25</f>
        <v>1</v>
      </c>
    </row>
    <row r="26" spans="1:15" hidden="1">
      <c r="D26" s="4" t="s">
        <v>73</v>
      </c>
      <c r="E26" s="4"/>
      <c r="F26" s="12">
        <f>AVERAGE(K21:K23)</f>
        <v>0</v>
      </c>
      <c r="G26" s="12">
        <f>1-F26</f>
        <v>1</v>
      </c>
    </row>
    <row r="27" spans="1:15" hidden="1">
      <c r="D27" s="4" t="s">
        <v>74</v>
      </c>
      <c r="E27" s="4"/>
      <c r="F27" s="12">
        <f>AVERAGE(L21:L23)</f>
        <v>0</v>
      </c>
      <c r="G27" s="12">
        <f>1-F27</f>
        <v>1</v>
      </c>
    </row>
    <row r="28" spans="1:15" hidden="1">
      <c r="D28" s="4" t="s">
        <v>75</v>
      </c>
      <c r="E28" s="4"/>
      <c r="F28" s="12">
        <f>AVERAGE(M21:M23)</f>
        <v>0</v>
      </c>
      <c r="G28" s="12">
        <f>1-F28</f>
        <v>1</v>
      </c>
    </row>
    <row r="29" spans="1:15" hidden="1">
      <c r="D29" s="4" t="s">
        <v>76</v>
      </c>
      <c r="E29" s="4"/>
      <c r="F29" s="12">
        <f>AVERAGE(F25:F28)</f>
        <v>0</v>
      </c>
      <c r="G29" s="12">
        <f>1-F29</f>
        <v>1</v>
      </c>
    </row>
    <row r="31" spans="1:15" ht="30" customHeight="1">
      <c r="A31" s="34" t="s">
        <v>20</v>
      </c>
      <c r="B31" s="34"/>
      <c r="C31" s="34"/>
      <c r="D31" s="34"/>
      <c r="E31" s="34"/>
      <c r="F31" s="34"/>
      <c r="G31" s="34"/>
      <c r="H31" s="34"/>
      <c r="I31" s="34"/>
      <c r="J31" s="34"/>
      <c r="K31" s="34"/>
      <c r="L31" s="34"/>
      <c r="M31" s="34"/>
      <c r="N31" s="34"/>
      <c r="O31" s="34"/>
    </row>
  </sheetData>
  <mergeCells count="2">
    <mergeCell ref="A1:H1"/>
    <mergeCell ref="A31:O31"/>
  </mergeCells>
  <hyperlinks>
    <hyperlink ref="A31" r:id="rId1" display="http://creativecommons.org/licenses/by-sa/4.0/" xr:uid="{00000000-0004-0000-09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36" operator="equal" id="{1B05FA6B-49F3-4A0E-AD70-305A50ACA259}">
            <xm:f>Values!$A$8</xm:f>
            <x14:dxf>
              <fill>
                <patternFill>
                  <bgColor rgb="FF27AE60"/>
                </patternFill>
              </fill>
            </x14:dxf>
          </x14:cfRule>
          <x14:cfRule type="cellIs" priority="37" operator="equal" id="{923938AD-FBF5-4283-937D-9E0292EEA6B8}">
            <xm:f>Values!$A$7</xm:f>
            <x14:dxf>
              <fill>
                <patternFill>
                  <bgColor rgb="FFF1C40F"/>
                </patternFill>
              </fill>
            </x14:dxf>
          </x14:cfRule>
          <x14:cfRule type="cellIs" priority="38" operator="equal" id="{C33BC0CC-7132-4D30-80A2-A2FBEA2AFC20}">
            <xm:f>Values!$A$6</xm:f>
            <x14:dxf>
              <fill>
                <patternFill>
                  <bgColor rgb="FFF39C12"/>
                </patternFill>
              </fill>
            </x14:dxf>
          </x14:cfRule>
          <x14:cfRule type="cellIs" priority="39" operator="equal" id="{FF8CFE07-8962-4C99-A84A-212E407FA128}">
            <xm:f>Values!$A$5</xm:f>
            <x14:dxf>
              <fill>
                <patternFill>
                  <bgColor rgb="FFE67E22"/>
                </patternFill>
              </fill>
            </x14:dxf>
          </x14:cfRule>
          <x14:cfRule type="cellIs" priority="40" operator="equal" id="{DECB278B-FF94-4B65-8585-28C025CA4334}">
            <xm:f>Values!$A$4</xm:f>
            <x14:dxf>
              <fill>
                <patternFill>
                  <bgColor rgb="FFE74C3C"/>
                </patternFill>
              </fill>
            </x14:dxf>
          </x14:cfRule>
          <xm:sqref>E21:E23</xm:sqref>
        </x14:conditionalFormatting>
        <x14:conditionalFormatting xmlns:xm="http://schemas.microsoft.com/office/excel/2006/main">
          <x14:cfRule type="cellIs" priority="21" operator="equal" id="{FA804580-6319-4598-A119-1579AEEE17D6}">
            <xm:f>Values!$A$15</xm:f>
            <x14:dxf>
              <fill>
                <patternFill>
                  <bgColor rgb="FF27AE60"/>
                </patternFill>
              </fill>
            </x14:dxf>
          </x14:cfRule>
          <x14:cfRule type="cellIs" priority="32" operator="equal" id="{6B9B0821-3CF3-49FA-9E6D-4890395D4377}">
            <xm:f>Values!$A$14</xm:f>
            <x14:dxf>
              <fill>
                <patternFill>
                  <bgColor rgb="FFF1C40F"/>
                </patternFill>
              </fill>
            </x14:dxf>
          </x14:cfRule>
          <x14:cfRule type="cellIs" priority="33" operator="equal" id="{4F195063-B53C-449F-9430-845F143B219B}">
            <xm:f>Values!$A$13</xm:f>
            <x14:dxf>
              <fill>
                <patternFill>
                  <bgColor rgb="FFF39C12"/>
                </patternFill>
              </fill>
            </x14:dxf>
          </x14:cfRule>
          <x14:cfRule type="cellIs" priority="34" operator="equal" id="{AD3F7DAE-DD2D-44B8-8D32-78661E93A79C}">
            <xm:f>Values!$A$12</xm:f>
            <x14:dxf>
              <fill>
                <patternFill>
                  <bgColor rgb="FFE67E22"/>
                </patternFill>
              </fill>
            </x14:dxf>
          </x14:cfRule>
          <x14:cfRule type="cellIs" priority="35" operator="equal" id="{CDE8B36A-45C0-4451-97F6-1EF119B8C12F}">
            <xm:f>Values!$A$11</xm:f>
            <x14:dxf>
              <fill>
                <patternFill>
                  <bgColor rgb="FFE74C3C"/>
                </patternFill>
              </fill>
            </x14:dxf>
          </x14:cfRule>
          <xm:sqref>F21:F23</xm:sqref>
        </x14:conditionalFormatting>
        <x14:conditionalFormatting xmlns:xm="http://schemas.microsoft.com/office/excel/2006/main">
          <x14:cfRule type="cellIs" priority="22" operator="equal" id="{5FDCB951-F339-4848-8FCA-C2FA1749D234}">
            <xm:f>Values!$A$22</xm:f>
            <x14:dxf>
              <fill>
                <patternFill>
                  <bgColor rgb="FF27B060"/>
                </patternFill>
              </fill>
            </x14:dxf>
          </x14:cfRule>
          <x14:cfRule type="cellIs" priority="28" operator="equal" id="{BEF82385-87F7-489F-AF48-662ED1EBECA0}">
            <xm:f>Values!$A$21</xm:f>
            <x14:dxf>
              <fill>
                <patternFill>
                  <bgColor rgb="FFF1C40F"/>
                </patternFill>
              </fill>
            </x14:dxf>
          </x14:cfRule>
          <x14:cfRule type="cellIs" priority="29" operator="equal" id="{2A605354-20D9-4690-B1E0-ECC838D897CD}">
            <xm:f>Values!$A$20</xm:f>
            <x14:dxf>
              <fill>
                <patternFill>
                  <bgColor rgb="FFF39C12"/>
                </patternFill>
              </fill>
            </x14:dxf>
          </x14:cfRule>
          <x14:cfRule type="cellIs" priority="30" operator="equal" id="{ED71BE30-91DA-4032-8BC2-4AEEDE8647FC}">
            <xm:f>Values!$A$19</xm:f>
            <x14:dxf>
              <fill>
                <patternFill>
                  <bgColor rgb="FFE67E22"/>
                </patternFill>
              </fill>
            </x14:dxf>
          </x14:cfRule>
          <x14:cfRule type="cellIs" priority="31" operator="equal" id="{AEE606B1-2311-4AEF-A7E4-779C32F56B93}">
            <xm:f>Values!$A$18</xm:f>
            <x14:dxf>
              <fill>
                <patternFill>
                  <bgColor rgb="FFE74C3C"/>
                </patternFill>
              </fill>
            </x14:dxf>
          </x14:cfRule>
          <xm:sqref>G21:G23</xm:sqref>
        </x14:conditionalFormatting>
        <x14:conditionalFormatting xmlns:xm="http://schemas.microsoft.com/office/excel/2006/main">
          <x14:cfRule type="cellIs" priority="23" operator="equal" id="{A136D273-4719-4D9B-8EC0-B223C75A8D7A}">
            <xm:f>Values!$A$29</xm:f>
            <x14:dxf>
              <fill>
                <patternFill>
                  <bgColor rgb="FF27AE60"/>
                </patternFill>
              </fill>
            </x14:dxf>
          </x14:cfRule>
          <x14:cfRule type="cellIs" priority="25" operator="equal" id="{461E5D10-FCDB-4C5B-A7FF-C494B2F3F853}">
            <xm:f>Values!$A$27</xm:f>
            <x14:dxf>
              <fill>
                <patternFill>
                  <bgColor rgb="FFF39C12"/>
                </patternFill>
              </fill>
            </x14:dxf>
          </x14:cfRule>
          <x14:cfRule type="cellIs" priority="26" operator="equal" id="{39C109FF-9242-4F91-9146-5E46BA7458E1}">
            <xm:f>Values!$A$26</xm:f>
            <x14:dxf>
              <fill>
                <patternFill>
                  <bgColor rgb="FFE67E22"/>
                </patternFill>
              </fill>
            </x14:dxf>
          </x14:cfRule>
          <x14:cfRule type="cellIs" priority="27" operator="equal" id="{40FCCCDF-7BB1-41E6-AA11-890A2702CCFD}">
            <xm:f>Values!$A$25</xm:f>
            <x14:dxf>
              <fill>
                <patternFill>
                  <bgColor rgb="FFE74C3C"/>
                </patternFill>
              </fill>
            </x14:dxf>
          </x14:cfRule>
          <xm:sqref>H21:H23</xm:sqref>
        </x14:conditionalFormatting>
        <x14:conditionalFormatting xmlns:xm="http://schemas.microsoft.com/office/excel/2006/main">
          <x14:cfRule type="cellIs" priority="24" operator="equal" id="{E70ABB0D-CA87-4C97-A7BB-10AD35EE2507}">
            <xm:f>Values!$A$28</xm:f>
            <x14:dxf>
              <fill>
                <patternFill>
                  <bgColor rgb="FFF1C40F"/>
                </patternFill>
              </fill>
            </x14:dxf>
          </x14:cfRule>
          <xm:sqref>H21:H23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900-000000000000}">
          <x14:formula1>
            <xm:f>Values!$A$25:$A$29</xm:f>
          </x14:formula1>
          <xm:sqref>H21:H23</xm:sqref>
        </x14:dataValidation>
        <x14:dataValidation type="list" allowBlank="1" showInputMessage="1" showErrorMessage="1" xr:uid="{00000000-0002-0000-0900-000001000000}">
          <x14:formula1>
            <xm:f>Values!$A$18:$A$22</xm:f>
          </x14:formula1>
          <xm:sqref>G21:G23</xm:sqref>
        </x14:dataValidation>
        <x14:dataValidation type="list" allowBlank="1" showInputMessage="1" showErrorMessage="1" xr:uid="{00000000-0002-0000-0900-000002000000}">
          <x14:formula1>
            <xm:f>Values!$A$11:$A$15</xm:f>
          </x14:formula1>
          <xm:sqref>F21:F23</xm:sqref>
        </x14:dataValidation>
        <x14:dataValidation type="list" allowBlank="1" showInputMessage="1" showErrorMessage="1" xr:uid="{00000000-0002-0000-0900-000003000000}">
          <x14:formula1>
            <xm:f>Values!$A$4:$A$8</xm:f>
          </x14:formula1>
          <xm:sqref>E21:E23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O29"/>
  <sheetViews>
    <sheetView zoomScale="80" zoomScaleNormal="80" workbookViewId="0">
      <selection activeCell="B21" sqref="B21"/>
    </sheetView>
  </sheetViews>
  <sheetFormatPr defaultColWidth="8.7109375" defaultRowHeight="15"/>
  <cols>
    <col min="2" max="2" width="71.28515625" customWidth="1"/>
    <col min="3" max="3" width="19.7109375" style="3" bestFit="1" customWidth="1"/>
    <col min="4" max="4" width="35" bestFit="1" customWidth="1"/>
    <col min="5" max="5" width="24.85546875" bestFit="1" customWidth="1"/>
    <col min="6" max="6" width="29.85546875" bestFit="1" customWidth="1"/>
    <col min="7" max="7" width="27.140625" bestFit="1" customWidth="1"/>
    <col min="8" max="8" width="27.28515625" bestFit="1" customWidth="1"/>
    <col min="10" max="13" width="8.7109375" hidden="1" customWidth="1"/>
  </cols>
  <sheetData>
    <row r="1" spans="1:8" ht="59.65" customHeight="1">
      <c r="A1" s="37" t="s">
        <v>109</v>
      </c>
      <c r="B1" s="37"/>
      <c r="C1" s="37"/>
      <c r="D1" s="37"/>
      <c r="E1" s="37"/>
      <c r="F1" s="37"/>
      <c r="G1" s="37"/>
      <c r="H1" s="37"/>
    </row>
    <row r="3" spans="1:8">
      <c r="C3"/>
    </row>
    <row r="4" spans="1:8">
      <c r="C4"/>
    </row>
    <row r="5" spans="1:8">
      <c r="C5" s="28" t="s">
        <v>55</v>
      </c>
      <c r="D5" s="24">
        <f>F27</f>
        <v>0</v>
      </c>
    </row>
    <row r="6" spans="1:8">
      <c r="C6"/>
    </row>
    <row r="7" spans="1:8">
      <c r="C7" s="22" t="s">
        <v>56</v>
      </c>
      <c r="D7" s="23">
        <f>G27</f>
        <v>1</v>
      </c>
    </row>
    <row r="20" spans="1:15" s="21" customFormat="1" ht="30">
      <c r="A20" s="17" t="s">
        <v>4</v>
      </c>
      <c r="B20" s="17" t="s">
        <v>6</v>
      </c>
      <c r="C20" s="17" t="s">
        <v>57</v>
      </c>
      <c r="D20" s="17" t="s">
        <v>10</v>
      </c>
      <c r="E20" s="17" t="s">
        <v>58</v>
      </c>
      <c r="F20" s="17" t="s">
        <v>14</v>
      </c>
      <c r="G20" s="20" t="s">
        <v>59</v>
      </c>
      <c r="H20" s="17" t="s">
        <v>18</v>
      </c>
    </row>
    <row r="21" spans="1:15" ht="45">
      <c r="A21" s="6">
        <v>9.4</v>
      </c>
      <c r="B21" s="15" t="s">
        <v>110</v>
      </c>
      <c r="C21" s="4" t="s">
        <v>71</v>
      </c>
      <c r="D21" s="4" t="s">
        <v>111</v>
      </c>
      <c r="E21" s="5" t="s">
        <v>61</v>
      </c>
      <c r="F21" s="5" t="s">
        <v>62</v>
      </c>
      <c r="G21" s="5" t="s">
        <v>63</v>
      </c>
      <c r="H21" s="5" t="s">
        <v>64</v>
      </c>
      <c r="J21" s="11">
        <f t="shared" ref="J21" si="0">IF(E21="No Policy",0,IF(E21="Informal Policy",0.25,IF(E21="Partial Written Policy",0.5,IF(E21="Written Policy",0.75,IF(E21="Approved Written Policy",1,"INVALID")))))</f>
        <v>0</v>
      </c>
      <c r="K21" s="11">
        <f t="shared" ref="K21" si="1">IF(F21="Not Implemented",0,IF(F21="Parts of Policy Implemented",0.25,IF(F21="Implemented on Some Systems",0.5,IF(F21="Implemented on Most Systems",0.75,IF(F21="Implemented on All Systems",1,"INVALID")))))</f>
        <v>0</v>
      </c>
      <c r="L21" s="11">
        <f t="shared" ref="L21" si="2">IF(G21="Not Automated",0,IF(G21="Parts of Policy Automated",0.25,IF(G21="Automated on Some Systems",0.5,IF(G21="Automated on Most Systems",0.75,IF(G21="Automated on All Systems",1,"INVALID")))))</f>
        <v>0</v>
      </c>
      <c r="M21" s="11">
        <f t="shared" ref="M21" si="3">IF(H21="Not Reported",0,IF(H21="Parts of Policy Reported",0.25,IF(H21="Reported on Some Systems",0.5,IF(H21="Reported on Most Systems",0.75,IF(H21="Reported on All Systems",1,"INVALID")))))</f>
        <v>0</v>
      </c>
    </row>
    <row r="23" spans="1:15" hidden="1">
      <c r="D23" s="2" t="s">
        <v>72</v>
      </c>
      <c r="F23" s="12">
        <f>AVERAGE(J21:J21)</f>
        <v>0</v>
      </c>
      <c r="G23" s="12">
        <f>1-F23</f>
        <v>1</v>
      </c>
    </row>
    <row r="24" spans="1:15" hidden="1">
      <c r="D24" s="4" t="s">
        <v>73</v>
      </c>
      <c r="E24" s="4"/>
      <c r="F24" s="12">
        <f>AVERAGE(K21:K21)</f>
        <v>0</v>
      </c>
      <c r="G24" s="12">
        <f>1-F24</f>
        <v>1</v>
      </c>
    </row>
    <row r="25" spans="1:15" hidden="1">
      <c r="D25" s="4" t="s">
        <v>74</v>
      </c>
      <c r="E25" s="4"/>
      <c r="F25" s="12">
        <f>AVERAGE(L21:L21)</f>
        <v>0</v>
      </c>
      <c r="G25" s="12">
        <f>1-F25</f>
        <v>1</v>
      </c>
    </row>
    <row r="26" spans="1:15" hidden="1">
      <c r="D26" s="4" t="s">
        <v>75</v>
      </c>
      <c r="E26" s="4"/>
      <c r="F26" s="12">
        <f>AVERAGE(M21:M21)</f>
        <v>0</v>
      </c>
      <c r="G26" s="12">
        <f>1-F26</f>
        <v>1</v>
      </c>
    </row>
    <row r="27" spans="1:15" hidden="1">
      <c r="D27" s="4" t="s">
        <v>76</v>
      </c>
      <c r="E27" s="4"/>
      <c r="F27" s="12">
        <f>AVERAGE(F23:F26)</f>
        <v>0</v>
      </c>
      <c r="G27" s="12">
        <f>1-F27</f>
        <v>1</v>
      </c>
    </row>
    <row r="29" spans="1:15" ht="30" customHeight="1">
      <c r="A29" s="34" t="s">
        <v>20</v>
      </c>
      <c r="B29" s="34"/>
      <c r="C29" s="34"/>
      <c r="D29" s="34"/>
      <c r="E29" s="34"/>
      <c r="F29" s="34"/>
      <c r="G29" s="34"/>
      <c r="H29" s="34"/>
      <c r="I29" s="34"/>
      <c r="J29" s="34"/>
      <c r="K29" s="34"/>
      <c r="L29" s="34"/>
      <c r="M29" s="34"/>
      <c r="N29" s="34"/>
      <c r="O29" s="34"/>
    </row>
  </sheetData>
  <mergeCells count="2">
    <mergeCell ref="A29:O29"/>
    <mergeCell ref="A1:H1"/>
  </mergeCells>
  <hyperlinks>
    <hyperlink ref="A29" r:id="rId1" display="http://creativecommons.org/licenses/by-sa/4.0/" xr:uid="{00000000-0004-0000-0A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BFC4ADF2-D5BC-40ED-B51C-BE4894A840DF}">
            <xm:f>Values!$A$8</xm:f>
            <x14:dxf>
              <fill>
                <patternFill>
                  <bgColor rgb="FF27AE60"/>
                </patternFill>
              </fill>
            </x14:dxf>
          </x14:cfRule>
          <x14:cfRule type="cellIs" priority="17" operator="equal" id="{EA59A580-CE1A-4810-ABED-F26AC7F2281B}">
            <xm:f>Values!$A$7</xm:f>
            <x14:dxf>
              <fill>
                <patternFill>
                  <bgColor rgb="FFF1C40F"/>
                </patternFill>
              </fill>
            </x14:dxf>
          </x14:cfRule>
          <x14:cfRule type="cellIs" priority="18" operator="equal" id="{02C81F9E-8284-42E4-BA5B-915534E33775}">
            <xm:f>Values!$A$6</xm:f>
            <x14:dxf>
              <fill>
                <patternFill>
                  <bgColor rgb="FFF39C12"/>
                </patternFill>
              </fill>
            </x14:dxf>
          </x14:cfRule>
          <x14:cfRule type="cellIs" priority="19" operator="equal" id="{27D0CC48-CE4E-4173-ACB7-46D26D1CA15C}">
            <xm:f>Values!$A$5</xm:f>
            <x14:dxf>
              <fill>
                <patternFill>
                  <bgColor rgb="FFE67E22"/>
                </patternFill>
              </fill>
            </x14:dxf>
          </x14:cfRule>
          <x14:cfRule type="cellIs" priority="20" operator="equal" id="{C265A58B-D9F5-4DAB-AEFA-FFB4ED891E09}">
            <xm:f>Values!$A$4</xm:f>
            <x14:dxf>
              <fill>
                <patternFill>
                  <bgColor rgb="FFE74C3C"/>
                </patternFill>
              </fill>
            </x14:dxf>
          </x14:cfRule>
          <xm:sqref>E21</xm:sqref>
        </x14:conditionalFormatting>
        <x14:conditionalFormatting xmlns:xm="http://schemas.microsoft.com/office/excel/2006/main">
          <x14:cfRule type="cellIs" priority="1" operator="equal" id="{CC020C50-F945-482F-9CED-E9E95C6C8575}">
            <xm:f>Values!$A$15</xm:f>
            <x14:dxf>
              <fill>
                <patternFill>
                  <bgColor rgb="FF27AE60"/>
                </patternFill>
              </fill>
            </x14:dxf>
          </x14:cfRule>
          <x14:cfRule type="cellIs" priority="12" operator="equal" id="{4F0347F5-EBD3-4144-9B16-474B9DCB75CA}">
            <xm:f>Values!$A$14</xm:f>
            <x14:dxf>
              <fill>
                <patternFill>
                  <bgColor rgb="FFF1C40F"/>
                </patternFill>
              </fill>
            </x14:dxf>
          </x14:cfRule>
          <x14:cfRule type="cellIs" priority="13" operator="equal" id="{A3701E90-7726-4F6B-A3AD-31E55DB9664A}">
            <xm:f>Values!$A$13</xm:f>
            <x14:dxf>
              <fill>
                <patternFill>
                  <bgColor rgb="FFF39C12"/>
                </patternFill>
              </fill>
            </x14:dxf>
          </x14:cfRule>
          <x14:cfRule type="cellIs" priority="14" operator="equal" id="{CF4C47A8-5E80-47D2-9D44-FBFAD83E66C8}">
            <xm:f>Values!$A$12</xm:f>
            <x14:dxf>
              <fill>
                <patternFill>
                  <bgColor rgb="FFE67E22"/>
                </patternFill>
              </fill>
            </x14:dxf>
          </x14:cfRule>
          <x14:cfRule type="cellIs" priority="15" operator="equal" id="{A5CAC884-9B0E-439F-ADDC-F0C1894EEDE1}">
            <xm:f>Values!$A$11</xm:f>
            <x14:dxf>
              <fill>
                <patternFill>
                  <bgColor rgb="FFE74C3C"/>
                </patternFill>
              </fill>
            </x14:dxf>
          </x14:cfRule>
          <xm:sqref>F21</xm:sqref>
        </x14:conditionalFormatting>
        <x14:conditionalFormatting xmlns:xm="http://schemas.microsoft.com/office/excel/2006/main">
          <x14:cfRule type="cellIs" priority="2" operator="equal" id="{89133B4A-1F96-4E72-B20F-3040D95C4EB3}">
            <xm:f>Values!$A$22</xm:f>
            <x14:dxf>
              <fill>
                <patternFill>
                  <bgColor rgb="FF27B060"/>
                </patternFill>
              </fill>
            </x14:dxf>
          </x14:cfRule>
          <x14:cfRule type="cellIs" priority="8" operator="equal" id="{53A927A3-980A-4E40-9D07-0D6634811347}">
            <xm:f>Values!$A$21</xm:f>
            <x14:dxf>
              <fill>
                <patternFill>
                  <bgColor rgb="FFF1C40F"/>
                </patternFill>
              </fill>
            </x14:dxf>
          </x14:cfRule>
          <x14:cfRule type="cellIs" priority="9" operator="equal" id="{D0D27A33-351A-4E98-AD3F-EE89740AE627}">
            <xm:f>Values!$A$20</xm:f>
            <x14:dxf>
              <fill>
                <patternFill>
                  <bgColor rgb="FFF39C12"/>
                </patternFill>
              </fill>
            </x14:dxf>
          </x14:cfRule>
          <x14:cfRule type="cellIs" priority="10" operator="equal" id="{778EE1E9-EDE3-4198-A7B4-7612444B7862}">
            <xm:f>Values!$A$19</xm:f>
            <x14:dxf>
              <fill>
                <patternFill>
                  <bgColor rgb="FFE67E22"/>
                </patternFill>
              </fill>
            </x14:dxf>
          </x14:cfRule>
          <x14:cfRule type="cellIs" priority="11" operator="equal" id="{3BDCB6EA-B591-466A-A2D7-C10A301F957D}">
            <xm:f>Values!$A$18</xm:f>
            <x14:dxf>
              <fill>
                <patternFill>
                  <bgColor rgb="FFE74C3C"/>
                </patternFill>
              </fill>
            </x14:dxf>
          </x14:cfRule>
          <xm:sqref>G21</xm:sqref>
        </x14:conditionalFormatting>
        <x14:conditionalFormatting xmlns:xm="http://schemas.microsoft.com/office/excel/2006/main">
          <x14:cfRule type="cellIs" priority="3" operator="equal" id="{634C7FD8-EC4C-4213-9E9D-8BD994DD665B}">
            <xm:f>Values!$A$29</xm:f>
            <x14:dxf>
              <fill>
                <patternFill>
                  <bgColor rgb="FF27AE60"/>
                </patternFill>
              </fill>
            </x14:dxf>
          </x14:cfRule>
          <x14:cfRule type="cellIs" priority="5" operator="equal" id="{FA5E6445-3D99-4EB6-B6CD-AD6065D17E49}">
            <xm:f>Values!$A$27</xm:f>
            <x14:dxf>
              <fill>
                <patternFill>
                  <bgColor rgb="FFF39C12"/>
                </patternFill>
              </fill>
            </x14:dxf>
          </x14:cfRule>
          <x14:cfRule type="cellIs" priority="6" operator="equal" id="{0394A798-F989-44D4-B4AF-36D35A268A4E}">
            <xm:f>Values!$A$26</xm:f>
            <x14:dxf>
              <fill>
                <patternFill>
                  <bgColor rgb="FFE67E22"/>
                </patternFill>
              </fill>
            </x14:dxf>
          </x14:cfRule>
          <x14:cfRule type="cellIs" priority="7" operator="equal" id="{69957A92-0944-4F4E-B331-75CAB398E635}">
            <xm:f>Values!$A$25</xm:f>
            <x14:dxf>
              <fill>
                <patternFill>
                  <bgColor rgb="FFE74C3C"/>
                </patternFill>
              </fill>
            </x14:dxf>
          </x14:cfRule>
          <xm:sqref>H21</xm:sqref>
        </x14:conditionalFormatting>
        <x14:conditionalFormatting xmlns:xm="http://schemas.microsoft.com/office/excel/2006/main">
          <x14:cfRule type="cellIs" priority="4" operator="equal" id="{94C094EF-BA84-4B2F-BD6D-6EA13732CAE2}">
            <xm:f>Values!$A$28</xm:f>
            <x14:dxf>
              <fill>
                <patternFill>
                  <bgColor rgb="FFF1C40F"/>
                </patternFill>
              </fill>
            </x14:dxf>
          </x14:cfRule>
          <xm:sqref>H21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Values!$A$25:$A$29</xm:f>
          </x14:formula1>
          <xm:sqref>H21</xm:sqref>
        </x14:dataValidation>
        <x14:dataValidation type="list" allowBlank="1" showInputMessage="1" showErrorMessage="1" xr:uid="{00000000-0002-0000-0A00-000001000000}">
          <x14:formula1>
            <xm:f>Values!$A$18:$A$22</xm:f>
          </x14:formula1>
          <xm:sqref>G21</xm:sqref>
        </x14:dataValidation>
        <x14:dataValidation type="list" allowBlank="1" showInputMessage="1" showErrorMessage="1" xr:uid="{00000000-0002-0000-0A00-000002000000}">
          <x14:formula1>
            <xm:f>Values!$A$11:$A$15</xm:f>
          </x14:formula1>
          <xm:sqref>F21</xm:sqref>
        </x14:dataValidation>
        <x14:dataValidation type="list" allowBlank="1" showInputMessage="1" showErrorMessage="1" xr:uid="{00000000-0002-0000-0A00-000003000000}">
          <x14:formula1>
            <xm:f>Values!$A$4:$A$8</xm:f>
          </x14:formula1>
          <xm:sqref>E21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O32"/>
  <sheetViews>
    <sheetView zoomScale="80" zoomScaleNormal="80" workbookViewId="0">
      <selection activeCell="B21" sqref="B21"/>
    </sheetView>
  </sheetViews>
  <sheetFormatPr defaultColWidth="8.7109375" defaultRowHeight="15"/>
  <cols>
    <col min="2" max="2" width="71.28515625" customWidth="1"/>
    <col min="3" max="3" width="19.7109375" style="3" bestFit="1" customWidth="1"/>
    <col min="4" max="4" width="35" bestFit="1" customWidth="1"/>
    <col min="5" max="5" width="24.85546875" bestFit="1" customWidth="1"/>
    <col min="6" max="6" width="29.85546875" bestFit="1" customWidth="1"/>
    <col min="7" max="7" width="27.140625" bestFit="1" customWidth="1"/>
    <col min="8" max="8" width="27.28515625" bestFit="1" customWidth="1"/>
    <col min="10" max="13" width="8.7109375" hidden="1" customWidth="1"/>
  </cols>
  <sheetData>
    <row r="1" spans="1:8" ht="59.65" customHeight="1">
      <c r="A1" s="37" t="s">
        <v>112</v>
      </c>
      <c r="B1" s="37"/>
      <c r="C1" s="37"/>
      <c r="D1" s="37"/>
      <c r="E1" s="37"/>
      <c r="F1" s="37"/>
      <c r="G1" s="37"/>
      <c r="H1" s="37"/>
    </row>
    <row r="3" spans="1:8">
      <c r="C3"/>
    </row>
    <row r="4" spans="1:8">
      <c r="C4"/>
    </row>
    <row r="5" spans="1:8">
      <c r="C5" s="28" t="s">
        <v>55</v>
      </c>
      <c r="D5" s="24">
        <f>F30</f>
        <v>0</v>
      </c>
    </row>
    <row r="6" spans="1:8">
      <c r="C6"/>
    </row>
    <row r="7" spans="1:8">
      <c r="C7" s="22" t="s">
        <v>56</v>
      </c>
      <c r="D7" s="23">
        <f>G30</f>
        <v>1</v>
      </c>
    </row>
    <row r="20" spans="1:15" s="21" customFormat="1" ht="30">
      <c r="A20" s="17" t="s">
        <v>4</v>
      </c>
      <c r="B20" s="17" t="s">
        <v>6</v>
      </c>
      <c r="C20" s="17" t="s">
        <v>57</v>
      </c>
      <c r="D20" s="17" t="s">
        <v>10</v>
      </c>
      <c r="E20" s="17" t="s">
        <v>58</v>
      </c>
      <c r="F20" s="17" t="s">
        <v>14</v>
      </c>
      <c r="G20" s="20" t="s">
        <v>59</v>
      </c>
      <c r="H20" s="17" t="s">
        <v>18</v>
      </c>
    </row>
    <row r="21" spans="1:15">
      <c r="A21" s="6">
        <v>10.1</v>
      </c>
      <c r="B21" s="14" t="s">
        <v>113</v>
      </c>
      <c r="C21" s="4" t="s">
        <v>71</v>
      </c>
      <c r="D21" s="4" t="s">
        <v>114</v>
      </c>
      <c r="E21" s="5" t="s">
        <v>61</v>
      </c>
      <c r="F21" s="5" t="s">
        <v>62</v>
      </c>
      <c r="G21" s="5" t="s">
        <v>63</v>
      </c>
      <c r="H21" s="5" t="s">
        <v>64</v>
      </c>
      <c r="J21" s="11">
        <f>IF(E21="No Policy",0,IF(E21="Informal Policy",0.25,IF(E21="Partial Written Policy",0.5,IF(E21="Written Policy",0.75,IF(E21="Approved Written Policy",1,"INVALID")))))</f>
        <v>0</v>
      </c>
      <c r="K21" s="11">
        <f>IF(F21="Not Implemented",0,IF(F21="Parts of Policy Implemented",0.25,IF(F21="Implemented on Some Systems",0.5,IF(F21="Implemented on Most Systems",0.75,IF(F21="Implemented on All Systems",1,"INVALID")))))</f>
        <v>0</v>
      </c>
      <c r="L21" s="11">
        <f>IF(G21="Not Automated",0,IF(G21="Parts of Policy Automated",0.25,IF(G21="Automated on Some Systems",0.5,IF(G21="Automated on Most Systems",0.75,IF(G21="Automated on All Systems",1,"INVALID")))))</f>
        <v>0</v>
      </c>
      <c r="M21" s="11">
        <f>IF(H21="Not Reported",0,IF(H21="Parts of Policy Reported",0.25,IF(H21="Reported on Some Systems",0.5,IF(H21="Reported on Most Systems",0.75,IF(H21="Reported on All Systems",1,"INVALID")))))</f>
        <v>0</v>
      </c>
    </row>
    <row r="22" spans="1:15" ht="45">
      <c r="A22" s="6">
        <v>10.199999999999999</v>
      </c>
      <c r="B22" s="14" t="s">
        <v>115</v>
      </c>
      <c r="C22" s="4" t="s">
        <v>71</v>
      </c>
      <c r="D22" s="4" t="s">
        <v>114</v>
      </c>
      <c r="E22" s="5" t="s">
        <v>61</v>
      </c>
      <c r="F22" s="5" t="s">
        <v>62</v>
      </c>
      <c r="G22" s="5" t="s">
        <v>63</v>
      </c>
      <c r="H22" s="5" t="s">
        <v>64</v>
      </c>
      <c r="J22" s="11">
        <f>IF(E22="No Policy",0,IF(E22="Informal Policy",0.25,IF(E22="Partial Written Policy",0.5,IF(E22="Written Policy",0.75,IF(E22="Approved Written Policy",1,"INVALID")))))</f>
        <v>0</v>
      </c>
      <c r="K22" s="11">
        <f>IF(F22="Not Implemented",0,IF(F22="Parts of Policy Implemented",0.25,IF(F22="Implemented on Some Systems",0.5,IF(F22="Implemented on Most Systems",0.75,IF(F22="Implemented on All Systems",1,"INVALID")))))</f>
        <v>0</v>
      </c>
      <c r="L22" s="11">
        <f>IF(G22="Not Automated",0,IF(G22="Parts of Policy Automated",0.25,IF(G22="Automated on Some Systems",0.5,IF(G22="Automated on Most Systems",0.75,IF(G22="Automated on All Systems",1,"INVALID")))))</f>
        <v>0</v>
      </c>
      <c r="M22" s="11">
        <f>IF(H22="Not Reported",0,IF(H22="Parts of Policy Reported",0.25,IF(H22="Reported on Some Systems",0.5,IF(H22="Reported on Most Systems",0.75,IF(H22="Reported on All Systems",1,"INVALID")))))</f>
        <v>0</v>
      </c>
    </row>
    <row r="23" spans="1:15" ht="45">
      <c r="A23" s="6">
        <v>10.4</v>
      </c>
      <c r="B23" s="14" t="s">
        <v>116</v>
      </c>
      <c r="C23" s="4" t="s">
        <v>71</v>
      </c>
      <c r="D23" s="4" t="s">
        <v>114</v>
      </c>
      <c r="E23" s="5" t="s">
        <v>61</v>
      </c>
      <c r="F23" s="5" t="s">
        <v>62</v>
      </c>
      <c r="G23" s="5" t="s">
        <v>63</v>
      </c>
      <c r="H23" s="5" t="s">
        <v>64</v>
      </c>
      <c r="J23" s="11">
        <f t="shared" ref="J23:J24" si="0">IF(E23="No Policy",0,IF(E23="Informal Policy",0.25,IF(E23="Partial Written Policy",0.5,IF(E23="Written Policy",0.75,IF(E23="Approved Written Policy",1,"INVALID")))))</f>
        <v>0</v>
      </c>
      <c r="K23" s="11">
        <f t="shared" ref="K23:K24" si="1">IF(F23="Not Implemented",0,IF(F23="Parts of Policy Implemented",0.25,IF(F23="Implemented on Some Systems",0.5,IF(F23="Implemented on Most Systems",0.75,IF(F23="Implemented on All Systems",1,"INVALID")))))</f>
        <v>0</v>
      </c>
      <c r="L23" s="11">
        <f t="shared" ref="L23:L24" si="2">IF(G23="Not Automated",0,IF(G23="Parts of Policy Automated",0.25,IF(G23="Automated on Some Systems",0.5,IF(G23="Automated on Most Systems",0.75,IF(G23="Automated on All Systems",1,"INVALID")))))</f>
        <v>0</v>
      </c>
      <c r="M23" s="11">
        <f t="shared" ref="M23:M24" si="3">IF(H23="Not Reported",0,IF(H23="Parts of Policy Reported",0.25,IF(H23="Reported on Some Systems",0.5,IF(H23="Reported on Most Systems",0.75,IF(H23="Reported on All Systems",1,"INVALID")))))</f>
        <v>0</v>
      </c>
    </row>
    <row r="24" spans="1:15" ht="30">
      <c r="A24" s="6">
        <v>10.5</v>
      </c>
      <c r="B24" s="14" t="s">
        <v>117</v>
      </c>
      <c r="C24" s="4" t="s">
        <v>71</v>
      </c>
      <c r="D24" s="4" t="s">
        <v>114</v>
      </c>
      <c r="E24" s="5" t="s">
        <v>61</v>
      </c>
      <c r="F24" s="5" t="s">
        <v>62</v>
      </c>
      <c r="G24" s="5" t="s">
        <v>63</v>
      </c>
      <c r="H24" s="5" t="s">
        <v>64</v>
      </c>
      <c r="J24" s="11">
        <f t="shared" si="0"/>
        <v>0</v>
      </c>
      <c r="K24" s="11">
        <f t="shared" si="1"/>
        <v>0</v>
      </c>
      <c r="L24" s="11">
        <f t="shared" si="2"/>
        <v>0</v>
      </c>
      <c r="M24" s="11">
        <f t="shared" si="3"/>
        <v>0</v>
      </c>
    </row>
    <row r="26" spans="1:15" hidden="1">
      <c r="D26" s="2" t="s">
        <v>72</v>
      </c>
      <c r="F26" s="12">
        <f>AVERAGE(J21:J24)</f>
        <v>0</v>
      </c>
      <c r="G26" s="12">
        <f>1-F26</f>
        <v>1</v>
      </c>
    </row>
    <row r="27" spans="1:15" hidden="1">
      <c r="D27" s="4" t="s">
        <v>73</v>
      </c>
      <c r="E27" s="4"/>
      <c r="F27" s="12">
        <f>AVERAGE(K21:K24)</f>
        <v>0</v>
      </c>
      <c r="G27" s="12">
        <f>1-F27</f>
        <v>1</v>
      </c>
    </row>
    <row r="28" spans="1:15" hidden="1">
      <c r="D28" s="4" t="s">
        <v>74</v>
      </c>
      <c r="E28" s="4"/>
      <c r="F28" s="12">
        <f>AVERAGE(L21:L24)</f>
        <v>0</v>
      </c>
      <c r="G28" s="12">
        <f>1-F28</f>
        <v>1</v>
      </c>
    </row>
    <row r="29" spans="1:15" hidden="1">
      <c r="D29" s="4" t="s">
        <v>75</v>
      </c>
      <c r="E29" s="4"/>
      <c r="F29" s="12">
        <f>AVERAGE(M21:M24)</f>
        <v>0</v>
      </c>
      <c r="G29" s="12">
        <f>1-F29</f>
        <v>1</v>
      </c>
    </row>
    <row r="30" spans="1:15" hidden="1">
      <c r="D30" s="4" t="s">
        <v>76</v>
      </c>
      <c r="E30" s="4"/>
      <c r="F30" s="12">
        <f>AVERAGE(F26:F29)</f>
        <v>0</v>
      </c>
      <c r="G30" s="12">
        <f>1-F30</f>
        <v>1</v>
      </c>
    </row>
    <row r="32" spans="1:15" ht="30" customHeight="1">
      <c r="A32" s="34" t="s">
        <v>20</v>
      </c>
      <c r="B32" s="34"/>
      <c r="C32" s="34"/>
      <c r="D32" s="34"/>
      <c r="E32" s="34"/>
      <c r="F32" s="34"/>
      <c r="G32" s="34"/>
      <c r="H32" s="34"/>
      <c r="I32" s="34"/>
      <c r="J32" s="34"/>
      <c r="K32" s="34"/>
      <c r="L32" s="34"/>
      <c r="M32" s="34"/>
      <c r="N32" s="34"/>
      <c r="O32" s="34"/>
    </row>
  </sheetData>
  <mergeCells count="2">
    <mergeCell ref="A1:H1"/>
    <mergeCell ref="A32:O32"/>
  </mergeCells>
  <hyperlinks>
    <hyperlink ref="A32" r:id="rId1" display="http://creativecommons.org/licenses/by-sa/4.0/" xr:uid="{00000000-0004-0000-0B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36" operator="equal" id="{0CB89B85-C37A-4C11-B89E-CE9A10C521F7}">
            <xm:f>Values!$A$8</xm:f>
            <x14:dxf>
              <fill>
                <patternFill>
                  <bgColor rgb="FF27AE60"/>
                </patternFill>
              </fill>
            </x14:dxf>
          </x14:cfRule>
          <x14:cfRule type="cellIs" priority="37" operator="equal" id="{C705E3F2-DDDE-42D7-B669-DC292AC1BCF4}">
            <xm:f>Values!$A$7</xm:f>
            <x14:dxf>
              <fill>
                <patternFill>
                  <bgColor rgb="FFF1C40F"/>
                </patternFill>
              </fill>
            </x14:dxf>
          </x14:cfRule>
          <x14:cfRule type="cellIs" priority="38" operator="equal" id="{651675B8-B8C2-46C0-BF99-9DC3821C87D0}">
            <xm:f>Values!$A$6</xm:f>
            <x14:dxf>
              <fill>
                <patternFill>
                  <bgColor rgb="FFF39C12"/>
                </patternFill>
              </fill>
            </x14:dxf>
          </x14:cfRule>
          <x14:cfRule type="cellIs" priority="39" operator="equal" id="{756DD6AF-9D2F-43AC-93C6-86ACCCAFA259}">
            <xm:f>Values!$A$5</xm:f>
            <x14:dxf>
              <fill>
                <patternFill>
                  <bgColor rgb="FFE67E22"/>
                </patternFill>
              </fill>
            </x14:dxf>
          </x14:cfRule>
          <x14:cfRule type="cellIs" priority="40" operator="equal" id="{D504F28A-32F3-4181-A4C4-F952F66CC12F}">
            <xm:f>Values!$A$4</xm:f>
            <x14:dxf>
              <fill>
                <patternFill>
                  <bgColor rgb="FFE74C3C"/>
                </patternFill>
              </fill>
            </x14:dxf>
          </x14:cfRule>
          <xm:sqref>E21 E23:E24</xm:sqref>
        </x14:conditionalFormatting>
        <x14:conditionalFormatting xmlns:xm="http://schemas.microsoft.com/office/excel/2006/main">
          <x14:cfRule type="cellIs" priority="21" operator="equal" id="{036060BA-4C6F-43B6-B4D2-44DEDC915E6D}">
            <xm:f>Values!$A$15</xm:f>
            <x14:dxf>
              <fill>
                <patternFill>
                  <bgColor rgb="FF27AE60"/>
                </patternFill>
              </fill>
            </x14:dxf>
          </x14:cfRule>
          <x14:cfRule type="cellIs" priority="32" operator="equal" id="{3EB4BB77-AD8A-4004-8C53-76FC45E10259}">
            <xm:f>Values!$A$14</xm:f>
            <x14:dxf>
              <fill>
                <patternFill>
                  <bgColor rgb="FFF1C40F"/>
                </patternFill>
              </fill>
            </x14:dxf>
          </x14:cfRule>
          <x14:cfRule type="cellIs" priority="33" operator="equal" id="{ACAC679B-A031-48E4-84EF-C093CDC1FB2D}">
            <xm:f>Values!$A$13</xm:f>
            <x14:dxf>
              <fill>
                <patternFill>
                  <bgColor rgb="FFF39C12"/>
                </patternFill>
              </fill>
            </x14:dxf>
          </x14:cfRule>
          <x14:cfRule type="cellIs" priority="34" operator="equal" id="{BC70DEE2-9A9F-41A2-BEB2-F52D82CC9D23}">
            <xm:f>Values!$A$12</xm:f>
            <x14:dxf>
              <fill>
                <patternFill>
                  <bgColor rgb="FFE67E22"/>
                </patternFill>
              </fill>
            </x14:dxf>
          </x14:cfRule>
          <x14:cfRule type="cellIs" priority="35" operator="equal" id="{EBA62D49-DD75-403C-AB1C-AB696A49A8F8}">
            <xm:f>Values!$A$11</xm:f>
            <x14:dxf>
              <fill>
                <patternFill>
                  <bgColor rgb="FFE74C3C"/>
                </patternFill>
              </fill>
            </x14:dxf>
          </x14:cfRule>
          <xm:sqref>F21 F23:F24</xm:sqref>
        </x14:conditionalFormatting>
        <x14:conditionalFormatting xmlns:xm="http://schemas.microsoft.com/office/excel/2006/main">
          <x14:cfRule type="cellIs" priority="22" operator="equal" id="{B612F784-3C24-4F38-BB5E-2A934515FF9A}">
            <xm:f>Values!$A$22</xm:f>
            <x14:dxf>
              <fill>
                <patternFill>
                  <bgColor rgb="FF27B060"/>
                </patternFill>
              </fill>
            </x14:dxf>
          </x14:cfRule>
          <x14:cfRule type="cellIs" priority="28" operator="equal" id="{C892BC10-8113-4311-9CC0-7ED643F20471}">
            <xm:f>Values!$A$21</xm:f>
            <x14:dxf>
              <fill>
                <patternFill>
                  <bgColor rgb="FFF1C40F"/>
                </patternFill>
              </fill>
            </x14:dxf>
          </x14:cfRule>
          <x14:cfRule type="cellIs" priority="29" operator="equal" id="{3778FF74-2F2E-4E56-BC6C-DCD3A7282CC0}">
            <xm:f>Values!$A$20</xm:f>
            <x14:dxf>
              <fill>
                <patternFill>
                  <bgColor rgb="FFF39C12"/>
                </patternFill>
              </fill>
            </x14:dxf>
          </x14:cfRule>
          <x14:cfRule type="cellIs" priority="30" operator="equal" id="{6973E091-C325-4013-A324-40556F6F0740}">
            <xm:f>Values!$A$19</xm:f>
            <x14:dxf>
              <fill>
                <patternFill>
                  <bgColor rgb="FFE67E22"/>
                </patternFill>
              </fill>
            </x14:dxf>
          </x14:cfRule>
          <x14:cfRule type="cellIs" priority="31" operator="equal" id="{109F868A-3A6C-4A56-85D0-23EB9AC68B59}">
            <xm:f>Values!$A$18</xm:f>
            <x14:dxf>
              <fill>
                <patternFill>
                  <bgColor rgb="FFE74C3C"/>
                </patternFill>
              </fill>
            </x14:dxf>
          </x14:cfRule>
          <xm:sqref>G21 G23:G24</xm:sqref>
        </x14:conditionalFormatting>
        <x14:conditionalFormatting xmlns:xm="http://schemas.microsoft.com/office/excel/2006/main">
          <x14:cfRule type="cellIs" priority="23" operator="equal" id="{AB3A8985-7A78-48CF-A2CF-60CF2977BA6D}">
            <xm:f>Values!$A$29</xm:f>
            <x14:dxf>
              <fill>
                <patternFill>
                  <bgColor rgb="FF27AE60"/>
                </patternFill>
              </fill>
            </x14:dxf>
          </x14:cfRule>
          <x14:cfRule type="cellIs" priority="25" operator="equal" id="{72709CF2-D549-4D38-A032-2E4DB37DAA27}">
            <xm:f>Values!$A$27</xm:f>
            <x14:dxf>
              <fill>
                <patternFill>
                  <bgColor rgb="FFF39C12"/>
                </patternFill>
              </fill>
            </x14:dxf>
          </x14:cfRule>
          <x14:cfRule type="cellIs" priority="26" operator="equal" id="{6FB5A806-E3C8-4F9B-8092-CF87EF73E925}">
            <xm:f>Values!$A$26</xm:f>
            <x14:dxf>
              <fill>
                <patternFill>
                  <bgColor rgb="FFE67E22"/>
                </patternFill>
              </fill>
            </x14:dxf>
          </x14:cfRule>
          <x14:cfRule type="cellIs" priority="27" operator="equal" id="{6403F0AE-5052-4246-99C5-CD2CD32224E7}">
            <xm:f>Values!$A$25</xm:f>
            <x14:dxf>
              <fill>
                <patternFill>
                  <bgColor rgb="FFE74C3C"/>
                </patternFill>
              </fill>
            </x14:dxf>
          </x14:cfRule>
          <xm:sqref>H21 H23:H24</xm:sqref>
        </x14:conditionalFormatting>
        <x14:conditionalFormatting xmlns:xm="http://schemas.microsoft.com/office/excel/2006/main">
          <x14:cfRule type="cellIs" priority="24" operator="equal" id="{D8235626-7EA4-4FD2-AEAB-0A2C789989C6}">
            <xm:f>Values!$A$28</xm:f>
            <x14:dxf>
              <fill>
                <patternFill>
                  <bgColor rgb="FFF1C40F"/>
                </patternFill>
              </fill>
            </x14:dxf>
          </x14:cfRule>
          <xm:sqref>H21 H23:H24</xm:sqref>
        </x14:conditionalFormatting>
        <x14:conditionalFormatting xmlns:xm="http://schemas.microsoft.com/office/excel/2006/main">
          <x14:cfRule type="cellIs" priority="16" operator="equal" id="{98184AB4-0DA5-4466-AFEB-6140B7C798DD}">
            <xm:f>Values!$A$8</xm:f>
            <x14:dxf>
              <fill>
                <patternFill>
                  <bgColor rgb="FF27AE60"/>
                </patternFill>
              </fill>
            </x14:dxf>
          </x14:cfRule>
          <x14:cfRule type="cellIs" priority="17" operator="equal" id="{6B8ECC30-C7BB-47C2-A749-D9755A189318}">
            <xm:f>Values!$A$7</xm:f>
            <x14:dxf>
              <fill>
                <patternFill>
                  <bgColor rgb="FFF1C40F"/>
                </patternFill>
              </fill>
            </x14:dxf>
          </x14:cfRule>
          <x14:cfRule type="cellIs" priority="18" operator="equal" id="{5F737F98-AF8B-4569-9956-99D35BC1D325}">
            <xm:f>Values!$A$6</xm:f>
            <x14:dxf>
              <fill>
                <patternFill>
                  <bgColor rgb="FFF39C12"/>
                </patternFill>
              </fill>
            </x14:dxf>
          </x14:cfRule>
          <x14:cfRule type="cellIs" priority="19" operator="equal" id="{5FF4E7EB-C4B2-4778-9B95-FAB94FD6F745}">
            <xm:f>Values!$A$5</xm:f>
            <x14:dxf>
              <fill>
                <patternFill>
                  <bgColor rgb="FFE67E22"/>
                </patternFill>
              </fill>
            </x14:dxf>
          </x14:cfRule>
          <x14:cfRule type="cellIs" priority="20" operator="equal" id="{46F946B8-405E-4AD4-BF94-70E3723BA7EC}">
            <xm:f>Values!$A$4</xm:f>
            <x14:dxf>
              <fill>
                <patternFill>
                  <bgColor rgb="FFE74C3C"/>
                </patternFill>
              </fill>
            </x14:dxf>
          </x14:cfRule>
          <xm:sqref>E22</xm:sqref>
        </x14:conditionalFormatting>
        <x14:conditionalFormatting xmlns:xm="http://schemas.microsoft.com/office/excel/2006/main">
          <x14:cfRule type="cellIs" priority="1" operator="equal" id="{3F0CE21E-45F0-4DA8-AF4A-CAEE86C6BE96}">
            <xm:f>Values!$A$15</xm:f>
            <x14:dxf>
              <fill>
                <patternFill>
                  <bgColor rgb="FF27AE60"/>
                </patternFill>
              </fill>
            </x14:dxf>
          </x14:cfRule>
          <x14:cfRule type="cellIs" priority="12" operator="equal" id="{1A09D762-BAE6-415A-94B2-E04044F7D4BC}">
            <xm:f>Values!$A$14</xm:f>
            <x14:dxf>
              <fill>
                <patternFill>
                  <bgColor rgb="FFF1C40F"/>
                </patternFill>
              </fill>
            </x14:dxf>
          </x14:cfRule>
          <x14:cfRule type="cellIs" priority="13" operator="equal" id="{D9F5161B-6D97-4E64-BAEE-B6E9865A87A3}">
            <xm:f>Values!$A$13</xm:f>
            <x14:dxf>
              <fill>
                <patternFill>
                  <bgColor rgb="FFF39C12"/>
                </patternFill>
              </fill>
            </x14:dxf>
          </x14:cfRule>
          <x14:cfRule type="cellIs" priority="14" operator="equal" id="{2DD7241E-6618-4AF1-9A29-B59D8FDC3B23}">
            <xm:f>Values!$A$12</xm:f>
            <x14:dxf>
              <fill>
                <patternFill>
                  <bgColor rgb="FFE67E22"/>
                </patternFill>
              </fill>
            </x14:dxf>
          </x14:cfRule>
          <x14:cfRule type="cellIs" priority="15" operator="equal" id="{169BC487-B1DC-4AA8-8464-D0856A678AEE}">
            <xm:f>Values!$A$11</xm:f>
            <x14:dxf>
              <fill>
                <patternFill>
                  <bgColor rgb="FFE74C3C"/>
                </patternFill>
              </fill>
            </x14:dxf>
          </x14:cfRule>
          <xm:sqref>F22</xm:sqref>
        </x14:conditionalFormatting>
        <x14:conditionalFormatting xmlns:xm="http://schemas.microsoft.com/office/excel/2006/main">
          <x14:cfRule type="cellIs" priority="2" operator="equal" id="{89565E53-D09E-4CB5-A54C-CEABAD06BDD8}">
            <xm:f>Values!$A$22</xm:f>
            <x14:dxf>
              <fill>
                <patternFill>
                  <bgColor rgb="FF27B060"/>
                </patternFill>
              </fill>
            </x14:dxf>
          </x14:cfRule>
          <x14:cfRule type="cellIs" priority="8" operator="equal" id="{3C8C828B-71CA-4287-AFB4-68BB1A621F49}">
            <xm:f>Values!$A$21</xm:f>
            <x14:dxf>
              <fill>
                <patternFill>
                  <bgColor rgb="FFF1C40F"/>
                </patternFill>
              </fill>
            </x14:dxf>
          </x14:cfRule>
          <x14:cfRule type="cellIs" priority="9" operator="equal" id="{9E6861A5-4CFC-4343-8FBE-738959931928}">
            <xm:f>Values!$A$20</xm:f>
            <x14:dxf>
              <fill>
                <patternFill>
                  <bgColor rgb="FFF39C12"/>
                </patternFill>
              </fill>
            </x14:dxf>
          </x14:cfRule>
          <x14:cfRule type="cellIs" priority="10" operator="equal" id="{FE3ED77D-797B-4B48-9325-6DA81B564A6B}">
            <xm:f>Values!$A$19</xm:f>
            <x14:dxf>
              <fill>
                <patternFill>
                  <bgColor rgb="FFE67E22"/>
                </patternFill>
              </fill>
            </x14:dxf>
          </x14:cfRule>
          <x14:cfRule type="cellIs" priority="11" operator="equal" id="{40B7A7A7-5FCD-4E47-98B2-6B664EDF6453}">
            <xm:f>Values!$A$18</xm:f>
            <x14:dxf>
              <fill>
                <patternFill>
                  <bgColor rgb="FFE74C3C"/>
                </patternFill>
              </fill>
            </x14:dxf>
          </x14:cfRule>
          <xm:sqref>G22</xm:sqref>
        </x14:conditionalFormatting>
        <x14:conditionalFormatting xmlns:xm="http://schemas.microsoft.com/office/excel/2006/main">
          <x14:cfRule type="cellIs" priority="3" operator="equal" id="{6CF46DC5-BAD2-44C4-B525-D90FB7F0BF1F}">
            <xm:f>Values!$A$29</xm:f>
            <x14:dxf>
              <fill>
                <patternFill>
                  <bgColor rgb="FF27AE60"/>
                </patternFill>
              </fill>
            </x14:dxf>
          </x14:cfRule>
          <x14:cfRule type="cellIs" priority="5" operator="equal" id="{B2F7FAA8-A82E-4B4E-948C-13343C751E7C}">
            <xm:f>Values!$A$27</xm:f>
            <x14:dxf>
              <fill>
                <patternFill>
                  <bgColor rgb="FFF39C12"/>
                </patternFill>
              </fill>
            </x14:dxf>
          </x14:cfRule>
          <x14:cfRule type="cellIs" priority="6" operator="equal" id="{EC81FE6E-6409-462F-8BC5-78358C01F2D7}">
            <xm:f>Values!$A$26</xm:f>
            <x14:dxf>
              <fill>
                <patternFill>
                  <bgColor rgb="FFE67E22"/>
                </patternFill>
              </fill>
            </x14:dxf>
          </x14:cfRule>
          <x14:cfRule type="cellIs" priority="7" operator="equal" id="{C0E28D51-9C03-4EC2-94E4-126217FDFE2A}">
            <xm:f>Values!$A$25</xm:f>
            <x14:dxf>
              <fill>
                <patternFill>
                  <bgColor rgb="FFE74C3C"/>
                </patternFill>
              </fill>
            </x14:dxf>
          </x14:cfRule>
          <xm:sqref>H22</xm:sqref>
        </x14:conditionalFormatting>
        <x14:conditionalFormatting xmlns:xm="http://schemas.microsoft.com/office/excel/2006/main">
          <x14:cfRule type="cellIs" priority="4" operator="equal" id="{F74FB8F0-8A76-46EA-A177-339CD2EAC7CF}">
            <xm:f>Values!$A$28</xm:f>
            <x14:dxf>
              <fill>
                <patternFill>
                  <bgColor rgb="FFF1C40F"/>
                </patternFill>
              </fill>
            </x14:dxf>
          </x14:cfRule>
          <xm:sqref>H22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Values!$A$25:$A$29</xm:f>
          </x14:formula1>
          <xm:sqref>H23:H24 H21:H22</xm:sqref>
        </x14:dataValidation>
        <x14:dataValidation type="list" allowBlank="1" showInputMessage="1" showErrorMessage="1" xr:uid="{00000000-0002-0000-0B00-000001000000}">
          <x14:formula1>
            <xm:f>Values!$A$18:$A$22</xm:f>
          </x14:formula1>
          <xm:sqref>G23:G24 G21:G22</xm:sqref>
        </x14:dataValidation>
        <x14:dataValidation type="list" allowBlank="1" showInputMessage="1" showErrorMessage="1" xr:uid="{00000000-0002-0000-0B00-000002000000}">
          <x14:formula1>
            <xm:f>Values!$A$11:$A$15</xm:f>
          </x14:formula1>
          <xm:sqref>F21:F24</xm:sqref>
        </x14:dataValidation>
        <x14:dataValidation type="list" allowBlank="1" showInputMessage="1" showErrorMessage="1" xr:uid="{00000000-0002-0000-0B00-000003000000}">
          <x14:formula1>
            <xm:f>Values!$A$4:$A$8</xm:f>
          </x14:formula1>
          <xm:sqref>E21:E24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O29"/>
  <sheetViews>
    <sheetView zoomScale="80" zoomScaleNormal="80" workbookViewId="0">
      <selection activeCell="F21" sqref="F21"/>
    </sheetView>
  </sheetViews>
  <sheetFormatPr defaultColWidth="8.7109375" defaultRowHeight="15"/>
  <cols>
    <col min="2" max="2" width="71.28515625" customWidth="1"/>
    <col min="3" max="3" width="19.7109375" style="3" bestFit="1" customWidth="1"/>
    <col min="4" max="4" width="38" bestFit="1" customWidth="1"/>
    <col min="5" max="5" width="24.85546875" bestFit="1" customWidth="1"/>
    <col min="6" max="6" width="29.85546875" bestFit="1" customWidth="1"/>
    <col min="7" max="7" width="27.140625" bestFit="1" customWidth="1"/>
    <col min="8" max="8" width="27.28515625" bestFit="1" customWidth="1"/>
    <col min="10" max="13" width="8.7109375" hidden="1" customWidth="1"/>
  </cols>
  <sheetData>
    <row r="1" spans="1:8" ht="59.65" customHeight="1">
      <c r="A1" s="37" t="s">
        <v>118</v>
      </c>
      <c r="B1" s="37"/>
      <c r="C1" s="37"/>
      <c r="D1" s="37"/>
      <c r="E1" s="37"/>
      <c r="F1" s="37"/>
      <c r="G1" s="37"/>
      <c r="H1" s="37"/>
    </row>
    <row r="3" spans="1:8">
      <c r="C3"/>
    </row>
    <row r="4" spans="1:8">
      <c r="C4"/>
    </row>
    <row r="5" spans="1:8">
      <c r="C5" s="28" t="s">
        <v>55</v>
      </c>
      <c r="D5" s="24">
        <f>F27</f>
        <v>0</v>
      </c>
    </row>
    <row r="6" spans="1:8">
      <c r="C6"/>
    </row>
    <row r="7" spans="1:8">
      <c r="C7" s="22" t="s">
        <v>56</v>
      </c>
      <c r="D7" s="23">
        <f>G27</f>
        <v>1</v>
      </c>
    </row>
    <row r="20" spans="1:15" s="21" customFormat="1" ht="30">
      <c r="A20" s="17" t="s">
        <v>4</v>
      </c>
      <c r="B20" s="17" t="s">
        <v>6</v>
      </c>
      <c r="C20" s="17" t="s">
        <v>57</v>
      </c>
      <c r="D20" s="17" t="s">
        <v>10</v>
      </c>
      <c r="E20" s="17" t="s">
        <v>58</v>
      </c>
      <c r="F20" s="17" t="s">
        <v>14</v>
      </c>
      <c r="G20" s="20" t="s">
        <v>59</v>
      </c>
      <c r="H20" s="17" t="s">
        <v>18</v>
      </c>
    </row>
    <row r="21" spans="1:15" ht="30">
      <c r="A21" s="6">
        <v>11.4</v>
      </c>
      <c r="B21" s="13" t="s">
        <v>120</v>
      </c>
      <c r="C21" s="4" t="s">
        <v>71</v>
      </c>
      <c r="D21" s="4" t="s">
        <v>119</v>
      </c>
      <c r="E21" s="5" t="s">
        <v>61</v>
      </c>
      <c r="F21" s="5" t="s">
        <v>62</v>
      </c>
      <c r="G21" s="5" t="s">
        <v>63</v>
      </c>
      <c r="H21" s="5" t="s">
        <v>64</v>
      </c>
      <c r="J21" s="11">
        <f t="shared" ref="J21" si="0">IF(E21="No Policy",0,IF(E21="Informal Policy",0.25,IF(E21="Partial Written Policy",0.5,IF(E21="Written Policy",0.75,IF(E21="Approved Written Policy",1,"INVALID")))))</f>
        <v>0</v>
      </c>
      <c r="K21" s="11">
        <f t="shared" ref="K21" si="1">IF(F21="Not Implemented",0,IF(F21="Parts of Policy Implemented",0.25,IF(F21="Implemented on Some Systems",0.5,IF(F21="Implemented on Most Systems",0.75,IF(F21="Implemented on All Systems",1,"INVALID")))))</f>
        <v>0</v>
      </c>
      <c r="L21" s="11">
        <f t="shared" ref="L21" si="2">IF(G21="Not Automated",0,IF(G21="Parts of Policy Automated",0.25,IF(G21="Automated on Some Systems",0.5,IF(G21="Automated on Most Systems",0.75,IF(G21="Automated on All Systems",1,"INVALID")))))</f>
        <v>0</v>
      </c>
      <c r="M21" s="11">
        <f t="shared" ref="M21" si="3">IF(H21="Not Reported",0,IF(H21="Parts of Policy Reported",0.25,IF(H21="Reported on Some Systems",0.5,IF(H21="Reported on Most Systems",0.75,IF(H21="Reported on All Systems",1,"INVALID")))))</f>
        <v>0</v>
      </c>
    </row>
    <row r="23" spans="1:15" hidden="1">
      <c r="D23" s="2" t="s">
        <v>72</v>
      </c>
      <c r="F23" s="12">
        <f>AVERAGE(J21:J21)</f>
        <v>0</v>
      </c>
      <c r="G23" s="12">
        <f>1-F23</f>
        <v>1</v>
      </c>
    </row>
    <row r="24" spans="1:15" hidden="1">
      <c r="D24" s="4" t="s">
        <v>73</v>
      </c>
      <c r="E24" s="4"/>
      <c r="F24" s="12">
        <f>AVERAGE(K21:K21)</f>
        <v>0</v>
      </c>
      <c r="G24" s="12">
        <f>1-F24</f>
        <v>1</v>
      </c>
    </row>
    <row r="25" spans="1:15" hidden="1">
      <c r="D25" s="4" t="s">
        <v>74</v>
      </c>
      <c r="E25" s="4"/>
      <c r="F25" s="12">
        <f>AVERAGE(L21:L21)</f>
        <v>0</v>
      </c>
      <c r="G25" s="12">
        <f>1-F25</f>
        <v>1</v>
      </c>
    </row>
    <row r="26" spans="1:15" hidden="1">
      <c r="D26" s="4" t="s">
        <v>75</v>
      </c>
      <c r="E26" s="4"/>
      <c r="F26" s="12">
        <f>AVERAGE(M21:M21)</f>
        <v>0</v>
      </c>
      <c r="G26" s="12">
        <f>1-F26</f>
        <v>1</v>
      </c>
    </row>
    <row r="27" spans="1:15" hidden="1">
      <c r="D27" s="4" t="s">
        <v>76</v>
      </c>
      <c r="E27" s="4"/>
      <c r="F27" s="12">
        <f>AVERAGE(F23:F26)</f>
        <v>0</v>
      </c>
      <c r="G27" s="12">
        <f>1-F27</f>
        <v>1</v>
      </c>
    </row>
    <row r="29" spans="1:15" ht="30" customHeight="1">
      <c r="A29" s="34" t="s">
        <v>20</v>
      </c>
      <c r="B29" s="34"/>
      <c r="C29" s="34"/>
      <c r="D29" s="34"/>
      <c r="E29" s="34"/>
      <c r="F29" s="34"/>
      <c r="G29" s="34"/>
      <c r="H29" s="34"/>
      <c r="I29" s="34"/>
      <c r="J29" s="34"/>
      <c r="K29" s="34"/>
      <c r="L29" s="34"/>
      <c r="M29" s="34"/>
      <c r="N29" s="34"/>
      <c r="O29" s="34"/>
    </row>
  </sheetData>
  <mergeCells count="2">
    <mergeCell ref="A29:O29"/>
    <mergeCell ref="A1:H1"/>
  </mergeCells>
  <hyperlinks>
    <hyperlink ref="A29" r:id="rId1" display="http://creativecommons.org/licenses/by-sa/4.0/" xr:uid="{00000000-0004-0000-0C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62060A4B-4B6F-4C03-85EF-7D6174FB2D0F}">
            <xm:f>Values!$A$8</xm:f>
            <x14:dxf>
              <fill>
                <patternFill>
                  <bgColor rgb="FF27AE60"/>
                </patternFill>
              </fill>
            </x14:dxf>
          </x14:cfRule>
          <x14:cfRule type="cellIs" priority="17" operator="equal" id="{AC36992A-00BD-44AC-A7D9-603FC05D572F}">
            <xm:f>Values!$A$7</xm:f>
            <x14:dxf>
              <fill>
                <patternFill>
                  <bgColor rgb="FFF1C40F"/>
                </patternFill>
              </fill>
            </x14:dxf>
          </x14:cfRule>
          <x14:cfRule type="cellIs" priority="18" operator="equal" id="{D2588B29-B674-4C58-9881-EE7C48FF552A}">
            <xm:f>Values!$A$6</xm:f>
            <x14:dxf>
              <fill>
                <patternFill>
                  <bgColor rgb="FFF39C12"/>
                </patternFill>
              </fill>
            </x14:dxf>
          </x14:cfRule>
          <x14:cfRule type="cellIs" priority="19" operator="equal" id="{AD24A36C-7BCF-4C52-B0AD-2038FBBBAB77}">
            <xm:f>Values!$A$5</xm:f>
            <x14:dxf>
              <fill>
                <patternFill>
                  <bgColor rgb="FFE67E22"/>
                </patternFill>
              </fill>
            </x14:dxf>
          </x14:cfRule>
          <x14:cfRule type="cellIs" priority="20" operator="equal" id="{9CEE40E4-AE20-4CFE-8239-8E7A01A9D679}">
            <xm:f>Values!$A$4</xm:f>
            <x14:dxf>
              <fill>
                <patternFill>
                  <bgColor rgb="FFE74C3C"/>
                </patternFill>
              </fill>
            </x14:dxf>
          </x14:cfRule>
          <xm:sqref>E21</xm:sqref>
        </x14:conditionalFormatting>
        <x14:conditionalFormatting xmlns:xm="http://schemas.microsoft.com/office/excel/2006/main">
          <x14:cfRule type="cellIs" priority="1" operator="equal" id="{F28D2C53-EF4D-421A-A555-A155BE24D1DD}">
            <xm:f>Values!$A$15</xm:f>
            <x14:dxf>
              <fill>
                <patternFill>
                  <bgColor rgb="FF27AE60"/>
                </patternFill>
              </fill>
            </x14:dxf>
          </x14:cfRule>
          <x14:cfRule type="cellIs" priority="12" operator="equal" id="{BEA4F9F4-CC0D-4234-813D-4CA895065A92}">
            <xm:f>Values!$A$14</xm:f>
            <x14:dxf>
              <fill>
                <patternFill>
                  <bgColor rgb="FFF1C40F"/>
                </patternFill>
              </fill>
            </x14:dxf>
          </x14:cfRule>
          <x14:cfRule type="cellIs" priority="13" operator="equal" id="{B04BDD76-8C4C-4ADD-B23A-55EC1AC3D3F0}">
            <xm:f>Values!$A$13</xm:f>
            <x14:dxf>
              <fill>
                <patternFill>
                  <bgColor rgb="FFF39C12"/>
                </patternFill>
              </fill>
            </x14:dxf>
          </x14:cfRule>
          <x14:cfRule type="cellIs" priority="14" operator="equal" id="{8087F78D-5745-45C2-9D48-E94AD6357F69}">
            <xm:f>Values!$A$12</xm:f>
            <x14:dxf>
              <fill>
                <patternFill>
                  <bgColor rgb="FFE67E22"/>
                </patternFill>
              </fill>
            </x14:dxf>
          </x14:cfRule>
          <x14:cfRule type="cellIs" priority="15" operator="equal" id="{062ED7F1-6775-46D2-B953-6E37D8C6BC1A}">
            <xm:f>Values!$A$11</xm:f>
            <x14:dxf>
              <fill>
                <patternFill>
                  <bgColor rgb="FFE74C3C"/>
                </patternFill>
              </fill>
            </x14:dxf>
          </x14:cfRule>
          <xm:sqref>F21</xm:sqref>
        </x14:conditionalFormatting>
        <x14:conditionalFormatting xmlns:xm="http://schemas.microsoft.com/office/excel/2006/main">
          <x14:cfRule type="cellIs" priority="2" operator="equal" id="{CADE3FE1-5491-476A-960A-174E0C37CD70}">
            <xm:f>Values!$A$22</xm:f>
            <x14:dxf>
              <fill>
                <patternFill>
                  <bgColor rgb="FF27B060"/>
                </patternFill>
              </fill>
            </x14:dxf>
          </x14:cfRule>
          <x14:cfRule type="cellIs" priority="8" operator="equal" id="{35380F0E-CA46-4CB6-A844-B3D0F0E50178}">
            <xm:f>Values!$A$21</xm:f>
            <x14:dxf>
              <fill>
                <patternFill>
                  <bgColor rgb="FFF1C40F"/>
                </patternFill>
              </fill>
            </x14:dxf>
          </x14:cfRule>
          <x14:cfRule type="cellIs" priority="9" operator="equal" id="{948098EE-448F-4991-9CA5-EC9417D4D447}">
            <xm:f>Values!$A$20</xm:f>
            <x14:dxf>
              <fill>
                <patternFill>
                  <bgColor rgb="FFF39C12"/>
                </patternFill>
              </fill>
            </x14:dxf>
          </x14:cfRule>
          <x14:cfRule type="cellIs" priority="10" operator="equal" id="{77E21128-A2CC-4563-838A-D9B61BEC29B8}">
            <xm:f>Values!$A$19</xm:f>
            <x14:dxf>
              <fill>
                <patternFill>
                  <bgColor rgb="FFE67E22"/>
                </patternFill>
              </fill>
            </x14:dxf>
          </x14:cfRule>
          <x14:cfRule type="cellIs" priority="11" operator="equal" id="{E6D9135C-4F8D-4C1C-978B-B174B9A964D8}">
            <xm:f>Values!$A$18</xm:f>
            <x14:dxf>
              <fill>
                <patternFill>
                  <bgColor rgb="FFE74C3C"/>
                </patternFill>
              </fill>
            </x14:dxf>
          </x14:cfRule>
          <xm:sqref>G21</xm:sqref>
        </x14:conditionalFormatting>
        <x14:conditionalFormatting xmlns:xm="http://schemas.microsoft.com/office/excel/2006/main">
          <x14:cfRule type="cellIs" priority="3" operator="equal" id="{E1429F27-F477-4676-9DBE-F39F8B7F35EC}">
            <xm:f>Values!$A$29</xm:f>
            <x14:dxf>
              <fill>
                <patternFill>
                  <bgColor rgb="FF27AE60"/>
                </patternFill>
              </fill>
            </x14:dxf>
          </x14:cfRule>
          <x14:cfRule type="cellIs" priority="5" operator="equal" id="{623AC341-8714-4C85-B0E6-5F156107C6BC}">
            <xm:f>Values!$A$27</xm:f>
            <x14:dxf>
              <fill>
                <patternFill>
                  <bgColor rgb="FFF39C12"/>
                </patternFill>
              </fill>
            </x14:dxf>
          </x14:cfRule>
          <x14:cfRule type="cellIs" priority="6" operator="equal" id="{5D975DBB-E38C-4856-959A-9C5B2E200333}">
            <xm:f>Values!$A$26</xm:f>
            <x14:dxf>
              <fill>
                <patternFill>
                  <bgColor rgb="FFE67E22"/>
                </patternFill>
              </fill>
            </x14:dxf>
          </x14:cfRule>
          <x14:cfRule type="cellIs" priority="7" operator="equal" id="{06B48B11-1D1B-4E9B-9EE2-2A4523B68132}">
            <xm:f>Values!$A$25</xm:f>
            <x14:dxf>
              <fill>
                <patternFill>
                  <bgColor rgb="FFE74C3C"/>
                </patternFill>
              </fill>
            </x14:dxf>
          </x14:cfRule>
          <xm:sqref>H21</xm:sqref>
        </x14:conditionalFormatting>
        <x14:conditionalFormatting xmlns:xm="http://schemas.microsoft.com/office/excel/2006/main">
          <x14:cfRule type="cellIs" priority="4" operator="equal" id="{4AC9DFBA-DBCA-45FC-8F17-10D4D328CAD0}">
            <xm:f>Values!$A$28</xm:f>
            <x14:dxf>
              <fill>
                <patternFill>
                  <bgColor rgb="FFF1C40F"/>
                </patternFill>
              </fill>
            </x14:dxf>
          </x14:cfRule>
          <xm:sqref>H21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C00-000000000000}">
          <x14:formula1>
            <xm:f>Values!$A$25:$A$29</xm:f>
          </x14:formula1>
          <xm:sqref>H21</xm:sqref>
        </x14:dataValidation>
        <x14:dataValidation type="list" allowBlank="1" showInputMessage="1" showErrorMessage="1" xr:uid="{00000000-0002-0000-0C00-000001000000}">
          <x14:formula1>
            <xm:f>Values!$A$18:$A$22</xm:f>
          </x14:formula1>
          <xm:sqref>G21</xm:sqref>
        </x14:dataValidation>
        <x14:dataValidation type="list" allowBlank="1" showInputMessage="1" showErrorMessage="1" xr:uid="{00000000-0002-0000-0C00-000002000000}">
          <x14:formula1>
            <xm:f>Values!$A$11:$A$15</xm:f>
          </x14:formula1>
          <xm:sqref>F21</xm:sqref>
        </x14:dataValidation>
        <x14:dataValidation type="list" allowBlank="1" showInputMessage="1" showErrorMessage="1" xr:uid="{00000000-0002-0000-0C00-000003000000}">
          <x14:formula1>
            <xm:f>Values!$A$4:$A$8</xm:f>
          </x14:formula1>
          <xm:sqref>E21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O30"/>
  <sheetViews>
    <sheetView zoomScale="80" zoomScaleNormal="80" workbookViewId="0">
      <selection activeCell="B21" sqref="B21"/>
    </sheetView>
  </sheetViews>
  <sheetFormatPr defaultColWidth="8.7109375" defaultRowHeight="15"/>
  <cols>
    <col min="2" max="2" width="71.28515625" customWidth="1"/>
    <col min="3" max="3" width="19.7109375" style="3" bestFit="1" customWidth="1"/>
    <col min="4" max="4" width="38.42578125" bestFit="1" customWidth="1"/>
    <col min="5" max="5" width="24.85546875" bestFit="1" customWidth="1"/>
    <col min="6" max="6" width="29.85546875" bestFit="1" customWidth="1"/>
    <col min="7" max="7" width="27.140625" bestFit="1" customWidth="1"/>
    <col min="8" max="8" width="27.28515625" bestFit="1" customWidth="1"/>
    <col min="10" max="13" width="8.7109375" hidden="1" customWidth="1"/>
  </cols>
  <sheetData>
    <row r="1" spans="1:8" ht="59.65" customHeight="1">
      <c r="A1" s="37" t="s">
        <v>121</v>
      </c>
      <c r="B1" s="37"/>
      <c r="C1" s="37"/>
      <c r="D1" s="37"/>
      <c r="E1" s="37"/>
      <c r="F1" s="37"/>
      <c r="G1" s="37"/>
      <c r="H1" s="37"/>
    </row>
    <row r="3" spans="1:8">
      <c r="C3"/>
    </row>
    <row r="4" spans="1:8">
      <c r="C4"/>
    </row>
    <row r="5" spans="1:8">
      <c r="C5" s="28" t="s">
        <v>55</v>
      </c>
      <c r="D5" s="24">
        <f>F28</f>
        <v>0</v>
      </c>
    </row>
    <row r="6" spans="1:8">
      <c r="C6"/>
    </row>
    <row r="7" spans="1:8">
      <c r="C7" s="22" t="s">
        <v>56</v>
      </c>
      <c r="D7" s="23">
        <f>G28</f>
        <v>1</v>
      </c>
    </row>
    <row r="20" spans="1:15" s="21" customFormat="1" ht="30">
      <c r="A20" s="17" t="s">
        <v>4</v>
      </c>
      <c r="B20" s="17" t="s">
        <v>6</v>
      </c>
      <c r="C20" s="17" t="s">
        <v>57</v>
      </c>
      <c r="D20" s="17" t="s">
        <v>10</v>
      </c>
      <c r="E20" s="17" t="s">
        <v>58</v>
      </c>
      <c r="F20" s="17" t="s">
        <v>14</v>
      </c>
      <c r="G20" s="20" t="s">
        <v>59</v>
      </c>
      <c r="H20" s="17" t="s">
        <v>18</v>
      </c>
    </row>
    <row r="21" spans="1:15" ht="30">
      <c r="A21" s="6">
        <v>12.1</v>
      </c>
      <c r="B21" s="15" t="s">
        <v>122</v>
      </c>
      <c r="C21" s="4" t="s">
        <v>60</v>
      </c>
      <c r="D21" s="4" t="s">
        <v>84</v>
      </c>
      <c r="E21" s="5" t="s">
        <v>61</v>
      </c>
      <c r="F21" s="5" t="s">
        <v>62</v>
      </c>
      <c r="G21" s="19" t="s">
        <v>70</v>
      </c>
      <c r="H21" s="19" t="s">
        <v>70</v>
      </c>
      <c r="J21" s="11">
        <f>IF(E21="No Policy",0,IF(E21="Informal Policy",0.25,IF(E21="Partial Written Policy",0.5,IF(E21="Written Policy",0.75,IF(E21="Approved Written Policy",1,"INVALID")))))</f>
        <v>0</v>
      </c>
      <c r="K21" s="11">
        <f>IF(F21="Not Implemented",0,IF(F21="Parts of Policy Implemented",0.25,IF(F21="Implemented on Some Systems",0.5,IF(F21="Implemented on Most Systems",0.75,IF(F21="Implemented on All Systems",1,"INVALID")))))</f>
        <v>0</v>
      </c>
      <c r="L21" s="11"/>
      <c r="M21" s="11"/>
    </row>
    <row r="22" spans="1:15" ht="60">
      <c r="A22" s="6">
        <v>12.4</v>
      </c>
      <c r="B22" s="15" t="s">
        <v>123</v>
      </c>
      <c r="C22" s="4" t="s">
        <v>71</v>
      </c>
      <c r="D22" s="4" t="s">
        <v>84</v>
      </c>
      <c r="E22" s="5" t="s">
        <v>61</v>
      </c>
      <c r="F22" s="5" t="s">
        <v>62</v>
      </c>
      <c r="G22" s="5" t="s">
        <v>63</v>
      </c>
      <c r="H22" s="5" t="s">
        <v>64</v>
      </c>
      <c r="J22" s="11">
        <f t="shared" ref="J22" si="0">IF(E22="No Policy",0,IF(E22="Informal Policy",0.25,IF(E22="Partial Written Policy",0.5,IF(E22="Written Policy",0.75,IF(E22="Approved Written Policy",1,"INVALID")))))</f>
        <v>0</v>
      </c>
      <c r="K22" s="11">
        <f t="shared" ref="K22" si="1">IF(F22="Not Implemented",0,IF(F22="Parts of Policy Implemented",0.25,IF(F22="Implemented on Some Systems",0.5,IF(F22="Implemented on Most Systems",0.75,IF(F22="Implemented on All Systems",1,"INVALID")))))</f>
        <v>0</v>
      </c>
      <c r="L22" s="11">
        <f t="shared" ref="L22" si="2">IF(G22="Not Automated",0,IF(G22="Parts of Policy Automated",0.25,IF(G22="Automated on Some Systems",0.5,IF(G22="Automated on Most Systems",0.75,IF(G22="Automated on All Systems",1,"INVALID")))))</f>
        <v>0</v>
      </c>
      <c r="M22" s="11">
        <f t="shared" ref="M22" si="3">IF(H22="Not Reported",0,IF(H22="Parts of Policy Reported",0.25,IF(H22="Reported on Some Systems",0.5,IF(H22="Reported on Most Systems",0.75,IF(H22="Reported on All Systems",1,"INVALID")))))</f>
        <v>0</v>
      </c>
    </row>
    <row r="24" spans="1:15" hidden="1">
      <c r="D24" s="2" t="s">
        <v>72</v>
      </c>
      <c r="F24" s="12">
        <f>AVERAGE(J21:J22)</f>
        <v>0</v>
      </c>
      <c r="G24" s="12">
        <f>1-F24</f>
        <v>1</v>
      </c>
    </row>
    <row r="25" spans="1:15" hidden="1">
      <c r="D25" s="4" t="s">
        <v>73</v>
      </c>
      <c r="E25" s="4"/>
      <c r="F25" s="12">
        <f>AVERAGE(K21:K22)</f>
        <v>0</v>
      </c>
      <c r="G25" s="12">
        <f>1-F25</f>
        <v>1</v>
      </c>
    </row>
    <row r="26" spans="1:15" hidden="1">
      <c r="D26" s="4" t="s">
        <v>74</v>
      </c>
      <c r="E26" s="4"/>
      <c r="F26" s="12">
        <f>AVERAGE(L21:L22)</f>
        <v>0</v>
      </c>
      <c r="G26" s="12">
        <f>1-F26</f>
        <v>1</v>
      </c>
    </row>
    <row r="27" spans="1:15" hidden="1">
      <c r="D27" s="4" t="s">
        <v>75</v>
      </c>
      <c r="E27" s="4"/>
      <c r="F27" s="12">
        <f>AVERAGE(M21:M22)</f>
        <v>0</v>
      </c>
      <c r="G27" s="12">
        <f>1-F27</f>
        <v>1</v>
      </c>
    </row>
    <row r="28" spans="1:15" hidden="1">
      <c r="D28" s="4" t="s">
        <v>76</v>
      </c>
      <c r="E28" s="4"/>
      <c r="F28" s="12">
        <f>AVERAGE(F24:F27)</f>
        <v>0</v>
      </c>
      <c r="G28" s="12">
        <f>1-F28</f>
        <v>1</v>
      </c>
    </row>
    <row r="30" spans="1:15" ht="30" customHeight="1">
      <c r="A30" s="34" t="s">
        <v>20</v>
      </c>
      <c r="B30" s="34"/>
      <c r="C30" s="34"/>
      <c r="D30" s="34"/>
      <c r="E30" s="34"/>
      <c r="F30" s="34"/>
      <c r="G30" s="34"/>
      <c r="H30" s="34"/>
      <c r="I30" s="34"/>
      <c r="J30" s="34"/>
      <c r="K30" s="34"/>
      <c r="L30" s="34"/>
      <c r="M30" s="34"/>
      <c r="N30" s="34"/>
      <c r="O30" s="34"/>
    </row>
  </sheetData>
  <mergeCells count="2">
    <mergeCell ref="A30:O30"/>
    <mergeCell ref="A1:H1"/>
  </mergeCells>
  <hyperlinks>
    <hyperlink ref="A30" r:id="rId1" display="http://creativecommons.org/licenses/by-sa/4.0/" xr:uid="{00000000-0004-0000-0D00-000000000000}"/>
  </hyperlinks>
  <pageMargins left="0.7" right="0.7" top="0.75" bottom="0.75" header="0.3" footer="0.3"/>
  <pageSetup scale="44"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36" operator="equal" id="{48464647-7F2C-4551-B55B-2DF7CDE7B9DF}">
            <xm:f>Values!$A$8</xm:f>
            <x14:dxf>
              <fill>
                <patternFill>
                  <bgColor rgb="FF27AE60"/>
                </patternFill>
              </fill>
            </x14:dxf>
          </x14:cfRule>
          <x14:cfRule type="cellIs" priority="37" operator="equal" id="{698FEDE2-6745-42CA-B8CD-2E772F8731D6}">
            <xm:f>Values!$A$7</xm:f>
            <x14:dxf>
              <fill>
                <patternFill>
                  <bgColor rgb="FFF1C40F"/>
                </patternFill>
              </fill>
            </x14:dxf>
          </x14:cfRule>
          <x14:cfRule type="cellIs" priority="38" operator="equal" id="{7E90B837-F1AE-4A59-9B23-9356380EA4CE}">
            <xm:f>Values!$A$6</xm:f>
            <x14:dxf>
              <fill>
                <patternFill>
                  <bgColor rgb="FFF39C12"/>
                </patternFill>
              </fill>
            </x14:dxf>
          </x14:cfRule>
          <x14:cfRule type="cellIs" priority="39" operator="equal" id="{202DA666-8599-438C-B4D8-8DC4EAC20DD7}">
            <xm:f>Values!$A$5</xm:f>
            <x14:dxf>
              <fill>
                <patternFill>
                  <bgColor rgb="FFE67E22"/>
                </patternFill>
              </fill>
            </x14:dxf>
          </x14:cfRule>
          <x14:cfRule type="cellIs" priority="40" operator="equal" id="{3E67E1C2-2D2C-4A82-81C6-6F18AB2CDDCF}">
            <xm:f>Values!$A$4</xm:f>
            <x14:dxf>
              <fill>
                <patternFill>
                  <bgColor rgb="FFE74C3C"/>
                </patternFill>
              </fill>
            </x14:dxf>
          </x14:cfRule>
          <xm:sqref>E21:E22</xm:sqref>
        </x14:conditionalFormatting>
        <x14:conditionalFormatting xmlns:xm="http://schemas.microsoft.com/office/excel/2006/main">
          <x14:cfRule type="cellIs" priority="21" operator="equal" id="{55A898D5-9AAA-4544-A4F8-DDD04F71B9F3}">
            <xm:f>Values!$A$15</xm:f>
            <x14:dxf>
              <fill>
                <patternFill>
                  <bgColor rgb="FF27AE60"/>
                </patternFill>
              </fill>
            </x14:dxf>
          </x14:cfRule>
          <x14:cfRule type="cellIs" priority="32" operator="equal" id="{07A731EE-FE6D-4FC2-8D82-61783DDF79A9}">
            <xm:f>Values!$A$14</xm:f>
            <x14:dxf>
              <fill>
                <patternFill>
                  <bgColor rgb="FFF1C40F"/>
                </patternFill>
              </fill>
            </x14:dxf>
          </x14:cfRule>
          <x14:cfRule type="cellIs" priority="33" operator="equal" id="{14D9B13B-1C40-48B1-A874-856C7DE8C2B6}">
            <xm:f>Values!$A$13</xm:f>
            <x14:dxf>
              <fill>
                <patternFill>
                  <bgColor rgb="FFF39C12"/>
                </patternFill>
              </fill>
            </x14:dxf>
          </x14:cfRule>
          <x14:cfRule type="cellIs" priority="34" operator="equal" id="{80F94C52-CDFE-4BE3-9155-6A1577D86449}">
            <xm:f>Values!$A$12</xm:f>
            <x14:dxf>
              <fill>
                <patternFill>
                  <bgColor rgb="FFE67E22"/>
                </patternFill>
              </fill>
            </x14:dxf>
          </x14:cfRule>
          <x14:cfRule type="cellIs" priority="35" operator="equal" id="{63DCEDB2-8A63-4783-9BFC-66E23919CF4A}">
            <xm:f>Values!$A$11</xm:f>
            <x14:dxf>
              <fill>
                <patternFill>
                  <bgColor rgb="FFE74C3C"/>
                </patternFill>
              </fill>
            </x14:dxf>
          </x14:cfRule>
          <xm:sqref>F21:F22</xm:sqref>
        </x14:conditionalFormatting>
        <x14:conditionalFormatting xmlns:xm="http://schemas.microsoft.com/office/excel/2006/main">
          <x14:cfRule type="cellIs" priority="22" operator="equal" id="{7FA053AE-BEC9-440C-B388-98A2BEE37259}">
            <xm:f>Values!$A$22</xm:f>
            <x14:dxf>
              <fill>
                <patternFill>
                  <bgColor rgb="FF27B060"/>
                </patternFill>
              </fill>
            </x14:dxf>
          </x14:cfRule>
          <x14:cfRule type="cellIs" priority="28" operator="equal" id="{3DD7EE5D-C420-4A6A-8165-BC91F68B4BEF}">
            <xm:f>Values!$A$21</xm:f>
            <x14:dxf>
              <fill>
                <patternFill>
                  <bgColor rgb="FFF1C40F"/>
                </patternFill>
              </fill>
            </x14:dxf>
          </x14:cfRule>
          <x14:cfRule type="cellIs" priority="29" operator="equal" id="{A56EC4A0-34D4-45F1-816C-02D5CF45BDB6}">
            <xm:f>Values!$A$20</xm:f>
            <x14:dxf>
              <fill>
                <patternFill>
                  <bgColor rgb="FFF39C12"/>
                </patternFill>
              </fill>
            </x14:dxf>
          </x14:cfRule>
          <x14:cfRule type="cellIs" priority="30" operator="equal" id="{252F4DD9-2CA5-4210-8096-6BFF6C434B54}">
            <xm:f>Values!$A$19</xm:f>
            <x14:dxf>
              <fill>
                <patternFill>
                  <bgColor rgb="FFE67E22"/>
                </patternFill>
              </fill>
            </x14:dxf>
          </x14:cfRule>
          <x14:cfRule type="cellIs" priority="31" operator="equal" id="{53B8A79B-197F-40FB-AD55-40CA6694FA35}">
            <xm:f>Values!$A$18</xm:f>
            <x14:dxf>
              <fill>
                <patternFill>
                  <bgColor rgb="FFE74C3C"/>
                </patternFill>
              </fill>
            </x14:dxf>
          </x14:cfRule>
          <xm:sqref>G22</xm:sqref>
        </x14:conditionalFormatting>
        <x14:conditionalFormatting xmlns:xm="http://schemas.microsoft.com/office/excel/2006/main">
          <x14:cfRule type="cellIs" priority="23" operator="equal" id="{0F297CE9-F905-46AC-BB3C-C11644C2B7DC}">
            <xm:f>Values!$A$29</xm:f>
            <x14:dxf>
              <fill>
                <patternFill>
                  <bgColor rgb="FF27AE60"/>
                </patternFill>
              </fill>
            </x14:dxf>
          </x14:cfRule>
          <x14:cfRule type="cellIs" priority="25" operator="equal" id="{028C6CA1-9181-42F8-B138-0E22E722D7A9}">
            <xm:f>Values!$A$27</xm:f>
            <x14:dxf>
              <fill>
                <patternFill>
                  <bgColor rgb="FFF39C12"/>
                </patternFill>
              </fill>
            </x14:dxf>
          </x14:cfRule>
          <x14:cfRule type="cellIs" priority="26" operator="equal" id="{A72308D4-E38A-4840-A4D3-640F6ACA408E}">
            <xm:f>Values!$A$26</xm:f>
            <x14:dxf>
              <fill>
                <patternFill>
                  <bgColor rgb="FFE67E22"/>
                </patternFill>
              </fill>
            </x14:dxf>
          </x14:cfRule>
          <x14:cfRule type="cellIs" priority="27" operator="equal" id="{FB93BD61-16D9-4909-A151-AB5689EA8AE6}">
            <xm:f>Values!$A$25</xm:f>
            <x14:dxf>
              <fill>
                <patternFill>
                  <bgColor rgb="FFE74C3C"/>
                </patternFill>
              </fill>
            </x14:dxf>
          </x14:cfRule>
          <xm:sqref>H22</xm:sqref>
        </x14:conditionalFormatting>
        <x14:conditionalFormatting xmlns:xm="http://schemas.microsoft.com/office/excel/2006/main">
          <x14:cfRule type="cellIs" priority="24" operator="equal" id="{381EC3B8-AA9F-4F3D-8F9A-D44A53316635}">
            <xm:f>Values!$A$28</xm:f>
            <x14:dxf>
              <fill>
                <patternFill>
                  <bgColor rgb="FFF1C40F"/>
                </patternFill>
              </fill>
            </x14:dxf>
          </x14:cfRule>
          <xm:sqref>H22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D00-000000000000}">
          <x14:formula1>
            <xm:f>Values!$A$25:$A$29</xm:f>
          </x14:formula1>
          <xm:sqref>H22</xm:sqref>
        </x14:dataValidation>
        <x14:dataValidation type="list" allowBlank="1" showInputMessage="1" showErrorMessage="1" xr:uid="{00000000-0002-0000-0D00-000001000000}">
          <x14:formula1>
            <xm:f>Values!$A$18:$A$22</xm:f>
          </x14:formula1>
          <xm:sqref>G22</xm:sqref>
        </x14:dataValidation>
        <x14:dataValidation type="list" allowBlank="1" showInputMessage="1" showErrorMessage="1" xr:uid="{00000000-0002-0000-0D00-000002000000}">
          <x14:formula1>
            <xm:f>Values!$A$11:$A$15</xm:f>
          </x14:formula1>
          <xm:sqref>F21:F22</xm:sqref>
        </x14:dataValidation>
        <x14:dataValidation type="list" allowBlank="1" showInputMessage="1" showErrorMessage="1" xr:uid="{00000000-0002-0000-0D00-000003000000}">
          <x14:formula1>
            <xm:f>Values!$A$4:$A$8</xm:f>
          </x14:formula1>
          <xm:sqref>E21:E22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O31"/>
  <sheetViews>
    <sheetView zoomScale="80" zoomScaleNormal="80" workbookViewId="0">
      <selection activeCell="B21" sqref="B21"/>
    </sheetView>
  </sheetViews>
  <sheetFormatPr defaultColWidth="8.7109375" defaultRowHeight="15"/>
  <cols>
    <col min="2" max="2" width="71.28515625" customWidth="1"/>
    <col min="3" max="3" width="19.7109375" style="3" bestFit="1" customWidth="1"/>
    <col min="4" max="4" width="37.7109375" bestFit="1" customWidth="1"/>
    <col min="5" max="5" width="24.85546875" bestFit="1" customWidth="1"/>
    <col min="6" max="6" width="29.85546875" bestFit="1" customWidth="1"/>
    <col min="7" max="7" width="27.140625" bestFit="1" customWidth="1"/>
    <col min="8" max="8" width="27.28515625" bestFit="1" customWidth="1"/>
    <col min="10" max="13" width="8.7109375" hidden="1" customWidth="1"/>
  </cols>
  <sheetData>
    <row r="1" spans="1:8" ht="59.65" customHeight="1">
      <c r="A1" s="37" t="s">
        <v>124</v>
      </c>
      <c r="B1" s="37"/>
      <c r="C1" s="37"/>
      <c r="D1" s="37"/>
      <c r="E1" s="37"/>
      <c r="F1" s="37"/>
      <c r="G1" s="37"/>
      <c r="H1" s="37"/>
    </row>
    <row r="3" spans="1:8">
      <c r="C3"/>
    </row>
    <row r="4" spans="1:8">
      <c r="C4"/>
    </row>
    <row r="5" spans="1:8">
      <c r="C5" s="28" t="s">
        <v>55</v>
      </c>
      <c r="D5" s="24">
        <f>F29</f>
        <v>0</v>
      </c>
    </row>
    <row r="6" spans="1:8">
      <c r="C6"/>
    </row>
    <row r="7" spans="1:8">
      <c r="C7" s="22" t="s">
        <v>56</v>
      </c>
      <c r="D7" s="23">
        <f>G29</f>
        <v>1</v>
      </c>
    </row>
    <row r="20" spans="1:15" s="21" customFormat="1" ht="30">
      <c r="A20" s="17" t="s">
        <v>4</v>
      </c>
      <c r="B20" s="17" t="s">
        <v>6</v>
      </c>
      <c r="C20" s="17" t="s">
        <v>57</v>
      </c>
      <c r="D20" s="17" t="s">
        <v>10</v>
      </c>
      <c r="E20" s="17" t="s">
        <v>58</v>
      </c>
      <c r="F20" s="17" t="s">
        <v>14</v>
      </c>
      <c r="G20" s="20" t="s">
        <v>59</v>
      </c>
      <c r="H20" s="17" t="s">
        <v>18</v>
      </c>
    </row>
    <row r="21" spans="1:15" ht="45">
      <c r="A21" s="6">
        <v>13.1</v>
      </c>
      <c r="B21" s="13" t="s">
        <v>125</v>
      </c>
      <c r="C21" s="4" t="s">
        <v>60</v>
      </c>
      <c r="D21" s="4" t="s">
        <v>126</v>
      </c>
      <c r="E21" s="5" t="s">
        <v>61</v>
      </c>
      <c r="F21" s="5" t="s">
        <v>62</v>
      </c>
      <c r="G21" s="19" t="s">
        <v>70</v>
      </c>
      <c r="H21" s="19" t="s">
        <v>70</v>
      </c>
      <c r="J21" s="11">
        <f>IF(E21="No Policy",0,IF(E21="Informal Policy",0.25,IF(E21="Partial Written Policy",0.5,IF(E21="Written Policy",0.75,IF(E21="Approved Written Policy",1,"INVALID")))))</f>
        <v>0</v>
      </c>
      <c r="K21" s="11">
        <f>IF(F21="Not Implemented",0,IF(F21="Parts of Policy Implemented",0.25,IF(F21="Implemented on Some Systems",0.5,IF(F21="Implemented on Most Systems",0.75,IF(F21="Implemented on All Systems",1,"INVALID")))))</f>
        <v>0</v>
      </c>
      <c r="L21" s="11"/>
      <c r="M21" s="11"/>
    </row>
    <row r="22" spans="1:15" ht="75">
      <c r="A22" s="6">
        <v>13.2</v>
      </c>
      <c r="B22" s="13" t="s">
        <v>127</v>
      </c>
      <c r="C22" s="4" t="s">
        <v>71</v>
      </c>
      <c r="D22" s="4" t="s">
        <v>126</v>
      </c>
      <c r="E22" s="5" t="s">
        <v>61</v>
      </c>
      <c r="F22" s="5" t="s">
        <v>62</v>
      </c>
      <c r="G22" s="19" t="s">
        <v>70</v>
      </c>
      <c r="H22" s="19" t="s">
        <v>70</v>
      </c>
      <c r="J22" s="11">
        <f t="shared" ref="J22:J23" si="0">IF(E22="No Policy",0,IF(E22="Informal Policy",0.25,IF(E22="Partial Written Policy",0.5,IF(E22="Written Policy",0.75,IF(E22="Approved Written Policy",1,"INVALID")))))</f>
        <v>0</v>
      </c>
      <c r="K22" s="11">
        <f t="shared" ref="K22:K23" si="1">IF(F22="Not Implemented",0,IF(F22="Parts of Policy Implemented",0.25,IF(F22="Implemented on Some Systems",0.5,IF(F22="Implemented on Most Systems",0.75,IF(F22="Implemented on All Systems",1,"INVALID")))))</f>
        <v>0</v>
      </c>
      <c r="L22" s="11"/>
      <c r="M22" s="11"/>
    </row>
    <row r="23" spans="1:15" ht="30">
      <c r="A23" s="6">
        <v>13.6</v>
      </c>
      <c r="B23" s="16" t="s">
        <v>128</v>
      </c>
      <c r="C23" s="4" t="s">
        <v>71</v>
      </c>
      <c r="D23" s="4" t="s">
        <v>129</v>
      </c>
      <c r="E23" s="5" t="s">
        <v>61</v>
      </c>
      <c r="F23" s="5" t="s">
        <v>62</v>
      </c>
      <c r="G23" s="5" t="s">
        <v>63</v>
      </c>
      <c r="H23" s="5" t="s">
        <v>64</v>
      </c>
      <c r="J23" s="11">
        <f t="shared" si="0"/>
        <v>0</v>
      </c>
      <c r="K23" s="11">
        <f t="shared" si="1"/>
        <v>0</v>
      </c>
      <c r="L23" s="11">
        <f t="shared" ref="L23" si="2">IF(G23="Not Automated",0,IF(G23="Parts of Policy Automated",0.25,IF(G23="Automated on Some Systems",0.5,IF(G23="Automated on Most Systems",0.75,IF(G23="Automated on All Systems",1,"INVALID")))))</f>
        <v>0</v>
      </c>
      <c r="M23" s="11">
        <f t="shared" ref="M23" si="3">IF(H23="Not Reported",0,IF(H23="Parts of Policy Reported",0.25,IF(H23="Reported on Some Systems",0.5,IF(H23="Reported on Most Systems",0.75,IF(H23="Reported on All Systems",1,"INVALID")))))</f>
        <v>0</v>
      </c>
    </row>
    <row r="25" spans="1:15" hidden="1">
      <c r="D25" s="2" t="s">
        <v>72</v>
      </c>
      <c r="F25" s="12">
        <f>AVERAGE(J21:J23)</f>
        <v>0</v>
      </c>
      <c r="G25" s="12">
        <f>1-F25</f>
        <v>1</v>
      </c>
    </row>
    <row r="26" spans="1:15" hidden="1">
      <c r="D26" s="4" t="s">
        <v>73</v>
      </c>
      <c r="E26" s="4"/>
      <c r="F26" s="12">
        <f>AVERAGE(K21:K23)</f>
        <v>0</v>
      </c>
      <c r="G26" s="12">
        <f>1-F26</f>
        <v>1</v>
      </c>
    </row>
    <row r="27" spans="1:15" hidden="1">
      <c r="D27" s="4" t="s">
        <v>74</v>
      </c>
      <c r="E27" s="4"/>
      <c r="F27" s="12">
        <f>AVERAGE(L21:L23)</f>
        <v>0</v>
      </c>
      <c r="G27" s="12">
        <f>1-F27</f>
        <v>1</v>
      </c>
    </row>
    <row r="28" spans="1:15" hidden="1">
      <c r="D28" s="4" t="s">
        <v>75</v>
      </c>
      <c r="E28" s="4"/>
      <c r="F28" s="12">
        <f>AVERAGE(M21:M23)</f>
        <v>0</v>
      </c>
      <c r="G28" s="12">
        <f>1-F28</f>
        <v>1</v>
      </c>
    </row>
    <row r="29" spans="1:15" hidden="1">
      <c r="D29" s="4" t="s">
        <v>76</v>
      </c>
      <c r="E29" s="4"/>
      <c r="F29" s="12">
        <f>AVERAGE(F25:F28)</f>
        <v>0</v>
      </c>
      <c r="G29" s="12">
        <f>1-F29</f>
        <v>1</v>
      </c>
    </row>
    <row r="31" spans="1:15" ht="30" customHeight="1">
      <c r="A31" s="34" t="s">
        <v>20</v>
      </c>
      <c r="B31" s="34"/>
      <c r="C31" s="34"/>
      <c r="D31" s="34"/>
      <c r="E31" s="34"/>
      <c r="F31" s="34"/>
      <c r="G31" s="34"/>
      <c r="H31" s="34"/>
      <c r="I31" s="34"/>
      <c r="J31" s="34"/>
      <c r="K31" s="34"/>
      <c r="L31" s="34"/>
      <c r="M31" s="34"/>
      <c r="N31" s="34"/>
      <c r="O31" s="34"/>
    </row>
  </sheetData>
  <mergeCells count="2">
    <mergeCell ref="A31:O31"/>
    <mergeCell ref="A1:H1"/>
  </mergeCells>
  <hyperlinks>
    <hyperlink ref="A31" r:id="rId1" display="http://creativecommons.org/licenses/by-sa/4.0/" xr:uid="{00000000-0004-0000-0E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1D618AD0-19E9-41CA-94D3-69D83955C91A}">
            <xm:f>Values!$A$8</xm:f>
            <x14:dxf>
              <fill>
                <patternFill>
                  <bgColor rgb="FF27AE60"/>
                </patternFill>
              </fill>
            </x14:dxf>
          </x14:cfRule>
          <x14:cfRule type="cellIs" priority="17" operator="equal" id="{FDD3BF8B-AE13-4501-85C1-3DB0109B9D4F}">
            <xm:f>Values!$A$7</xm:f>
            <x14:dxf>
              <fill>
                <patternFill>
                  <bgColor rgb="FFF1C40F"/>
                </patternFill>
              </fill>
            </x14:dxf>
          </x14:cfRule>
          <x14:cfRule type="cellIs" priority="18" operator="equal" id="{3BC1FF6F-AB6D-46D0-B667-46EABA1C11CF}">
            <xm:f>Values!$A$6</xm:f>
            <x14:dxf>
              <fill>
                <patternFill>
                  <bgColor rgb="FFF39C12"/>
                </patternFill>
              </fill>
            </x14:dxf>
          </x14:cfRule>
          <x14:cfRule type="cellIs" priority="19" operator="equal" id="{AA945385-D47A-4297-A555-F140EACDFD18}">
            <xm:f>Values!$A$5</xm:f>
            <x14:dxf>
              <fill>
                <patternFill>
                  <bgColor rgb="FFE67E22"/>
                </patternFill>
              </fill>
            </x14:dxf>
          </x14:cfRule>
          <x14:cfRule type="cellIs" priority="20" operator="equal" id="{EFDE04B2-EADB-4FA6-9DCB-0D149912BA81}">
            <xm:f>Values!$A$4</xm:f>
            <x14:dxf>
              <fill>
                <patternFill>
                  <bgColor rgb="FFE74C3C"/>
                </patternFill>
              </fill>
            </x14:dxf>
          </x14:cfRule>
          <xm:sqref>E21:E23</xm:sqref>
        </x14:conditionalFormatting>
        <x14:conditionalFormatting xmlns:xm="http://schemas.microsoft.com/office/excel/2006/main">
          <x14:cfRule type="cellIs" priority="1" operator="equal" id="{19C1211B-4C14-4BF8-9F77-B603E9007523}">
            <xm:f>Values!$A$15</xm:f>
            <x14:dxf>
              <fill>
                <patternFill>
                  <bgColor rgb="FF27AE60"/>
                </patternFill>
              </fill>
            </x14:dxf>
          </x14:cfRule>
          <x14:cfRule type="cellIs" priority="12" operator="equal" id="{124C146C-3C25-4E8F-930D-F88E1FA56978}">
            <xm:f>Values!$A$14</xm:f>
            <x14:dxf>
              <fill>
                <patternFill>
                  <bgColor rgb="FFF1C40F"/>
                </patternFill>
              </fill>
            </x14:dxf>
          </x14:cfRule>
          <x14:cfRule type="cellIs" priority="13" operator="equal" id="{1FB5899C-8EB6-4AAF-8F11-67766F2A6D76}">
            <xm:f>Values!$A$13</xm:f>
            <x14:dxf>
              <fill>
                <patternFill>
                  <bgColor rgb="FFF39C12"/>
                </patternFill>
              </fill>
            </x14:dxf>
          </x14:cfRule>
          <x14:cfRule type="cellIs" priority="14" operator="equal" id="{7D4C6966-E6A1-4D92-B1A5-405A629442D1}">
            <xm:f>Values!$A$12</xm:f>
            <x14:dxf>
              <fill>
                <patternFill>
                  <bgColor rgb="FFE67E22"/>
                </patternFill>
              </fill>
            </x14:dxf>
          </x14:cfRule>
          <x14:cfRule type="cellIs" priority="15" operator="equal" id="{2E2AC49B-8E8D-4928-82B3-AB712AF1B379}">
            <xm:f>Values!$A$11</xm:f>
            <x14:dxf>
              <fill>
                <patternFill>
                  <bgColor rgb="FFE74C3C"/>
                </patternFill>
              </fill>
            </x14:dxf>
          </x14:cfRule>
          <xm:sqref>F21:F23</xm:sqref>
        </x14:conditionalFormatting>
        <x14:conditionalFormatting xmlns:xm="http://schemas.microsoft.com/office/excel/2006/main">
          <x14:cfRule type="cellIs" priority="2" operator="equal" id="{023183AC-5110-4E20-A260-8BCC9C75DD5F}">
            <xm:f>Values!$A$22</xm:f>
            <x14:dxf>
              <fill>
                <patternFill>
                  <bgColor rgb="FF27B060"/>
                </patternFill>
              </fill>
            </x14:dxf>
          </x14:cfRule>
          <x14:cfRule type="cellIs" priority="8" operator="equal" id="{6D5DA5DE-ED1B-4F85-BE7D-071FF5099F29}">
            <xm:f>Values!$A$21</xm:f>
            <x14:dxf>
              <fill>
                <patternFill>
                  <bgColor rgb="FFF1C40F"/>
                </patternFill>
              </fill>
            </x14:dxf>
          </x14:cfRule>
          <x14:cfRule type="cellIs" priority="9" operator="equal" id="{A5FECCAA-C566-49E4-B806-976DD30FDFED}">
            <xm:f>Values!$A$20</xm:f>
            <x14:dxf>
              <fill>
                <patternFill>
                  <bgColor rgb="FFF39C12"/>
                </patternFill>
              </fill>
            </x14:dxf>
          </x14:cfRule>
          <x14:cfRule type="cellIs" priority="10" operator="equal" id="{EB7DC28F-1A78-4008-99C5-BAB26DFBB202}">
            <xm:f>Values!$A$19</xm:f>
            <x14:dxf>
              <fill>
                <patternFill>
                  <bgColor rgb="FFE67E22"/>
                </patternFill>
              </fill>
            </x14:dxf>
          </x14:cfRule>
          <x14:cfRule type="cellIs" priority="11" operator="equal" id="{CB1FB382-1E8B-4B37-ADF4-F374AF755C18}">
            <xm:f>Values!$A$18</xm:f>
            <x14:dxf>
              <fill>
                <patternFill>
                  <bgColor rgb="FFE74C3C"/>
                </patternFill>
              </fill>
            </x14:dxf>
          </x14:cfRule>
          <xm:sqref>G23</xm:sqref>
        </x14:conditionalFormatting>
        <x14:conditionalFormatting xmlns:xm="http://schemas.microsoft.com/office/excel/2006/main">
          <x14:cfRule type="cellIs" priority="3" operator="equal" id="{F4F22A45-9C1F-4B88-8FE3-F18AEDAFD72C}">
            <xm:f>Values!$A$29</xm:f>
            <x14:dxf>
              <fill>
                <patternFill>
                  <bgColor rgb="FF27AE60"/>
                </patternFill>
              </fill>
            </x14:dxf>
          </x14:cfRule>
          <x14:cfRule type="cellIs" priority="5" operator="equal" id="{97D834A4-696A-4C0B-AC2D-BFF7A4911DA9}">
            <xm:f>Values!$A$27</xm:f>
            <x14:dxf>
              <fill>
                <patternFill>
                  <bgColor rgb="FFF39C12"/>
                </patternFill>
              </fill>
            </x14:dxf>
          </x14:cfRule>
          <x14:cfRule type="cellIs" priority="6" operator="equal" id="{9722719A-715C-4357-8AD1-A4785AF54006}">
            <xm:f>Values!$A$26</xm:f>
            <x14:dxf>
              <fill>
                <patternFill>
                  <bgColor rgb="FFE67E22"/>
                </patternFill>
              </fill>
            </x14:dxf>
          </x14:cfRule>
          <x14:cfRule type="cellIs" priority="7" operator="equal" id="{67401200-7D34-46E3-9D6D-6E1A65F9027A}">
            <xm:f>Values!$A$25</xm:f>
            <x14:dxf>
              <fill>
                <patternFill>
                  <bgColor rgb="FFE74C3C"/>
                </patternFill>
              </fill>
            </x14:dxf>
          </x14:cfRule>
          <xm:sqref>H23</xm:sqref>
        </x14:conditionalFormatting>
        <x14:conditionalFormatting xmlns:xm="http://schemas.microsoft.com/office/excel/2006/main">
          <x14:cfRule type="cellIs" priority="4" operator="equal" id="{3630BBB0-4442-4749-969D-31FD7CFB10F0}">
            <xm:f>Values!$A$28</xm:f>
            <x14:dxf>
              <fill>
                <patternFill>
                  <bgColor rgb="FFF1C40F"/>
                </patternFill>
              </fill>
            </x14:dxf>
          </x14:cfRule>
          <xm:sqref>H23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E00-000000000000}">
          <x14:formula1>
            <xm:f>Values!$A$25:$A$29</xm:f>
          </x14:formula1>
          <xm:sqref>H23</xm:sqref>
        </x14:dataValidation>
        <x14:dataValidation type="list" allowBlank="1" showInputMessage="1" showErrorMessage="1" xr:uid="{00000000-0002-0000-0E00-000001000000}">
          <x14:formula1>
            <xm:f>Values!$A$18:$A$22</xm:f>
          </x14:formula1>
          <xm:sqref>G23</xm:sqref>
        </x14:dataValidation>
        <x14:dataValidation type="list" allowBlank="1" showInputMessage="1" showErrorMessage="1" xr:uid="{00000000-0002-0000-0E00-000002000000}">
          <x14:formula1>
            <xm:f>Values!$A$11:$A$15</xm:f>
          </x14:formula1>
          <xm:sqref>F21:F23</xm:sqref>
        </x14:dataValidation>
        <x14:dataValidation type="list" allowBlank="1" showInputMessage="1" showErrorMessage="1" xr:uid="{00000000-0002-0000-0E00-000003000000}">
          <x14:formula1>
            <xm:f>Values!$A$4:$A$8</xm:f>
          </x14:formula1>
          <xm:sqref>E21:E23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O29"/>
  <sheetViews>
    <sheetView zoomScale="80" zoomScaleNormal="80" workbookViewId="0">
      <selection activeCell="B21" sqref="B21"/>
    </sheetView>
  </sheetViews>
  <sheetFormatPr defaultColWidth="8.7109375" defaultRowHeight="15"/>
  <cols>
    <col min="2" max="2" width="71.28515625" customWidth="1"/>
    <col min="3" max="3" width="19.7109375" style="3" bestFit="1" customWidth="1"/>
    <col min="4" max="4" width="38" bestFit="1" customWidth="1"/>
    <col min="5" max="5" width="24.85546875" bestFit="1" customWidth="1"/>
    <col min="6" max="6" width="29.85546875" bestFit="1" customWidth="1"/>
    <col min="7" max="7" width="27.140625" bestFit="1" customWidth="1"/>
    <col min="8" max="8" width="27.28515625" bestFit="1" customWidth="1"/>
    <col min="10" max="13" width="8.7109375" hidden="1" customWidth="1"/>
  </cols>
  <sheetData>
    <row r="1" spans="1:8" ht="59.65" customHeight="1">
      <c r="A1" s="37" t="s">
        <v>130</v>
      </c>
      <c r="B1" s="37"/>
      <c r="C1" s="37"/>
      <c r="D1" s="37"/>
      <c r="E1" s="37"/>
      <c r="F1" s="37"/>
      <c r="G1" s="37"/>
      <c r="H1" s="37"/>
    </row>
    <row r="3" spans="1:8">
      <c r="C3"/>
    </row>
    <row r="4" spans="1:8">
      <c r="C4"/>
    </row>
    <row r="5" spans="1:8">
      <c r="C5" s="28" t="s">
        <v>55</v>
      </c>
      <c r="D5" s="24">
        <f>F27</f>
        <v>0</v>
      </c>
    </row>
    <row r="6" spans="1:8">
      <c r="C6"/>
    </row>
    <row r="7" spans="1:8">
      <c r="C7" s="22" t="s">
        <v>56</v>
      </c>
      <c r="D7" s="23">
        <f>G27</f>
        <v>1</v>
      </c>
    </row>
    <row r="20" spans="1:15" s="21" customFormat="1" ht="30">
      <c r="A20" s="17" t="s">
        <v>4</v>
      </c>
      <c r="B20" s="17" t="s">
        <v>6</v>
      </c>
      <c r="C20" s="17" t="s">
        <v>57</v>
      </c>
      <c r="D20" s="17" t="s">
        <v>10</v>
      </c>
      <c r="E20" s="17" t="s">
        <v>58</v>
      </c>
      <c r="F20" s="17" t="s">
        <v>14</v>
      </c>
      <c r="G20" s="20" t="s">
        <v>59</v>
      </c>
      <c r="H20" s="17" t="s">
        <v>18</v>
      </c>
    </row>
    <row r="21" spans="1:15" ht="75">
      <c r="A21" s="6">
        <v>14.6</v>
      </c>
      <c r="B21" s="14" t="s">
        <v>131</v>
      </c>
      <c r="C21" s="4" t="s">
        <v>71</v>
      </c>
      <c r="D21" s="4" t="s">
        <v>97</v>
      </c>
      <c r="E21" s="5" t="s">
        <v>61</v>
      </c>
      <c r="F21" s="5" t="s">
        <v>62</v>
      </c>
      <c r="G21" s="5" t="s">
        <v>63</v>
      </c>
      <c r="H21" s="5" t="s">
        <v>64</v>
      </c>
      <c r="J21" s="11">
        <f t="shared" ref="J21" si="0">IF(E21="No Policy",0,IF(E21="Informal Policy",0.25,IF(E21="Partial Written Policy",0.5,IF(E21="Written Policy",0.75,IF(E21="Approved Written Policy",1,"INVALID")))))</f>
        <v>0</v>
      </c>
      <c r="K21" s="11">
        <f t="shared" ref="K21" si="1">IF(F21="Not Implemented",0,IF(F21="Parts of Policy Implemented",0.25,IF(F21="Implemented on Some Systems",0.5,IF(F21="Implemented on Most Systems",0.75,IF(F21="Implemented on All Systems",1,"INVALID")))))</f>
        <v>0</v>
      </c>
      <c r="L21" s="11">
        <f t="shared" ref="L21" si="2">IF(G21="Not Automated",0,IF(G21="Parts of Policy Automated",0.25,IF(G21="Automated on Some Systems",0.5,IF(G21="Automated on Most Systems",0.75,IF(G21="Automated on All Systems",1,"INVALID")))))</f>
        <v>0</v>
      </c>
      <c r="M21" s="11">
        <f t="shared" ref="M21" si="3">IF(H21="Not Reported",0,IF(H21="Parts of Policy Reported",0.25,IF(H21="Reported on Some Systems",0.5,IF(H21="Reported on Most Systems",0.75,IF(H21="Reported on All Systems",1,"INVALID")))))</f>
        <v>0</v>
      </c>
    </row>
    <row r="23" spans="1:15" hidden="1">
      <c r="D23" s="2" t="s">
        <v>72</v>
      </c>
      <c r="F23" s="12">
        <f>AVERAGE(J21:J21)</f>
        <v>0</v>
      </c>
      <c r="G23" s="12">
        <f>1-F23</f>
        <v>1</v>
      </c>
    </row>
    <row r="24" spans="1:15" hidden="1">
      <c r="D24" s="4" t="s">
        <v>73</v>
      </c>
      <c r="E24" s="4"/>
      <c r="F24" s="12">
        <f>AVERAGE(K21:K21)</f>
        <v>0</v>
      </c>
      <c r="G24" s="12">
        <f>1-F24</f>
        <v>1</v>
      </c>
    </row>
    <row r="25" spans="1:15" hidden="1">
      <c r="D25" s="4" t="s">
        <v>74</v>
      </c>
      <c r="E25" s="4"/>
      <c r="F25" s="12">
        <f>AVERAGE(L21:L21)</f>
        <v>0</v>
      </c>
      <c r="G25" s="12">
        <f>1-F25</f>
        <v>1</v>
      </c>
    </row>
    <row r="26" spans="1:15" hidden="1">
      <c r="D26" s="4" t="s">
        <v>75</v>
      </c>
      <c r="E26" s="4"/>
      <c r="F26" s="12">
        <f>AVERAGE(M21:M21)</f>
        <v>0</v>
      </c>
      <c r="G26" s="12">
        <f>1-F26</f>
        <v>1</v>
      </c>
    </row>
    <row r="27" spans="1:15" hidden="1">
      <c r="D27" s="4" t="s">
        <v>76</v>
      </c>
      <c r="E27" s="4"/>
      <c r="F27" s="12">
        <f>AVERAGE(F23:F26)</f>
        <v>0</v>
      </c>
      <c r="G27" s="12">
        <f>1-F27</f>
        <v>1</v>
      </c>
    </row>
    <row r="29" spans="1:15" ht="30" customHeight="1">
      <c r="A29" s="34" t="s">
        <v>20</v>
      </c>
      <c r="B29" s="34"/>
      <c r="C29" s="34"/>
      <c r="D29" s="34"/>
      <c r="E29" s="34"/>
      <c r="F29" s="34"/>
      <c r="G29" s="34"/>
      <c r="H29" s="34"/>
      <c r="I29" s="34"/>
      <c r="J29" s="34"/>
      <c r="K29" s="34"/>
      <c r="L29" s="34"/>
      <c r="M29" s="34"/>
      <c r="N29" s="34"/>
      <c r="O29" s="34"/>
    </row>
  </sheetData>
  <mergeCells count="2">
    <mergeCell ref="A1:H1"/>
    <mergeCell ref="A29:O29"/>
  </mergeCells>
  <hyperlinks>
    <hyperlink ref="A29" r:id="rId1" display="http://creativecommons.org/licenses/by-sa/4.0/" xr:uid="{00000000-0004-0000-0F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46" operator="equal" id="{F4A02DFE-6FEA-4543-ADEC-4A157837BC53}">
            <xm:f>Values!$A$8</xm:f>
            <x14:dxf>
              <fill>
                <patternFill>
                  <bgColor rgb="FF27AE60"/>
                </patternFill>
              </fill>
            </x14:dxf>
          </x14:cfRule>
          <x14:cfRule type="cellIs" priority="47" operator="equal" id="{CA341EEB-37E2-4897-862E-4228A86C4D26}">
            <xm:f>Values!$A$7</xm:f>
            <x14:dxf>
              <fill>
                <patternFill>
                  <bgColor rgb="FFF1C40F"/>
                </patternFill>
              </fill>
            </x14:dxf>
          </x14:cfRule>
          <x14:cfRule type="cellIs" priority="48" operator="equal" id="{A904F3BC-A3EE-4F03-841E-37DEEFFD205F}">
            <xm:f>Values!$A$6</xm:f>
            <x14:dxf>
              <fill>
                <patternFill>
                  <bgColor rgb="FFF39C12"/>
                </patternFill>
              </fill>
            </x14:dxf>
          </x14:cfRule>
          <x14:cfRule type="cellIs" priority="49" operator="equal" id="{5608C4BE-2ECD-4C3D-9F87-22CE44C92028}">
            <xm:f>Values!$A$5</xm:f>
            <x14:dxf>
              <fill>
                <patternFill>
                  <bgColor rgb="FFE67E22"/>
                </patternFill>
              </fill>
            </x14:dxf>
          </x14:cfRule>
          <x14:cfRule type="cellIs" priority="50" operator="equal" id="{E579025D-BA34-452B-B2E3-2522DE2562C2}">
            <xm:f>Values!$A$4</xm:f>
            <x14:dxf>
              <fill>
                <patternFill>
                  <bgColor rgb="FFE74C3C"/>
                </patternFill>
              </fill>
            </x14:dxf>
          </x14:cfRule>
          <xm:sqref>E21</xm:sqref>
        </x14:conditionalFormatting>
        <x14:conditionalFormatting xmlns:xm="http://schemas.microsoft.com/office/excel/2006/main">
          <x14:cfRule type="cellIs" priority="31" operator="equal" id="{2B9648A8-DBF4-4F56-B57C-10B727F54F3E}">
            <xm:f>Values!$A$15</xm:f>
            <x14:dxf>
              <fill>
                <patternFill>
                  <bgColor rgb="FF27AE60"/>
                </patternFill>
              </fill>
            </x14:dxf>
          </x14:cfRule>
          <x14:cfRule type="cellIs" priority="42" operator="equal" id="{0E6214A5-0EBF-4E58-A04D-ACA98BE75156}">
            <xm:f>Values!$A$14</xm:f>
            <x14:dxf>
              <fill>
                <patternFill>
                  <bgColor rgb="FFF1C40F"/>
                </patternFill>
              </fill>
            </x14:dxf>
          </x14:cfRule>
          <x14:cfRule type="cellIs" priority="43" operator="equal" id="{DC205E3E-563F-4B85-BCF3-89CEECB96B22}">
            <xm:f>Values!$A$13</xm:f>
            <x14:dxf>
              <fill>
                <patternFill>
                  <bgColor rgb="FFF39C12"/>
                </patternFill>
              </fill>
            </x14:dxf>
          </x14:cfRule>
          <x14:cfRule type="cellIs" priority="44" operator="equal" id="{A0F7E260-D09D-4A8F-AE56-AA5D347217C2}">
            <xm:f>Values!$A$12</xm:f>
            <x14:dxf>
              <fill>
                <patternFill>
                  <bgColor rgb="FFE67E22"/>
                </patternFill>
              </fill>
            </x14:dxf>
          </x14:cfRule>
          <x14:cfRule type="cellIs" priority="45" operator="equal" id="{7DF01AF2-4C03-4575-9902-73757D08B0D5}">
            <xm:f>Values!$A$11</xm:f>
            <x14:dxf>
              <fill>
                <patternFill>
                  <bgColor rgb="FFE74C3C"/>
                </patternFill>
              </fill>
            </x14:dxf>
          </x14:cfRule>
          <xm:sqref>F21</xm:sqref>
        </x14:conditionalFormatting>
        <x14:conditionalFormatting xmlns:xm="http://schemas.microsoft.com/office/excel/2006/main">
          <x14:cfRule type="cellIs" priority="32" operator="equal" id="{80BED80E-C5CC-467D-91E2-0600CCFC8CBB}">
            <xm:f>Values!$A$22</xm:f>
            <x14:dxf>
              <fill>
                <patternFill>
                  <bgColor rgb="FF27B060"/>
                </patternFill>
              </fill>
            </x14:dxf>
          </x14:cfRule>
          <x14:cfRule type="cellIs" priority="38" operator="equal" id="{91DED9C4-F20B-4804-ABA4-C8D694387853}">
            <xm:f>Values!$A$21</xm:f>
            <x14:dxf>
              <fill>
                <patternFill>
                  <bgColor rgb="FFF1C40F"/>
                </patternFill>
              </fill>
            </x14:dxf>
          </x14:cfRule>
          <x14:cfRule type="cellIs" priority="39" operator="equal" id="{510D8894-6610-4C1E-96E0-70D50ED86D37}">
            <xm:f>Values!$A$20</xm:f>
            <x14:dxf>
              <fill>
                <patternFill>
                  <bgColor rgb="FFF39C12"/>
                </patternFill>
              </fill>
            </x14:dxf>
          </x14:cfRule>
          <x14:cfRule type="cellIs" priority="40" operator="equal" id="{03E13158-2BBC-4F24-BB77-8E4D739C108F}">
            <xm:f>Values!$A$19</xm:f>
            <x14:dxf>
              <fill>
                <patternFill>
                  <bgColor rgb="FFE67E22"/>
                </patternFill>
              </fill>
            </x14:dxf>
          </x14:cfRule>
          <x14:cfRule type="cellIs" priority="41" operator="equal" id="{82EBC2C1-7943-48F9-AE90-A1EBCC49BC72}">
            <xm:f>Values!$A$18</xm:f>
            <x14:dxf>
              <fill>
                <patternFill>
                  <bgColor rgb="FFE74C3C"/>
                </patternFill>
              </fill>
            </x14:dxf>
          </x14:cfRule>
          <xm:sqref>G21</xm:sqref>
        </x14:conditionalFormatting>
        <x14:conditionalFormatting xmlns:xm="http://schemas.microsoft.com/office/excel/2006/main">
          <x14:cfRule type="cellIs" priority="33" operator="equal" id="{DD8DCE12-8750-407A-863C-89863FE6F5E4}">
            <xm:f>Values!$A$29</xm:f>
            <x14:dxf>
              <fill>
                <patternFill>
                  <bgColor rgb="FF27AE60"/>
                </patternFill>
              </fill>
            </x14:dxf>
          </x14:cfRule>
          <x14:cfRule type="cellIs" priority="35" operator="equal" id="{3420AE24-36C4-46E7-9FB5-526DFA74BAC1}">
            <xm:f>Values!$A$27</xm:f>
            <x14:dxf>
              <fill>
                <patternFill>
                  <bgColor rgb="FFF39C12"/>
                </patternFill>
              </fill>
            </x14:dxf>
          </x14:cfRule>
          <x14:cfRule type="cellIs" priority="36" operator="equal" id="{ED2E7537-5E9A-4897-BD9C-0B673A94BF7D}">
            <xm:f>Values!$A$26</xm:f>
            <x14:dxf>
              <fill>
                <patternFill>
                  <bgColor rgb="FFE67E22"/>
                </patternFill>
              </fill>
            </x14:dxf>
          </x14:cfRule>
          <x14:cfRule type="cellIs" priority="37" operator="equal" id="{0DDEF044-928C-416E-8929-94663E26BF13}">
            <xm:f>Values!$A$25</xm:f>
            <x14:dxf>
              <fill>
                <patternFill>
                  <bgColor rgb="FFE74C3C"/>
                </patternFill>
              </fill>
            </x14:dxf>
          </x14:cfRule>
          <xm:sqref>H21</xm:sqref>
        </x14:conditionalFormatting>
        <x14:conditionalFormatting xmlns:xm="http://schemas.microsoft.com/office/excel/2006/main">
          <x14:cfRule type="cellIs" priority="34" operator="equal" id="{E7273A38-044B-4659-A91C-6B4E6F9CB8EB}">
            <xm:f>Values!$A$28</xm:f>
            <x14:dxf>
              <fill>
                <patternFill>
                  <bgColor rgb="FFF1C40F"/>
                </patternFill>
              </fill>
            </x14:dxf>
          </x14:cfRule>
          <xm:sqref>H21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F00-000000000000}">
          <x14:formula1>
            <xm:f>Values!$A$25:$A$29</xm:f>
          </x14:formula1>
          <xm:sqref>H21</xm:sqref>
        </x14:dataValidation>
        <x14:dataValidation type="list" allowBlank="1" showInputMessage="1" showErrorMessage="1" xr:uid="{00000000-0002-0000-0F00-000001000000}">
          <x14:formula1>
            <xm:f>Values!$A$18:$A$22</xm:f>
          </x14:formula1>
          <xm:sqref>G21</xm:sqref>
        </x14:dataValidation>
        <x14:dataValidation type="list" allowBlank="1" showInputMessage="1" showErrorMessage="1" xr:uid="{00000000-0002-0000-0F00-000002000000}">
          <x14:formula1>
            <xm:f>Values!$A$11:$A$15</xm:f>
          </x14:formula1>
          <xm:sqref>F21</xm:sqref>
        </x14:dataValidation>
        <x14:dataValidation type="list" allowBlank="1" showInputMessage="1" showErrorMessage="1" xr:uid="{00000000-0002-0000-0F00-000003000000}">
          <x14:formula1>
            <xm:f>Values!$A$4:$A$8</xm:f>
          </x14:formula1>
          <xm:sqref>E21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O30"/>
  <sheetViews>
    <sheetView zoomScale="80" zoomScaleNormal="80" workbookViewId="0">
      <selection activeCell="F22" sqref="F22"/>
    </sheetView>
  </sheetViews>
  <sheetFormatPr defaultColWidth="8.7109375" defaultRowHeight="15"/>
  <cols>
    <col min="2" max="2" width="71.28515625" customWidth="1"/>
    <col min="3" max="3" width="19.7109375" style="3" bestFit="1" customWidth="1"/>
    <col min="4" max="4" width="38" bestFit="1" customWidth="1"/>
    <col min="5" max="5" width="24.85546875" bestFit="1" customWidth="1"/>
    <col min="6" max="6" width="29.85546875" bestFit="1" customWidth="1"/>
    <col min="7" max="7" width="27.140625" bestFit="1" customWidth="1"/>
    <col min="8" max="8" width="27.28515625" bestFit="1" customWidth="1"/>
    <col min="10" max="13" width="8.7109375" hidden="1" customWidth="1"/>
  </cols>
  <sheetData>
    <row r="1" spans="1:8" ht="59.65" customHeight="1">
      <c r="A1" s="37" t="s">
        <v>132</v>
      </c>
      <c r="B1" s="37"/>
      <c r="C1" s="37"/>
      <c r="D1" s="37"/>
      <c r="E1" s="37"/>
      <c r="F1" s="37"/>
      <c r="G1" s="37"/>
      <c r="H1" s="37"/>
    </row>
    <row r="3" spans="1:8">
      <c r="C3"/>
    </row>
    <row r="4" spans="1:8">
      <c r="C4"/>
    </row>
    <row r="5" spans="1:8">
      <c r="C5" s="28" t="s">
        <v>55</v>
      </c>
      <c r="D5" s="24">
        <f>F28</f>
        <v>0</v>
      </c>
    </row>
    <row r="6" spans="1:8">
      <c r="C6"/>
    </row>
    <row r="7" spans="1:8">
      <c r="C7" s="22" t="s">
        <v>56</v>
      </c>
      <c r="D7" s="23">
        <f>G28</f>
        <v>1</v>
      </c>
    </row>
    <row r="20" spans="1:15" s="21" customFormat="1" ht="30">
      <c r="A20" s="17" t="s">
        <v>4</v>
      </c>
      <c r="B20" s="17" t="s">
        <v>6</v>
      </c>
      <c r="C20" s="17" t="s">
        <v>57</v>
      </c>
      <c r="D20" s="17" t="s">
        <v>10</v>
      </c>
      <c r="E20" s="17" t="s">
        <v>58</v>
      </c>
      <c r="F20" s="17" t="s">
        <v>14</v>
      </c>
      <c r="G20" s="20" t="s">
        <v>59</v>
      </c>
      <c r="H20" s="17" t="s">
        <v>18</v>
      </c>
    </row>
    <row r="21" spans="1:15" ht="30">
      <c r="A21" s="6">
        <v>15.7</v>
      </c>
      <c r="B21" s="15" t="s">
        <v>133</v>
      </c>
      <c r="C21" s="4" t="s">
        <v>71</v>
      </c>
      <c r="D21" s="4" t="s">
        <v>119</v>
      </c>
      <c r="E21" s="5" t="s">
        <v>61</v>
      </c>
      <c r="F21" s="5" t="s">
        <v>62</v>
      </c>
      <c r="G21" s="5" t="s">
        <v>63</v>
      </c>
      <c r="H21" s="5" t="s">
        <v>64</v>
      </c>
      <c r="J21" s="11">
        <f t="shared" ref="J21:J22" si="0">IF(E21="No Policy",0,IF(E21="Informal Policy",0.25,IF(E21="Partial Written Policy",0.5,IF(E21="Written Policy",0.75,IF(E21="Approved Written Policy",1,"INVALID")))))</f>
        <v>0</v>
      </c>
      <c r="K21" s="11">
        <f t="shared" ref="K21:K22" si="1">IF(F21="Not Implemented",0,IF(F21="Parts of Policy Implemented",0.25,IF(F21="Implemented on Some Systems",0.5,IF(F21="Implemented on Most Systems",0.75,IF(F21="Implemented on All Systems",1,"INVALID")))))</f>
        <v>0</v>
      </c>
      <c r="L21" s="11">
        <f t="shared" ref="L21" si="2">IF(G21="Not Automated",0,IF(G21="Parts of Policy Automated",0.25,IF(G21="Automated on Some Systems",0.5,IF(G21="Automated on Most Systems",0.75,IF(G21="Automated on All Systems",1,"INVALID")))))</f>
        <v>0</v>
      </c>
      <c r="M21" s="11">
        <f t="shared" ref="M21" si="3">IF(H21="Not Reported",0,IF(H21="Parts of Policy Reported",0.25,IF(H21="Reported on Some Systems",0.5,IF(H21="Reported on Most Systems",0.75,IF(H21="Reported on All Systems",1,"INVALID")))))</f>
        <v>0</v>
      </c>
    </row>
    <row r="22" spans="1:15" ht="45">
      <c r="A22" s="6" t="s">
        <v>134</v>
      </c>
      <c r="B22" s="15" t="s">
        <v>135</v>
      </c>
      <c r="C22" s="4" t="s">
        <v>71</v>
      </c>
      <c r="D22" s="4" t="s">
        <v>119</v>
      </c>
      <c r="E22" s="5" t="s">
        <v>61</v>
      </c>
      <c r="F22" s="5" t="s">
        <v>62</v>
      </c>
      <c r="G22" s="19" t="s">
        <v>70</v>
      </c>
      <c r="H22" s="19" t="s">
        <v>70</v>
      </c>
      <c r="J22" s="11">
        <f t="shared" si="0"/>
        <v>0</v>
      </c>
      <c r="K22" s="11">
        <f t="shared" si="1"/>
        <v>0</v>
      </c>
      <c r="L22" s="11"/>
      <c r="M22" s="11"/>
    </row>
    <row r="24" spans="1:15" hidden="1">
      <c r="D24" s="2" t="s">
        <v>72</v>
      </c>
      <c r="F24" s="12">
        <f>AVERAGE(J21:K22)</f>
        <v>0</v>
      </c>
      <c r="G24" s="12">
        <f>1-F24</f>
        <v>1</v>
      </c>
    </row>
    <row r="25" spans="1:15" hidden="1">
      <c r="D25" s="4" t="s">
        <v>73</v>
      </c>
      <c r="E25" s="4"/>
      <c r="F25" s="12">
        <f>AVERAGE(K21:K22)</f>
        <v>0</v>
      </c>
      <c r="G25" s="12">
        <f>1-F25</f>
        <v>1</v>
      </c>
    </row>
    <row r="26" spans="1:15" hidden="1">
      <c r="D26" s="4" t="s">
        <v>74</v>
      </c>
      <c r="E26" s="4"/>
      <c r="F26" s="12">
        <f>AVERAGE(L21:L22)</f>
        <v>0</v>
      </c>
      <c r="G26" s="12">
        <f>1-F26</f>
        <v>1</v>
      </c>
    </row>
    <row r="27" spans="1:15" hidden="1">
      <c r="D27" s="4" t="s">
        <v>75</v>
      </c>
      <c r="E27" s="4"/>
      <c r="F27" s="12">
        <f>AVERAGE(M21:M22)</f>
        <v>0</v>
      </c>
      <c r="G27" s="12">
        <f>1-F27</f>
        <v>1</v>
      </c>
    </row>
    <row r="28" spans="1:15" hidden="1">
      <c r="D28" s="4" t="s">
        <v>76</v>
      </c>
      <c r="E28" s="4"/>
      <c r="F28" s="12">
        <f>AVERAGE(F24:F27)</f>
        <v>0</v>
      </c>
      <c r="G28" s="12">
        <f>1-F28</f>
        <v>1</v>
      </c>
    </row>
    <row r="30" spans="1:15" ht="30" customHeight="1">
      <c r="A30" s="34" t="s">
        <v>20</v>
      </c>
      <c r="B30" s="34"/>
      <c r="C30" s="34"/>
      <c r="D30" s="34"/>
      <c r="E30" s="34"/>
      <c r="F30" s="34"/>
      <c r="G30" s="34"/>
      <c r="H30" s="34"/>
      <c r="I30" s="34"/>
      <c r="J30" s="34"/>
      <c r="K30" s="34"/>
      <c r="L30" s="34"/>
      <c r="M30" s="34"/>
      <c r="N30" s="34"/>
      <c r="O30" s="34"/>
    </row>
  </sheetData>
  <mergeCells count="2">
    <mergeCell ref="A1:H1"/>
    <mergeCell ref="A30:O30"/>
  </mergeCells>
  <hyperlinks>
    <hyperlink ref="A30" r:id="rId1" display="http://creativecommons.org/licenses/by-sa/4.0/" xr:uid="{00000000-0004-0000-10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36" operator="equal" id="{17B6FCB6-D55C-4BEE-AA5D-D833CABE2486}">
            <xm:f>Values!$A$8</xm:f>
            <x14:dxf>
              <fill>
                <patternFill>
                  <bgColor rgb="FF27AE60"/>
                </patternFill>
              </fill>
            </x14:dxf>
          </x14:cfRule>
          <x14:cfRule type="cellIs" priority="37" operator="equal" id="{E1AEFD91-B4A1-4226-9D49-52ED3EFCABDF}">
            <xm:f>Values!$A$7</xm:f>
            <x14:dxf>
              <fill>
                <patternFill>
                  <bgColor rgb="FFF1C40F"/>
                </patternFill>
              </fill>
            </x14:dxf>
          </x14:cfRule>
          <x14:cfRule type="cellIs" priority="38" operator="equal" id="{8B5835BD-6B80-44D9-9E49-177D519E44B2}">
            <xm:f>Values!$A$6</xm:f>
            <x14:dxf>
              <fill>
                <patternFill>
                  <bgColor rgb="FFF39C12"/>
                </patternFill>
              </fill>
            </x14:dxf>
          </x14:cfRule>
          <x14:cfRule type="cellIs" priority="39" operator="equal" id="{76085CCF-E2A8-4D4E-B62D-2A5622D25EEC}">
            <xm:f>Values!$A$5</xm:f>
            <x14:dxf>
              <fill>
                <patternFill>
                  <bgColor rgb="FFE67E22"/>
                </patternFill>
              </fill>
            </x14:dxf>
          </x14:cfRule>
          <x14:cfRule type="cellIs" priority="40" operator="equal" id="{7E3E5ABE-BD34-49CE-AD6F-AC896F4AF5A5}">
            <xm:f>Values!$A$4</xm:f>
            <x14:dxf>
              <fill>
                <patternFill>
                  <bgColor rgb="FFE74C3C"/>
                </patternFill>
              </fill>
            </x14:dxf>
          </x14:cfRule>
          <xm:sqref>E21:E22</xm:sqref>
        </x14:conditionalFormatting>
        <x14:conditionalFormatting xmlns:xm="http://schemas.microsoft.com/office/excel/2006/main">
          <x14:cfRule type="cellIs" priority="21" operator="equal" id="{EDC84C7F-1843-4120-878C-7966E0DC0F93}">
            <xm:f>Values!$A$15</xm:f>
            <x14:dxf>
              <fill>
                <patternFill>
                  <bgColor rgb="FF27AE60"/>
                </patternFill>
              </fill>
            </x14:dxf>
          </x14:cfRule>
          <x14:cfRule type="cellIs" priority="32" operator="equal" id="{DD535068-563F-4161-9FD8-8922FBA12D5A}">
            <xm:f>Values!$A$14</xm:f>
            <x14:dxf>
              <fill>
                <patternFill>
                  <bgColor rgb="FFF1C40F"/>
                </patternFill>
              </fill>
            </x14:dxf>
          </x14:cfRule>
          <x14:cfRule type="cellIs" priority="33" operator="equal" id="{6A0A3434-8F0E-426D-B170-7E0592A55431}">
            <xm:f>Values!$A$13</xm:f>
            <x14:dxf>
              <fill>
                <patternFill>
                  <bgColor rgb="FFF39C12"/>
                </patternFill>
              </fill>
            </x14:dxf>
          </x14:cfRule>
          <x14:cfRule type="cellIs" priority="34" operator="equal" id="{E3328FF9-C013-4627-9083-704C0AC78C27}">
            <xm:f>Values!$A$12</xm:f>
            <x14:dxf>
              <fill>
                <patternFill>
                  <bgColor rgb="FFE67E22"/>
                </patternFill>
              </fill>
            </x14:dxf>
          </x14:cfRule>
          <x14:cfRule type="cellIs" priority="35" operator="equal" id="{91AA25FA-6681-42ED-9B67-605F8BCC4429}">
            <xm:f>Values!$A$11</xm:f>
            <x14:dxf>
              <fill>
                <patternFill>
                  <bgColor rgb="FFE74C3C"/>
                </patternFill>
              </fill>
            </x14:dxf>
          </x14:cfRule>
          <xm:sqref>F21:F22</xm:sqref>
        </x14:conditionalFormatting>
        <x14:conditionalFormatting xmlns:xm="http://schemas.microsoft.com/office/excel/2006/main">
          <x14:cfRule type="cellIs" priority="22" operator="equal" id="{3906CC22-385E-4F9B-932F-1B8E3ADCC999}">
            <xm:f>Values!$A$22</xm:f>
            <x14:dxf>
              <fill>
                <patternFill>
                  <bgColor rgb="FF27B060"/>
                </patternFill>
              </fill>
            </x14:dxf>
          </x14:cfRule>
          <x14:cfRule type="cellIs" priority="28" operator="equal" id="{949BAEA2-AD6C-4B53-BF6D-44152447A46A}">
            <xm:f>Values!$A$21</xm:f>
            <x14:dxf>
              <fill>
                <patternFill>
                  <bgColor rgb="FFF1C40F"/>
                </patternFill>
              </fill>
            </x14:dxf>
          </x14:cfRule>
          <x14:cfRule type="cellIs" priority="29" operator="equal" id="{F915D591-6981-49CE-B495-F1555308E6DE}">
            <xm:f>Values!$A$20</xm:f>
            <x14:dxf>
              <fill>
                <patternFill>
                  <bgColor rgb="FFF39C12"/>
                </patternFill>
              </fill>
            </x14:dxf>
          </x14:cfRule>
          <x14:cfRule type="cellIs" priority="30" operator="equal" id="{4BD5FD62-7831-4121-96CB-F020066265DD}">
            <xm:f>Values!$A$19</xm:f>
            <x14:dxf>
              <fill>
                <patternFill>
                  <bgColor rgb="FFE67E22"/>
                </patternFill>
              </fill>
            </x14:dxf>
          </x14:cfRule>
          <x14:cfRule type="cellIs" priority="31" operator="equal" id="{F28A8093-EAE3-406C-9568-72225D412772}">
            <xm:f>Values!$A$18</xm:f>
            <x14:dxf>
              <fill>
                <patternFill>
                  <bgColor rgb="FFE74C3C"/>
                </patternFill>
              </fill>
            </x14:dxf>
          </x14:cfRule>
          <xm:sqref>G21</xm:sqref>
        </x14:conditionalFormatting>
        <x14:conditionalFormatting xmlns:xm="http://schemas.microsoft.com/office/excel/2006/main">
          <x14:cfRule type="cellIs" priority="23" operator="equal" id="{895D4D71-E4B7-4DB4-ACF1-39E59A84C736}">
            <xm:f>Values!$A$29</xm:f>
            <x14:dxf>
              <fill>
                <patternFill>
                  <bgColor rgb="FF27AE60"/>
                </patternFill>
              </fill>
            </x14:dxf>
          </x14:cfRule>
          <x14:cfRule type="cellIs" priority="25" operator="equal" id="{3AE080E5-24B8-40DC-9072-B646946C9CF1}">
            <xm:f>Values!$A$27</xm:f>
            <x14:dxf>
              <fill>
                <patternFill>
                  <bgColor rgb="FFF39C12"/>
                </patternFill>
              </fill>
            </x14:dxf>
          </x14:cfRule>
          <x14:cfRule type="cellIs" priority="26" operator="equal" id="{BDA176B7-705E-4B54-ABF0-1AC6678F7DAC}">
            <xm:f>Values!$A$26</xm:f>
            <x14:dxf>
              <fill>
                <patternFill>
                  <bgColor rgb="FFE67E22"/>
                </patternFill>
              </fill>
            </x14:dxf>
          </x14:cfRule>
          <x14:cfRule type="cellIs" priority="27" operator="equal" id="{8248BBE2-270E-46ED-A554-877CB07F805D}">
            <xm:f>Values!$A$25</xm:f>
            <x14:dxf>
              <fill>
                <patternFill>
                  <bgColor rgb="FFE74C3C"/>
                </patternFill>
              </fill>
            </x14:dxf>
          </x14:cfRule>
          <xm:sqref>H21</xm:sqref>
        </x14:conditionalFormatting>
        <x14:conditionalFormatting xmlns:xm="http://schemas.microsoft.com/office/excel/2006/main">
          <x14:cfRule type="cellIs" priority="24" operator="equal" id="{E1B72158-22D1-4EDB-B402-1C4E53C321D8}">
            <xm:f>Values!$A$28</xm:f>
            <x14:dxf>
              <fill>
                <patternFill>
                  <bgColor rgb="FFF1C40F"/>
                </patternFill>
              </fill>
            </x14:dxf>
          </x14:cfRule>
          <xm:sqref>H21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1000-000000000000}">
          <x14:formula1>
            <xm:f>Values!$A$25:$A$29</xm:f>
          </x14:formula1>
          <xm:sqref>H21</xm:sqref>
        </x14:dataValidation>
        <x14:dataValidation type="list" allowBlank="1" showInputMessage="1" showErrorMessage="1" xr:uid="{00000000-0002-0000-1000-000001000000}">
          <x14:formula1>
            <xm:f>Values!$A$18:$A$22</xm:f>
          </x14:formula1>
          <xm:sqref>G21</xm:sqref>
        </x14:dataValidation>
        <x14:dataValidation type="list" allowBlank="1" showInputMessage="1" showErrorMessage="1" xr:uid="{00000000-0002-0000-1000-000002000000}">
          <x14:formula1>
            <xm:f>Values!$A$11:$A$15</xm:f>
          </x14:formula1>
          <xm:sqref>F21:F22</xm:sqref>
        </x14:dataValidation>
        <x14:dataValidation type="list" allowBlank="1" showInputMessage="1" showErrorMessage="1" xr:uid="{00000000-0002-0000-1000-000003000000}">
          <x14:formula1>
            <xm:f>Values!$A$4:$A$8</xm:f>
          </x14:formula1>
          <xm:sqref>E21:E22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O31"/>
  <sheetViews>
    <sheetView zoomScale="80" zoomScaleNormal="80" workbookViewId="0">
      <selection activeCell="F23" sqref="F23"/>
    </sheetView>
  </sheetViews>
  <sheetFormatPr defaultColWidth="8.7109375" defaultRowHeight="15"/>
  <cols>
    <col min="2" max="2" width="71.28515625" customWidth="1"/>
    <col min="3" max="3" width="19.7109375" style="3" bestFit="1" customWidth="1"/>
    <col min="4" max="4" width="39.42578125" bestFit="1" customWidth="1"/>
    <col min="5" max="5" width="24.85546875" bestFit="1" customWidth="1"/>
    <col min="6" max="6" width="29.85546875" bestFit="1" customWidth="1"/>
    <col min="7" max="7" width="27.140625" bestFit="1" customWidth="1"/>
    <col min="8" max="8" width="27.28515625" bestFit="1" customWidth="1"/>
    <col min="10" max="13" width="8.7109375" hidden="1" customWidth="1"/>
  </cols>
  <sheetData>
    <row r="1" spans="1:8" ht="59.65" customHeight="1">
      <c r="A1" s="37" t="s">
        <v>136</v>
      </c>
      <c r="B1" s="37"/>
      <c r="C1" s="37"/>
      <c r="D1" s="37"/>
      <c r="E1" s="37"/>
      <c r="F1" s="37"/>
      <c r="G1" s="37"/>
      <c r="H1" s="37"/>
    </row>
    <row r="3" spans="1:8">
      <c r="C3"/>
    </row>
    <row r="4" spans="1:8">
      <c r="C4"/>
    </row>
    <row r="5" spans="1:8">
      <c r="C5" s="28" t="s">
        <v>55</v>
      </c>
      <c r="D5" s="24">
        <f>F29</f>
        <v>0</v>
      </c>
    </row>
    <row r="6" spans="1:8">
      <c r="C6"/>
    </row>
    <row r="7" spans="1:8">
      <c r="C7" s="22" t="s">
        <v>56</v>
      </c>
      <c r="D7" s="23">
        <f>G29</f>
        <v>1</v>
      </c>
    </row>
    <row r="20" spans="1:15" s="21" customFormat="1" ht="30">
      <c r="A20" s="17" t="s">
        <v>4</v>
      </c>
      <c r="B20" s="17" t="s">
        <v>6</v>
      </c>
      <c r="C20" s="17" t="s">
        <v>57</v>
      </c>
      <c r="D20" s="17" t="s">
        <v>10</v>
      </c>
      <c r="E20" s="17" t="s">
        <v>58</v>
      </c>
      <c r="F20" s="17" t="s">
        <v>14</v>
      </c>
      <c r="G20" s="20" t="s">
        <v>59</v>
      </c>
      <c r="H20" s="17" t="s">
        <v>18</v>
      </c>
    </row>
    <row r="21" spans="1:15" ht="30">
      <c r="A21" s="6">
        <v>16.8</v>
      </c>
      <c r="B21" s="13" t="s">
        <v>138</v>
      </c>
      <c r="C21" s="4" t="s">
        <v>71</v>
      </c>
      <c r="D21" s="4" t="s">
        <v>137</v>
      </c>
      <c r="E21" s="5" t="s">
        <v>61</v>
      </c>
      <c r="F21" s="5" t="s">
        <v>62</v>
      </c>
      <c r="G21" s="5" t="s">
        <v>63</v>
      </c>
      <c r="H21" s="5" t="s">
        <v>64</v>
      </c>
      <c r="J21" s="11">
        <f t="shared" ref="J21:J23" si="0">IF(E21="No Policy",0,IF(E21="Informal Policy",0.25,IF(E21="Partial Written Policy",0.5,IF(E21="Written Policy",0.75,IF(E21="Approved Written Policy",1,"INVALID")))))</f>
        <v>0</v>
      </c>
      <c r="K21" s="11">
        <f t="shared" ref="K21:K23" si="1">IF(F21="Not Implemented",0,IF(F21="Parts of Policy Implemented",0.25,IF(F21="Implemented on Some Systems",0.5,IF(F21="Implemented on Most Systems",0.75,IF(F21="Implemented on All Systems",1,"INVALID")))))</f>
        <v>0</v>
      </c>
      <c r="L21" s="11">
        <f t="shared" ref="L21:L23" si="2">IF(G21="Not Automated",0,IF(G21="Parts of Policy Automated",0.25,IF(G21="Automated on Some Systems",0.5,IF(G21="Automated on Most Systems",0.75,IF(G21="Automated on All Systems",1,"INVALID")))))</f>
        <v>0</v>
      </c>
      <c r="M21" s="11">
        <f t="shared" ref="M21:M23" si="3">IF(H21="Not Reported",0,IF(H21="Parts of Policy Reported",0.25,IF(H21="Reported on Some Systems",0.5,IF(H21="Reported on Most Systems",0.75,IF(H21="Reported on All Systems",1,"INVALID")))))</f>
        <v>0</v>
      </c>
    </row>
    <row r="22" spans="1:15">
      <c r="A22" s="6">
        <v>16.899999999999999</v>
      </c>
      <c r="B22" s="13" t="s">
        <v>139</v>
      </c>
      <c r="C22" s="4" t="s">
        <v>71</v>
      </c>
      <c r="D22" s="3" t="s">
        <v>137</v>
      </c>
      <c r="E22" s="5" t="s">
        <v>61</v>
      </c>
      <c r="F22" s="5" t="s">
        <v>62</v>
      </c>
      <c r="G22" s="5" t="s">
        <v>63</v>
      </c>
      <c r="H22" s="5" t="s">
        <v>64</v>
      </c>
      <c r="J22" s="11">
        <f t="shared" si="0"/>
        <v>0</v>
      </c>
      <c r="K22" s="11">
        <f t="shared" si="1"/>
        <v>0</v>
      </c>
      <c r="L22" s="11">
        <f t="shared" si="2"/>
        <v>0</v>
      </c>
      <c r="M22" s="11">
        <f t="shared" si="3"/>
        <v>0</v>
      </c>
    </row>
    <row r="23" spans="1:15" ht="30.75" customHeight="1">
      <c r="A23" s="6" t="s">
        <v>140</v>
      </c>
      <c r="B23" s="14" t="s">
        <v>141</v>
      </c>
      <c r="C23" s="4" t="s">
        <v>71</v>
      </c>
      <c r="D23" s="4" t="s">
        <v>137</v>
      </c>
      <c r="E23" s="5" t="s">
        <v>61</v>
      </c>
      <c r="F23" s="5" t="s">
        <v>62</v>
      </c>
      <c r="G23" s="5" t="s">
        <v>63</v>
      </c>
      <c r="H23" s="5" t="s">
        <v>64</v>
      </c>
      <c r="J23" s="11">
        <f t="shared" si="0"/>
        <v>0</v>
      </c>
      <c r="K23" s="11">
        <f t="shared" si="1"/>
        <v>0</v>
      </c>
      <c r="L23" s="11">
        <f t="shared" si="2"/>
        <v>0</v>
      </c>
      <c r="M23" s="11">
        <f t="shared" si="3"/>
        <v>0</v>
      </c>
    </row>
    <row r="24" spans="1:15">
      <c r="A24" s="6"/>
    </row>
    <row r="25" spans="1:15" hidden="1">
      <c r="D25" s="2" t="s">
        <v>72</v>
      </c>
      <c r="F25" s="12">
        <f>AVERAGE(J21:J23)</f>
        <v>0</v>
      </c>
      <c r="G25" s="12">
        <f>1-F25</f>
        <v>1</v>
      </c>
    </row>
    <row r="26" spans="1:15" hidden="1">
      <c r="D26" s="4" t="s">
        <v>73</v>
      </c>
      <c r="E26" s="4"/>
      <c r="F26" s="12">
        <f>AVERAGE(K21:K23)</f>
        <v>0</v>
      </c>
      <c r="G26" s="12">
        <f>1-F26</f>
        <v>1</v>
      </c>
    </row>
    <row r="27" spans="1:15" hidden="1">
      <c r="D27" s="4" t="s">
        <v>74</v>
      </c>
      <c r="E27" s="4"/>
      <c r="F27" s="12">
        <f>AVERAGE(L21:L23)</f>
        <v>0</v>
      </c>
      <c r="G27" s="12">
        <f>1-F27</f>
        <v>1</v>
      </c>
    </row>
    <row r="28" spans="1:15" hidden="1">
      <c r="D28" s="4" t="s">
        <v>75</v>
      </c>
      <c r="E28" s="4"/>
      <c r="F28" s="12">
        <f>AVERAGE(M21:M23)</f>
        <v>0</v>
      </c>
      <c r="G28" s="12">
        <f>1-F28</f>
        <v>1</v>
      </c>
    </row>
    <row r="29" spans="1:15" hidden="1">
      <c r="D29" s="4" t="s">
        <v>76</v>
      </c>
      <c r="E29" s="4"/>
      <c r="F29" s="12">
        <f>AVERAGE(F25:F28)</f>
        <v>0</v>
      </c>
      <c r="G29" s="12">
        <f>1-F29</f>
        <v>1</v>
      </c>
    </row>
    <row r="31" spans="1:15" ht="30" customHeight="1">
      <c r="A31" s="34" t="s">
        <v>20</v>
      </c>
      <c r="B31" s="34"/>
      <c r="C31" s="34"/>
      <c r="D31" s="34"/>
      <c r="E31" s="34"/>
      <c r="F31" s="34"/>
      <c r="G31" s="34"/>
      <c r="H31" s="34"/>
      <c r="I31" s="34"/>
      <c r="J31" s="34"/>
      <c r="K31" s="34"/>
      <c r="L31" s="34"/>
      <c r="M31" s="34"/>
      <c r="N31" s="34"/>
      <c r="O31" s="34"/>
    </row>
  </sheetData>
  <mergeCells count="2">
    <mergeCell ref="A31:O31"/>
    <mergeCell ref="A1:H1"/>
  </mergeCells>
  <hyperlinks>
    <hyperlink ref="A31" r:id="rId1" display="http://creativecommons.org/licenses/by-sa/4.0/" xr:uid="{00000000-0004-0000-11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74290A9F-CA1D-4F91-AC60-F66DB1B04817}">
            <xm:f>Values!$A$8</xm:f>
            <x14:dxf>
              <fill>
                <patternFill>
                  <bgColor rgb="FF27AE60"/>
                </patternFill>
              </fill>
            </x14:dxf>
          </x14:cfRule>
          <x14:cfRule type="cellIs" priority="17" operator="equal" id="{4FA53D2D-79B1-41EB-BE2E-2B87C9AEDB08}">
            <xm:f>Values!$A$7</xm:f>
            <x14:dxf>
              <fill>
                <patternFill>
                  <bgColor rgb="FFF1C40F"/>
                </patternFill>
              </fill>
            </x14:dxf>
          </x14:cfRule>
          <x14:cfRule type="cellIs" priority="18" operator="equal" id="{1354FF9D-0395-42B4-84A6-1A8C7523D7BF}">
            <xm:f>Values!$A$6</xm:f>
            <x14:dxf>
              <fill>
                <patternFill>
                  <bgColor rgb="FFF39C12"/>
                </patternFill>
              </fill>
            </x14:dxf>
          </x14:cfRule>
          <x14:cfRule type="cellIs" priority="19" operator="equal" id="{528A59B4-3A3E-4418-98A6-9D66F237381F}">
            <xm:f>Values!$A$5</xm:f>
            <x14:dxf>
              <fill>
                <patternFill>
                  <bgColor rgb="FFE67E22"/>
                </patternFill>
              </fill>
            </x14:dxf>
          </x14:cfRule>
          <x14:cfRule type="cellIs" priority="20" operator="equal" id="{AB2F1264-E962-48C2-A46F-8E40650FF744}">
            <xm:f>Values!$A$4</xm:f>
            <x14:dxf>
              <fill>
                <patternFill>
                  <bgColor rgb="FFE74C3C"/>
                </patternFill>
              </fill>
            </x14:dxf>
          </x14:cfRule>
          <xm:sqref>E21:E23</xm:sqref>
        </x14:conditionalFormatting>
        <x14:conditionalFormatting xmlns:xm="http://schemas.microsoft.com/office/excel/2006/main">
          <x14:cfRule type="cellIs" priority="1" operator="equal" id="{AB439862-F346-4435-B099-FD54683DDCC5}">
            <xm:f>Values!$A$15</xm:f>
            <x14:dxf>
              <fill>
                <patternFill>
                  <bgColor rgb="FF27AE60"/>
                </patternFill>
              </fill>
            </x14:dxf>
          </x14:cfRule>
          <x14:cfRule type="cellIs" priority="12" operator="equal" id="{E5141F2D-86AF-4B37-8617-BAD3ACED1FC3}">
            <xm:f>Values!$A$14</xm:f>
            <x14:dxf>
              <fill>
                <patternFill>
                  <bgColor rgb="FFF1C40F"/>
                </patternFill>
              </fill>
            </x14:dxf>
          </x14:cfRule>
          <x14:cfRule type="cellIs" priority="13" operator="equal" id="{01D73181-0F7D-4F05-B997-95DABD26112E}">
            <xm:f>Values!$A$13</xm:f>
            <x14:dxf>
              <fill>
                <patternFill>
                  <bgColor rgb="FFF39C12"/>
                </patternFill>
              </fill>
            </x14:dxf>
          </x14:cfRule>
          <x14:cfRule type="cellIs" priority="14" operator="equal" id="{03B4A3DA-62AE-4018-A97A-AC15F08AAFC1}">
            <xm:f>Values!$A$12</xm:f>
            <x14:dxf>
              <fill>
                <patternFill>
                  <bgColor rgb="FFE67E22"/>
                </patternFill>
              </fill>
            </x14:dxf>
          </x14:cfRule>
          <x14:cfRule type="cellIs" priority="15" operator="equal" id="{02FA7274-AC75-4AB3-A947-8C918DC689E6}">
            <xm:f>Values!$A$11</xm:f>
            <x14:dxf>
              <fill>
                <patternFill>
                  <bgColor rgb="FFE74C3C"/>
                </patternFill>
              </fill>
            </x14:dxf>
          </x14:cfRule>
          <xm:sqref>F21:F23</xm:sqref>
        </x14:conditionalFormatting>
        <x14:conditionalFormatting xmlns:xm="http://schemas.microsoft.com/office/excel/2006/main">
          <x14:cfRule type="cellIs" priority="2" operator="equal" id="{269D2FCB-3D3D-4272-A316-78F140D255B4}">
            <xm:f>Values!$A$22</xm:f>
            <x14:dxf>
              <fill>
                <patternFill>
                  <bgColor rgb="FF27B060"/>
                </patternFill>
              </fill>
            </x14:dxf>
          </x14:cfRule>
          <x14:cfRule type="cellIs" priority="8" operator="equal" id="{17083EE6-1CD7-4B26-9991-41ED74BF6390}">
            <xm:f>Values!$A$21</xm:f>
            <x14:dxf>
              <fill>
                <patternFill>
                  <bgColor rgb="FFF1C40F"/>
                </patternFill>
              </fill>
            </x14:dxf>
          </x14:cfRule>
          <x14:cfRule type="cellIs" priority="9" operator="equal" id="{0276773F-7F9C-453B-B4ED-7A446D7483A5}">
            <xm:f>Values!$A$20</xm:f>
            <x14:dxf>
              <fill>
                <patternFill>
                  <bgColor rgb="FFF39C12"/>
                </patternFill>
              </fill>
            </x14:dxf>
          </x14:cfRule>
          <x14:cfRule type="cellIs" priority="10" operator="equal" id="{FF80576B-46BD-4DB7-9FA9-DBE9AECB82B4}">
            <xm:f>Values!$A$19</xm:f>
            <x14:dxf>
              <fill>
                <patternFill>
                  <bgColor rgb="FFE67E22"/>
                </patternFill>
              </fill>
            </x14:dxf>
          </x14:cfRule>
          <x14:cfRule type="cellIs" priority="11" operator="equal" id="{A9F14037-55F2-402D-940D-7CF5E73C518F}">
            <xm:f>Values!$A$18</xm:f>
            <x14:dxf>
              <fill>
                <patternFill>
                  <bgColor rgb="FFE74C3C"/>
                </patternFill>
              </fill>
            </x14:dxf>
          </x14:cfRule>
          <xm:sqref>G21:G23</xm:sqref>
        </x14:conditionalFormatting>
        <x14:conditionalFormatting xmlns:xm="http://schemas.microsoft.com/office/excel/2006/main">
          <x14:cfRule type="cellIs" priority="3" operator="equal" id="{C3E4950A-D3DC-42CF-8DCF-CA0A745EE63F}">
            <xm:f>Values!$A$29</xm:f>
            <x14:dxf>
              <fill>
                <patternFill>
                  <bgColor rgb="FF27AE60"/>
                </patternFill>
              </fill>
            </x14:dxf>
          </x14:cfRule>
          <x14:cfRule type="cellIs" priority="5" operator="equal" id="{40336059-DD9C-438E-9D5C-F24CF7B34172}">
            <xm:f>Values!$A$27</xm:f>
            <x14:dxf>
              <fill>
                <patternFill>
                  <bgColor rgb="FFF39C12"/>
                </patternFill>
              </fill>
            </x14:dxf>
          </x14:cfRule>
          <x14:cfRule type="cellIs" priority="6" operator="equal" id="{0F10E007-F118-46FD-B0CF-7E23E0932230}">
            <xm:f>Values!$A$26</xm:f>
            <x14:dxf>
              <fill>
                <patternFill>
                  <bgColor rgb="FFE67E22"/>
                </patternFill>
              </fill>
            </x14:dxf>
          </x14:cfRule>
          <x14:cfRule type="cellIs" priority="7" operator="equal" id="{2682F2E1-C05E-4E3E-9E97-9644A666E47E}">
            <xm:f>Values!$A$25</xm:f>
            <x14:dxf>
              <fill>
                <patternFill>
                  <bgColor rgb="FFE74C3C"/>
                </patternFill>
              </fill>
            </x14:dxf>
          </x14:cfRule>
          <xm:sqref>H21:H23</xm:sqref>
        </x14:conditionalFormatting>
        <x14:conditionalFormatting xmlns:xm="http://schemas.microsoft.com/office/excel/2006/main">
          <x14:cfRule type="cellIs" priority="4" operator="equal" id="{180B5644-EA5C-4F61-BF84-4EE421388102}">
            <xm:f>Values!$A$28</xm:f>
            <x14:dxf>
              <fill>
                <patternFill>
                  <bgColor rgb="FFF1C40F"/>
                </patternFill>
              </fill>
            </x14:dxf>
          </x14:cfRule>
          <xm:sqref>H21:H23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1100-000000000000}">
          <x14:formula1>
            <xm:f>Values!$A$25:$A$29</xm:f>
          </x14:formula1>
          <xm:sqref>H21:H23</xm:sqref>
        </x14:dataValidation>
        <x14:dataValidation type="list" allowBlank="1" showInputMessage="1" showErrorMessage="1" xr:uid="{00000000-0002-0000-1100-000001000000}">
          <x14:formula1>
            <xm:f>Values!$A$18:$A$22</xm:f>
          </x14:formula1>
          <xm:sqref>G21:G23</xm:sqref>
        </x14:dataValidation>
        <x14:dataValidation type="list" allowBlank="1" showInputMessage="1" showErrorMessage="1" xr:uid="{00000000-0002-0000-1100-000002000000}">
          <x14:formula1>
            <xm:f>Values!$A$11:$A$15</xm:f>
          </x14:formula1>
          <xm:sqref>F21:F23</xm:sqref>
        </x14:dataValidation>
        <x14:dataValidation type="list" allowBlank="1" showInputMessage="1" showErrorMessage="1" xr:uid="{00000000-0002-0000-1100-000003000000}">
          <x14:formula1>
            <xm:f>Values!$A$4:$A$8</xm:f>
          </x14:formula1>
          <xm:sqref>E21:E23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O32"/>
  <sheetViews>
    <sheetView zoomScale="80" zoomScaleNormal="80" workbookViewId="0">
      <selection activeCell="F26" sqref="F26"/>
    </sheetView>
  </sheetViews>
  <sheetFormatPr defaultColWidth="8.7109375" defaultRowHeight="15"/>
  <cols>
    <col min="2" max="2" width="71.28515625" customWidth="1"/>
    <col min="3" max="3" width="19.7109375" style="3" bestFit="1" customWidth="1"/>
    <col min="4" max="4" width="35" bestFit="1" customWidth="1"/>
    <col min="5" max="5" width="24.85546875" bestFit="1" customWidth="1"/>
    <col min="6" max="6" width="29.85546875" bestFit="1" customWidth="1"/>
    <col min="7" max="7" width="20.5703125" bestFit="1" customWidth="1"/>
    <col min="8" max="8" width="27.28515625" bestFit="1" customWidth="1"/>
    <col min="10" max="13" width="8.7109375" hidden="1" customWidth="1"/>
  </cols>
  <sheetData>
    <row r="1" spans="1:8" ht="59.65" customHeight="1">
      <c r="A1" s="37" t="s">
        <v>142</v>
      </c>
      <c r="B1" s="37"/>
      <c r="C1" s="37"/>
      <c r="D1" s="37"/>
      <c r="E1" s="37"/>
      <c r="F1" s="37"/>
      <c r="G1" s="37"/>
      <c r="H1" s="37"/>
    </row>
    <row r="3" spans="1:8">
      <c r="C3"/>
    </row>
    <row r="4" spans="1:8">
      <c r="C4"/>
    </row>
    <row r="5" spans="1:8">
      <c r="C5" s="28" t="s">
        <v>55</v>
      </c>
      <c r="D5" s="24">
        <f>F30</f>
        <v>0</v>
      </c>
    </row>
    <row r="6" spans="1:8">
      <c r="C6"/>
    </row>
    <row r="7" spans="1:8">
      <c r="C7" s="22" t="s">
        <v>56</v>
      </c>
      <c r="D7" s="23">
        <f>G30</f>
        <v>1</v>
      </c>
    </row>
    <row r="20" spans="1:15" s="21" customFormat="1" ht="30">
      <c r="A20" s="17" t="s">
        <v>4</v>
      </c>
      <c r="B20" s="17" t="s">
        <v>6</v>
      </c>
      <c r="C20" s="17" t="s">
        <v>57</v>
      </c>
      <c r="D20" s="17" t="s">
        <v>10</v>
      </c>
      <c r="E20" s="17" t="s">
        <v>58</v>
      </c>
      <c r="F20" s="17" t="s">
        <v>14</v>
      </c>
      <c r="G20" s="20" t="s">
        <v>59</v>
      </c>
      <c r="H20" s="17" t="s">
        <v>18</v>
      </c>
    </row>
    <row r="21" spans="1:15" ht="73.150000000000006" customHeight="1">
      <c r="A21" s="6">
        <v>17.3</v>
      </c>
      <c r="B21" s="14" t="s">
        <v>144</v>
      </c>
      <c r="C21" s="4" t="s">
        <v>71</v>
      </c>
      <c r="D21" s="4" t="s">
        <v>143</v>
      </c>
      <c r="E21" s="5" t="s">
        <v>61</v>
      </c>
      <c r="F21" s="5" t="s">
        <v>62</v>
      </c>
      <c r="G21" s="19" t="s">
        <v>70</v>
      </c>
      <c r="H21" s="19" t="s">
        <v>70</v>
      </c>
      <c r="J21" s="11">
        <f t="shared" ref="J21:J23" si="0">IF(E21="No Policy",0,IF(E21="Informal Policy",0.25,IF(E21="Partial Written Policy",0.5,IF(E21="Written Policy",0.75,IF(E21="Approved Written Policy",1,"INVALID")))))</f>
        <v>0</v>
      </c>
      <c r="K21" s="11">
        <f t="shared" ref="K21:K23" si="1">IF(F21="Not Implemented",0,IF(F21="Parts of Policy Implemented",0.25,IF(F21="Implemented on Some Systems",0.5,IF(F21="Implemented on Most Systems",0.75,IF(F21="Implemented on All Systems",1,"INVALID")))))</f>
        <v>0</v>
      </c>
      <c r="L21" s="11"/>
      <c r="M21" s="11"/>
    </row>
    <row r="22" spans="1:15" ht="30">
      <c r="A22" s="6">
        <v>17.5</v>
      </c>
      <c r="B22" s="14" t="s">
        <v>145</v>
      </c>
      <c r="C22" s="4" t="s">
        <v>71</v>
      </c>
      <c r="D22" s="4" t="s">
        <v>143</v>
      </c>
      <c r="E22" s="5" t="s">
        <v>61</v>
      </c>
      <c r="F22" s="5" t="s">
        <v>62</v>
      </c>
      <c r="G22" s="19" t="s">
        <v>70</v>
      </c>
      <c r="H22" s="19" t="s">
        <v>70</v>
      </c>
      <c r="J22" s="11">
        <f t="shared" si="0"/>
        <v>0</v>
      </c>
      <c r="K22" s="11">
        <f t="shared" si="1"/>
        <v>0</v>
      </c>
      <c r="L22" s="11"/>
      <c r="M22" s="11"/>
    </row>
    <row r="23" spans="1:15" ht="47.25" customHeight="1">
      <c r="A23" s="6">
        <v>17.600000000000001</v>
      </c>
      <c r="B23" s="14" t="s">
        <v>146</v>
      </c>
      <c r="C23" s="4" t="s">
        <v>71</v>
      </c>
      <c r="D23" s="4" t="s">
        <v>143</v>
      </c>
      <c r="E23" s="5" t="s">
        <v>61</v>
      </c>
      <c r="F23" s="5" t="s">
        <v>62</v>
      </c>
      <c r="G23" s="19" t="s">
        <v>70</v>
      </c>
      <c r="H23" s="19" t="s">
        <v>70</v>
      </c>
      <c r="J23" s="11">
        <f t="shared" si="0"/>
        <v>0</v>
      </c>
      <c r="K23" s="11">
        <f t="shared" si="1"/>
        <v>0</v>
      </c>
      <c r="L23" s="11"/>
      <c r="M23" s="11"/>
    </row>
    <row r="24" spans="1:15" ht="30">
      <c r="A24" s="6">
        <v>17.7</v>
      </c>
      <c r="B24" s="14" t="s">
        <v>147</v>
      </c>
      <c r="C24" s="4" t="s">
        <v>71</v>
      </c>
      <c r="D24" s="4" t="s">
        <v>143</v>
      </c>
      <c r="E24" s="5" t="s">
        <v>61</v>
      </c>
      <c r="F24" s="5" t="s">
        <v>62</v>
      </c>
      <c r="G24" s="19" t="s">
        <v>70</v>
      </c>
      <c r="H24" s="19" t="s">
        <v>70</v>
      </c>
      <c r="J24" s="11">
        <f t="shared" ref="J24:J26" si="2">IF(E24="No Policy",0,IF(E24="Informal Policy",0.25,IF(E24="Partial Written Policy",0.5,IF(E24="Written Policy",0.75,IF(E24="Approved Written Policy",1,"INVALID")))))</f>
        <v>0</v>
      </c>
      <c r="K24" s="11">
        <f t="shared" ref="K24:K26" si="3">IF(F24="Not Implemented",0,IF(F24="Parts of Policy Implemented",0.25,IF(F24="Implemented on Some Systems",0.5,IF(F24="Implemented on Most Systems",0.75,IF(F24="Implemented on All Systems",1,"INVALID")))))</f>
        <v>0</v>
      </c>
      <c r="L24" s="11"/>
      <c r="M24" s="11"/>
    </row>
    <row r="25" spans="1:15" ht="45">
      <c r="A25" s="6">
        <v>17.8</v>
      </c>
      <c r="B25" s="14" t="s">
        <v>148</v>
      </c>
      <c r="C25" s="4" t="s">
        <v>71</v>
      </c>
      <c r="D25" s="4" t="s">
        <v>143</v>
      </c>
      <c r="E25" s="5" t="s">
        <v>61</v>
      </c>
      <c r="F25" s="5" t="s">
        <v>62</v>
      </c>
      <c r="G25" s="19" t="s">
        <v>70</v>
      </c>
      <c r="H25" s="19" t="s">
        <v>70</v>
      </c>
      <c r="J25" s="11">
        <f t="shared" si="2"/>
        <v>0</v>
      </c>
      <c r="K25" s="11">
        <f t="shared" si="3"/>
        <v>0</v>
      </c>
      <c r="L25" s="11"/>
      <c r="M25" s="11"/>
    </row>
    <row r="26" spans="1:15" ht="30">
      <c r="A26" s="6">
        <v>17.899999999999999</v>
      </c>
      <c r="B26" s="14" t="s">
        <v>149</v>
      </c>
      <c r="C26" s="4" t="s">
        <v>71</v>
      </c>
      <c r="D26" s="4" t="s">
        <v>143</v>
      </c>
      <c r="E26" s="5" t="s">
        <v>61</v>
      </c>
      <c r="F26" s="5" t="s">
        <v>62</v>
      </c>
      <c r="G26" s="19" t="s">
        <v>70</v>
      </c>
      <c r="H26" s="19" t="s">
        <v>70</v>
      </c>
      <c r="J26" s="11">
        <f t="shared" si="2"/>
        <v>0</v>
      </c>
      <c r="K26" s="11">
        <f t="shared" si="3"/>
        <v>0</v>
      </c>
      <c r="L26" s="11"/>
      <c r="M26" s="11"/>
    </row>
    <row r="28" spans="1:15" hidden="1">
      <c r="D28" s="2" t="s">
        <v>72</v>
      </c>
      <c r="F28" s="12">
        <f>AVERAGE(J21:J26)</f>
        <v>0</v>
      </c>
      <c r="G28" s="12">
        <f>1-F28</f>
        <v>1</v>
      </c>
    </row>
    <row r="29" spans="1:15" hidden="1">
      <c r="D29" s="4" t="s">
        <v>73</v>
      </c>
      <c r="E29" s="4"/>
      <c r="F29" s="12">
        <f>AVERAGE(K21:K26)</f>
        <v>0</v>
      </c>
      <c r="G29" s="12">
        <f>1-F29</f>
        <v>1</v>
      </c>
    </row>
    <row r="30" spans="1:15" hidden="1">
      <c r="D30" s="4" t="s">
        <v>76</v>
      </c>
      <c r="E30" s="4"/>
      <c r="F30" s="12">
        <f>AVERAGE(F26:F29)</f>
        <v>0</v>
      </c>
      <c r="G30" s="12">
        <f>1-F30</f>
        <v>1</v>
      </c>
    </row>
    <row r="32" spans="1:15" ht="30" customHeight="1">
      <c r="A32" s="34" t="s">
        <v>20</v>
      </c>
      <c r="B32" s="34"/>
      <c r="C32" s="34"/>
      <c r="D32" s="34"/>
      <c r="E32" s="34"/>
      <c r="F32" s="34"/>
      <c r="G32" s="34"/>
      <c r="H32" s="34"/>
      <c r="I32" s="34"/>
      <c r="J32" s="34"/>
      <c r="K32" s="34"/>
      <c r="L32" s="34"/>
      <c r="M32" s="34"/>
      <c r="N32" s="34"/>
      <c r="O32" s="34"/>
    </row>
  </sheetData>
  <mergeCells count="2">
    <mergeCell ref="A1:H1"/>
    <mergeCell ref="A32:O32"/>
  </mergeCells>
  <hyperlinks>
    <hyperlink ref="A32" r:id="rId1" display="http://creativecommons.org/licenses/by-sa/4.0/" xr:uid="{00000000-0004-0000-12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26" operator="equal" id="{9660D30D-D7AF-4A88-8F2F-AA724159B21A}">
            <xm:f>Values!$A$8</xm:f>
            <x14:dxf>
              <fill>
                <patternFill>
                  <bgColor rgb="FF27AE60"/>
                </patternFill>
              </fill>
            </x14:dxf>
          </x14:cfRule>
          <x14:cfRule type="cellIs" priority="27" operator="equal" id="{82B704AF-3FA1-4099-912A-BE21B3237BE0}">
            <xm:f>Values!$A$7</xm:f>
            <x14:dxf>
              <fill>
                <patternFill>
                  <bgColor rgb="FFF1C40F"/>
                </patternFill>
              </fill>
            </x14:dxf>
          </x14:cfRule>
          <x14:cfRule type="cellIs" priority="28" operator="equal" id="{A7969004-23D0-4348-82A3-7740343602ED}">
            <xm:f>Values!$A$6</xm:f>
            <x14:dxf>
              <fill>
                <patternFill>
                  <bgColor rgb="FFF39C12"/>
                </patternFill>
              </fill>
            </x14:dxf>
          </x14:cfRule>
          <x14:cfRule type="cellIs" priority="29" operator="equal" id="{6CE34D6F-E3DB-48CA-A44E-2ECF13968A2D}">
            <xm:f>Values!$A$5</xm:f>
            <x14:dxf>
              <fill>
                <patternFill>
                  <bgColor rgb="FFE67E22"/>
                </patternFill>
              </fill>
            </x14:dxf>
          </x14:cfRule>
          <x14:cfRule type="cellIs" priority="30" operator="equal" id="{5073183F-F336-482C-B7B8-FAC73A60E762}">
            <xm:f>Values!$A$4</xm:f>
            <x14:dxf>
              <fill>
                <patternFill>
                  <bgColor rgb="FFE74C3C"/>
                </patternFill>
              </fill>
            </x14:dxf>
          </x14:cfRule>
          <xm:sqref>E21:E26</xm:sqref>
        </x14:conditionalFormatting>
        <x14:conditionalFormatting xmlns:xm="http://schemas.microsoft.com/office/excel/2006/main">
          <x14:cfRule type="cellIs" priority="11" operator="equal" id="{3B4A31BA-906E-454D-944C-4DA732988634}">
            <xm:f>Values!$A$15</xm:f>
            <x14:dxf>
              <fill>
                <patternFill>
                  <bgColor rgb="FF27AE60"/>
                </patternFill>
              </fill>
            </x14:dxf>
          </x14:cfRule>
          <x14:cfRule type="cellIs" priority="22" operator="equal" id="{8006AF8F-E774-4E31-8874-555786E3017F}">
            <xm:f>Values!$A$14</xm:f>
            <x14:dxf>
              <fill>
                <patternFill>
                  <bgColor rgb="FFF1C40F"/>
                </patternFill>
              </fill>
            </x14:dxf>
          </x14:cfRule>
          <x14:cfRule type="cellIs" priority="23" operator="equal" id="{EF2498F8-AC26-430D-932A-48D3C9778F12}">
            <xm:f>Values!$A$13</xm:f>
            <x14:dxf>
              <fill>
                <patternFill>
                  <bgColor rgb="FFF39C12"/>
                </patternFill>
              </fill>
            </x14:dxf>
          </x14:cfRule>
          <x14:cfRule type="cellIs" priority="24" operator="equal" id="{623BF842-95DA-4C05-9FC7-D49F1BC2457F}">
            <xm:f>Values!$A$12</xm:f>
            <x14:dxf>
              <fill>
                <patternFill>
                  <bgColor rgb="FFE67E22"/>
                </patternFill>
              </fill>
            </x14:dxf>
          </x14:cfRule>
          <x14:cfRule type="cellIs" priority="25" operator="equal" id="{9054AB74-75A1-432C-BA3F-11F8DD226376}">
            <xm:f>Values!$A$11</xm:f>
            <x14:dxf>
              <fill>
                <patternFill>
                  <bgColor rgb="FFE74C3C"/>
                </patternFill>
              </fill>
            </x14:dxf>
          </x14:cfRule>
          <xm:sqref>F21:F26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0000000}">
          <x14:formula1>
            <xm:f>Values!$A$11:$A$15</xm:f>
          </x14:formula1>
          <xm:sqref>F21:F26</xm:sqref>
        </x14:dataValidation>
        <x14:dataValidation type="list" allowBlank="1" showInputMessage="1" showErrorMessage="1" xr:uid="{00000000-0002-0000-1200-000001000000}">
          <x14:formula1>
            <xm:f>Values!$A$4:$A$8</xm:f>
          </x14:formula1>
          <xm:sqref>E21:E26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32"/>
  <sheetViews>
    <sheetView tabSelected="1" zoomScale="90" zoomScaleNormal="90" workbookViewId="0">
      <selection activeCell="A2" sqref="A2"/>
    </sheetView>
  </sheetViews>
  <sheetFormatPr defaultRowHeight="15"/>
  <cols>
    <col min="1" max="1" width="14.28515625" bestFit="1" customWidth="1"/>
    <col min="2" max="2" width="24.5703125" bestFit="1" customWidth="1"/>
  </cols>
  <sheetData>
    <row r="1" spans="1:19" ht="59.65" customHeight="1">
      <c r="A1" s="37" t="s">
        <v>209</v>
      </c>
      <c r="B1" s="37"/>
      <c r="C1" s="37"/>
      <c r="D1" s="37"/>
      <c r="E1" s="37"/>
      <c r="F1" s="37"/>
      <c r="G1" s="37"/>
      <c r="H1" s="37"/>
      <c r="I1" s="37"/>
      <c r="J1" s="37"/>
      <c r="K1" s="37"/>
      <c r="L1" s="37"/>
      <c r="M1" s="37"/>
      <c r="N1" s="37"/>
      <c r="O1" s="37"/>
      <c r="P1" s="37"/>
    </row>
    <row r="2" spans="1:19">
      <c r="R2" s="26" t="s">
        <v>21</v>
      </c>
      <c r="S2" s="27">
        <f>'CSC #1'!F25</f>
        <v>0</v>
      </c>
    </row>
    <row r="3" spans="1:19">
      <c r="A3" s="28" t="s">
        <v>22</v>
      </c>
      <c r="B3" s="28" t="s">
        <v>23</v>
      </c>
      <c r="C3" s="28" t="s">
        <v>24</v>
      </c>
      <c r="R3" s="26" t="s">
        <v>25</v>
      </c>
      <c r="S3" s="27">
        <f>'CSC #2'!F27</f>
        <v>0</v>
      </c>
    </row>
    <row r="4" spans="1:19">
      <c r="A4" s="8" t="s">
        <v>26</v>
      </c>
      <c r="B4" t="s">
        <v>27</v>
      </c>
      <c r="C4" s="7">
        <f>AVERAGE('CSC #1:CSC #21'!J:J)</f>
        <v>0</v>
      </c>
      <c r="R4" s="26" t="s">
        <v>28</v>
      </c>
      <c r="S4" s="27">
        <f>'CSC #3'!F25</f>
        <v>0</v>
      </c>
    </row>
    <row r="5" spans="1:19">
      <c r="A5" s="8" t="s">
        <v>29</v>
      </c>
      <c r="B5" t="s">
        <v>30</v>
      </c>
      <c r="C5" s="7">
        <f>AVERAGE('CSC #1:CSC #5'!K:K)</f>
        <v>0</v>
      </c>
      <c r="R5" s="26" t="s">
        <v>31</v>
      </c>
      <c r="S5" s="27">
        <f>'CSC #4'!F25</f>
        <v>0</v>
      </c>
    </row>
    <row r="6" spans="1:19">
      <c r="A6" s="8" t="s">
        <v>32</v>
      </c>
      <c r="B6" t="s">
        <v>33</v>
      </c>
      <c r="C6" s="7">
        <f>AVERAGE('CSC #6:CSC #21'!K:K)</f>
        <v>0</v>
      </c>
      <c r="R6" s="26" t="s">
        <v>34</v>
      </c>
      <c r="S6" s="27">
        <f>'CSC #5'!F24</f>
        <v>0</v>
      </c>
    </row>
    <row r="7" spans="1:19">
      <c r="A7" s="8" t="s">
        <v>35</v>
      </c>
      <c r="B7" t="s">
        <v>36</v>
      </c>
      <c r="C7" s="7">
        <f>AVERAGE('CSC #1:CSC #21'!L:L)</f>
        <v>0</v>
      </c>
      <c r="R7" s="26" t="s">
        <v>37</v>
      </c>
      <c r="S7" s="27">
        <f>'CSC #6'!F24</f>
        <v>0</v>
      </c>
    </row>
    <row r="8" spans="1:19">
      <c r="A8" s="8" t="s">
        <v>38</v>
      </c>
      <c r="B8" t="s">
        <v>39</v>
      </c>
      <c r="C8" s="7">
        <f>AVERAGE('CSC #1:CSC #21'!M:M)</f>
        <v>0</v>
      </c>
      <c r="R8" s="26" t="s">
        <v>40</v>
      </c>
      <c r="S8" s="27">
        <f>'CSC #7'!F25</f>
        <v>0</v>
      </c>
    </row>
    <row r="9" spans="1:19">
      <c r="C9" s="2"/>
      <c r="R9" s="26" t="s">
        <v>41</v>
      </c>
      <c r="S9" s="27">
        <f>'CSC #8'!F26</f>
        <v>0</v>
      </c>
    </row>
    <row r="10" spans="1:19" ht="18.75">
      <c r="B10" s="18" t="s">
        <v>42</v>
      </c>
      <c r="C10" s="25">
        <f>SUM(C4:C8)</f>
        <v>0</v>
      </c>
      <c r="R10" s="26" t="s">
        <v>43</v>
      </c>
      <c r="S10" s="27">
        <f>'CSC #9'!F24</f>
        <v>0</v>
      </c>
    </row>
    <row r="11" spans="1:19">
      <c r="B11" t="s">
        <v>44</v>
      </c>
      <c r="R11" s="26" t="s">
        <v>45</v>
      </c>
      <c r="S11" s="27">
        <f>'CSC #10'!F27</f>
        <v>0</v>
      </c>
    </row>
    <row r="12" spans="1:19">
      <c r="R12" s="26" t="s">
        <v>46</v>
      </c>
      <c r="S12" s="27">
        <f>'CSC #11'!F24</f>
        <v>0</v>
      </c>
    </row>
    <row r="13" spans="1:19">
      <c r="R13" s="26" t="s">
        <v>47</v>
      </c>
      <c r="S13" s="27">
        <f>'CSC #12'!F25</f>
        <v>0</v>
      </c>
    </row>
    <row r="14" spans="1:19">
      <c r="R14" s="26" t="s">
        <v>48</v>
      </c>
      <c r="S14" s="27">
        <f>'CSC #13'!F26</f>
        <v>0</v>
      </c>
    </row>
    <row r="15" spans="1:19">
      <c r="R15" s="26" t="s">
        <v>49</v>
      </c>
      <c r="S15" s="27">
        <f>'CSC #14'!F24</f>
        <v>0</v>
      </c>
    </row>
    <row r="16" spans="1:19">
      <c r="R16" s="26" t="s">
        <v>50</v>
      </c>
      <c r="S16" s="27">
        <f>'CSC #15'!F25</f>
        <v>0</v>
      </c>
    </row>
    <row r="17" spans="1:19">
      <c r="R17" s="26" t="s">
        <v>51</v>
      </c>
      <c r="S17" s="27">
        <f>'CSC #16'!F26</f>
        <v>0</v>
      </c>
    </row>
    <row r="18" spans="1:19">
      <c r="R18" s="26" t="s">
        <v>52</v>
      </c>
      <c r="S18" s="27">
        <f>'CSC #17'!F29</f>
        <v>0</v>
      </c>
    </row>
    <row r="19" spans="1:19">
      <c r="R19" s="26" t="s">
        <v>53</v>
      </c>
      <c r="S19" s="27">
        <f>'CSC #19'!F27</f>
        <v>0</v>
      </c>
    </row>
    <row r="20" spans="1:19">
      <c r="R20" s="26" t="s">
        <v>208</v>
      </c>
      <c r="S20" s="27">
        <f>'CSC #21'!F26</f>
        <v>0</v>
      </c>
    </row>
    <row r="21" spans="1:19">
      <c r="R21" s="31"/>
      <c r="S21" s="32"/>
    </row>
    <row r="23" spans="1:19">
      <c r="R23" s="33"/>
      <c r="S23" s="33"/>
    </row>
    <row r="24" spans="1:19">
      <c r="R24" s="31"/>
      <c r="S24" s="32"/>
    </row>
    <row r="25" spans="1:19">
      <c r="R25" s="33"/>
      <c r="S25" s="33"/>
    </row>
    <row r="26" spans="1:19">
      <c r="R26" s="33"/>
      <c r="S26" s="33"/>
    </row>
    <row r="30" spans="1:19" ht="30" customHeight="1">
      <c r="A30" s="40" t="s">
        <v>20</v>
      </c>
      <c r="B30" s="40"/>
      <c r="C30" s="40"/>
      <c r="D30" s="40"/>
      <c r="E30" s="40"/>
      <c r="F30" s="40"/>
      <c r="G30" s="40"/>
      <c r="H30" s="40"/>
      <c r="I30" s="40"/>
      <c r="J30" s="40"/>
      <c r="K30" s="40"/>
      <c r="L30" s="40"/>
      <c r="M30" s="40"/>
      <c r="N30" s="40"/>
      <c r="O30" s="40"/>
      <c r="P30" s="40"/>
    </row>
    <row r="32" spans="1:19">
      <c r="A32" s="9"/>
    </row>
  </sheetData>
  <mergeCells count="2">
    <mergeCell ref="A1:P1"/>
    <mergeCell ref="A30:P30"/>
  </mergeCells>
  <hyperlinks>
    <hyperlink ref="A30" r:id="rId1" display="http://creativecommons.org/licenses/by-sa/4.0/" xr:uid="{00000000-0004-0000-0100-000000000000}"/>
  </hyperlinks>
  <pageMargins left="0.7" right="0.7" top="0.75" bottom="0.75" header="0.3" footer="0.3"/>
  <pageSetup scale="66"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O39"/>
  <sheetViews>
    <sheetView topLeftCell="A16" zoomScale="80" zoomScaleNormal="80" workbookViewId="0">
      <selection activeCell="F21" sqref="F21"/>
    </sheetView>
  </sheetViews>
  <sheetFormatPr defaultColWidth="8.7109375" defaultRowHeight="15"/>
  <cols>
    <col min="2" max="2" width="71.28515625" customWidth="1"/>
    <col min="3" max="3" width="19.7109375" style="3" bestFit="1" customWidth="1"/>
    <col min="4" max="4" width="35" bestFit="1" customWidth="1"/>
    <col min="5" max="5" width="24.85546875" bestFit="1" customWidth="1"/>
    <col min="6" max="6" width="29.85546875" bestFit="1" customWidth="1"/>
    <col min="7" max="7" width="27.140625" bestFit="1" customWidth="1"/>
    <col min="8" max="8" width="27.28515625" bestFit="1" customWidth="1"/>
    <col min="10" max="13" width="8.7109375" hidden="1" customWidth="1"/>
  </cols>
  <sheetData>
    <row r="1" spans="1:8" ht="59.65" customHeight="1">
      <c r="A1" s="37" t="s">
        <v>150</v>
      </c>
      <c r="B1" s="37"/>
      <c r="C1" s="37"/>
      <c r="D1" s="37"/>
      <c r="E1" s="37"/>
      <c r="F1" s="37"/>
      <c r="G1" s="37"/>
      <c r="H1" s="37"/>
    </row>
    <row r="3" spans="1:8">
      <c r="C3"/>
    </row>
    <row r="4" spans="1:8">
      <c r="C4"/>
    </row>
    <row r="5" spans="1:8">
      <c r="C5" s="28" t="s">
        <v>55</v>
      </c>
      <c r="D5" s="24">
        <f>F37</f>
        <v>0</v>
      </c>
    </row>
    <row r="6" spans="1:8">
      <c r="C6"/>
    </row>
    <row r="7" spans="1:8">
      <c r="C7" s="22" t="s">
        <v>56</v>
      </c>
      <c r="D7" s="23">
        <f>G37</f>
        <v>1</v>
      </c>
    </row>
    <row r="20" spans="1:13" s="21" customFormat="1" ht="30">
      <c r="A20" s="17" t="s">
        <v>4</v>
      </c>
      <c r="B20" s="17" t="s">
        <v>6</v>
      </c>
      <c r="C20" s="17" t="s">
        <v>57</v>
      </c>
      <c r="D20" s="17" t="s">
        <v>10</v>
      </c>
      <c r="E20" s="17" t="s">
        <v>58</v>
      </c>
      <c r="F20" s="17" t="s">
        <v>14</v>
      </c>
      <c r="G20" s="20" t="s">
        <v>59</v>
      </c>
      <c r="H20" s="17" t="s">
        <v>18</v>
      </c>
    </row>
    <row r="21" spans="1:13" ht="30">
      <c r="A21" s="6">
        <v>18.100000000000001</v>
      </c>
      <c r="B21" s="15" t="s">
        <v>151</v>
      </c>
      <c r="C21" s="4" t="s">
        <v>71</v>
      </c>
      <c r="D21" s="3" t="s">
        <v>152</v>
      </c>
      <c r="E21" s="5" t="s">
        <v>61</v>
      </c>
      <c r="F21" s="5" t="s">
        <v>62</v>
      </c>
      <c r="G21" s="19" t="s">
        <v>70</v>
      </c>
      <c r="H21" s="19" t="s">
        <v>70</v>
      </c>
      <c r="J21" s="11">
        <f>IF(E21="No Policy",0,IF(E21="Informal Policy",0.25,IF(E21="Partial Written Policy",0.5,IF(E21="Written Policy",0.75,IF(E21="Approved Written Policy",1,"INVALID")))))</f>
        <v>0</v>
      </c>
      <c r="K21" s="11">
        <f>IF(F21="Not Implemented",0,IF(F21="Parts of Policy Implemented",0.25,IF(F21="Implemented on Some Systems",0.5,IF(F21="Implemented on Most Systems",0.75,IF(F21="Implemented on All Systems",1,"INVALID")))))</f>
        <v>0</v>
      </c>
      <c r="L21" s="11"/>
      <c r="M21" s="11"/>
    </row>
    <row r="22" spans="1:13" ht="45">
      <c r="A22" s="6">
        <v>18.2</v>
      </c>
      <c r="B22" s="15" t="s">
        <v>153</v>
      </c>
      <c r="C22" s="4" t="s">
        <v>71</v>
      </c>
      <c r="D22" s="4" t="s">
        <v>152</v>
      </c>
      <c r="E22" s="5" t="s">
        <v>61</v>
      </c>
      <c r="F22" s="5" t="s">
        <v>62</v>
      </c>
      <c r="G22" s="19" t="s">
        <v>70</v>
      </c>
      <c r="H22" s="19" t="s">
        <v>70</v>
      </c>
      <c r="J22" s="11">
        <f t="shared" ref="J22:J31" si="0">IF(E22="No Policy",0,IF(E22="Informal Policy",0.25,IF(E22="Partial Written Policy",0.5,IF(E22="Written Policy",0.75,IF(E22="Approved Written Policy",1,"INVALID")))))</f>
        <v>0</v>
      </c>
      <c r="K22" s="11">
        <f t="shared" ref="K22:K31" si="1">IF(F22="Not Implemented",0,IF(F22="Parts of Policy Implemented",0.25,IF(F22="Implemented on Some Systems",0.5,IF(F22="Implemented on Most Systems",0.75,IF(F22="Implemented on All Systems",1,"INVALID")))))</f>
        <v>0</v>
      </c>
      <c r="L22" s="11"/>
      <c r="M22" s="11"/>
    </row>
    <row r="23" spans="1:13" ht="45">
      <c r="A23" s="6">
        <v>18.3</v>
      </c>
      <c r="B23" s="15" t="s">
        <v>154</v>
      </c>
      <c r="C23" s="4" t="s">
        <v>71</v>
      </c>
      <c r="D23" s="4" t="s">
        <v>152</v>
      </c>
      <c r="E23" s="5" t="s">
        <v>61</v>
      </c>
      <c r="F23" s="5" t="s">
        <v>62</v>
      </c>
      <c r="G23" s="19" t="s">
        <v>70</v>
      </c>
      <c r="H23" s="19" t="s">
        <v>70</v>
      </c>
      <c r="J23" s="11">
        <f t="shared" si="0"/>
        <v>0</v>
      </c>
      <c r="K23" s="11">
        <f t="shared" si="1"/>
        <v>0</v>
      </c>
      <c r="L23" s="11"/>
      <c r="M23" s="11"/>
    </row>
    <row r="24" spans="1:13" ht="30">
      <c r="A24" s="6">
        <v>18.399999999999999</v>
      </c>
      <c r="B24" s="15" t="s">
        <v>155</v>
      </c>
      <c r="C24" s="4" t="s">
        <v>71</v>
      </c>
      <c r="D24" s="4" t="s">
        <v>152</v>
      </c>
      <c r="E24" s="5" t="s">
        <v>61</v>
      </c>
      <c r="F24" s="5" t="s">
        <v>62</v>
      </c>
      <c r="G24" s="19" t="s">
        <v>70</v>
      </c>
      <c r="H24" s="19" t="s">
        <v>70</v>
      </c>
      <c r="J24" s="11">
        <f t="shared" ref="J24:J25" si="2">IF(E24="No Policy",0,IF(E24="Informal Policy",0.25,IF(E24="Partial Written Policy",0.5,IF(E24="Written Policy",0.75,IF(E24="Approved Written Policy",1,"INVALID")))))</f>
        <v>0</v>
      </c>
      <c r="K24" s="11">
        <f t="shared" ref="K24:K25" si="3">IF(F24="Not Implemented",0,IF(F24="Parts of Policy Implemented",0.25,IF(F24="Implemented on Some Systems",0.5,IF(F24="Implemented on Most Systems",0.75,IF(F24="Implemented on All Systems",1,"INVALID")))))</f>
        <v>0</v>
      </c>
      <c r="L24" s="11"/>
      <c r="M24" s="11"/>
    </row>
    <row r="25" spans="1:13" ht="30">
      <c r="A25" s="6">
        <v>18.5</v>
      </c>
      <c r="B25" s="15" t="s">
        <v>156</v>
      </c>
      <c r="C25" s="4" t="s">
        <v>71</v>
      </c>
      <c r="D25" s="4" t="s">
        <v>152</v>
      </c>
      <c r="E25" s="5" t="s">
        <v>61</v>
      </c>
      <c r="F25" s="5" t="s">
        <v>62</v>
      </c>
      <c r="G25" s="19" t="s">
        <v>70</v>
      </c>
      <c r="H25" s="19" t="s">
        <v>70</v>
      </c>
      <c r="J25" s="11">
        <f t="shared" si="2"/>
        <v>0</v>
      </c>
      <c r="K25" s="11">
        <f t="shared" si="3"/>
        <v>0</v>
      </c>
      <c r="L25" s="11"/>
      <c r="M25" s="11"/>
    </row>
    <row r="26" spans="1:13" ht="45">
      <c r="A26" s="6">
        <v>18.600000000000001</v>
      </c>
      <c r="B26" s="15" t="s">
        <v>157</v>
      </c>
      <c r="C26" s="4" t="s">
        <v>71</v>
      </c>
      <c r="D26" s="4" t="s">
        <v>143</v>
      </c>
      <c r="E26" s="5" t="s">
        <v>61</v>
      </c>
      <c r="F26" s="5" t="s">
        <v>62</v>
      </c>
      <c r="G26" s="19" t="s">
        <v>70</v>
      </c>
      <c r="H26" s="19" t="s">
        <v>70</v>
      </c>
      <c r="J26" s="11">
        <f t="shared" si="0"/>
        <v>0</v>
      </c>
      <c r="K26" s="11">
        <f t="shared" si="1"/>
        <v>0</v>
      </c>
      <c r="L26" s="11"/>
      <c r="M26" s="11"/>
    </row>
    <row r="27" spans="1:13" ht="30">
      <c r="A27" s="6">
        <v>18.7</v>
      </c>
      <c r="B27" s="15" t="s">
        <v>158</v>
      </c>
      <c r="C27" s="4" t="s">
        <v>86</v>
      </c>
      <c r="D27" s="4" t="s">
        <v>159</v>
      </c>
      <c r="E27" s="5" t="s">
        <v>61</v>
      </c>
      <c r="F27" s="5" t="s">
        <v>62</v>
      </c>
      <c r="G27" s="5" t="s">
        <v>63</v>
      </c>
      <c r="H27" s="5" t="s">
        <v>64</v>
      </c>
      <c r="J27" s="11">
        <f t="shared" ref="J27" si="4">IF(E27="No Policy",0,IF(E27="Informal Policy",0.25,IF(E27="Partial Written Policy",0.5,IF(E27="Written Policy",0.75,IF(E27="Approved Written Policy",1,"INVALID")))))</f>
        <v>0</v>
      </c>
      <c r="K27" s="11">
        <f t="shared" ref="K27" si="5">IF(F27="Not Implemented",0,IF(F27="Parts of Policy Implemented",0.25,IF(F27="Implemented on Some Systems",0.5,IF(F27="Implemented on Most Systems",0.75,IF(F27="Implemented on All Systems",1,"INVALID")))))</f>
        <v>0</v>
      </c>
      <c r="L27" s="11">
        <f t="shared" ref="L27" si="6">IF(G27="Not Automated",0,IF(G27="Parts of Policy Automated",0.25,IF(G27="Automated on Some Systems",0.5,IF(G27="Automated on Most Systems",0.75,IF(G27="Automated on All Systems",1,"INVALID")))))</f>
        <v>0</v>
      </c>
      <c r="M27" s="11">
        <f t="shared" ref="M27" si="7">IF(H27="Not Reported",0,IF(H27="Parts of Policy Reported",0.25,IF(H27="Reported on Some Systems",0.5,IF(H27="Reported on Most Systems",0.75,IF(H27="Reported on All Systems",1,"INVALID")))))</f>
        <v>0</v>
      </c>
    </row>
    <row r="28" spans="1:13" ht="45">
      <c r="A28" s="6">
        <v>18.8</v>
      </c>
      <c r="B28" s="15" t="s">
        <v>160</v>
      </c>
      <c r="C28" s="4" t="s">
        <v>71</v>
      </c>
      <c r="D28" s="4" t="s">
        <v>159</v>
      </c>
      <c r="E28" s="5" t="s">
        <v>61</v>
      </c>
      <c r="F28" s="5" t="s">
        <v>62</v>
      </c>
      <c r="G28" s="19" t="s">
        <v>70</v>
      </c>
      <c r="H28" s="19" t="s">
        <v>70</v>
      </c>
      <c r="J28" s="11">
        <f t="shared" si="0"/>
        <v>0</v>
      </c>
      <c r="K28" s="11">
        <f t="shared" si="1"/>
        <v>0</v>
      </c>
      <c r="L28" s="11"/>
      <c r="M28" s="11"/>
    </row>
    <row r="29" spans="1:13" ht="45">
      <c r="A29" s="6">
        <v>18.899999999999999</v>
      </c>
      <c r="B29" s="15" t="s">
        <v>161</v>
      </c>
      <c r="C29" s="4" t="s">
        <v>71</v>
      </c>
      <c r="D29" s="4" t="s">
        <v>152</v>
      </c>
      <c r="E29" s="5" t="s">
        <v>61</v>
      </c>
      <c r="F29" s="5" t="s">
        <v>62</v>
      </c>
      <c r="G29" s="19" t="s">
        <v>70</v>
      </c>
      <c r="H29" s="19" t="s">
        <v>70</v>
      </c>
      <c r="J29" s="11">
        <f t="shared" si="0"/>
        <v>0</v>
      </c>
      <c r="K29" s="11">
        <f t="shared" si="1"/>
        <v>0</v>
      </c>
      <c r="L29" s="11"/>
      <c r="M29" s="11"/>
    </row>
    <row r="30" spans="1:13" ht="120">
      <c r="A30" s="6" t="s">
        <v>162</v>
      </c>
      <c r="B30" s="15" t="s">
        <v>163</v>
      </c>
      <c r="C30" s="4" t="s">
        <v>71</v>
      </c>
      <c r="D30" s="4" t="s">
        <v>164</v>
      </c>
      <c r="E30" s="5" t="s">
        <v>61</v>
      </c>
      <c r="F30" s="5" t="s">
        <v>62</v>
      </c>
      <c r="G30" s="5" t="s">
        <v>63</v>
      </c>
      <c r="H30" s="5" t="s">
        <v>64</v>
      </c>
      <c r="J30" s="11">
        <f t="shared" ref="J30" si="8">IF(E30="No Policy",0,IF(E30="Informal Policy",0.25,IF(E30="Partial Written Policy",0.5,IF(E30="Written Policy",0.75,IF(E30="Approved Written Policy",1,"INVALID")))))</f>
        <v>0</v>
      </c>
      <c r="K30" s="11">
        <f t="shared" ref="K30" si="9">IF(F30="Not Implemented",0,IF(F30="Parts of Policy Implemented",0.25,IF(F30="Implemented on Some Systems",0.5,IF(F30="Implemented on Most Systems",0.75,IF(F30="Implemented on All Systems",1,"INVALID")))))</f>
        <v>0</v>
      </c>
      <c r="L30" s="11">
        <f t="shared" ref="L30" si="10">IF(G30="Not Automated",0,IF(G30="Parts of Policy Automated",0.25,IF(G30="Automated on Some Systems",0.5,IF(G30="Automated on Most Systems",0.75,IF(G30="Automated on All Systems",1,"INVALID")))))</f>
        <v>0</v>
      </c>
      <c r="M30" s="11">
        <f t="shared" ref="M30" si="11">IF(H30="Not Reported",0,IF(H30="Parts of Policy Reported",0.25,IF(H30="Reported on Some Systems",0.5,IF(H30="Reported on Most Systems",0.75,IF(H30="Reported on All Systems",1,"INVALID")))))</f>
        <v>0</v>
      </c>
    </row>
    <row r="31" spans="1:13" ht="45">
      <c r="A31" s="6">
        <v>18.11</v>
      </c>
      <c r="B31" s="15" t="s">
        <v>165</v>
      </c>
      <c r="C31" s="4" t="s">
        <v>71</v>
      </c>
      <c r="D31" s="4" t="s">
        <v>97</v>
      </c>
      <c r="E31" s="5" t="s">
        <v>61</v>
      </c>
      <c r="F31" s="5" t="s">
        <v>62</v>
      </c>
      <c r="G31" s="19" t="s">
        <v>70</v>
      </c>
      <c r="H31" s="19" t="s">
        <v>70</v>
      </c>
      <c r="J31" s="11">
        <f t="shared" si="0"/>
        <v>0</v>
      </c>
      <c r="K31" s="11">
        <f t="shared" si="1"/>
        <v>0</v>
      </c>
      <c r="L31" s="11"/>
      <c r="M31" s="11"/>
    </row>
    <row r="33" spans="1:15" hidden="1">
      <c r="D33" s="2" t="s">
        <v>72</v>
      </c>
      <c r="F33" s="12">
        <f>AVERAGE(J21:J31)</f>
        <v>0</v>
      </c>
      <c r="G33" s="12">
        <f>1-F33</f>
        <v>1</v>
      </c>
    </row>
    <row r="34" spans="1:15" hidden="1">
      <c r="D34" s="4" t="s">
        <v>73</v>
      </c>
      <c r="E34" s="4"/>
      <c r="F34" s="12">
        <f>AVERAGE(K21:K31)</f>
        <v>0</v>
      </c>
      <c r="G34" s="12">
        <f>1-F34</f>
        <v>1</v>
      </c>
    </row>
    <row r="35" spans="1:15" hidden="1">
      <c r="D35" s="4" t="s">
        <v>74</v>
      </c>
      <c r="E35" s="4"/>
      <c r="F35" s="12">
        <f>AVERAGE(L21:L31)</f>
        <v>0</v>
      </c>
      <c r="G35" s="12">
        <f>1-F35</f>
        <v>1</v>
      </c>
    </row>
    <row r="36" spans="1:15" hidden="1">
      <c r="D36" s="4" t="s">
        <v>75</v>
      </c>
      <c r="E36" s="4"/>
      <c r="F36" s="12">
        <f>AVERAGE(M21:M31)</f>
        <v>0</v>
      </c>
      <c r="G36" s="12">
        <f>1-F36</f>
        <v>1</v>
      </c>
    </row>
    <row r="37" spans="1:15" hidden="1">
      <c r="D37" s="4" t="s">
        <v>76</v>
      </c>
      <c r="E37" s="4"/>
      <c r="F37" s="12">
        <f>AVERAGE(F33:F36)</f>
        <v>0</v>
      </c>
      <c r="G37" s="12">
        <f>1-F37</f>
        <v>1</v>
      </c>
    </row>
    <row r="39" spans="1:15" ht="30" customHeight="1">
      <c r="A39" s="34" t="s">
        <v>20</v>
      </c>
      <c r="B39" s="34"/>
      <c r="C39" s="34"/>
      <c r="D39" s="34"/>
      <c r="E39" s="34"/>
      <c r="F39" s="34"/>
      <c r="G39" s="34"/>
      <c r="H39" s="34"/>
      <c r="I39" s="34"/>
      <c r="J39" s="34"/>
      <c r="K39" s="34"/>
      <c r="L39" s="34"/>
      <c r="M39" s="34"/>
      <c r="N39" s="34"/>
      <c r="O39" s="34"/>
    </row>
  </sheetData>
  <mergeCells count="2">
    <mergeCell ref="A1:H1"/>
    <mergeCell ref="A39:O39"/>
  </mergeCells>
  <hyperlinks>
    <hyperlink ref="A39" r:id="rId1" display="http://creativecommons.org/licenses/by-sa/4.0/" xr:uid="{00000000-0004-0000-13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46" operator="equal" id="{18FF0850-6B9F-45BD-8886-DCD090AEBE61}">
            <xm:f>Values!$A$8</xm:f>
            <x14:dxf>
              <fill>
                <patternFill>
                  <bgColor rgb="FF27AE60"/>
                </patternFill>
              </fill>
            </x14:dxf>
          </x14:cfRule>
          <x14:cfRule type="cellIs" priority="47" operator="equal" id="{B7927B78-3FE7-4204-BC68-558CEB7A51D8}">
            <xm:f>Values!$A$7</xm:f>
            <x14:dxf>
              <fill>
                <patternFill>
                  <bgColor rgb="FFF1C40F"/>
                </patternFill>
              </fill>
            </x14:dxf>
          </x14:cfRule>
          <x14:cfRule type="cellIs" priority="48" operator="equal" id="{E659D443-6E24-44C3-9127-593887881AF3}">
            <xm:f>Values!$A$6</xm:f>
            <x14:dxf>
              <fill>
                <patternFill>
                  <bgColor rgb="FFF39C12"/>
                </patternFill>
              </fill>
            </x14:dxf>
          </x14:cfRule>
          <x14:cfRule type="cellIs" priority="49" operator="equal" id="{ED80274A-C3BC-410B-843C-260216D565E3}">
            <xm:f>Values!$A$5</xm:f>
            <x14:dxf>
              <fill>
                <patternFill>
                  <bgColor rgb="FFE67E22"/>
                </patternFill>
              </fill>
            </x14:dxf>
          </x14:cfRule>
          <x14:cfRule type="cellIs" priority="50" operator="equal" id="{5FA97DBD-0F7F-433C-BEEF-E8CBC7554AB8}">
            <xm:f>Values!$A$4</xm:f>
            <x14:dxf>
              <fill>
                <patternFill>
                  <bgColor rgb="FFE74C3C"/>
                </patternFill>
              </fill>
            </x14:dxf>
          </x14:cfRule>
          <xm:sqref>E21:E23 E26:E31</xm:sqref>
        </x14:conditionalFormatting>
        <x14:conditionalFormatting xmlns:xm="http://schemas.microsoft.com/office/excel/2006/main">
          <x14:cfRule type="cellIs" priority="31" operator="equal" id="{88595C9C-CC86-4D34-9498-0319402670EC}">
            <xm:f>Values!$A$15</xm:f>
            <x14:dxf>
              <fill>
                <patternFill>
                  <bgColor rgb="FF27AE60"/>
                </patternFill>
              </fill>
            </x14:dxf>
          </x14:cfRule>
          <x14:cfRule type="cellIs" priority="42" operator="equal" id="{5F3F6D56-EBE3-43EE-9C5E-7D4E70FF122F}">
            <xm:f>Values!$A$14</xm:f>
            <x14:dxf>
              <fill>
                <patternFill>
                  <bgColor rgb="FFF1C40F"/>
                </patternFill>
              </fill>
            </x14:dxf>
          </x14:cfRule>
          <x14:cfRule type="cellIs" priority="43" operator="equal" id="{16513E5F-FBAA-4134-B2E0-6219B05A2010}">
            <xm:f>Values!$A$13</xm:f>
            <x14:dxf>
              <fill>
                <patternFill>
                  <bgColor rgb="FFF39C12"/>
                </patternFill>
              </fill>
            </x14:dxf>
          </x14:cfRule>
          <x14:cfRule type="cellIs" priority="44" operator="equal" id="{B6F3BB01-1C48-45D8-B310-B421B04E2E5C}">
            <xm:f>Values!$A$12</xm:f>
            <x14:dxf>
              <fill>
                <patternFill>
                  <bgColor rgb="FFE67E22"/>
                </patternFill>
              </fill>
            </x14:dxf>
          </x14:cfRule>
          <x14:cfRule type="cellIs" priority="45" operator="equal" id="{8A3C9907-690E-451A-97DD-3249727BAFF0}">
            <xm:f>Values!$A$11</xm:f>
            <x14:dxf>
              <fill>
                <patternFill>
                  <bgColor rgb="FFE74C3C"/>
                </patternFill>
              </fill>
            </x14:dxf>
          </x14:cfRule>
          <xm:sqref>F21:F23 F26:F31</xm:sqref>
        </x14:conditionalFormatting>
        <x14:conditionalFormatting xmlns:xm="http://schemas.microsoft.com/office/excel/2006/main">
          <x14:cfRule type="cellIs" priority="26" operator="equal" id="{E955B43B-59BA-4394-96B2-0D4C38758BCC}">
            <xm:f>Values!$A$8</xm:f>
            <x14:dxf>
              <fill>
                <patternFill>
                  <bgColor rgb="FF27AE60"/>
                </patternFill>
              </fill>
            </x14:dxf>
          </x14:cfRule>
          <x14:cfRule type="cellIs" priority="27" operator="equal" id="{EE8DE09A-5EA1-439F-B524-8DBD28298AA4}">
            <xm:f>Values!$A$7</xm:f>
            <x14:dxf>
              <fill>
                <patternFill>
                  <bgColor rgb="FFF1C40F"/>
                </patternFill>
              </fill>
            </x14:dxf>
          </x14:cfRule>
          <x14:cfRule type="cellIs" priority="28" operator="equal" id="{5F43E810-9D9A-48F7-B3F3-6421FBEFE7D4}">
            <xm:f>Values!$A$6</xm:f>
            <x14:dxf>
              <fill>
                <patternFill>
                  <bgColor rgb="FFF39C12"/>
                </patternFill>
              </fill>
            </x14:dxf>
          </x14:cfRule>
          <x14:cfRule type="cellIs" priority="29" operator="equal" id="{63B21F7F-C84B-48E8-9B5D-E6683ED70852}">
            <xm:f>Values!$A$5</xm:f>
            <x14:dxf>
              <fill>
                <patternFill>
                  <bgColor rgb="FFE67E22"/>
                </patternFill>
              </fill>
            </x14:dxf>
          </x14:cfRule>
          <x14:cfRule type="cellIs" priority="30" operator="equal" id="{CDA0079D-2048-4374-83EB-8E5DFB6001C2}">
            <xm:f>Values!$A$4</xm:f>
            <x14:dxf>
              <fill>
                <patternFill>
                  <bgColor rgb="FFE74C3C"/>
                </patternFill>
              </fill>
            </x14:dxf>
          </x14:cfRule>
          <xm:sqref>E24:E25</xm:sqref>
        </x14:conditionalFormatting>
        <x14:conditionalFormatting xmlns:xm="http://schemas.microsoft.com/office/excel/2006/main">
          <x14:cfRule type="cellIs" priority="21" operator="equal" id="{114A0AA8-40AC-47BA-A97A-8B37CF60E17E}">
            <xm:f>Values!$A$15</xm:f>
            <x14:dxf>
              <fill>
                <patternFill>
                  <bgColor rgb="FF27AE60"/>
                </patternFill>
              </fill>
            </x14:dxf>
          </x14:cfRule>
          <x14:cfRule type="cellIs" priority="22" operator="equal" id="{371A3586-1DD8-4FBA-935C-0B0FFC94BE3A}">
            <xm:f>Values!$A$14</xm:f>
            <x14:dxf>
              <fill>
                <patternFill>
                  <bgColor rgb="FFF1C40F"/>
                </patternFill>
              </fill>
            </x14:dxf>
          </x14:cfRule>
          <x14:cfRule type="cellIs" priority="23" operator="equal" id="{7846F09C-706A-47D9-9354-9B395DECB26C}">
            <xm:f>Values!$A$13</xm:f>
            <x14:dxf>
              <fill>
                <patternFill>
                  <bgColor rgb="FFF39C12"/>
                </patternFill>
              </fill>
            </x14:dxf>
          </x14:cfRule>
          <x14:cfRule type="cellIs" priority="24" operator="equal" id="{49114722-D34F-4672-9305-3C067BE7B584}">
            <xm:f>Values!$A$12</xm:f>
            <x14:dxf>
              <fill>
                <patternFill>
                  <bgColor rgb="FFE67E22"/>
                </patternFill>
              </fill>
            </x14:dxf>
          </x14:cfRule>
          <x14:cfRule type="cellIs" priority="25" operator="equal" id="{C07A720A-C84F-42D2-A691-10C527F5A261}">
            <xm:f>Values!$A$11</xm:f>
            <x14:dxf>
              <fill>
                <patternFill>
                  <bgColor rgb="FFE74C3C"/>
                </patternFill>
              </fill>
            </x14:dxf>
          </x14:cfRule>
          <xm:sqref>F24:F25</xm:sqref>
        </x14:conditionalFormatting>
        <x14:conditionalFormatting xmlns:xm="http://schemas.microsoft.com/office/excel/2006/main">
          <x14:cfRule type="cellIs" priority="11" operator="equal" id="{BFFFF5E7-D64B-4D37-B585-71C378F76B3D}">
            <xm:f>Values!$A$22</xm:f>
            <x14:dxf>
              <fill>
                <patternFill>
                  <bgColor rgb="FF27B060"/>
                </patternFill>
              </fill>
            </x14:dxf>
          </x14:cfRule>
          <x14:cfRule type="cellIs" priority="17" operator="equal" id="{A450AEB3-92ED-4B6D-9E6E-C4C4A940A240}">
            <xm:f>Values!$A$21</xm:f>
            <x14:dxf>
              <fill>
                <patternFill>
                  <bgColor rgb="FFF1C40F"/>
                </patternFill>
              </fill>
            </x14:dxf>
          </x14:cfRule>
          <x14:cfRule type="cellIs" priority="18" operator="equal" id="{BF8F19D5-3F5F-4766-8915-BF5C0E917367}">
            <xm:f>Values!$A$20</xm:f>
            <x14:dxf>
              <fill>
                <patternFill>
                  <bgColor rgb="FFF39C12"/>
                </patternFill>
              </fill>
            </x14:dxf>
          </x14:cfRule>
          <x14:cfRule type="cellIs" priority="19" operator="equal" id="{B12DE238-538A-433D-A93F-6A1D332083C1}">
            <xm:f>Values!$A$19</xm:f>
            <x14:dxf>
              <fill>
                <patternFill>
                  <bgColor rgb="FFE67E22"/>
                </patternFill>
              </fill>
            </x14:dxf>
          </x14:cfRule>
          <x14:cfRule type="cellIs" priority="20" operator="equal" id="{F5ACF1C7-7BD7-47DF-A278-D47A670C48CD}">
            <xm:f>Values!$A$18</xm:f>
            <x14:dxf>
              <fill>
                <patternFill>
                  <bgColor rgb="FFE74C3C"/>
                </patternFill>
              </fill>
            </x14:dxf>
          </x14:cfRule>
          <xm:sqref>G27</xm:sqref>
        </x14:conditionalFormatting>
        <x14:conditionalFormatting xmlns:xm="http://schemas.microsoft.com/office/excel/2006/main">
          <x14:cfRule type="cellIs" priority="12" operator="equal" id="{9320A5F3-7001-4135-8E43-A00E7D5BDE40}">
            <xm:f>Values!$A$29</xm:f>
            <x14:dxf>
              <fill>
                <patternFill>
                  <bgColor rgb="FF27AE60"/>
                </patternFill>
              </fill>
            </x14:dxf>
          </x14:cfRule>
          <x14:cfRule type="cellIs" priority="14" operator="equal" id="{E1FB71A6-A455-4446-A80C-EA96F3D927CD}">
            <xm:f>Values!$A$27</xm:f>
            <x14:dxf>
              <fill>
                <patternFill>
                  <bgColor rgb="FFF39C12"/>
                </patternFill>
              </fill>
            </x14:dxf>
          </x14:cfRule>
          <x14:cfRule type="cellIs" priority="15" operator="equal" id="{1E714A2A-C050-496F-BEF2-A07226D5D18B}">
            <xm:f>Values!$A$26</xm:f>
            <x14:dxf>
              <fill>
                <patternFill>
                  <bgColor rgb="FFE67E22"/>
                </patternFill>
              </fill>
            </x14:dxf>
          </x14:cfRule>
          <x14:cfRule type="cellIs" priority="16" operator="equal" id="{0E75AADB-D470-42B9-8545-6A44CFBAB508}">
            <xm:f>Values!$A$25</xm:f>
            <x14:dxf>
              <fill>
                <patternFill>
                  <bgColor rgb="FFE74C3C"/>
                </patternFill>
              </fill>
            </x14:dxf>
          </x14:cfRule>
          <xm:sqref>H27</xm:sqref>
        </x14:conditionalFormatting>
        <x14:conditionalFormatting xmlns:xm="http://schemas.microsoft.com/office/excel/2006/main">
          <x14:cfRule type="cellIs" priority="13" operator="equal" id="{6FD4BEF6-F048-4B0B-B893-5C59481480FF}">
            <xm:f>Values!$A$28</xm:f>
            <x14:dxf>
              <fill>
                <patternFill>
                  <bgColor rgb="FFF1C40F"/>
                </patternFill>
              </fill>
            </x14:dxf>
          </x14:cfRule>
          <xm:sqref>H27</xm:sqref>
        </x14:conditionalFormatting>
        <x14:conditionalFormatting xmlns:xm="http://schemas.microsoft.com/office/excel/2006/main">
          <x14:cfRule type="cellIs" priority="1" operator="equal" id="{026ACCEC-EF9A-4473-96D9-671CFD09F35B}">
            <xm:f>Values!$A$22</xm:f>
            <x14:dxf>
              <fill>
                <patternFill>
                  <bgColor rgb="FF27B060"/>
                </patternFill>
              </fill>
            </x14:dxf>
          </x14:cfRule>
          <x14:cfRule type="cellIs" priority="7" operator="equal" id="{D1D47023-5AC3-48E3-AC5B-0C67A2A1981B}">
            <xm:f>Values!$A$21</xm:f>
            <x14:dxf>
              <fill>
                <patternFill>
                  <bgColor rgb="FFF1C40F"/>
                </patternFill>
              </fill>
            </x14:dxf>
          </x14:cfRule>
          <x14:cfRule type="cellIs" priority="8" operator="equal" id="{16C7846C-255C-46CA-A031-A6B2A55DCE01}">
            <xm:f>Values!$A$20</xm:f>
            <x14:dxf>
              <fill>
                <patternFill>
                  <bgColor rgb="FFF39C12"/>
                </patternFill>
              </fill>
            </x14:dxf>
          </x14:cfRule>
          <x14:cfRule type="cellIs" priority="9" operator="equal" id="{779B6BB4-BC4E-48FE-B203-7698DD66DBC3}">
            <xm:f>Values!$A$19</xm:f>
            <x14:dxf>
              <fill>
                <patternFill>
                  <bgColor rgb="FFE67E22"/>
                </patternFill>
              </fill>
            </x14:dxf>
          </x14:cfRule>
          <x14:cfRule type="cellIs" priority="10" operator="equal" id="{BCF3CF9D-8FDE-4A16-B8B7-202984C1D3EE}">
            <xm:f>Values!$A$18</xm:f>
            <x14:dxf>
              <fill>
                <patternFill>
                  <bgColor rgb="FFE74C3C"/>
                </patternFill>
              </fill>
            </x14:dxf>
          </x14:cfRule>
          <xm:sqref>G30</xm:sqref>
        </x14:conditionalFormatting>
        <x14:conditionalFormatting xmlns:xm="http://schemas.microsoft.com/office/excel/2006/main">
          <x14:cfRule type="cellIs" priority="2" operator="equal" id="{C51A8200-2317-425C-96BF-7A06DD9F5029}">
            <xm:f>Values!$A$29</xm:f>
            <x14:dxf>
              <fill>
                <patternFill>
                  <bgColor rgb="FF27AE60"/>
                </patternFill>
              </fill>
            </x14:dxf>
          </x14:cfRule>
          <x14:cfRule type="cellIs" priority="4" operator="equal" id="{63A6276C-080E-4BB5-AD81-9077E2B4D9F4}">
            <xm:f>Values!$A$27</xm:f>
            <x14:dxf>
              <fill>
                <patternFill>
                  <bgColor rgb="FFF39C12"/>
                </patternFill>
              </fill>
            </x14:dxf>
          </x14:cfRule>
          <x14:cfRule type="cellIs" priority="5" operator="equal" id="{5D99656E-C351-46B0-BB01-5E3A707B5EC3}">
            <xm:f>Values!$A$26</xm:f>
            <x14:dxf>
              <fill>
                <patternFill>
                  <bgColor rgb="FFE67E22"/>
                </patternFill>
              </fill>
            </x14:dxf>
          </x14:cfRule>
          <x14:cfRule type="cellIs" priority="6" operator="equal" id="{10CE1009-59D5-4A2B-98FB-041B26B55B46}">
            <xm:f>Values!$A$25</xm:f>
            <x14:dxf>
              <fill>
                <patternFill>
                  <bgColor rgb="FFE74C3C"/>
                </patternFill>
              </fill>
            </x14:dxf>
          </x14:cfRule>
          <xm:sqref>H30</xm:sqref>
        </x14:conditionalFormatting>
        <x14:conditionalFormatting xmlns:xm="http://schemas.microsoft.com/office/excel/2006/main">
          <x14:cfRule type="cellIs" priority="3" operator="equal" id="{EBE93FCB-D8A9-422B-9D89-5B0AD38D410F}">
            <xm:f>Values!$A$28</xm:f>
            <x14:dxf>
              <fill>
                <patternFill>
                  <bgColor rgb="FFF1C40F"/>
                </patternFill>
              </fill>
            </x14:dxf>
          </x14:cfRule>
          <xm:sqref>H30</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1300-000000000000}">
          <x14:formula1>
            <xm:f>Values!$A$25:$A$29</xm:f>
          </x14:formula1>
          <xm:sqref>H27 H30</xm:sqref>
        </x14:dataValidation>
        <x14:dataValidation type="list" allowBlank="1" showInputMessage="1" showErrorMessage="1" xr:uid="{00000000-0002-0000-1300-000001000000}">
          <x14:formula1>
            <xm:f>Values!$A$18:$A$22</xm:f>
          </x14:formula1>
          <xm:sqref>G27 G30</xm:sqref>
        </x14:dataValidation>
        <x14:dataValidation type="list" allowBlank="1" showInputMessage="1" showErrorMessage="1" xr:uid="{00000000-0002-0000-1300-000002000000}">
          <x14:formula1>
            <xm:f>Values!$A$11:$A$15</xm:f>
          </x14:formula1>
          <xm:sqref>F21:F31</xm:sqref>
        </x14:dataValidation>
        <x14:dataValidation type="list" allowBlank="1" showInputMessage="1" showErrorMessage="1" xr:uid="{00000000-0002-0000-1300-000003000000}">
          <x14:formula1>
            <xm:f>Values!$A$4:$A$8</xm:f>
          </x14:formula1>
          <xm:sqref>E21:E31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O30"/>
  <sheetViews>
    <sheetView zoomScale="80" zoomScaleNormal="80" workbookViewId="0">
      <selection activeCell="F24" sqref="F24"/>
    </sheetView>
  </sheetViews>
  <sheetFormatPr defaultColWidth="8.7109375" defaultRowHeight="15"/>
  <cols>
    <col min="2" max="2" width="71.28515625" customWidth="1"/>
    <col min="3" max="3" width="19.7109375" style="3" bestFit="1" customWidth="1"/>
    <col min="4" max="4" width="35" bestFit="1" customWidth="1"/>
    <col min="5" max="5" width="24.85546875" bestFit="1" customWidth="1"/>
    <col min="6" max="6" width="29.85546875" bestFit="1" customWidth="1"/>
    <col min="7" max="7" width="25" bestFit="1" customWidth="1"/>
    <col min="8" max="8" width="26.5703125" bestFit="1" customWidth="1"/>
    <col min="10" max="13" width="8.7109375" hidden="1" customWidth="1"/>
  </cols>
  <sheetData>
    <row r="1" spans="1:8" ht="59.65" customHeight="1">
      <c r="A1" s="37" t="s">
        <v>166</v>
      </c>
      <c r="B1" s="37"/>
      <c r="C1" s="37"/>
      <c r="D1" s="37"/>
      <c r="E1" s="37"/>
      <c r="F1" s="37"/>
      <c r="G1" s="37"/>
      <c r="H1" s="37"/>
    </row>
    <row r="3" spans="1:8">
      <c r="C3"/>
    </row>
    <row r="4" spans="1:8">
      <c r="C4"/>
    </row>
    <row r="5" spans="1:8">
      <c r="C5" s="28" t="s">
        <v>55</v>
      </c>
      <c r="D5" s="24">
        <f>F28</f>
        <v>0</v>
      </c>
    </row>
    <row r="6" spans="1:8">
      <c r="C6"/>
    </row>
    <row r="7" spans="1:8">
      <c r="C7" s="22" t="s">
        <v>56</v>
      </c>
      <c r="D7" s="23">
        <f>G28</f>
        <v>1</v>
      </c>
    </row>
    <row r="20" spans="1:15" s="21" customFormat="1" ht="30">
      <c r="A20" s="17" t="s">
        <v>4</v>
      </c>
      <c r="B20" s="17" t="s">
        <v>6</v>
      </c>
      <c r="C20" s="17" t="s">
        <v>57</v>
      </c>
      <c r="D20" s="17" t="s">
        <v>10</v>
      </c>
      <c r="E20" s="17" t="s">
        <v>58</v>
      </c>
      <c r="F20" s="17" t="s">
        <v>14</v>
      </c>
      <c r="G20" s="20" t="s">
        <v>59</v>
      </c>
      <c r="H20" s="17" t="s">
        <v>18</v>
      </c>
    </row>
    <row r="21" spans="1:15" ht="30">
      <c r="A21" s="6">
        <v>19.100000000000001</v>
      </c>
      <c r="B21" s="13" t="s">
        <v>167</v>
      </c>
      <c r="C21" s="4" t="s">
        <v>71</v>
      </c>
      <c r="D21" s="3" t="s">
        <v>168</v>
      </c>
      <c r="E21" s="5" t="s">
        <v>61</v>
      </c>
      <c r="F21" s="5" t="s">
        <v>62</v>
      </c>
      <c r="G21" s="19" t="s">
        <v>70</v>
      </c>
      <c r="H21" s="19" t="s">
        <v>70</v>
      </c>
      <c r="J21" s="11">
        <f>IF(E21="No Policy",0,IF(E21="Informal Policy",0.25,IF(E21="Partial Written Policy",0.5,IF(E21="Written Policy",0.75,IF(E21="Approved Written Policy",1,"INVALID")))))</f>
        <v>0</v>
      </c>
      <c r="K21" s="11">
        <f>IF(F21="Not Implemented",0,IF(F21="Parts of Policy Implemented",0.25,IF(F21="Implemented on Some Systems",0.5,IF(F21="Implemented on Most Systems",0.75,IF(F21="Implemented on All Systems",1,"INVALID")))))</f>
        <v>0</v>
      </c>
      <c r="L21" s="11"/>
      <c r="M21" s="11"/>
    </row>
    <row r="22" spans="1:15" ht="47.25" customHeight="1">
      <c r="A22" s="6">
        <v>19.3</v>
      </c>
      <c r="B22" s="13" t="s">
        <v>169</v>
      </c>
      <c r="C22" s="4" t="s">
        <v>71</v>
      </c>
      <c r="D22" s="3" t="s">
        <v>168</v>
      </c>
      <c r="E22" s="5" t="s">
        <v>61</v>
      </c>
      <c r="F22" s="5" t="s">
        <v>62</v>
      </c>
      <c r="G22" s="19" t="s">
        <v>70</v>
      </c>
      <c r="H22" s="19" t="s">
        <v>70</v>
      </c>
      <c r="J22" s="11">
        <f t="shared" ref="J22:J24" si="0">IF(E22="No Policy",0,IF(E22="Informal Policy",0.25,IF(E22="Partial Written Policy",0.5,IF(E22="Written Policy",0.75,IF(E22="Approved Written Policy",1,"INVALID")))))</f>
        <v>0</v>
      </c>
      <c r="K22" s="11">
        <f t="shared" ref="K22:K24" si="1">IF(F22="Not Implemented",0,IF(F22="Parts of Policy Implemented",0.25,IF(F22="Implemented on Some Systems",0.5,IF(F22="Implemented on Most Systems",0.75,IF(F22="Implemented on All Systems",1,"INVALID")))))</f>
        <v>0</v>
      </c>
      <c r="L22" s="11"/>
      <c r="M22" s="11"/>
    </row>
    <row r="23" spans="1:15" ht="60">
      <c r="A23" s="6">
        <v>19.5</v>
      </c>
      <c r="B23" s="13" t="s">
        <v>170</v>
      </c>
      <c r="C23" s="4" t="s">
        <v>71</v>
      </c>
      <c r="D23" s="3" t="s">
        <v>168</v>
      </c>
      <c r="E23" s="5" t="s">
        <v>61</v>
      </c>
      <c r="F23" s="5" t="s">
        <v>62</v>
      </c>
      <c r="G23" s="19" t="s">
        <v>70</v>
      </c>
      <c r="H23" s="19" t="s">
        <v>70</v>
      </c>
      <c r="J23" s="11">
        <f t="shared" si="0"/>
        <v>0</v>
      </c>
      <c r="K23" s="11">
        <f t="shared" si="1"/>
        <v>0</v>
      </c>
      <c r="L23" s="11"/>
      <c r="M23" s="11"/>
    </row>
    <row r="24" spans="1:15" ht="60" customHeight="1">
      <c r="A24" s="6">
        <v>19.600000000000001</v>
      </c>
      <c r="B24" s="13" t="s">
        <v>171</v>
      </c>
      <c r="C24" s="4" t="s">
        <v>71</v>
      </c>
      <c r="D24" s="3" t="s">
        <v>168</v>
      </c>
      <c r="E24" s="5" t="s">
        <v>61</v>
      </c>
      <c r="F24" s="5" t="s">
        <v>62</v>
      </c>
      <c r="G24" s="19" t="s">
        <v>70</v>
      </c>
      <c r="H24" s="19" t="s">
        <v>70</v>
      </c>
      <c r="J24" s="11">
        <f t="shared" si="0"/>
        <v>0</v>
      </c>
      <c r="K24" s="11">
        <f t="shared" si="1"/>
        <v>0</v>
      </c>
      <c r="L24" s="11"/>
      <c r="M24" s="11"/>
    </row>
    <row r="26" spans="1:15" hidden="1">
      <c r="D26" s="2" t="s">
        <v>72</v>
      </c>
      <c r="F26" s="12">
        <f>AVERAGE(J21:J24)</f>
        <v>0</v>
      </c>
      <c r="G26" s="12">
        <f>1-F26</f>
        <v>1</v>
      </c>
    </row>
    <row r="27" spans="1:15" hidden="1">
      <c r="D27" s="4" t="s">
        <v>73</v>
      </c>
      <c r="E27" s="4"/>
      <c r="F27" s="12">
        <f>AVERAGE(K21:K24)</f>
        <v>0</v>
      </c>
      <c r="G27" s="12">
        <f>1-F27</f>
        <v>1</v>
      </c>
    </row>
    <row r="28" spans="1:15" hidden="1">
      <c r="D28" s="4" t="s">
        <v>76</v>
      </c>
      <c r="E28" s="4"/>
      <c r="F28" s="12">
        <f>AVERAGE(F25:F27)</f>
        <v>0</v>
      </c>
      <c r="G28" s="12">
        <f>1-F28</f>
        <v>1</v>
      </c>
    </row>
    <row r="30" spans="1:15" ht="30" customHeight="1">
      <c r="A30" s="34" t="s">
        <v>20</v>
      </c>
      <c r="B30" s="34"/>
      <c r="C30" s="34"/>
      <c r="D30" s="34"/>
      <c r="E30" s="34"/>
      <c r="F30" s="34"/>
      <c r="G30" s="34"/>
      <c r="H30" s="34"/>
      <c r="I30" s="34"/>
      <c r="J30" s="34"/>
      <c r="K30" s="34"/>
      <c r="L30" s="34"/>
      <c r="M30" s="34"/>
      <c r="N30" s="34"/>
      <c r="O30" s="34"/>
    </row>
  </sheetData>
  <mergeCells count="2">
    <mergeCell ref="A1:H1"/>
    <mergeCell ref="A30:O30"/>
  </mergeCells>
  <hyperlinks>
    <hyperlink ref="A30" r:id="rId1" display="http://creativecommons.org/licenses/by-sa/4.0/" xr:uid="{00000000-0004-0000-14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26" operator="equal" id="{1C76063B-2BC8-48AE-A4CB-86241FA635A9}">
            <xm:f>Values!$A$8</xm:f>
            <x14:dxf>
              <fill>
                <patternFill>
                  <bgColor rgb="FF27AE60"/>
                </patternFill>
              </fill>
            </x14:dxf>
          </x14:cfRule>
          <x14:cfRule type="cellIs" priority="27" operator="equal" id="{1072AFC5-E89D-4949-80B6-70988947DD71}">
            <xm:f>Values!$A$7</xm:f>
            <x14:dxf>
              <fill>
                <patternFill>
                  <bgColor rgb="FFF1C40F"/>
                </patternFill>
              </fill>
            </x14:dxf>
          </x14:cfRule>
          <x14:cfRule type="cellIs" priority="28" operator="equal" id="{E5644BCF-7378-485D-8EB8-E75F9AE32DAF}">
            <xm:f>Values!$A$6</xm:f>
            <x14:dxf>
              <fill>
                <patternFill>
                  <bgColor rgb="FFF39C12"/>
                </patternFill>
              </fill>
            </x14:dxf>
          </x14:cfRule>
          <x14:cfRule type="cellIs" priority="29" operator="equal" id="{BC3EE584-0D34-4941-9029-B5AFE32EEEDE}">
            <xm:f>Values!$A$5</xm:f>
            <x14:dxf>
              <fill>
                <patternFill>
                  <bgColor rgb="FFE67E22"/>
                </patternFill>
              </fill>
            </x14:dxf>
          </x14:cfRule>
          <x14:cfRule type="cellIs" priority="30" operator="equal" id="{4A552126-82B6-4A34-A7E0-3466271C0EA3}">
            <xm:f>Values!$A$4</xm:f>
            <x14:dxf>
              <fill>
                <patternFill>
                  <bgColor rgb="FFE74C3C"/>
                </patternFill>
              </fill>
            </x14:dxf>
          </x14:cfRule>
          <xm:sqref>E21:E24</xm:sqref>
        </x14:conditionalFormatting>
        <x14:conditionalFormatting xmlns:xm="http://schemas.microsoft.com/office/excel/2006/main">
          <x14:cfRule type="cellIs" priority="11" operator="equal" id="{7C6235BB-7E53-4840-9B2A-4A8B5B1220B5}">
            <xm:f>Values!$A$15</xm:f>
            <x14:dxf>
              <fill>
                <patternFill>
                  <bgColor rgb="FF27AE60"/>
                </patternFill>
              </fill>
            </x14:dxf>
          </x14:cfRule>
          <x14:cfRule type="cellIs" priority="22" operator="equal" id="{8FA7B226-7F4F-4292-B68C-AE1298EFD536}">
            <xm:f>Values!$A$14</xm:f>
            <x14:dxf>
              <fill>
                <patternFill>
                  <bgColor rgb="FFF1C40F"/>
                </patternFill>
              </fill>
            </x14:dxf>
          </x14:cfRule>
          <x14:cfRule type="cellIs" priority="23" operator="equal" id="{C15CD929-2FC2-4900-B470-BB86D834EE64}">
            <xm:f>Values!$A$13</xm:f>
            <x14:dxf>
              <fill>
                <patternFill>
                  <bgColor rgb="FFF39C12"/>
                </patternFill>
              </fill>
            </x14:dxf>
          </x14:cfRule>
          <x14:cfRule type="cellIs" priority="24" operator="equal" id="{CFBCF24E-3526-4275-9389-C7CE3475B737}">
            <xm:f>Values!$A$12</xm:f>
            <x14:dxf>
              <fill>
                <patternFill>
                  <bgColor rgb="FFE67E22"/>
                </patternFill>
              </fill>
            </x14:dxf>
          </x14:cfRule>
          <x14:cfRule type="cellIs" priority="25" operator="equal" id="{C3EC0198-B345-442F-BF3F-ACC8CB2190B1}">
            <xm:f>Values!$A$11</xm:f>
            <x14:dxf>
              <fill>
                <patternFill>
                  <bgColor rgb="FFE74C3C"/>
                </patternFill>
              </fill>
            </x14:dxf>
          </x14:cfRule>
          <xm:sqref>F21:F24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Values!$A$11:$A$15</xm:f>
          </x14:formula1>
          <xm:sqref>F21:F24</xm:sqref>
        </x14:dataValidation>
        <x14:dataValidation type="list" allowBlank="1" showInputMessage="1" showErrorMessage="1" xr:uid="{00000000-0002-0000-1400-000001000000}">
          <x14:formula1>
            <xm:f>Values!$A$4:$A$8</xm:f>
          </x14:formula1>
          <xm:sqref>E21:E24</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O34"/>
  <sheetViews>
    <sheetView topLeftCell="A10" zoomScale="80" zoomScaleNormal="80" workbookViewId="0">
      <selection activeCell="P27" sqref="P27"/>
    </sheetView>
  </sheetViews>
  <sheetFormatPr defaultColWidth="8.7109375" defaultRowHeight="15"/>
  <cols>
    <col min="2" max="2" width="71.28515625" customWidth="1"/>
    <col min="3" max="3" width="19.7109375" style="3" bestFit="1" customWidth="1"/>
    <col min="4" max="4" width="35" bestFit="1" customWidth="1"/>
    <col min="5" max="5" width="24.85546875" bestFit="1" customWidth="1"/>
    <col min="6" max="6" width="32.140625" bestFit="1" customWidth="1"/>
    <col min="7" max="7" width="25" bestFit="1" customWidth="1"/>
    <col min="8" max="8" width="26.5703125" bestFit="1" customWidth="1"/>
    <col min="10" max="13" width="8.7109375" hidden="1" customWidth="1"/>
  </cols>
  <sheetData>
    <row r="1" spans="1:8" ht="59.65" customHeight="1">
      <c r="A1" s="37" t="s">
        <v>172</v>
      </c>
      <c r="B1" s="37"/>
      <c r="C1" s="37"/>
      <c r="D1" s="37"/>
      <c r="E1" s="37"/>
      <c r="F1" s="37"/>
      <c r="G1" s="37"/>
      <c r="H1" s="37"/>
    </row>
    <row r="3" spans="1:8">
      <c r="C3"/>
    </row>
    <row r="4" spans="1:8">
      <c r="C4"/>
    </row>
    <row r="5" spans="1:8">
      <c r="C5" s="28" t="s">
        <v>55</v>
      </c>
      <c r="D5" s="24">
        <f>F32</f>
        <v>0</v>
      </c>
    </row>
    <row r="6" spans="1:8">
      <c r="C6"/>
    </row>
    <row r="7" spans="1:8">
      <c r="C7" s="22" t="s">
        <v>56</v>
      </c>
      <c r="D7" s="23">
        <f>G32</f>
        <v>1</v>
      </c>
    </row>
    <row r="20" spans="1:13" s="21" customFormat="1" ht="30">
      <c r="A20" s="17" t="s">
        <v>4</v>
      </c>
      <c r="B20" s="17" t="s">
        <v>6</v>
      </c>
      <c r="C20" s="17" t="s">
        <v>57</v>
      </c>
      <c r="D20" s="17" t="s">
        <v>10</v>
      </c>
      <c r="E20" s="17" t="s">
        <v>58</v>
      </c>
      <c r="F20" s="17" t="s">
        <v>14</v>
      </c>
      <c r="G20" s="20" t="s">
        <v>59</v>
      </c>
      <c r="H20" s="17" t="s">
        <v>18</v>
      </c>
    </row>
    <row r="21" spans="1:13" ht="48" customHeight="1">
      <c r="A21" s="6">
        <v>20.100000000000001</v>
      </c>
      <c r="B21" s="13" t="s">
        <v>173</v>
      </c>
      <c r="C21" s="4" t="s">
        <v>71</v>
      </c>
      <c r="D21" s="3" t="s">
        <v>174</v>
      </c>
      <c r="E21" s="5" t="s">
        <v>61</v>
      </c>
      <c r="F21" s="5" t="s">
        <v>62</v>
      </c>
      <c r="G21" s="19" t="s">
        <v>70</v>
      </c>
      <c r="H21" s="19" t="s">
        <v>70</v>
      </c>
      <c r="J21" s="11">
        <f t="shared" ref="J21:J28" si="0">IF(E21="No Policy",0,IF(E21="Informal Policy",0.25,IF(E21="Partial Written Policy",0.5,IF(E21="Written Policy",0.75,IF(E21="Approved Written Policy",1,"INVALID")))))</f>
        <v>0</v>
      </c>
      <c r="K21" s="11">
        <f>IF(F21="Not Implemented",0,IF(F21="Parts of Policy Implemented",0.25,IF(F21="Implemented on Some Systems",0.5,IF(F21="Implemented on Most Systems",0.75,IF(F21="Implemented on All Systems",1,"INVALID")))))</f>
        <v>0</v>
      </c>
      <c r="L21" s="11"/>
      <c r="M21" s="11"/>
    </row>
    <row r="22" spans="1:13" ht="45">
      <c r="A22" s="6">
        <v>20.2</v>
      </c>
      <c r="B22" s="13" t="s">
        <v>175</v>
      </c>
      <c r="C22" s="4" t="s">
        <v>86</v>
      </c>
      <c r="D22" s="3" t="s">
        <v>174</v>
      </c>
      <c r="E22" s="5" t="s">
        <v>61</v>
      </c>
      <c r="F22" s="5" t="s">
        <v>62</v>
      </c>
      <c r="G22" s="19" t="s">
        <v>70</v>
      </c>
      <c r="H22" s="19" t="s">
        <v>70</v>
      </c>
      <c r="J22" s="11">
        <f t="shared" si="0"/>
        <v>0</v>
      </c>
      <c r="K22" s="11">
        <f t="shared" ref="K22:K28" si="1">IF(F22="Not Implemented",0,IF(F22="Parts of Policy Implemented",0.25,IF(F22="Implemented on Some Systems",0.5,IF(F22="Implemented on Most Systems",0.75,IF(F22="Implemented on All Systems",1,"INVALID")))))</f>
        <v>0</v>
      </c>
      <c r="L22" s="11"/>
      <c r="M22" s="11"/>
    </row>
    <row r="23" spans="1:13" ht="30">
      <c r="A23" s="6">
        <v>20.3</v>
      </c>
      <c r="B23" s="13" t="s">
        <v>176</v>
      </c>
      <c r="C23" s="4" t="s">
        <v>86</v>
      </c>
      <c r="D23" s="3" t="s">
        <v>174</v>
      </c>
      <c r="E23" s="5" t="s">
        <v>61</v>
      </c>
      <c r="F23" s="5" t="s">
        <v>62</v>
      </c>
      <c r="G23" s="19" t="s">
        <v>70</v>
      </c>
      <c r="H23" s="19" t="s">
        <v>70</v>
      </c>
      <c r="J23" s="11">
        <f t="shared" si="0"/>
        <v>0</v>
      </c>
      <c r="K23" s="11">
        <f t="shared" si="1"/>
        <v>0</v>
      </c>
      <c r="L23" s="11"/>
      <c r="M23" s="11"/>
    </row>
    <row r="24" spans="1:13" ht="76.5" customHeight="1">
      <c r="A24" s="6">
        <v>20.399999999999999</v>
      </c>
      <c r="B24" s="13" t="s">
        <v>177</v>
      </c>
      <c r="C24" s="4" t="s">
        <v>86</v>
      </c>
      <c r="D24" s="3" t="s">
        <v>174</v>
      </c>
      <c r="E24" s="5" t="s">
        <v>61</v>
      </c>
      <c r="F24" s="5" t="s">
        <v>62</v>
      </c>
      <c r="G24" s="19" t="s">
        <v>70</v>
      </c>
      <c r="H24" s="19" t="s">
        <v>70</v>
      </c>
      <c r="J24" s="11">
        <f t="shared" si="0"/>
        <v>0</v>
      </c>
      <c r="K24" s="11">
        <f t="shared" si="1"/>
        <v>0</v>
      </c>
      <c r="L24" s="11"/>
      <c r="M24" s="11"/>
    </row>
    <row r="25" spans="1:13" ht="60">
      <c r="A25" s="6">
        <v>20.5</v>
      </c>
      <c r="B25" s="13" t="s">
        <v>178</v>
      </c>
      <c r="C25" s="4" t="s">
        <v>86</v>
      </c>
      <c r="D25" s="3" t="s">
        <v>174</v>
      </c>
      <c r="E25" s="5" t="s">
        <v>61</v>
      </c>
      <c r="F25" s="5" t="s">
        <v>62</v>
      </c>
      <c r="G25" s="19" t="s">
        <v>70</v>
      </c>
      <c r="H25" s="19" t="s">
        <v>70</v>
      </c>
      <c r="J25" s="11">
        <f t="shared" si="0"/>
        <v>0</v>
      </c>
      <c r="K25" s="11">
        <f t="shared" si="1"/>
        <v>0</v>
      </c>
      <c r="L25" s="11"/>
      <c r="M25" s="11"/>
    </row>
    <row r="26" spans="1:13" ht="45">
      <c r="A26" s="6">
        <v>20.6</v>
      </c>
      <c r="B26" s="13" t="s">
        <v>179</v>
      </c>
      <c r="C26" s="4" t="s">
        <v>86</v>
      </c>
      <c r="D26" s="4" t="s">
        <v>174</v>
      </c>
      <c r="E26" s="5" t="s">
        <v>61</v>
      </c>
      <c r="F26" s="5" t="s">
        <v>62</v>
      </c>
      <c r="G26" s="19" t="s">
        <v>70</v>
      </c>
      <c r="H26" s="19" t="s">
        <v>70</v>
      </c>
      <c r="J26" s="11">
        <f t="shared" si="0"/>
        <v>0</v>
      </c>
      <c r="K26" s="11">
        <f t="shared" si="1"/>
        <v>0</v>
      </c>
      <c r="L26" s="11"/>
      <c r="M26" s="11"/>
    </row>
    <row r="27" spans="1:13" ht="58.15" customHeight="1">
      <c r="A27" s="6">
        <v>20.7</v>
      </c>
      <c r="B27" s="13" t="s">
        <v>180</v>
      </c>
      <c r="C27" s="4" t="s">
        <v>86</v>
      </c>
      <c r="D27" s="4" t="s">
        <v>174</v>
      </c>
      <c r="E27" s="5" t="s">
        <v>61</v>
      </c>
      <c r="F27" s="5" t="s">
        <v>62</v>
      </c>
      <c r="G27" s="19" t="s">
        <v>70</v>
      </c>
      <c r="H27" s="19" t="s">
        <v>70</v>
      </c>
      <c r="J27" s="11">
        <f t="shared" si="0"/>
        <v>0</v>
      </c>
      <c r="K27" s="11">
        <f t="shared" si="1"/>
        <v>0</v>
      </c>
      <c r="L27" s="11"/>
      <c r="M27" s="11"/>
    </row>
    <row r="28" spans="1:13" ht="60">
      <c r="A28" s="6">
        <v>20.8</v>
      </c>
      <c r="B28" s="13" t="s">
        <v>181</v>
      </c>
      <c r="C28" s="4" t="s">
        <v>86</v>
      </c>
      <c r="D28" s="3" t="s">
        <v>174</v>
      </c>
      <c r="E28" s="5" t="s">
        <v>61</v>
      </c>
      <c r="F28" s="5" t="s">
        <v>62</v>
      </c>
      <c r="G28" s="19" t="s">
        <v>70</v>
      </c>
      <c r="H28" s="19" t="s">
        <v>70</v>
      </c>
      <c r="J28" s="11">
        <f t="shared" si="0"/>
        <v>0</v>
      </c>
      <c r="K28" s="11">
        <f t="shared" si="1"/>
        <v>0</v>
      </c>
      <c r="L28" s="11"/>
      <c r="M28" s="11"/>
    </row>
    <row r="30" spans="1:13" hidden="1">
      <c r="D30" s="2" t="s">
        <v>72</v>
      </c>
      <c r="F30" s="12">
        <f>AVERAGE(J21:J28)</f>
        <v>0</v>
      </c>
      <c r="G30" s="11">
        <f>1-F30</f>
        <v>1</v>
      </c>
    </row>
    <row r="31" spans="1:13" hidden="1">
      <c r="D31" s="4" t="s">
        <v>73</v>
      </c>
      <c r="E31" s="4"/>
      <c r="F31" s="12">
        <f>AVERAGE(K21:K28)</f>
        <v>0</v>
      </c>
      <c r="G31" s="11">
        <f>1-F31</f>
        <v>1</v>
      </c>
    </row>
    <row r="32" spans="1:13" hidden="1">
      <c r="D32" s="4" t="s">
        <v>76</v>
      </c>
      <c r="E32" s="4"/>
      <c r="F32" s="12">
        <f>AVERAGE(F28:F31)</f>
        <v>0</v>
      </c>
      <c r="G32" s="11">
        <f>1-F32</f>
        <v>1</v>
      </c>
    </row>
    <row r="34" spans="1:15" ht="30" customHeight="1">
      <c r="A34" s="34" t="s">
        <v>20</v>
      </c>
      <c r="B34" s="34"/>
      <c r="C34" s="34"/>
      <c r="D34" s="34"/>
      <c r="E34" s="34"/>
      <c r="F34" s="34"/>
      <c r="G34" s="34"/>
      <c r="H34" s="34"/>
      <c r="I34" s="34"/>
      <c r="J34" s="34"/>
      <c r="K34" s="34"/>
      <c r="L34" s="34"/>
      <c r="M34" s="34"/>
      <c r="N34" s="34"/>
      <c r="O34" s="34"/>
    </row>
  </sheetData>
  <mergeCells count="2">
    <mergeCell ref="A1:H1"/>
    <mergeCell ref="A34:O34"/>
  </mergeCells>
  <hyperlinks>
    <hyperlink ref="A34" r:id="rId1" display="http://creativecommons.org/licenses/by-sa/4.0/" xr:uid="{00000000-0004-0000-15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52" operator="equal" id="{FEF89AAA-C8F8-4BD8-AAFB-68F7591F8DAE}">
            <xm:f>Values!$A$8</xm:f>
            <x14:dxf>
              <fill>
                <patternFill>
                  <bgColor rgb="FF27AE60"/>
                </patternFill>
              </fill>
            </x14:dxf>
          </x14:cfRule>
          <x14:cfRule type="cellIs" priority="53" operator="equal" id="{EAC49842-59D7-43B3-BCD8-A6168F87A384}">
            <xm:f>Values!$A$7</xm:f>
            <x14:dxf>
              <fill>
                <patternFill>
                  <bgColor rgb="FFF1C40F"/>
                </patternFill>
              </fill>
            </x14:dxf>
          </x14:cfRule>
          <x14:cfRule type="cellIs" priority="54" operator="equal" id="{73094555-551F-4559-9F3B-D370783C8A66}">
            <xm:f>Values!$A$6</xm:f>
            <x14:dxf>
              <fill>
                <patternFill>
                  <bgColor rgb="FFF39C12"/>
                </patternFill>
              </fill>
            </x14:dxf>
          </x14:cfRule>
          <x14:cfRule type="cellIs" priority="55" operator="equal" id="{AC85F8CC-4304-492C-BAA0-6ED22E3F4D8A}">
            <xm:f>Values!$A$5</xm:f>
            <x14:dxf>
              <fill>
                <patternFill>
                  <bgColor rgb="FFE67E22"/>
                </patternFill>
              </fill>
            </x14:dxf>
          </x14:cfRule>
          <x14:cfRule type="cellIs" priority="56" operator="equal" id="{EFCD416F-54CB-483C-9813-383A746DEF8A}">
            <xm:f>Values!$A$4</xm:f>
            <x14:dxf>
              <fill>
                <patternFill>
                  <bgColor rgb="FFE74C3C"/>
                </patternFill>
              </fill>
            </x14:dxf>
          </x14:cfRule>
          <xm:sqref>E21</xm:sqref>
        </x14:conditionalFormatting>
        <x14:conditionalFormatting xmlns:xm="http://schemas.microsoft.com/office/excel/2006/main">
          <x14:cfRule type="cellIs" priority="11" operator="equal" id="{132AE8BA-5DD2-400D-8692-2D6A2B11E970}">
            <xm:f>Values!$A$15</xm:f>
            <x14:dxf>
              <fill>
                <patternFill>
                  <bgColor rgb="FF27AE60"/>
                </patternFill>
              </fill>
            </x14:dxf>
          </x14:cfRule>
          <x14:cfRule type="cellIs" priority="48" operator="equal" id="{0599B709-C9D6-4925-A652-E9E9C751D2E2}">
            <xm:f>Values!$A$14</xm:f>
            <x14:dxf>
              <fill>
                <patternFill>
                  <bgColor rgb="FFF1C40F"/>
                </patternFill>
              </fill>
            </x14:dxf>
          </x14:cfRule>
          <x14:cfRule type="cellIs" priority="49" operator="equal" id="{DD5018F0-4730-4337-8EAA-0218D0BBADBE}">
            <xm:f>Values!$A$13</xm:f>
            <x14:dxf>
              <fill>
                <patternFill>
                  <bgColor rgb="FFF39C12"/>
                </patternFill>
              </fill>
            </x14:dxf>
          </x14:cfRule>
          <x14:cfRule type="cellIs" priority="50" operator="equal" id="{3E730F6B-24F5-4BB9-99F8-AE6CE94B4126}">
            <xm:f>Values!$A$12</xm:f>
            <x14:dxf>
              <fill>
                <patternFill>
                  <bgColor rgb="FFE67E22"/>
                </patternFill>
              </fill>
            </x14:dxf>
          </x14:cfRule>
          <x14:cfRule type="cellIs" priority="51" operator="equal" id="{97C5045C-DE7E-4EBB-87C2-3414345545DA}">
            <xm:f>Values!$A$11</xm:f>
            <x14:dxf>
              <fill>
                <patternFill>
                  <bgColor rgb="FFE74C3C"/>
                </patternFill>
              </fill>
            </x14:dxf>
          </x14:cfRule>
          <xm:sqref>F21</xm:sqref>
        </x14:conditionalFormatting>
        <x14:conditionalFormatting xmlns:xm="http://schemas.microsoft.com/office/excel/2006/main">
          <x14:cfRule type="cellIs" priority="6" operator="equal" id="{1958EB94-23E4-4134-8F26-82BABED9CC1A}">
            <xm:f>Values!$A$15</xm:f>
            <x14:dxf>
              <fill>
                <patternFill>
                  <bgColor rgb="FF27AE60"/>
                </patternFill>
              </fill>
            </x14:dxf>
          </x14:cfRule>
          <x14:cfRule type="cellIs" priority="7" operator="equal" id="{F347EC3E-4ECC-46FC-A6F7-971D74B17C29}">
            <xm:f>Values!$A$14</xm:f>
            <x14:dxf>
              <fill>
                <patternFill>
                  <bgColor rgb="FFF1C40F"/>
                </patternFill>
              </fill>
            </x14:dxf>
          </x14:cfRule>
          <x14:cfRule type="cellIs" priority="8" operator="equal" id="{58DC8BF8-490A-4FCA-8784-069F1758F963}">
            <xm:f>Values!$A$13</xm:f>
            <x14:dxf>
              <fill>
                <patternFill>
                  <bgColor rgb="FFF39C12"/>
                </patternFill>
              </fill>
            </x14:dxf>
          </x14:cfRule>
          <x14:cfRule type="cellIs" priority="9" operator="equal" id="{BB8803C1-F517-4057-92D2-B762B0FBA167}">
            <xm:f>Values!$A$12</xm:f>
            <x14:dxf>
              <fill>
                <patternFill>
                  <bgColor rgb="FFE67E22"/>
                </patternFill>
              </fill>
            </x14:dxf>
          </x14:cfRule>
          <x14:cfRule type="cellIs" priority="10" operator="equal" id="{9498E054-4527-42B6-BDD4-461D7D2E4350}">
            <xm:f>Values!$A$11</xm:f>
            <x14:dxf>
              <fill>
                <patternFill>
                  <bgColor rgb="FFE74C3C"/>
                </patternFill>
              </fill>
            </x14:dxf>
          </x14:cfRule>
          <xm:sqref>F22:F28</xm:sqref>
        </x14:conditionalFormatting>
        <x14:conditionalFormatting xmlns:xm="http://schemas.microsoft.com/office/excel/2006/main">
          <x14:cfRule type="cellIs" priority="1" operator="equal" id="{9DAF9225-286D-4609-9236-5D1E9F6C8600}">
            <xm:f>Values!$A$8</xm:f>
            <x14:dxf>
              <fill>
                <patternFill>
                  <bgColor rgb="FF27AE60"/>
                </patternFill>
              </fill>
            </x14:dxf>
          </x14:cfRule>
          <x14:cfRule type="cellIs" priority="2" operator="equal" id="{36EDAEF0-19C3-4193-97E2-BC5FAD9EC3B8}">
            <xm:f>Values!$A$7</xm:f>
            <x14:dxf>
              <fill>
                <patternFill>
                  <bgColor rgb="FFF1C40F"/>
                </patternFill>
              </fill>
            </x14:dxf>
          </x14:cfRule>
          <x14:cfRule type="cellIs" priority="3" operator="equal" id="{099CD0EF-5DE8-4F23-8D1F-D51D386CCC45}">
            <xm:f>Values!$A$6</xm:f>
            <x14:dxf>
              <fill>
                <patternFill>
                  <bgColor rgb="FFF39C12"/>
                </patternFill>
              </fill>
            </x14:dxf>
          </x14:cfRule>
          <x14:cfRule type="cellIs" priority="4" operator="equal" id="{57159E52-6B1C-4CC0-B6A1-008D918F142C}">
            <xm:f>Values!$A$5</xm:f>
            <x14:dxf>
              <fill>
                <patternFill>
                  <bgColor rgb="FFE67E22"/>
                </patternFill>
              </fill>
            </x14:dxf>
          </x14:cfRule>
          <x14:cfRule type="cellIs" priority="5" operator="equal" id="{788EBAC0-1C0C-491A-8792-531AB3246BDC}">
            <xm:f>Values!$A$4</xm:f>
            <x14:dxf>
              <fill>
                <patternFill>
                  <bgColor rgb="FFE74C3C"/>
                </patternFill>
              </fill>
            </x14:dxf>
          </x14:cfRule>
          <xm:sqref>E22:E28</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1500-000000000000}">
          <x14:formula1>
            <xm:f>Values!$A$11:$A$15</xm:f>
          </x14:formula1>
          <xm:sqref>F21:F28</xm:sqref>
        </x14:dataValidation>
        <x14:dataValidation type="list" allowBlank="1" showInputMessage="1" showErrorMessage="1" xr:uid="{00000000-0002-0000-1500-000001000000}">
          <x14:formula1>
            <xm:f>Values!$A$4:$A$8</xm:f>
          </x14:formula1>
          <xm:sqref>E21:E28</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50B2-F7B0-4477-8261-EA3B724F4095}">
  <sheetPr>
    <pageSetUpPr fitToPage="1"/>
  </sheetPr>
  <dimension ref="A1:O29"/>
  <sheetViews>
    <sheetView zoomScale="80" zoomScaleNormal="80" workbookViewId="0">
      <selection activeCell="F23" sqref="F23"/>
    </sheetView>
  </sheetViews>
  <sheetFormatPr defaultColWidth="8.7109375" defaultRowHeight="15"/>
  <cols>
    <col min="2" max="2" width="71.28515625" customWidth="1"/>
    <col min="3" max="3" width="19.7109375" style="3" bestFit="1" customWidth="1"/>
    <col min="4" max="4" width="35" bestFit="1" customWidth="1"/>
    <col min="5" max="5" width="24.85546875" bestFit="1" customWidth="1"/>
    <col min="6" max="6" width="29.85546875" bestFit="1" customWidth="1"/>
    <col min="7" max="7" width="25" bestFit="1" customWidth="1"/>
    <col min="8" max="8" width="26.5703125" bestFit="1" customWidth="1"/>
    <col min="10" max="11" width="8.7109375" hidden="1" customWidth="1"/>
    <col min="12" max="13" width="8.7109375" customWidth="1"/>
  </cols>
  <sheetData>
    <row r="1" spans="1:8" ht="59.65" customHeight="1">
      <c r="A1" s="37" t="s">
        <v>203</v>
      </c>
      <c r="B1" s="37"/>
      <c r="C1" s="37"/>
      <c r="D1" s="37"/>
      <c r="E1" s="37"/>
      <c r="F1" s="37"/>
      <c r="G1" s="37"/>
      <c r="H1" s="37"/>
    </row>
    <row r="3" spans="1:8">
      <c r="C3"/>
    </row>
    <row r="4" spans="1:8">
      <c r="C4"/>
    </row>
    <row r="5" spans="1:8">
      <c r="C5" s="29" t="s">
        <v>55</v>
      </c>
      <c r="D5" s="24">
        <f>F27</f>
        <v>0</v>
      </c>
    </row>
    <row r="6" spans="1:8">
      <c r="C6"/>
    </row>
    <row r="7" spans="1:8">
      <c r="C7" s="22" t="s">
        <v>56</v>
      </c>
      <c r="D7" s="23">
        <f>G27</f>
        <v>1</v>
      </c>
    </row>
    <row r="20" spans="1:15" s="21" customFormat="1" ht="30">
      <c r="A20" s="17" t="s">
        <v>4</v>
      </c>
      <c r="B20" s="17" t="s">
        <v>6</v>
      </c>
      <c r="C20" s="17" t="s">
        <v>57</v>
      </c>
      <c r="D20" s="17" t="s">
        <v>10</v>
      </c>
      <c r="E20" s="17" t="s">
        <v>58</v>
      </c>
      <c r="F20" s="17" t="s">
        <v>14</v>
      </c>
      <c r="G20" s="20" t="s">
        <v>59</v>
      </c>
      <c r="H20" s="17" t="s">
        <v>18</v>
      </c>
    </row>
    <row r="21" spans="1:15" ht="48" customHeight="1">
      <c r="A21" s="6">
        <v>21.1</v>
      </c>
      <c r="B21" s="30" t="s">
        <v>204</v>
      </c>
      <c r="C21" s="4" t="s">
        <v>71</v>
      </c>
      <c r="D21" s="3" t="s">
        <v>207</v>
      </c>
      <c r="E21" s="5" t="s">
        <v>61</v>
      </c>
      <c r="F21" s="5" t="s">
        <v>62</v>
      </c>
      <c r="G21" s="19" t="s">
        <v>70</v>
      </c>
      <c r="H21" s="19" t="s">
        <v>70</v>
      </c>
      <c r="J21" s="11">
        <f t="shared" ref="J21:J23" si="0">IF(E21="No Policy",0,IF(E21="Informal Policy",0.25,IF(E21="Partial Written Policy",0.5,IF(E21="Written Policy",0.75,IF(E21="Approved Written Policy",1,"INVALID")))))</f>
        <v>0</v>
      </c>
      <c r="K21" s="11">
        <f>IF(F21="Not Implemented",0,IF(F21="Parts of Policy Implemented",0.25,IF(F21="Implemented on Some Systems",0.5,IF(F21="Implemented on Most Systems",0.75,IF(F21="Implemented on All Systems",1,"INVALID")))))</f>
        <v>0</v>
      </c>
      <c r="L21" s="11"/>
      <c r="M21" s="11"/>
    </row>
    <row r="22" spans="1:15" ht="30">
      <c r="A22" s="6">
        <v>21.2</v>
      </c>
      <c r="B22" s="13" t="s">
        <v>205</v>
      </c>
      <c r="C22" s="4" t="s">
        <v>71</v>
      </c>
      <c r="D22" s="3" t="s">
        <v>207</v>
      </c>
      <c r="E22" s="5" t="s">
        <v>61</v>
      </c>
      <c r="F22" s="5" t="s">
        <v>62</v>
      </c>
      <c r="G22" s="19" t="s">
        <v>70</v>
      </c>
      <c r="H22" s="19" t="s">
        <v>70</v>
      </c>
      <c r="J22" s="11">
        <f t="shared" si="0"/>
        <v>0</v>
      </c>
      <c r="K22" s="11">
        <f t="shared" ref="K22:K23" si="1">IF(F22="Not Implemented",0,IF(F22="Parts of Policy Implemented",0.25,IF(F22="Implemented on Some Systems",0.5,IF(F22="Implemented on Most Systems",0.75,IF(F22="Implemented on All Systems",1,"INVALID")))))</f>
        <v>0</v>
      </c>
      <c r="L22" s="11"/>
      <c r="M22" s="11"/>
    </row>
    <row r="23" spans="1:15" ht="30">
      <c r="A23" s="6">
        <v>21.3</v>
      </c>
      <c r="B23" s="13" t="s">
        <v>206</v>
      </c>
      <c r="C23" s="4" t="s">
        <v>71</v>
      </c>
      <c r="D23" s="3" t="s">
        <v>207</v>
      </c>
      <c r="E23" s="5" t="s">
        <v>61</v>
      </c>
      <c r="F23" s="5" t="s">
        <v>62</v>
      </c>
      <c r="G23" s="19" t="s">
        <v>70</v>
      </c>
      <c r="H23" s="19" t="s">
        <v>70</v>
      </c>
      <c r="J23" s="11">
        <f t="shared" si="0"/>
        <v>0</v>
      </c>
      <c r="K23" s="11">
        <f t="shared" si="1"/>
        <v>0</v>
      </c>
      <c r="L23" s="11"/>
      <c r="M23" s="11"/>
    </row>
    <row r="25" spans="1:15" hidden="1">
      <c r="D25" s="2" t="s">
        <v>72</v>
      </c>
      <c r="F25" s="12">
        <f>AVERAGE(J21:J23)</f>
        <v>0</v>
      </c>
      <c r="G25" s="11">
        <f>1-F25</f>
        <v>1</v>
      </c>
    </row>
    <row r="26" spans="1:15" hidden="1">
      <c r="D26" s="4" t="s">
        <v>73</v>
      </c>
      <c r="E26" s="4"/>
      <c r="F26" s="12">
        <f>AVERAGE(K21:K23)</f>
        <v>0</v>
      </c>
      <c r="G26" s="11">
        <f>1-F26</f>
        <v>1</v>
      </c>
    </row>
    <row r="27" spans="1:15" hidden="1">
      <c r="D27" s="4" t="s">
        <v>76</v>
      </c>
      <c r="E27" s="4"/>
      <c r="F27" s="12">
        <f>AVERAGE(F24:F26)</f>
        <v>0</v>
      </c>
      <c r="G27" s="11">
        <f>1-F27</f>
        <v>1</v>
      </c>
    </row>
    <row r="29" spans="1:15" ht="30" customHeight="1">
      <c r="A29" s="34" t="s">
        <v>20</v>
      </c>
      <c r="B29" s="34"/>
      <c r="C29" s="34"/>
      <c r="D29" s="34"/>
      <c r="E29" s="34"/>
      <c r="F29" s="34"/>
      <c r="G29" s="34"/>
      <c r="H29" s="34"/>
      <c r="I29" s="34"/>
      <c r="J29" s="34"/>
      <c r="K29" s="34"/>
      <c r="L29" s="34"/>
      <c r="M29" s="34"/>
      <c r="N29" s="34"/>
      <c r="O29" s="34"/>
    </row>
  </sheetData>
  <mergeCells count="2">
    <mergeCell ref="A1:H1"/>
    <mergeCell ref="A29:O29"/>
  </mergeCells>
  <hyperlinks>
    <hyperlink ref="A29" r:id="rId1" display="http://creativecommons.org/licenses/by-sa/4.0/" xr:uid="{151052A8-29F7-4ABD-AE3E-296AC5108E18}"/>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96" operator="equal" id="{ACDA10C8-E329-4641-93B2-680E0EB54451}">
            <xm:f>Values!$A$8</xm:f>
            <x14:dxf>
              <fill>
                <patternFill>
                  <bgColor rgb="FF27AE60"/>
                </patternFill>
              </fill>
            </x14:dxf>
          </x14:cfRule>
          <x14:cfRule type="cellIs" priority="97" operator="equal" id="{684106F7-D4D3-492E-922E-2C1304DD267D}">
            <xm:f>Values!$A$7</xm:f>
            <x14:dxf>
              <fill>
                <patternFill>
                  <bgColor rgb="FFF1C40F"/>
                </patternFill>
              </fill>
            </x14:dxf>
          </x14:cfRule>
          <x14:cfRule type="cellIs" priority="98" operator="equal" id="{E99DC457-89D2-43CD-A621-BDB0287933B0}">
            <xm:f>Values!$A$6</xm:f>
            <x14:dxf>
              <fill>
                <patternFill>
                  <bgColor rgb="FFF39C12"/>
                </patternFill>
              </fill>
            </x14:dxf>
          </x14:cfRule>
          <x14:cfRule type="cellIs" priority="99" operator="equal" id="{DF5A9A07-9BD8-4260-A4F0-69ECC3034CD3}">
            <xm:f>Values!$A$5</xm:f>
            <x14:dxf>
              <fill>
                <patternFill>
                  <bgColor rgb="FFE67E22"/>
                </patternFill>
              </fill>
            </x14:dxf>
          </x14:cfRule>
          <x14:cfRule type="cellIs" priority="100" operator="equal" id="{FC0CF5F4-C003-49D9-AEE9-D68095E926B9}">
            <xm:f>Values!$A$4</xm:f>
            <x14:dxf>
              <fill>
                <patternFill>
                  <bgColor rgb="FFE74C3C"/>
                </patternFill>
              </fill>
            </x14:dxf>
          </x14:cfRule>
          <xm:sqref>E21:E23</xm:sqref>
        </x14:conditionalFormatting>
        <x14:conditionalFormatting xmlns:xm="http://schemas.microsoft.com/office/excel/2006/main">
          <x14:cfRule type="cellIs" priority="91" operator="equal" id="{198F1645-185C-4C22-9E99-E7F46154B8BB}">
            <xm:f>Values!$A$15</xm:f>
            <x14:dxf>
              <fill>
                <patternFill>
                  <bgColor rgb="FF27AE60"/>
                </patternFill>
              </fill>
            </x14:dxf>
          </x14:cfRule>
          <x14:cfRule type="cellIs" priority="92" operator="equal" id="{67459306-2197-48FE-8F14-8750EBCC191A}">
            <xm:f>Values!$A$14</xm:f>
            <x14:dxf>
              <fill>
                <patternFill>
                  <bgColor rgb="FFF1C40F"/>
                </patternFill>
              </fill>
            </x14:dxf>
          </x14:cfRule>
          <x14:cfRule type="cellIs" priority="93" operator="equal" id="{BA569EC5-F491-464E-A2FE-5D53542C38BE}">
            <xm:f>Values!$A$13</xm:f>
            <x14:dxf>
              <fill>
                <patternFill>
                  <bgColor rgb="FFF39C12"/>
                </patternFill>
              </fill>
            </x14:dxf>
          </x14:cfRule>
          <x14:cfRule type="cellIs" priority="94" operator="equal" id="{426A39C8-10C0-4F88-9DA3-A4B8CD0E227E}">
            <xm:f>Values!$A$12</xm:f>
            <x14:dxf>
              <fill>
                <patternFill>
                  <bgColor rgb="FFE67E22"/>
                </patternFill>
              </fill>
            </x14:dxf>
          </x14:cfRule>
          <x14:cfRule type="cellIs" priority="95" operator="equal" id="{D4D6D7DD-F5D5-42C1-B42D-BEC442C61BBE}">
            <xm:f>Values!$A$11</xm:f>
            <x14:dxf>
              <fill>
                <patternFill>
                  <bgColor rgb="FFE74C3C"/>
                </patternFill>
              </fill>
            </x14:dxf>
          </x14:cfRule>
          <xm:sqref>F21:F23</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3201EF82-4D0C-4C4B-9FC6-936CD21A2056}">
          <x14:formula1>
            <xm:f>Values!$A$4:$A$8</xm:f>
          </x14:formula1>
          <xm:sqref>E21:E23</xm:sqref>
        </x14:dataValidation>
        <x14:dataValidation type="list" allowBlank="1" showInputMessage="1" showErrorMessage="1" xr:uid="{EBB2BD20-4E65-467A-B9B5-B06106D9997B}">
          <x14:formula1>
            <xm:f>Values!$A$11:$A$15</xm:f>
          </x14:formula1>
          <xm:sqref>F21:F23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29"/>
  <sheetViews>
    <sheetView workbookViewId="0">
      <selection activeCell="B5" sqref="B5"/>
    </sheetView>
  </sheetViews>
  <sheetFormatPr defaultRowHeight="15"/>
  <cols>
    <col min="1" max="1" width="37.28515625" customWidth="1"/>
  </cols>
  <sheetData>
    <row r="1" spans="1:1">
      <c r="A1" s="10" t="s">
        <v>182</v>
      </c>
    </row>
    <row r="3" spans="1:1">
      <c r="A3" s="28" t="s">
        <v>183</v>
      </c>
    </row>
    <row r="4" spans="1:1">
      <c r="A4" s="2" t="s">
        <v>61</v>
      </c>
    </row>
    <row r="5" spans="1:1">
      <c r="A5" s="2" t="s">
        <v>184</v>
      </c>
    </row>
    <row r="6" spans="1:1">
      <c r="A6" s="2" t="s">
        <v>185</v>
      </c>
    </row>
    <row r="7" spans="1:1">
      <c r="A7" s="2" t="s">
        <v>186</v>
      </c>
    </row>
    <row r="8" spans="1:1">
      <c r="A8" s="2" t="s">
        <v>187</v>
      </c>
    </row>
    <row r="10" spans="1:1">
      <c r="A10" s="28" t="s">
        <v>188</v>
      </c>
    </row>
    <row r="11" spans="1:1">
      <c r="A11" s="2" t="s">
        <v>62</v>
      </c>
    </row>
    <row r="12" spans="1:1">
      <c r="A12" s="2" t="s">
        <v>189</v>
      </c>
    </row>
    <row r="13" spans="1:1">
      <c r="A13" s="2" t="s">
        <v>190</v>
      </c>
    </row>
    <row r="14" spans="1:1">
      <c r="A14" s="2" t="s">
        <v>191</v>
      </c>
    </row>
    <row r="15" spans="1:1">
      <c r="A15" s="2" t="s">
        <v>192</v>
      </c>
    </row>
    <row r="17" spans="1:1">
      <c r="A17" s="28" t="s">
        <v>193</v>
      </c>
    </row>
    <row r="18" spans="1:1">
      <c r="A18" s="2" t="s">
        <v>63</v>
      </c>
    </row>
    <row r="19" spans="1:1">
      <c r="A19" s="2" t="s">
        <v>194</v>
      </c>
    </row>
    <row r="20" spans="1:1">
      <c r="A20" s="2" t="s">
        <v>195</v>
      </c>
    </row>
    <row r="21" spans="1:1">
      <c r="A21" s="2" t="s">
        <v>196</v>
      </c>
    </row>
    <row r="22" spans="1:1">
      <c r="A22" s="2" t="s">
        <v>197</v>
      </c>
    </row>
    <row r="24" spans="1:1">
      <c r="A24" s="28" t="s">
        <v>198</v>
      </c>
    </row>
    <row r="25" spans="1:1">
      <c r="A25" s="2" t="s">
        <v>64</v>
      </c>
    </row>
    <row r="26" spans="1:1">
      <c r="A26" s="2" t="s">
        <v>199</v>
      </c>
    </row>
    <row r="27" spans="1:1">
      <c r="A27" s="2" t="s">
        <v>200</v>
      </c>
    </row>
    <row r="28" spans="1:1">
      <c r="A28" s="2" t="s">
        <v>201</v>
      </c>
    </row>
    <row r="29" spans="1:1">
      <c r="A29" s="2" t="s">
        <v>202</v>
      </c>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30"/>
  <sheetViews>
    <sheetView zoomScale="80" zoomScaleNormal="80" workbookViewId="0">
      <selection activeCell="M1" sqref="M1:M1048576"/>
    </sheetView>
  </sheetViews>
  <sheetFormatPr defaultRowHeight="15"/>
  <cols>
    <col min="2" max="2" width="71.28515625" customWidth="1"/>
    <col min="3" max="3" width="19.7109375" bestFit="1" customWidth="1"/>
    <col min="4" max="4" width="36.28515625" bestFit="1" customWidth="1"/>
    <col min="5" max="5" width="24.85546875" bestFit="1" customWidth="1"/>
    <col min="6" max="6" width="32.7109375" bestFit="1" customWidth="1"/>
    <col min="7" max="7" width="30" bestFit="1" customWidth="1"/>
    <col min="8" max="8" width="27.28515625" bestFit="1" customWidth="1"/>
    <col min="10" max="13" width="9.28515625" hidden="1" customWidth="1"/>
  </cols>
  <sheetData>
    <row r="1" spans="1:8" ht="59.65" customHeight="1">
      <c r="A1" s="37" t="s">
        <v>54</v>
      </c>
      <c r="B1" s="37"/>
      <c r="C1" s="37"/>
      <c r="D1" s="37"/>
      <c r="E1" s="37"/>
      <c r="F1" s="37"/>
      <c r="G1" s="37"/>
      <c r="H1" s="37"/>
    </row>
    <row r="5" spans="1:8">
      <c r="C5" s="28" t="s">
        <v>55</v>
      </c>
      <c r="D5" s="24">
        <f>F28</f>
        <v>0</v>
      </c>
    </row>
    <row r="7" spans="1:8">
      <c r="C7" s="22" t="s">
        <v>56</v>
      </c>
      <c r="D7" s="23">
        <f>G28</f>
        <v>1</v>
      </c>
    </row>
    <row r="20" spans="1:15" s="21" customFormat="1" ht="30">
      <c r="A20" s="17" t="s">
        <v>4</v>
      </c>
      <c r="B20" s="17" t="s">
        <v>6</v>
      </c>
      <c r="C20" s="17" t="s">
        <v>57</v>
      </c>
      <c r="D20" s="17" t="s">
        <v>10</v>
      </c>
      <c r="E20" s="17" t="s">
        <v>58</v>
      </c>
      <c r="F20" s="17" t="s">
        <v>14</v>
      </c>
      <c r="G20" s="20" t="s">
        <v>59</v>
      </c>
      <c r="H20" s="17" t="s">
        <v>18</v>
      </c>
    </row>
    <row r="21" spans="1:15" ht="62.25" customHeight="1">
      <c r="A21" s="6">
        <v>1.4</v>
      </c>
      <c r="B21" s="13" t="s">
        <v>66</v>
      </c>
      <c r="C21" s="4" t="s">
        <v>60</v>
      </c>
      <c r="D21" s="3" t="s">
        <v>67</v>
      </c>
      <c r="E21" s="5" t="s">
        <v>61</v>
      </c>
      <c r="F21" s="5" t="s">
        <v>62</v>
      </c>
      <c r="G21" s="5" t="s">
        <v>63</v>
      </c>
      <c r="H21" s="5" t="s">
        <v>64</v>
      </c>
      <c r="J21" s="11">
        <f t="shared" ref="J21:J22" si="0">IF(E21="No Policy",0,IF(E21="Informal Policy",0.25,IF(E21="Partial Written Policy",0.5,IF(E21="Written Policy",0.75,IF(E21="Approved Written Policy",1,"INVALID")))))</f>
        <v>0</v>
      </c>
      <c r="K21" s="11">
        <f t="shared" ref="K21:K22" si="1">IF(F21="Not Implemented",0,IF(F21="Parts of Policy Implemented",0.25,IF(F21="Implemented on Some Systems",0.5,IF(F21="Implemented on Most Systems",0.75,IF(F21="Implemented on All Systems",1,"INVALID")))))</f>
        <v>0</v>
      </c>
      <c r="L21" s="11">
        <f>IF(G21="Not Automated",0,IF(G21="Parts of Policy Automated",0.25,IF(G21="Automated on Some Systems",0.5,IF(G21="Automated on Most Systems",0.75,IF(G21="Automated on All Systems",1,"INVALID")))))</f>
        <v>0</v>
      </c>
      <c r="M21" s="11">
        <f t="shared" ref="M21" si="2">IF(H21="Not Reported",0,IF(H21="Parts of Policy Reported",0.25,IF(H21="Reported on Some Systems",0.5,IF(H21="Reported on Most Systems",0.75,IF(H21="Reported on All Systems",1,"INVALID")))))</f>
        <v>0</v>
      </c>
    </row>
    <row r="22" spans="1:15" ht="30">
      <c r="A22" s="6">
        <v>1.6</v>
      </c>
      <c r="B22" s="13" t="s">
        <v>68</v>
      </c>
      <c r="C22" s="4" t="s">
        <v>69</v>
      </c>
      <c r="D22" s="3" t="s">
        <v>67</v>
      </c>
      <c r="E22" s="5" t="s">
        <v>61</v>
      </c>
      <c r="F22" s="5" t="s">
        <v>62</v>
      </c>
      <c r="G22" s="19" t="s">
        <v>70</v>
      </c>
      <c r="H22" s="19" t="s">
        <v>70</v>
      </c>
      <c r="J22" s="11">
        <f t="shared" si="0"/>
        <v>0</v>
      </c>
      <c r="K22" s="11">
        <f t="shared" si="1"/>
        <v>0</v>
      </c>
      <c r="L22" s="11"/>
      <c r="M22" s="11"/>
    </row>
    <row r="24" spans="1:15" hidden="1">
      <c r="D24" s="4" t="s">
        <v>72</v>
      </c>
      <c r="F24" s="12">
        <f>AVERAGE(J21:J22)</f>
        <v>0</v>
      </c>
      <c r="G24" s="12">
        <f>1-F24</f>
        <v>1</v>
      </c>
    </row>
    <row r="25" spans="1:15" hidden="1">
      <c r="D25" s="4" t="s">
        <v>73</v>
      </c>
      <c r="E25" s="4"/>
      <c r="F25" s="12">
        <f>AVERAGE(K21:K22)</f>
        <v>0</v>
      </c>
      <c r="G25" s="12">
        <f>1-F25</f>
        <v>1</v>
      </c>
    </row>
    <row r="26" spans="1:15" hidden="1">
      <c r="D26" s="4" t="s">
        <v>74</v>
      </c>
      <c r="E26" s="4"/>
      <c r="F26" s="12">
        <f>AVERAGE(L21:L22)</f>
        <v>0</v>
      </c>
      <c r="G26" s="12">
        <f>1-F26</f>
        <v>1</v>
      </c>
    </row>
    <row r="27" spans="1:15" hidden="1">
      <c r="D27" s="4" t="s">
        <v>75</v>
      </c>
      <c r="E27" s="4"/>
      <c r="F27" s="12">
        <f>AVERAGE(M21:M22)</f>
        <v>0</v>
      </c>
      <c r="G27" s="12">
        <f>1-F27</f>
        <v>1</v>
      </c>
    </row>
    <row r="28" spans="1:15" hidden="1">
      <c r="D28" s="4" t="s">
        <v>76</v>
      </c>
      <c r="E28" s="4"/>
      <c r="F28" s="12">
        <f>AVERAGE(F24:F27)</f>
        <v>0</v>
      </c>
      <c r="G28" s="12">
        <f>1-F28</f>
        <v>1</v>
      </c>
    </row>
    <row r="30" spans="1:15" ht="30" customHeight="1">
      <c r="A30" s="34" t="s">
        <v>20</v>
      </c>
      <c r="B30" s="34"/>
      <c r="C30" s="34"/>
      <c r="D30" s="34"/>
      <c r="E30" s="34"/>
      <c r="F30" s="34"/>
      <c r="G30" s="34"/>
      <c r="H30" s="34"/>
      <c r="I30" s="34"/>
      <c r="J30" s="34"/>
      <c r="K30" s="34"/>
      <c r="L30" s="34"/>
      <c r="M30" s="34"/>
      <c r="N30" s="34"/>
      <c r="O30" s="34"/>
    </row>
  </sheetData>
  <mergeCells count="2">
    <mergeCell ref="A30:O30"/>
    <mergeCell ref="A1:H1"/>
  </mergeCells>
  <hyperlinks>
    <hyperlink ref="A30" r:id="rId1" display="http://creativecommons.org/licenses/by-sa/4.0/" xr:uid="{00000000-0004-0000-0200-000000000000}"/>
  </hyperlinks>
  <pageMargins left="0.7" right="0.7" top="0.75" bottom="0.75" header="0.3" footer="0.3"/>
  <pageSetup scale="45"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56" operator="equal" id="{1A6D8879-8976-4609-8673-65FF7719BCF5}">
            <xm:f>Values!$A$8</xm:f>
            <x14:dxf>
              <fill>
                <patternFill>
                  <bgColor rgb="FF27AE60"/>
                </patternFill>
              </fill>
            </x14:dxf>
          </x14:cfRule>
          <x14:cfRule type="cellIs" priority="57" operator="equal" id="{BE3F257E-32E4-43B2-B403-B6C79E6A20DF}">
            <xm:f>Values!$A$7</xm:f>
            <x14:dxf>
              <fill>
                <patternFill>
                  <bgColor rgb="FFF1C40F"/>
                </patternFill>
              </fill>
            </x14:dxf>
          </x14:cfRule>
          <x14:cfRule type="cellIs" priority="58" operator="equal" id="{06976ACF-7DC4-429E-868A-0FACA814C617}">
            <xm:f>Values!$A$6</xm:f>
            <x14:dxf>
              <fill>
                <patternFill>
                  <bgColor rgb="FFF39C12"/>
                </patternFill>
              </fill>
            </x14:dxf>
          </x14:cfRule>
          <x14:cfRule type="cellIs" priority="59" operator="equal" id="{1DCE917D-F6A1-4BC1-A967-8A496134D7C1}">
            <xm:f>Values!$A$5</xm:f>
            <x14:dxf>
              <fill>
                <patternFill>
                  <bgColor rgb="FFE67E22"/>
                </patternFill>
              </fill>
            </x14:dxf>
          </x14:cfRule>
          <x14:cfRule type="cellIs" priority="60" operator="equal" id="{DC1FAC94-9FBA-4498-86D7-26169B183AC5}">
            <xm:f>Values!$A$4</xm:f>
            <x14:dxf>
              <fill>
                <patternFill>
                  <bgColor rgb="FFE74C3C"/>
                </patternFill>
              </fill>
            </x14:dxf>
          </x14:cfRule>
          <xm:sqref>E21:E22</xm:sqref>
        </x14:conditionalFormatting>
        <x14:conditionalFormatting xmlns:xm="http://schemas.microsoft.com/office/excel/2006/main">
          <x14:cfRule type="cellIs" priority="41" operator="equal" id="{FC43AC16-7D92-42A8-9D5E-2F9BBBC77790}">
            <xm:f>Values!$A$15</xm:f>
            <x14:dxf>
              <fill>
                <patternFill>
                  <bgColor rgb="FF27AE60"/>
                </patternFill>
              </fill>
            </x14:dxf>
          </x14:cfRule>
          <x14:cfRule type="cellIs" priority="52" operator="equal" id="{645B7F0E-9198-429A-90D4-4E3263F710F2}">
            <xm:f>Values!$A$14</xm:f>
            <x14:dxf>
              <fill>
                <patternFill>
                  <bgColor rgb="FFF1C40F"/>
                </patternFill>
              </fill>
            </x14:dxf>
          </x14:cfRule>
          <x14:cfRule type="cellIs" priority="53" operator="equal" id="{5782A2F5-56AA-4CDA-8901-E3248BF65E11}">
            <xm:f>Values!$A$13</xm:f>
            <x14:dxf>
              <fill>
                <patternFill>
                  <bgColor rgb="FFF39C12"/>
                </patternFill>
              </fill>
            </x14:dxf>
          </x14:cfRule>
          <x14:cfRule type="cellIs" priority="54" operator="equal" id="{07DB54BE-B5B8-465A-BC33-C04A2FF7574F}">
            <xm:f>Values!$A$12</xm:f>
            <x14:dxf>
              <fill>
                <patternFill>
                  <bgColor rgb="FFE67E22"/>
                </patternFill>
              </fill>
            </x14:dxf>
          </x14:cfRule>
          <x14:cfRule type="cellIs" priority="55" operator="equal" id="{B0C81B15-0518-44BC-B012-E9D7FB1CCDB3}">
            <xm:f>Values!$A$11</xm:f>
            <x14:dxf>
              <fill>
                <patternFill>
                  <bgColor rgb="FFE74C3C"/>
                </patternFill>
              </fill>
            </x14:dxf>
          </x14:cfRule>
          <xm:sqref>F21:F22</xm:sqref>
        </x14:conditionalFormatting>
        <x14:conditionalFormatting xmlns:xm="http://schemas.microsoft.com/office/excel/2006/main">
          <x14:cfRule type="cellIs" priority="42" operator="equal" id="{18851B61-46CB-47FE-8DBA-90206295525A}">
            <xm:f>Values!$A$22</xm:f>
            <x14:dxf>
              <fill>
                <patternFill>
                  <bgColor rgb="FF27B060"/>
                </patternFill>
              </fill>
            </x14:dxf>
          </x14:cfRule>
          <x14:cfRule type="cellIs" priority="48" operator="equal" id="{E845DA4F-51C7-4EF6-B681-D3F085D51131}">
            <xm:f>Values!$A$21</xm:f>
            <x14:dxf>
              <fill>
                <patternFill>
                  <bgColor rgb="FFF1C40F"/>
                </patternFill>
              </fill>
            </x14:dxf>
          </x14:cfRule>
          <x14:cfRule type="cellIs" priority="49" operator="equal" id="{75D9B005-D397-4AFC-A554-11247493075C}">
            <xm:f>Values!$A$20</xm:f>
            <x14:dxf>
              <fill>
                <patternFill>
                  <bgColor rgb="FFF39C12"/>
                </patternFill>
              </fill>
            </x14:dxf>
          </x14:cfRule>
          <x14:cfRule type="cellIs" priority="50" operator="equal" id="{FFDC2B39-1FA5-4DF4-B1CF-3CF5CD9E68E9}">
            <xm:f>Values!$A$19</xm:f>
            <x14:dxf>
              <fill>
                <patternFill>
                  <bgColor rgb="FFE67E22"/>
                </patternFill>
              </fill>
            </x14:dxf>
          </x14:cfRule>
          <x14:cfRule type="cellIs" priority="51" operator="equal" id="{8BB940D9-29A2-46E7-AED6-8AF429A9BBA5}">
            <xm:f>Values!$A$18</xm:f>
            <x14:dxf>
              <fill>
                <patternFill>
                  <bgColor rgb="FFE74C3C"/>
                </patternFill>
              </fill>
            </x14:dxf>
          </x14:cfRule>
          <xm:sqref>G21</xm:sqref>
        </x14:conditionalFormatting>
        <x14:conditionalFormatting xmlns:xm="http://schemas.microsoft.com/office/excel/2006/main">
          <x14:cfRule type="cellIs" priority="43" operator="equal" id="{E5832B53-D96E-48CC-B8A3-D6B8589EB056}">
            <xm:f>Values!$A$29</xm:f>
            <x14:dxf>
              <fill>
                <patternFill>
                  <bgColor rgb="FF27AE60"/>
                </patternFill>
              </fill>
            </x14:dxf>
          </x14:cfRule>
          <x14:cfRule type="cellIs" priority="45" operator="equal" id="{E8942888-14E5-48D0-A22F-ABDF24A8A273}">
            <xm:f>Values!$A$27</xm:f>
            <x14:dxf>
              <fill>
                <patternFill>
                  <bgColor rgb="FFF39C12"/>
                </patternFill>
              </fill>
            </x14:dxf>
          </x14:cfRule>
          <x14:cfRule type="cellIs" priority="46" operator="equal" id="{E7BE02B8-CE22-4F53-A617-778FF3FAB27C}">
            <xm:f>Values!$A$26</xm:f>
            <x14:dxf>
              <fill>
                <patternFill>
                  <bgColor rgb="FFE67E22"/>
                </patternFill>
              </fill>
            </x14:dxf>
          </x14:cfRule>
          <x14:cfRule type="cellIs" priority="47" operator="equal" id="{D8D46BB4-5C23-4BB4-9CCE-0FBD40389504}">
            <xm:f>Values!$A$25</xm:f>
            <x14:dxf>
              <fill>
                <patternFill>
                  <bgColor rgb="FFE74C3C"/>
                </patternFill>
              </fill>
            </x14:dxf>
          </x14:cfRule>
          <xm:sqref>H21</xm:sqref>
        </x14:conditionalFormatting>
        <x14:conditionalFormatting xmlns:xm="http://schemas.microsoft.com/office/excel/2006/main">
          <x14:cfRule type="cellIs" priority="44" operator="equal" id="{96D99005-1CB4-49C5-BDFE-FF349CEB1B58}">
            <xm:f>Values!$A$28</xm:f>
            <x14:dxf>
              <fill>
                <patternFill>
                  <bgColor rgb="FFF1C40F"/>
                </patternFill>
              </fill>
            </x14:dxf>
          </x14:cfRule>
          <xm:sqref>H21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2000000}">
          <x14:formula1>
            <xm:f>Values!$A$18:$A$22</xm:f>
          </x14:formula1>
          <xm:sqref>G21</xm:sqref>
        </x14:dataValidation>
        <x14:dataValidation type="list" allowBlank="1" showInputMessage="1" showErrorMessage="1" xr:uid="{00000000-0002-0000-0200-000003000000}">
          <x14:formula1>
            <xm:f>Values!$A$25:$A$29</xm:f>
          </x14:formula1>
          <xm:sqref>H21</xm:sqref>
        </x14:dataValidation>
        <x14:dataValidation type="list" allowBlank="1" showInputMessage="1" showErrorMessage="1" xr:uid="{00000000-0002-0000-0200-000000000000}">
          <x14:formula1>
            <xm:f>Values!$A$4:$A$8</xm:f>
          </x14:formula1>
          <xm:sqref>E21:E22</xm:sqref>
        </x14:dataValidation>
        <x14:dataValidation type="list" allowBlank="1" showInputMessage="1" showErrorMessage="1" xr:uid="{00000000-0002-0000-0200-000001000000}">
          <x14:formula1>
            <xm:f>Values!$A$11:$A$15</xm:f>
          </x14:formula1>
          <xm:sqref>F21:F22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32"/>
  <sheetViews>
    <sheetView zoomScale="80" zoomScaleNormal="80" workbookViewId="0">
      <selection activeCell="B21" sqref="B21"/>
    </sheetView>
  </sheetViews>
  <sheetFormatPr defaultColWidth="8.7109375" defaultRowHeight="15"/>
  <cols>
    <col min="2" max="2" width="71.28515625" customWidth="1"/>
    <col min="3" max="3" width="19.7109375" bestFit="1" customWidth="1"/>
    <col min="4" max="4" width="35" bestFit="1" customWidth="1"/>
    <col min="5" max="5" width="24.85546875" bestFit="1" customWidth="1"/>
    <col min="6" max="6" width="29.85546875" bestFit="1" customWidth="1"/>
    <col min="7" max="7" width="27.140625" bestFit="1" customWidth="1"/>
    <col min="8" max="8" width="27.28515625" bestFit="1" customWidth="1"/>
    <col min="10" max="11" width="8.7109375" hidden="1" customWidth="1"/>
    <col min="12" max="13" width="8.7109375" customWidth="1"/>
  </cols>
  <sheetData>
    <row r="1" spans="1:8" ht="59.65" customHeight="1">
      <c r="A1" s="37" t="s">
        <v>77</v>
      </c>
      <c r="B1" s="37"/>
      <c r="C1" s="37"/>
      <c r="D1" s="37"/>
      <c r="E1" s="37"/>
      <c r="F1" s="37"/>
      <c r="G1" s="37"/>
      <c r="H1" s="37"/>
    </row>
    <row r="5" spans="1:8">
      <c r="C5" s="28" t="s">
        <v>55</v>
      </c>
      <c r="D5" s="24">
        <f>F30</f>
        <v>0</v>
      </c>
    </row>
    <row r="7" spans="1:8">
      <c r="C7" s="22" t="s">
        <v>56</v>
      </c>
      <c r="D7" s="23">
        <f>G30</f>
        <v>1</v>
      </c>
    </row>
    <row r="20" spans="1:15" s="21" customFormat="1" ht="30">
      <c r="A20" s="17" t="s">
        <v>4</v>
      </c>
      <c r="B20" s="17" t="s">
        <v>6</v>
      </c>
      <c r="C20" s="17" t="s">
        <v>57</v>
      </c>
      <c r="D20" s="17" t="s">
        <v>10</v>
      </c>
      <c r="E20" s="17" t="s">
        <v>58</v>
      </c>
      <c r="F20" s="17" t="s">
        <v>14</v>
      </c>
      <c r="G20" s="20" t="s">
        <v>59</v>
      </c>
      <c r="H20" s="17" t="s">
        <v>18</v>
      </c>
    </row>
    <row r="21" spans="1:15" ht="30">
      <c r="A21" s="6">
        <v>2.1</v>
      </c>
      <c r="B21" s="13" t="s">
        <v>78</v>
      </c>
      <c r="C21" s="4" t="s">
        <v>60</v>
      </c>
      <c r="D21" s="3" t="s">
        <v>79</v>
      </c>
      <c r="E21" s="5" t="s">
        <v>61</v>
      </c>
      <c r="F21" s="5" t="s">
        <v>62</v>
      </c>
      <c r="G21" s="19" t="s">
        <v>70</v>
      </c>
      <c r="H21" s="19" t="s">
        <v>70</v>
      </c>
      <c r="J21" s="11">
        <f t="shared" ref="J21" si="0">IF(E21="No Policy",0,IF(E21="Informal Policy",0.25,IF(E21="Partial Written Policy",0.5,IF(E21="Written Policy",0.75,IF(E21="Approved Written Policy",1,"INVALID")))))</f>
        <v>0</v>
      </c>
      <c r="K21" s="11">
        <f>IF(F21="Not Implemented",0,IF(F21="Parts of Policy Implemented",0.25,IF(F21="Implemented on Some Systems",0.5,IF(F21="Implemented on Most Systems",0.75,IF(F21="Implemented on All Systems",1,"INVALID")))))</f>
        <v>0</v>
      </c>
      <c r="L21" s="11"/>
      <c r="M21" s="11"/>
    </row>
    <row r="22" spans="1:15" ht="60">
      <c r="A22" s="6">
        <v>2.2000000000000002</v>
      </c>
      <c r="B22" s="13" t="s">
        <v>80</v>
      </c>
      <c r="C22" s="4" t="s">
        <v>60</v>
      </c>
      <c r="D22" s="3" t="s">
        <v>79</v>
      </c>
      <c r="E22" s="5" t="s">
        <v>61</v>
      </c>
      <c r="F22" s="5" t="s">
        <v>62</v>
      </c>
      <c r="G22" s="19" t="s">
        <v>70</v>
      </c>
      <c r="H22" s="19" t="s">
        <v>70</v>
      </c>
      <c r="J22" s="11">
        <f t="shared" ref="J22:J23" si="1">IF(E22="No Policy",0,IF(E22="Informal Policy",0.25,IF(E22="Partial Written Policy",0.5,IF(E22="Written Policy",0.75,IF(E22="Approved Written Policy",1,"INVALID")))))</f>
        <v>0</v>
      </c>
      <c r="K22" s="11">
        <f t="shared" ref="K22:K23" si="2">IF(F22="Not Implemented",0,IF(F22="Parts of Policy Implemented",0.25,IF(F22="Implemented on Some Systems",0.5,IF(F22="Implemented on Most Systems",0.75,IF(F22="Implemented on All Systems",1,"INVALID")))))</f>
        <v>0</v>
      </c>
      <c r="L22" s="11"/>
      <c r="M22" s="11"/>
    </row>
    <row r="23" spans="1:15" ht="30">
      <c r="A23" s="6">
        <v>2.6</v>
      </c>
      <c r="B23" s="13" t="s">
        <v>81</v>
      </c>
      <c r="C23" s="4" t="s">
        <v>60</v>
      </c>
      <c r="D23" s="4" t="s">
        <v>79</v>
      </c>
      <c r="E23" s="5" t="s">
        <v>61</v>
      </c>
      <c r="F23" s="5" t="s">
        <v>62</v>
      </c>
      <c r="G23" s="19" t="s">
        <v>70</v>
      </c>
      <c r="H23" s="19" t="s">
        <v>70</v>
      </c>
      <c r="J23" s="11">
        <f t="shared" si="1"/>
        <v>0</v>
      </c>
      <c r="K23" s="11">
        <f t="shared" si="2"/>
        <v>0</v>
      </c>
      <c r="L23" s="11"/>
      <c r="M23" s="11"/>
    </row>
    <row r="24" spans="1:15" ht="45">
      <c r="A24" s="6">
        <v>2.9</v>
      </c>
      <c r="B24" s="13" t="s">
        <v>83</v>
      </c>
      <c r="C24" s="4" t="s">
        <v>71</v>
      </c>
      <c r="D24" s="3" t="s">
        <v>82</v>
      </c>
      <c r="E24" s="5" t="s">
        <v>61</v>
      </c>
      <c r="F24" s="5" t="s">
        <v>62</v>
      </c>
      <c r="G24" s="5" t="s">
        <v>63</v>
      </c>
      <c r="H24" s="5" t="s">
        <v>64</v>
      </c>
      <c r="J24" s="11"/>
      <c r="K24" s="11"/>
      <c r="L24" s="11"/>
      <c r="M24" s="11"/>
    </row>
    <row r="26" spans="1:15" hidden="1">
      <c r="D26" s="2" t="s">
        <v>72</v>
      </c>
      <c r="F26" s="12">
        <f>AVERAGE(J21:J23)</f>
        <v>0</v>
      </c>
      <c r="G26" s="12">
        <f>1-F26</f>
        <v>1</v>
      </c>
    </row>
    <row r="27" spans="1:15" hidden="1">
      <c r="D27" s="4" t="s">
        <v>73</v>
      </c>
      <c r="E27" s="4"/>
      <c r="F27" s="12">
        <f>AVERAGE(K21:K23)</f>
        <v>0</v>
      </c>
      <c r="G27" s="12">
        <f>1-F27</f>
        <v>1</v>
      </c>
    </row>
    <row r="28" spans="1:15" hidden="1">
      <c r="D28" s="4" t="s">
        <v>74</v>
      </c>
      <c r="E28" s="4"/>
      <c r="F28" s="12"/>
      <c r="G28" s="12">
        <f>1-F28</f>
        <v>1</v>
      </c>
    </row>
    <row r="29" spans="1:15" hidden="1">
      <c r="D29" s="4" t="s">
        <v>75</v>
      </c>
      <c r="E29" s="4"/>
      <c r="F29" s="12"/>
      <c r="G29" s="12">
        <f>1-F29</f>
        <v>1</v>
      </c>
    </row>
    <row r="30" spans="1:15" hidden="1">
      <c r="D30" s="4" t="s">
        <v>76</v>
      </c>
      <c r="E30" s="4"/>
      <c r="F30" s="12">
        <f>AVERAGE(F26:F29)</f>
        <v>0</v>
      </c>
      <c r="G30" s="12">
        <f>1-F30</f>
        <v>1</v>
      </c>
    </row>
    <row r="32" spans="1:15" ht="30" customHeight="1">
      <c r="A32" s="34" t="s">
        <v>20</v>
      </c>
      <c r="B32" s="34"/>
      <c r="C32" s="34"/>
      <c r="D32" s="34"/>
      <c r="E32" s="34"/>
      <c r="F32" s="34"/>
      <c r="G32" s="34"/>
      <c r="H32" s="34"/>
      <c r="I32" s="34"/>
      <c r="J32" s="34"/>
      <c r="K32" s="34"/>
      <c r="L32" s="34"/>
      <c r="M32" s="34"/>
      <c r="N32" s="34"/>
      <c r="O32" s="34"/>
    </row>
  </sheetData>
  <mergeCells count="2">
    <mergeCell ref="A32:O32"/>
    <mergeCell ref="A1:H1"/>
  </mergeCells>
  <hyperlinks>
    <hyperlink ref="A32" r:id="rId1" display="http://creativecommons.org/licenses/by-sa/4.0/" xr:uid="{00000000-0004-0000-03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36" operator="equal" id="{8AAE0B33-E9D1-448C-A98F-0F09E59CF744}">
            <xm:f>Values!$A$8</xm:f>
            <x14:dxf>
              <fill>
                <patternFill>
                  <bgColor rgb="FF27AE60"/>
                </patternFill>
              </fill>
            </x14:dxf>
          </x14:cfRule>
          <x14:cfRule type="cellIs" priority="137" operator="equal" id="{2E9EF6A8-9D7A-4E67-A0ED-1AED4691CDF7}">
            <xm:f>Values!$A$7</xm:f>
            <x14:dxf>
              <fill>
                <patternFill>
                  <bgColor rgb="FFF1C40F"/>
                </patternFill>
              </fill>
            </x14:dxf>
          </x14:cfRule>
          <x14:cfRule type="cellIs" priority="138" operator="equal" id="{B69AB698-CD1B-4A12-8F8D-FFE85403FA88}">
            <xm:f>Values!$A$6</xm:f>
            <x14:dxf>
              <fill>
                <patternFill>
                  <bgColor rgb="FFF39C12"/>
                </patternFill>
              </fill>
            </x14:dxf>
          </x14:cfRule>
          <x14:cfRule type="cellIs" priority="139" operator="equal" id="{287662C5-FEF3-4057-B0C3-1052A7F2FE8B}">
            <xm:f>Values!$A$5</xm:f>
            <x14:dxf>
              <fill>
                <patternFill>
                  <bgColor rgb="FFE67E22"/>
                </patternFill>
              </fill>
            </x14:dxf>
          </x14:cfRule>
          <x14:cfRule type="cellIs" priority="140" operator="equal" id="{DEA85AD5-998F-4D0B-B8FC-4AB6C6AB694C}">
            <xm:f>Values!$A$4</xm:f>
            <x14:dxf>
              <fill>
                <patternFill>
                  <bgColor rgb="FFE74C3C"/>
                </patternFill>
              </fill>
            </x14:dxf>
          </x14:cfRule>
          <xm:sqref>E21 E24</xm:sqref>
        </x14:conditionalFormatting>
        <x14:conditionalFormatting xmlns:xm="http://schemas.microsoft.com/office/excel/2006/main">
          <x14:cfRule type="cellIs" priority="121" operator="equal" id="{F0849DFB-8625-4F4B-98E3-AE38875087A1}">
            <xm:f>Values!$A$15</xm:f>
            <x14:dxf>
              <fill>
                <patternFill>
                  <bgColor rgb="FF27AE60"/>
                </patternFill>
              </fill>
            </x14:dxf>
          </x14:cfRule>
          <x14:cfRule type="cellIs" priority="132" operator="equal" id="{8A087B69-4851-4F61-82BE-7780CBC634F8}">
            <xm:f>Values!$A$14</xm:f>
            <x14:dxf>
              <fill>
                <patternFill>
                  <bgColor rgb="FFF1C40F"/>
                </patternFill>
              </fill>
            </x14:dxf>
          </x14:cfRule>
          <x14:cfRule type="cellIs" priority="133" operator="equal" id="{D037997B-51DC-4A9D-A42A-39888A40F0B2}">
            <xm:f>Values!$A$13</xm:f>
            <x14:dxf>
              <fill>
                <patternFill>
                  <bgColor rgb="FFF39C12"/>
                </patternFill>
              </fill>
            </x14:dxf>
          </x14:cfRule>
          <x14:cfRule type="cellIs" priority="134" operator="equal" id="{C49BFAAF-2927-4207-8697-600F112F1902}">
            <xm:f>Values!$A$12</xm:f>
            <x14:dxf>
              <fill>
                <patternFill>
                  <bgColor rgb="FFE67E22"/>
                </patternFill>
              </fill>
            </x14:dxf>
          </x14:cfRule>
          <x14:cfRule type="cellIs" priority="135" operator="equal" id="{8EC88B13-93D8-435A-8A76-359661B07C57}">
            <xm:f>Values!$A$11</xm:f>
            <x14:dxf>
              <fill>
                <patternFill>
                  <bgColor rgb="FFE74C3C"/>
                </patternFill>
              </fill>
            </x14:dxf>
          </x14:cfRule>
          <xm:sqref>F21 F24</xm:sqref>
        </x14:conditionalFormatting>
        <x14:conditionalFormatting xmlns:xm="http://schemas.microsoft.com/office/excel/2006/main">
          <x14:cfRule type="cellIs" priority="122" operator="equal" id="{93DB33E3-BF56-4325-AB48-5AED9086338B}">
            <xm:f>Values!$A$22</xm:f>
            <x14:dxf>
              <fill>
                <patternFill>
                  <bgColor rgb="FF27B060"/>
                </patternFill>
              </fill>
            </x14:dxf>
          </x14:cfRule>
          <x14:cfRule type="cellIs" priority="128" operator="equal" id="{7423EEE7-93E0-45F8-9116-5510C447072E}">
            <xm:f>Values!$A$21</xm:f>
            <x14:dxf>
              <fill>
                <patternFill>
                  <bgColor rgb="FFF1C40F"/>
                </patternFill>
              </fill>
            </x14:dxf>
          </x14:cfRule>
          <x14:cfRule type="cellIs" priority="129" operator="equal" id="{FE6FAEE6-64B7-4D3F-A407-8367C04BC811}">
            <xm:f>Values!$A$20</xm:f>
            <x14:dxf>
              <fill>
                <patternFill>
                  <bgColor rgb="FFF39C12"/>
                </patternFill>
              </fill>
            </x14:dxf>
          </x14:cfRule>
          <x14:cfRule type="cellIs" priority="130" operator="equal" id="{3393FDE7-EE34-4CB5-9903-D28D73747D09}">
            <xm:f>Values!$A$19</xm:f>
            <x14:dxf>
              <fill>
                <patternFill>
                  <bgColor rgb="FFE67E22"/>
                </patternFill>
              </fill>
            </x14:dxf>
          </x14:cfRule>
          <x14:cfRule type="cellIs" priority="131" operator="equal" id="{BD0F00CC-99BD-49D8-A5ED-192AD1699A28}">
            <xm:f>Values!$A$18</xm:f>
            <x14:dxf>
              <fill>
                <patternFill>
                  <bgColor rgb="FFE74C3C"/>
                </patternFill>
              </fill>
            </x14:dxf>
          </x14:cfRule>
          <xm:sqref>G24</xm:sqref>
        </x14:conditionalFormatting>
        <x14:conditionalFormatting xmlns:xm="http://schemas.microsoft.com/office/excel/2006/main">
          <x14:cfRule type="cellIs" priority="123" operator="equal" id="{7D08630A-FCEB-4F3C-B7F9-DCDACF20BEA9}">
            <xm:f>Values!$A$29</xm:f>
            <x14:dxf>
              <fill>
                <patternFill>
                  <bgColor rgb="FF27AE60"/>
                </patternFill>
              </fill>
            </x14:dxf>
          </x14:cfRule>
          <x14:cfRule type="cellIs" priority="125" operator="equal" id="{31950D00-237F-4539-A6FF-3E971E9D30A5}">
            <xm:f>Values!$A$27</xm:f>
            <x14:dxf>
              <fill>
                <patternFill>
                  <bgColor rgb="FFF39C12"/>
                </patternFill>
              </fill>
            </x14:dxf>
          </x14:cfRule>
          <x14:cfRule type="cellIs" priority="126" operator="equal" id="{FB77004E-82C3-4414-A398-22D82D133C13}">
            <xm:f>Values!$A$26</xm:f>
            <x14:dxf>
              <fill>
                <patternFill>
                  <bgColor rgb="FFE67E22"/>
                </patternFill>
              </fill>
            </x14:dxf>
          </x14:cfRule>
          <x14:cfRule type="cellIs" priority="127" operator="equal" id="{2B31AA22-D27C-4FB0-AE19-5B599F11F413}">
            <xm:f>Values!$A$25</xm:f>
            <x14:dxf>
              <fill>
                <patternFill>
                  <bgColor rgb="FFE74C3C"/>
                </patternFill>
              </fill>
            </x14:dxf>
          </x14:cfRule>
          <xm:sqref>H24</xm:sqref>
        </x14:conditionalFormatting>
        <x14:conditionalFormatting xmlns:xm="http://schemas.microsoft.com/office/excel/2006/main">
          <x14:cfRule type="cellIs" priority="124" operator="equal" id="{5B661B23-6DD8-4ED0-BE1D-D665C418B807}">
            <xm:f>Values!$A$28</xm:f>
            <x14:dxf>
              <fill>
                <patternFill>
                  <bgColor rgb="FFF1C40F"/>
                </patternFill>
              </fill>
            </x14:dxf>
          </x14:cfRule>
          <xm:sqref>H24</xm:sqref>
        </x14:conditionalFormatting>
        <x14:conditionalFormatting xmlns:xm="http://schemas.microsoft.com/office/excel/2006/main">
          <x14:cfRule type="cellIs" priority="116" operator="equal" id="{66B588D4-99F2-448C-B91C-381F56355FC4}">
            <xm:f>Values!$A$8</xm:f>
            <x14:dxf>
              <fill>
                <patternFill>
                  <bgColor rgb="FF27AE60"/>
                </patternFill>
              </fill>
            </x14:dxf>
          </x14:cfRule>
          <x14:cfRule type="cellIs" priority="117" operator="equal" id="{ACB29CDE-C417-4A30-AFA2-6FBFBA31811A}">
            <xm:f>Values!$A$7</xm:f>
            <x14:dxf>
              <fill>
                <patternFill>
                  <bgColor rgb="FFF1C40F"/>
                </patternFill>
              </fill>
            </x14:dxf>
          </x14:cfRule>
          <x14:cfRule type="cellIs" priority="118" operator="equal" id="{54370143-FB65-41A9-9E4E-1787C24527E1}">
            <xm:f>Values!$A$6</xm:f>
            <x14:dxf>
              <fill>
                <patternFill>
                  <bgColor rgb="FFF39C12"/>
                </patternFill>
              </fill>
            </x14:dxf>
          </x14:cfRule>
          <x14:cfRule type="cellIs" priority="119" operator="equal" id="{576941BD-DBF0-402C-8ACE-E3F79B0F294A}">
            <xm:f>Values!$A$5</xm:f>
            <x14:dxf>
              <fill>
                <patternFill>
                  <bgColor rgb="FFE67E22"/>
                </patternFill>
              </fill>
            </x14:dxf>
          </x14:cfRule>
          <x14:cfRule type="cellIs" priority="120" operator="equal" id="{609E94DC-FF3C-4DE6-8E92-C95A7E3D0C02}">
            <xm:f>Values!$A$4</xm:f>
            <x14:dxf>
              <fill>
                <patternFill>
                  <bgColor rgb="FFE74C3C"/>
                </patternFill>
              </fill>
            </x14:dxf>
          </x14:cfRule>
          <xm:sqref>E22</xm:sqref>
        </x14:conditionalFormatting>
        <x14:conditionalFormatting xmlns:xm="http://schemas.microsoft.com/office/excel/2006/main">
          <x14:cfRule type="cellIs" priority="101" operator="equal" id="{7F6D6EED-3722-4D8D-B402-6BF3EAA521BE}">
            <xm:f>Values!$A$15</xm:f>
            <x14:dxf>
              <fill>
                <patternFill>
                  <bgColor rgb="FF27AE60"/>
                </patternFill>
              </fill>
            </x14:dxf>
          </x14:cfRule>
          <x14:cfRule type="cellIs" priority="112" operator="equal" id="{8BE9BB87-B8F7-4D88-9143-BF2922BC4DE3}">
            <xm:f>Values!$A$14</xm:f>
            <x14:dxf>
              <fill>
                <patternFill>
                  <bgColor rgb="FFF1C40F"/>
                </patternFill>
              </fill>
            </x14:dxf>
          </x14:cfRule>
          <x14:cfRule type="cellIs" priority="113" operator="equal" id="{6F09CC98-524A-44EA-BBFA-5FC5A05AD26F}">
            <xm:f>Values!$A$13</xm:f>
            <x14:dxf>
              <fill>
                <patternFill>
                  <bgColor rgb="FFF39C12"/>
                </patternFill>
              </fill>
            </x14:dxf>
          </x14:cfRule>
          <x14:cfRule type="cellIs" priority="114" operator="equal" id="{6DC5D9FD-113B-49A5-8FF9-B358C50AA912}">
            <xm:f>Values!$A$12</xm:f>
            <x14:dxf>
              <fill>
                <patternFill>
                  <bgColor rgb="FFE67E22"/>
                </patternFill>
              </fill>
            </x14:dxf>
          </x14:cfRule>
          <x14:cfRule type="cellIs" priority="115" operator="equal" id="{1B3ACFE5-035D-4E68-998E-E7E3D9AC4EAE}">
            <xm:f>Values!$A$11</xm:f>
            <x14:dxf>
              <fill>
                <patternFill>
                  <bgColor rgb="FFE74C3C"/>
                </patternFill>
              </fill>
            </x14:dxf>
          </x14:cfRule>
          <xm:sqref>F22</xm:sqref>
        </x14:conditionalFormatting>
        <x14:conditionalFormatting xmlns:xm="http://schemas.microsoft.com/office/excel/2006/main">
          <x14:cfRule type="cellIs" priority="36" operator="equal" id="{E3B049C8-1786-4702-A257-A36C266AD4BA}">
            <xm:f>Values!$A$8</xm:f>
            <x14:dxf>
              <fill>
                <patternFill>
                  <bgColor rgb="FF27AE60"/>
                </patternFill>
              </fill>
            </x14:dxf>
          </x14:cfRule>
          <x14:cfRule type="cellIs" priority="37" operator="equal" id="{82D68885-005E-4397-8470-F31E858A287E}">
            <xm:f>Values!$A$7</xm:f>
            <x14:dxf>
              <fill>
                <patternFill>
                  <bgColor rgb="FFF1C40F"/>
                </patternFill>
              </fill>
            </x14:dxf>
          </x14:cfRule>
          <x14:cfRule type="cellIs" priority="38" operator="equal" id="{E8DAD990-84B6-42A9-BC3D-131AD0E62700}">
            <xm:f>Values!$A$6</xm:f>
            <x14:dxf>
              <fill>
                <patternFill>
                  <bgColor rgb="FFF39C12"/>
                </patternFill>
              </fill>
            </x14:dxf>
          </x14:cfRule>
          <x14:cfRule type="cellIs" priority="39" operator="equal" id="{12F8B458-87E9-4206-A3B5-67B7558FD479}">
            <xm:f>Values!$A$5</xm:f>
            <x14:dxf>
              <fill>
                <patternFill>
                  <bgColor rgb="FFE67E22"/>
                </patternFill>
              </fill>
            </x14:dxf>
          </x14:cfRule>
          <x14:cfRule type="cellIs" priority="40" operator="equal" id="{4690AE5F-F20F-40C4-826E-676148544564}">
            <xm:f>Values!$A$4</xm:f>
            <x14:dxf>
              <fill>
                <patternFill>
                  <bgColor rgb="FFE74C3C"/>
                </patternFill>
              </fill>
            </x14:dxf>
          </x14:cfRule>
          <xm:sqref>E23</xm:sqref>
        </x14:conditionalFormatting>
        <x14:conditionalFormatting xmlns:xm="http://schemas.microsoft.com/office/excel/2006/main">
          <x14:cfRule type="cellIs" priority="21" operator="equal" id="{D05C6A7B-CAC8-45A0-8020-F3F69EE8586E}">
            <xm:f>Values!$A$15</xm:f>
            <x14:dxf>
              <fill>
                <patternFill>
                  <bgColor rgb="FF27AE60"/>
                </patternFill>
              </fill>
            </x14:dxf>
          </x14:cfRule>
          <x14:cfRule type="cellIs" priority="32" operator="equal" id="{76ADC1B7-FD7E-42BA-87DD-8D4923E347CD}">
            <xm:f>Values!$A$14</xm:f>
            <x14:dxf>
              <fill>
                <patternFill>
                  <bgColor rgb="FFF1C40F"/>
                </patternFill>
              </fill>
            </x14:dxf>
          </x14:cfRule>
          <x14:cfRule type="cellIs" priority="33" operator="equal" id="{8BC92C57-6A80-44FB-80D1-586DC8E27416}">
            <xm:f>Values!$A$13</xm:f>
            <x14:dxf>
              <fill>
                <patternFill>
                  <bgColor rgb="FFF39C12"/>
                </patternFill>
              </fill>
            </x14:dxf>
          </x14:cfRule>
          <x14:cfRule type="cellIs" priority="34" operator="equal" id="{BF7B3580-6D60-4855-A9A0-C94F36831D4E}">
            <xm:f>Values!$A$12</xm:f>
            <x14:dxf>
              <fill>
                <patternFill>
                  <bgColor rgb="FFE67E22"/>
                </patternFill>
              </fill>
            </x14:dxf>
          </x14:cfRule>
          <x14:cfRule type="cellIs" priority="35" operator="equal" id="{DA4D76B4-7FD5-454F-AC96-5C63298CF729}">
            <xm:f>Values!$A$11</xm:f>
            <x14:dxf>
              <fill>
                <patternFill>
                  <bgColor rgb="FFE74C3C"/>
                </patternFill>
              </fill>
            </x14:dxf>
          </x14:cfRule>
          <xm:sqref>F23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0000000}">
          <x14:formula1>
            <xm:f>Values!$A$25:$A$29</xm:f>
          </x14:formula1>
          <xm:sqref>H24</xm:sqref>
        </x14:dataValidation>
        <x14:dataValidation type="list" allowBlank="1" showInputMessage="1" showErrorMessage="1" xr:uid="{00000000-0002-0000-0300-000001000000}">
          <x14:formula1>
            <xm:f>Values!$A$18:$A$22</xm:f>
          </x14:formula1>
          <xm:sqref>G24</xm:sqref>
        </x14:dataValidation>
        <x14:dataValidation type="list" allowBlank="1" showInputMessage="1" showErrorMessage="1" xr:uid="{00000000-0002-0000-0300-000002000000}">
          <x14:formula1>
            <xm:f>Values!$A$11:$A$15</xm:f>
          </x14:formula1>
          <xm:sqref>F21:F24</xm:sqref>
        </x14:dataValidation>
        <x14:dataValidation type="list" allowBlank="1" showInputMessage="1" showErrorMessage="1" xr:uid="{00000000-0002-0000-0300-000003000000}">
          <x14:formula1>
            <xm:f>Values!$A$4:$A$8</xm:f>
          </x14:formula1>
          <xm:sqref>E21:E24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30"/>
  <sheetViews>
    <sheetView zoomScale="80" zoomScaleNormal="80" workbookViewId="0">
      <selection activeCell="B21" sqref="B21"/>
    </sheetView>
  </sheetViews>
  <sheetFormatPr defaultColWidth="8.7109375" defaultRowHeight="15"/>
  <cols>
    <col min="2" max="2" width="71.28515625" customWidth="1"/>
    <col min="3" max="3" width="19.7109375" style="3" bestFit="1" customWidth="1"/>
    <col min="4" max="4" width="35.28515625" bestFit="1" customWidth="1"/>
    <col min="5" max="5" width="24.85546875" bestFit="1" customWidth="1"/>
    <col min="6" max="6" width="29.85546875" bestFit="1" customWidth="1"/>
    <col min="7" max="7" width="27.140625" bestFit="1" customWidth="1"/>
    <col min="8" max="8" width="27.28515625" bestFit="1" customWidth="1"/>
    <col min="9" max="9" width="8.7109375" customWidth="1"/>
    <col min="10" max="13" width="8.7109375" hidden="1" customWidth="1"/>
  </cols>
  <sheetData>
    <row r="1" spans="1:8" ht="59.65" customHeight="1">
      <c r="A1" s="37" t="s">
        <v>85</v>
      </c>
      <c r="B1" s="37"/>
      <c r="C1" s="37"/>
      <c r="D1" s="37"/>
      <c r="E1" s="37"/>
      <c r="F1" s="37"/>
      <c r="G1" s="37"/>
      <c r="H1" s="37"/>
    </row>
    <row r="3" spans="1:8">
      <c r="C3"/>
    </row>
    <row r="4" spans="1:8">
      <c r="C4"/>
    </row>
    <row r="5" spans="1:8">
      <c r="C5" s="28" t="s">
        <v>55</v>
      </c>
      <c r="D5" s="24">
        <f>F28</f>
        <v>0</v>
      </c>
    </row>
    <row r="6" spans="1:8">
      <c r="C6"/>
    </row>
    <row r="7" spans="1:8">
      <c r="C7" s="22" t="s">
        <v>56</v>
      </c>
      <c r="D7" s="23">
        <f>G28</f>
        <v>1</v>
      </c>
    </row>
    <row r="20" spans="1:15" s="21" customFormat="1" ht="30">
      <c r="A20" s="17" t="s">
        <v>4</v>
      </c>
      <c r="B20" s="17" t="s">
        <v>6</v>
      </c>
      <c r="C20" s="17" t="s">
        <v>57</v>
      </c>
      <c r="D20" s="17" t="s">
        <v>10</v>
      </c>
      <c r="E20" s="17" t="s">
        <v>58</v>
      </c>
      <c r="F20" s="17" t="s">
        <v>14</v>
      </c>
      <c r="G20" s="20" t="s">
        <v>59</v>
      </c>
      <c r="H20" s="17" t="s">
        <v>18</v>
      </c>
    </row>
    <row r="21" spans="1:15" ht="45">
      <c r="A21" s="6">
        <v>3.4</v>
      </c>
      <c r="B21" s="15" t="s">
        <v>87</v>
      </c>
      <c r="C21" s="4" t="s">
        <v>71</v>
      </c>
      <c r="D21" s="4" t="s">
        <v>88</v>
      </c>
      <c r="E21" s="5" t="s">
        <v>61</v>
      </c>
      <c r="F21" s="5" t="s">
        <v>62</v>
      </c>
      <c r="G21" s="5" t="s">
        <v>63</v>
      </c>
      <c r="H21" s="5" t="s">
        <v>64</v>
      </c>
      <c r="J21" s="11">
        <f t="shared" ref="J21:J22" si="0">IF(E21="No Policy",0,IF(E21="Informal Policy",0.25,IF(E21="Partial Written Policy",0.5,IF(E21="Written Policy",0.75,IF(E21="Approved Written Policy",1,"INVALID")))))</f>
        <v>0</v>
      </c>
      <c r="K21" s="11">
        <f t="shared" ref="K21:K22" si="1">IF(F21="Not Implemented",0,IF(F21="Parts of Policy Implemented",0.25,IF(F21="Implemented on Some Systems",0.5,IF(F21="Implemented on Most Systems",0.75,IF(F21="Implemented on All Systems",1,"INVALID")))))</f>
        <v>0</v>
      </c>
      <c r="L21" s="11">
        <f t="shared" ref="L21:L22" si="2">IF(G21="Not Automated",0,IF(G21="Parts of Policy Automated",0.25,IF(G21="Automated on Some Systems",0.5,IF(G21="Automated on Most Systems",0.75,IF(G21="Automated on All Systems",1,"INVALID")))))</f>
        <v>0</v>
      </c>
      <c r="M21" s="11">
        <f t="shared" ref="M21:M22" si="3">IF(H21="Not Reported",0,IF(H21="Parts of Policy Reported",0.25,IF(H21="Reported on Some Systems",0.5,IF(H21="Reported on Most Systems",0.75,IF(H21="Reported on All Systems",1,"INVALID")))))</f>
        <v>0</v>
      </c>
    </row>
    <row r="22" spans="1:15" ht="45">
      <c r="A22" s="6">
        <v>3.5</v>
      </c>
      <c r="B22" s="15" t="s">
        <v>89</v>
      </c>
      <c r="C22" s="4" t="s">
        <v>71</v>
      </c>
      <c r="D22" s="4" t="s">
        <v>88</v>
      </c>
      <c r="E22" s="5" t="s">
        <v>61</v>
      </c>
      <c r="F22" s="5" t="s">
        <v>62</v>
      </c>
      <c r="G22" s="5" t="s">
        <v>63</v>
      </c>
      <c r="H22" s="5" t="s">
        <v>64</v>
      </c>
      <c r="J22" s="11">
        <f t="shared" si="0"/>
        <v>0</v>
      </c>
      <c r="K22" s="11">
        <f t="shared" si="1"/>
        <v>0</v>
      </c>
      <c r="L22" s="11">
        <f t="shared" si="2"/>
        <v>0</v>
      </c>
      <c r="M22" s="11">
        <f t="shared" si="3"/>
        <v>0</v>
      </c>
    </row>
    <row r="24" spans="1:15" hidden="1">
      <c r="D24" s="2" t="s">
        <v>72</v>
      </c>
      <c r="F24" s="12">
        <f>AVERAGE(J21:J22)</f>
        <v>0</v>
      </c>
      <c r="G24" s="12">
        <f>1-F24</f>
        <v>1</v>
      </c>
    </row>
    <row r="25" spans="1:15" hidden="1">
      <c r="D25" s="4" t="s">
        <v>73</v>
      </c>
      <c r="E25" s="4"/>
      <c r="F25" s="12">
        <f>AVERAGE(K21:K22)</f>
        <v>0</v>
      </c>
      <c r="G25" s="12">
        <f>1-F25</f>
        <v>1</v>
      </c>
    </row>
    <row r="26" spans="1:15" hidden="1">
      <c r="D26" s="4" t="s">
        <v>74</v>
      </c>
      <c r="E26" s="4"/>
      <c r="F26" s="12">
        <f>AVERAGE(L21:L22)</f>
        <v>0</v>
      </c>
      <c r="G26" s="12">
        <f>1-F26</f>
        <v>1</v>
      </c>
    </row>
    <row r="27" spans="1:15" hidden="1">
      <c r="D27" s="4" t="s">
        <v>75</v>
      </c>
      <c r="E27" s="4"/>
      <c r="F27" s="12">
        <f>AVERAGE(M21:M22)</f>
        <v>0</v>
      </c>
      <c r="G27" s="12">
        <f>1-F27</f>
        <v>1</v>
      </c>
    </row>
    <row r="28" spans="1:15" hidden="1">
      <c r="D28" s="4" t="s">
        <v>76</v>
      </c>
      <c r="E28" s="4"/>
      <c r="F28" s="12">
        <f>AVERAGE(F24:F27)</f>
        <v>0</v>
      </c>
      <c r="G28" s="12">
        <f>1-F28</f>
        <v>1</v>
      </c>
    </row>
    <row r="30" spans="1:15" ht="30" customHeight="1">
      <c r="A30" s="34" t="s">
        <v>20</v>
      </c>
      <c r="B30" s="34"/>
      <c r="C30" s="34"/>
      <c r="D30" s="34"/>
      <c r="E30" s="34"/>
      <c r="F30" s="34"/>
      <c r="G30" s="34"/>
      <c r="H30" s="34"/>
      <c r="I30" s="34"/>
      <c r="J30" s="34"/>
      <c r="K30" s="34"/>
      <c r="L30" s="34"/>
      <c r="M30" s="34"/>
      <c r="N30" s="34"/>
      <c r="O30" s="34"/>
    </row>
  </sheetData>
  <mergeCells count="2">
    <mergeCell ref="A1:H1"/>
    <mergeCell ref="A30:O30"/>
  </mergeCells>
  <hyperlinks>
    <hyperlink ref="A30" r:id="rId1" display="http://creativecommons.org/licenses/by-sa/4.0/" xr:uid="{00000000-0004-0000-04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C63131E4-932B-4505-AE5E-D3400E632D1A}">
            <xm:f>Values!$A$8</xm:f>
            <x14:dxf>
              <fill>
                <patternFill>
                  <bgColor rgb="FF27AE60"/>
                </patternFill>
              </fill>
            </x14:dxf>
          </x14:cfRule>
          <x14:cfRule type="cellIs" priority="17" operator="equal" id="{61CF9CC5-5411-40BD-96E0-E3A1CDB7E4CA}">
            <xm:f>Values!$A$7</xm:f>
            <x14:dxf>
              <fill>
                <patternFill>
                  <bgColor rgb="FFF1C40F"/>
                </patternFill>
              </fill>
            </x14:dxf>
          </x14:cfRule>
          <x14:cfRule type="cellIs" priority="18" operator="equal" id="{80BAB306-61C8-473D-88FB-09943AD593E0}">
            <xm:f>Values!$A$6</xm:f>
            <x14:dxf>
              <fill>
                <patternFill>
                  <bgColor rgb="FFF39C12"/>
                </patternFill>
              </fill>
            </x14:dxf>
          </x14:cfRule>
          <x14:cfRule type="cellIs" priority="19" operator="equal" id="{664F745E-49F2-480F-A448-81483536FAF7}">
            <xm:f>Values!$A$5</xm:f>
            <x14:dxf>
              <fill>
                <patternFill>
                  <bgColor rgb="FFE67E22"/>
                </patternFill>
              </fill>
            </x14:dxf>
          </x14:cfRule>
          <x14:cfRule type="cellIs" priority="20" operator="equal" id="{EE825187-D09E-4E8D-953A-48E52DA674B1}">
            <xm:f>Values!$A$4</xm:f>
            <x14:dxf>
              <fill>
                <patternFill>
                  <bgColor rgb="FFE74C3C"/>
                </patternFill>
              </fill>
            </x14:dxf>
          </x14:cfRule>
          <xm:sqref>E21:E22</xm:sqref>
        </x14:conditionalFormatting>
        <x14:conditionalFormatting xmlns:xm="http://schemas.microsoft.com/office/excel/2006/main">
          <x14:cfRule type="cellIs" priority="1" operator="equal" id="{271C7BF7-F96F-48E7-A1C8-C4A7FC0F17BC}">
            <xm:f>Values!$A$15</xm:f>
            <x14:dxf>
              <fill>
                <patternFill>
                  <bgColor rgb="FF27AE60"/>
                </patternFill>
              </fill>
            </x14:dxf>
          </x14:cfRule>
          <x14:cfRule type="cellIs" priority="12" operator="equal" id="{11CFC4ED-3640-48AD-A356-2D79A3B27842}">
            <xm:f>Values!$A$14</xm:f>
            <x14:dxf>
              <fill>
                <patternFill>
                  <bgColor rgb="FFF1C40F"/>
                </patternFill>
              </fill>
            </x14:dxf>
          </x14:cfRule>
          <x14:cfRule type="cellIs" priority="13" operator="equal" id="{B11FDE81-4196-48AE-A7D5-E2312340F8B2}">
            <xm:f>Values!$A$13</xm:f>
            <x14:dxf>
              <fill>
                <patternFill>
                  <bgColor rgb="FFF39C12"/>
                </patternFill>
              </fill>
            </x14:dxf>
          </x14:cfRule>
          <x14:cfRule type="cellIs" priority="14" operator="equal" id="{6DBCE2B4-70C2-438A-A5E7-E3F513A2CBBD}">
            <xm:f>Values!$A$12</xm:f>
            <x14:dxf>
              <fill>
                <patternFill>
                  <bgColor rgb="FFE67E22"/>
                </patternFill>
              </fill>
            </x14:dxf>
          </x14:cfRule>
          <x14:cfRule type="cellIs" priority="15" operator="equal" id="{38C852E0-9588-4EB4-ABF2-097959309899}">
            <xm:f>Values!$A$11</xm:f>
            <x14:dxf>
              <fill>
                <patternFill>
                  <bgColor rgb="FFE74C3C"/>
                </patternFill>
              </fill>
            </x14:dxf>
          </x14:cfRule>
          <xm:sqref>F21:F22</xm:sqref>
        </x14:conditionalFormatting>
        <x14:conditionalFormatting xmlns:xm="http://schemas.microsoft.com/office/excel/2006/main">
          <x14:cfRule type="cellIs" priority="2" operator="equal" id="{15B4E508-9874-4EB8-B416-A1FEC303BE25}">
            <xm:f>Values!$A$22</xm:f>
            <x14:dxf>
              <fill>
                <patternFill>
                  <bgColor rgb="FF27B060"/>
                </patternFill>
              </fill>
            </x14:dxf>
          </x14:cfRule>
          <x14:cfRule type="cellIs" priority="8" operator="equal" id="{34027FA8-6C13-4162-BF2C-56C0A5E7A0D1}">
            <xm:f>Values!$A$21</xm:f>
            <x14:dxf>
              <fill>
                <patternFill>
                  <bgColor rgb="FFF1C40F"/>
                </patternFill>
              </fill>
            </x14:dxf>
          </x14:cfRule>
          <x14:cfRule type="cellIs" priority="9" operator="equal" id="{50D9D992-DD9F-4980-B6CB-A828A4BDE399}">
            <xm:f>Values!$A$20</xm:f>
            <x14:dxf>
              <fill>
                <patternFill>
                  <bgColor rgb="FFF39C12"/>
                </patternFill>
              </fill>
            </x14:dxf>
          </x14:cfRule>
          <x14:cfRule type="cellIs" priority="10" operator="equal" id="{3F95FDA6-7045-4B58-9A2C-996B10FF1BB5}">
            <xm:f>Values!$A$19</xm:f>
            <x14:dxf>
              <fill>
                <patternFill>
                  <bgColor rgb="FFE67E22"/>
                </patternFill>
              </fill>
            </x14:dxf>
          </x14:cfRule>
          <x14:cfRule type="cellIs" priority="11" operator="equal" id="{4EEAC2E5-4C60-47DB-B81C-0FEF7A739E33}">
            <xm:f>Values!$A$18</xm:f>
            <x14:dxf>
              <fill>
                <patternFill>
                  <bgColor rgb="FFE74C3C"/>
                </patternFill>
              </fill>
            </x14:dxf>
          </x14:cfRule>
          <xm:sqref>G21:G22</xm:sqref>
        </x14:conditionalFormatting>
        <x14:conditionalFormatting xmlns:xm="http://schemas.microsoft.com/office/excel/2006/main">
          <x14:cfRule type="cellIs" priority="3" operator="equal" id="{DA47A4E8-D306-45A6-9EAD-500AA69EEB5A}">
            <xm:f>Values!$A$29</xm:f>
            <x14:dxf>
              <fill>
                <patternFill>
                  <bgColor rgb="FF27AE60"/>
                </patternFill>
              </fill>
            </x14:dxf>
          </x14:cfRule>
          <x14:cfRule type="cellIs" priority="5" operator="equal" id="{6C65F695-380F-4BCB-86EB-8FE71210D163}">
            <xm:f>Values!$A$27</xm:f>
            <x14:dxf>
              <fill>
                <patternFill>
                  <bgColor rgb="FFF39C12"/>
                </patternFill>
              </fill>
            </x14:dxf>
          </x14:cfRule>
          <x14:cfRule type="cellIs" priority="6" operator="equal" id="{6CA7CC33-FB97-48D8-BF13-EC1553712011}">
            <xm:f>Values!$A$26</xm:f>
            <x14:dxf>
              <fill>
                <patternFill>
                  <bgColor rgb="FFE67E22"/>
                </patternFill>
              </fill>
            </x14:dxf>
          </x14:cfRule>
          <x14:cfRule type="cellIs" priority="7" operator="equal" id="{72AA5205-F644-42BA-B8BE-17D0D103BBBC}">
            <xm:f>Values!$A$25</xm:f>
            <x14:dxf>
              <fill>
                <patternFill>
                  <bgColor rgb="FFE74C3C"/>
                </patternFill>
              </fill>
            </x14:dxf>
          </x14:cfRule>
          <xm:sqref>H21:H22</xm:sqref>
        </x14:conditionalFormatting>
        <x14:conditionalFormatting xmlns:xm="http://schemas.microsoft.com/office/excel/2006/main">
          <x14:cfRule type="cellIs" priority="4" operator="equal" id="{BC61A50F-EBCA-4A39-91AA-0F906D8F491C}">
            <xm:f>Values!$A$28</xm:f>
            <x14:dxf>
              <fill>
                <patternFill>
                  <bgColor rgb="FFF1C40F"/>
                </patternFill>
              </fill>
            </x14:dxf>
          </x14:cfRule>
          <xm:sqref>H21:H22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Values!$A$25:$A$29</xm:f>
          </x14:formula1>
          <xm:sqref>H21:H22</xm:sqref>
        </x14:dataValidation>
        <x14:dataValidation type="list" allowBlank="1" showInputMessage="1" showErrorMessage="1" xr:uid="{00000000-0002-0000-0400-000001000000}">
          <x14:formula1>
            <xm:f>Values!$A$18:$A$22</xm:f>
          </x14:formula1>
          <xm:sqref>G21:G22</xm:sqref>
        </x14:dataValidation>
        <x14:dataValidation type="list" allowBlank="1" showInputMessage="1" showErrorMessage="1" xr:uid="{00000000-0002-0000-0400-000002000000}">
          <x14:formula1>
            <xm:f>Values!$A$11:$A$15</xm:f>
          </x14:formula1>
          <xm:sqref>F21:F22</xm:sqref>
        </x14:dataValidation>
        <x14:dataValidation type="list" allowBlank="1" showInputMessage="1" showErrorMessage="1" xr:uid="{00000000-0002-0000-0400-000003000000}">
          <x14:formula1>
            <xm:f>Values!$A$4:$A$8</xm:f>
          </x14:formula1>
          <xm:sqref>E21:E22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30"/>
  <sheetViews>
    <sheetView zoomScale="80" zoomScaleNormal="80" workbookViewId="0">
      <selection activeCell="B21" sqref="B21"/>
    </sheetView>
  </sheetViews>
  <sheetFormatPr defaultColWidth="8.7109375" defaultRowHeight="15"/>
  <cols>
    <col min="2" max="2" width="71.28515625" customWidth="1"/>
    <col min="3" max="3" width="19.7109375" style="3" bestFit="1" customWidth="1"/>
    <col min="4" max="4" width="40.7109375" bestFit="1" customWidth="1"/>
    <col min="5" max="5" width="24.85546875" bestFit="1" customWidth="1"/>
    <col min="6" max="6" width="29.85546875" bestFit="1" customWidth="1"/>
    <col min="7" max="7" width="27.140625" bestFit="1" customWidth="1"/>
    <col min="8" max="8" width="27.28515625" bestFit="1" customWidth="1"/>
    <col min="10" max="13" width="8.7109375" hidden="1" customWidth="1"/>
  </cols>
  <sheetData>
    <row r="1" spans="1:8" ht="59.65" customHeight="1">
      <c r="A1" s="37" t="s">
        <v>90</v>
      </c>
      <c r="B1" s="37"/>
      <c r="C1" s="37"/>
      <c r="D1" s="37"/>
      <c r="E1" s="37"/>
      <c r="F1" s="37"/>
      <c r="G1" s="37"/>
      <c r="H1" s="37"/>
    </row>
    <row r="3" spans="1:8">
      <c r="C3"/>
    </row>
    <row r="4" spans="1:8">
      <c r="C4"/>
    </row>
    <row r="5" spans="1:8">
      <c r="C5" s="28" t="s">
        <v>55</v>
      </c>
      <c r="D5" s="24">
        <f>F28</f>
        <v>0</v>
      </c>
    </row>
    <row r="6" spans="1:8">
      <c r="C6"/>
    </row>
    <row r="7" spans="1:8">
      <c r="C7" s="22" t="s">
        <v>56</v>
      </c>
      <c r="D7" s="23">
        <f>+G28</f>
        <v>1</v>
      </c>
    </row>
    <row r="20" spans="1:15" s="21" customFormat="1" ht="30">
      <c r="A20" s="17" t="s">
        <v>4</v>
      </c>
      <c r="B20" s="17" t="s">
        <v>6</v>
      </c>
      <c r="C20" s="17" t="s">
        <v>57</v>
      </c>
      <c r="D20" s="17" t="s">
        <v>10</v>
      </c>
      <c r="E20" s="17" t="s">
        <v>58</v>
      </c>
      <c r="F20" s="17" t="s">
        <v>14</v>
      </c>
      <c r="G20" s="20" t="s">
        <v>59</v>
      </c>
      <c r="H20" s="17" t="s">
        <v>18</v>
      </c>
    </row>
    <row r="21" spans="1:15" ht="30">
      <c r="A21" s="6">
        <v>4.2</v>
      </c>
      <c r="B21" s="15" t="s">
        <v>92</v>
      </c>
      <c r="C21" s="4" t="s">
        <v>71</v>
      </c>
      <c r="D21" s="3" t="s">
        <v>91</v>
      </c>
      <c r="E21" s="5" t="s">
        <v>61</v>
      </c>
      <c r="F21" s="5" t="s">
        <v>62</v>
      </c>
      <c r="G21" s="5" t="s">
        <v>63</v>
      </c>
      <c r="H21" s="5" t="s">
        <v>64</v>
      </c>
      <c r="J21" s="11">
        <f t="shared" ref="J21:J22" si="0">IF(E21="No Policy",0,IF(E21="Informal Policy",0.25,IF(E21="Partial Written Policy",0.5,IF(E21="Written Policy",0.75,IF(E21="Approved Written Policy",1,"INVALID")))))</f>
        <v>0</v>
      </c>
      <c r="K21" s="11">
        <f t="shared" ref="K21:K22" si="1">IF(F21="Not Implemented",0,IF(F21="Parts of Policy Implemented",0.25,IF(F21="Implemented on Some Systems",0.5,IF(F21="Implemented on Most Systems",0.75,IF(F21="Implemented on All Systems",1,"INVALID")))))</f>
        <v>0</v>
      </c>
      <c r="L21" s="11">
        <f t="shared" ref="L21" si="2">IF(G21="Not Automated",0,IF(G21="Parts of Policy Automated",0.25,IF(G21="Automated on Some Systems",0.5,IF(G21="Automated on Most Systems",0.75,IF(G21="Automated on All Systems",1,"INVALID")))))</f>
        <v>0</v>
      </c>
      <c r="M21" s="11">
        <f t="shared" ref="M21" si="3">IF(H21="Not Reported",0,IF(H21="Parts of Policy Reported",0.25,IF(H21="Reported on Some Systems",0.5,IF(H21="Reported on Most Systems",0.75,IF(H21="Reported on All Systems",1,"INVALID")))))</f>
        <v>0</v>
      </c>
    </row>
    <row r="22" spans="1:15" ht="60">
      <c r="A22" s="6">
        <v>4.3</v>
      </c>
      <c r="B22" s="15" t="s">
        <v>93</v>
      </c>
      <c r="C22" s="4" t="s">
        <v>71</v>
      </c>
      <c r="D22" s="4" t="s">
        <v>91</v>
      </c>
      <c r="E22" s="5" t="s">
        <v>61</v>
      </c>
      <c r="F22" s="5" t="s">
        <v>62</v>
      </c>
      <c r="G22" s="19" t="s">
        <v>70</v>
      </c>
      <c r="H22" s="19" t="s">
        <v>70</v>
      </c>
      <c r="J22" s="11">
        <f t="shared" si="0"/>
        <v>0</v>
      </c>
      <c r="K22" s="11">
        <f t="shared" si="1"/>
        <v>0</v>
      </c>
      <c r="L22" s="11"/>
      <c r="M22" s="11"/>
    </row>
    <row r="24" spans="1:15" hidden="1">
      <c r="D24" s="2" t="s">
        <v>72</v>
      </c>
      <c r="F24" s="12">
        <f>AVERAGE(J21:J22)</f>
        <v>0</v>
      </c>
      <c r="G24" s="12">
        <f>1-F24</f>
        <v>1</v>
      </c>
    </row>
    <row r="25" spans="1:15" hidden="1">
      <c r="D25" s="4" t="s">
        <v>73</v>
      </c>
      <c r="E25" s="4"/>
      <c r="F25" s="12">
        <f>AVERAGE(K21:K22)</f>
        <v>0</v>
      </c>
      <c r="G25" s="12">
        <f>1-F25</f>
        <v>1</v>
      </c>
    </row>
    <row r="26" spans="1:15" hidden="1">
      <c r="D26" s="4" t="s">
        <v>74</v>
      </c>
      <c r="E26" s="4"/>
      <c r="F26" s="12">
        <f>AVERAGE(L21:L22)</f>
        <v>0</v>
      </c>
      <c r="G26" s="12">
        <f>1-F26</f>
        <v>1</v>
      </c>
    </row>
    <row r="27" spans="1:15" hidden="1">
      <c r="D27" s="4" t="s">
        <v>75</v>
      </c>
      <c r="E27" s="4"/>
      <c r="F27" s="12">
        <f>AVERAGE(M21:M22)</f>
        <v>0</v>
      </c>
      <c r="G27" s="12">
        <f>1-F27</f>
        <v>1</v>
      </c>
    </row>
    <row r="28" spans="1:15" hidden="1">
      <c r="D28" s="4" t="s">
        <v>76</v>
      </c>
      <c r="E28" s="4"/>
      <c r="F28" s="12">
        <f>AVERAGE(F24:F27)</f>
        <v>0</v>
      </c>
      <c r="G28" s="12">
        <f>1-F28</f>
        <v>1</v>
      </c>
    </row>
    <row r="30" spans="1:15" ht="30" customHeight="1">
      <c r="A30" s="34" t="s">
        <v>20</v>
      </c>
      <c r="B30" s="34"/>
      <c r="C30" s="34"/>
      <c r="D30" s="34"/>
      <c r="E30" s="34"/>
      <c r="F30" s="34"/>
      <c r="G30" s="34"/>
      <c r="H30" s="34"/>
      <c r="I30" s="34"/>
      <c r="J30" s="34"/>
      <c r="K30" s="34"/>
      <c r="L30" s="34"/>
      <c r="M30" s="34"/>
      <c r="N30" s="34"/>
      <c r="O30" s="34"/>
    </row>
  </sheetData>
  <mergeCells count="2">
    <mergeCell ref="A1:H1"/>
    <mergeCell ref="A30:O30"/>
  </mergeCells>
  <hyperlinks>
    <hyperlink ref="A30" r:id="rId1" display="http://creativecommons.org/licenses/by-sa/4.0/" xr:uid="{00000000-0004-0000-05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36" operator="equal" id="{33E63AE2-E78A-48CB-B3F5-7F83C908C31E}">
            <xm:f>Values!$A$8</xm:f>
            <x14:dxf>
              <fill>
                <patternFill>
                  <bgColor rgb="FF27AE60"/>
                </patternFill>
              </fill>
            </x14:dxf>
          </x14:cfRule>
          <x14:cfRule type="cellIs" priority="37" operator="equal" id="{C073896A-DFB5-41E9-9325-A7569799CC1A}">
            <xm:f>Values!$A$7</xm:f>
            <x14:dxf>
              <fill>
                <patternFill>
                  <bgColor rgb="FFF1C40F"/>
                </patternFill>
              </fill>
            </x14:dxf>
          </x14:cfRule>
          <x14:cfRule type="cellIs" priority="38" operator="equal" id="{CDE2AA70-49F8-4491-8D1A-9FEF68E6CEF2}">
            <xm:f>Values!$A$6</xm:f>
            <x14:dxf>
              <fill>
                <patternFill>
                  <bgColor rgb="FFF39C12"/>
                </patternFill>
              </fill>
            </x14:dxf>
          </x14:cfRule>
          <x14:cfRule type="cellIs" priority="39" operator="equal" id="{DFEE993F-7B72-4A12-8023-AF403BFAD8A5}">
            <xm:f>Values!$A$5</xm:f>
            <x14:dxf>
              <fill>
                <patternFill>
                  <bgColor rgb="FFE67E22"/>
                </patternFill>
              </fill>
            </x14:dxf>
          </x14:cfRule>
          <x14:cfRule type="cellIs" priority="40" operator="equal" id="{5DCB9DE7-D991-4800-8EF2-31981CCDD24F}">
            <xm:f>Values!$A$4</xm:f>
            <x14:dxf>
              <fill>
                <patternFill>
                  <bgColor rgb="FFE74C3C"/>
                </patternFill>
              </fill>
            </x14:dxf>
          </x14:cfRule>
          <xm:sqref>E21:E22</xm:sqref>
        </x14:conditionalFormatting>
        <x14:conditionalFormatting xmlns:xm="http://schemas.microsoft.com/office/excel/2006/main">
          <x14:cfRule type="cellIs" priority="21" operator="equal" id="{C0ACF054-1770-49CA-9F6F-F7E4580F3C03}">
            <xm:f>Values!$A$15</xm:f>
            <x14:dxf>
              <fill>
                <patternFill>
                  <bgColor rgb="FF27AE60"/>
                </patternFill>
              </fill>
            </x14:dxf>
          </x14:cfRule>
          <x14:cfRule type="cellIs" priority="32" operator="equal" id="{D0AA6F1A-5D0D-44F7-AA3E-164E075FB18D}">
            <xm:f>Values!$A$14</xm:f>
            <x14:dxf>
              <fill>
                <patternFill>
                  <bgColor rgb="FFF1C40F"/>
                </patternFill>
              </fill>
            </x14:dxf>
          </x14:cfRule>
          <x14:cfRule type="cellIs" priority="33" operator="equal" id="{B1858E8C-91DB-4CCB-B4A1-5DC052BDE372}">
            <xm:f>Values!$A$13</xm:f>
            <x14:dxf>
              <fill>
                <patternFill>
                  <bgColor rgb="FFF39C12"/>
                </patternFill>
              </fill>
            </x14:dxf>
          </x14:cfRule>
          <x14:cfRule type="cellIs" priority="34" operator="equal" id="{19D07A27-E9F5-475C-AA48-0E8655585F16}">
            <xm:f>Values!$A$12</xm:f>
            <x14:dxf>
              <fill>
                <patternFill>
                  <bgColor rgb="FFE67E22"/>
                </patternFill>
              </fill>
            </x14:dxf>
          </x14:cfRule>
          <x14:cfRule type="cellIs" priority="35" operator="equal" id="{42893A7D-6B08-42DF-A767-06E280346CFB}">
            <xm:f>Values!$A$11</xm:f>
            <x14:dxf>
              <fill>
                <patternFill>
                  <bgColor rgb="FFE74C3C"/>
                </patternFill>
              </fill>
            </x14:dxf>
          </x14:cfRule>
          <xm:sqref>F21:F22</xm:sqref>
        </x14:conditionalFormatting>
        <x14:conditionalFormatting xmlns:xm="http://schemas.microsoft.com/office/excel/2006/main">
          <x14:cfRule type="cellIs" priority="22" operator="equal" id="{8A3DA9B7-0508-4CCD-9182-6C85E15AB099}">
            <xm:f>Values!$A$22</xm:f>
            <x14:dxf>
              <fill>
                <patternFill>
                  <bgColor rgb="FF27B060"/>
                </patternFill>
              </fill>
            </x14:dxf>
          </x14:cfRule>
          <x14:cfRule type="cellIs" priority="28" operator="equal" id="{B3118012-C44B-470D-858A-4DE29D2FFCC0}">
            <xm:f>Values!$A$21</xm:f>
            <x14:dxf>
              <fill>
                <patternFill>
                  <bgColor rgb="FFF1C40F"/>
                </patternFill>
              </fill>
            </x14:dxf>
          </x14:cfRule>
          <x14:cfRule type="cellIs" priority="29" operator="equal" id="{DCAA0AF6-ECDC-4DD1-A7C0-623651CD0153}">
            <xm:f>Values!$A$20</xm:f>
            <x14:dxf>
              <fill>
                <patternFill>
                  <bgColor rgb="FFF39C12"/>
                </patternFill>
              </fill>
            </x14:dxf>
          </x14:cfRule>
          <x14:cfRule type="cellIs" priority="30" operator="equal" id="{8B7F3A0B-F1CB-4C48-B1DD-9FB020094833}">
            <xm:f>Values!$A$19</xm:f>
            <x14:dxf>
              <fill>
                <patternFill>
                  <bgColor rgb="FFE67E22"/>
                </patternFill>
              </fill>
            </x14:dxf>
          </x14:cfRule>
          <x14:cfRule type="cellIs" priority="31" operator="equal" id="{A45C4282-D46A-401C-9DE5-4043F0E39012}">
            <xm:f>Values!$A$18</xm:f>
            <x14:dxf>
              <fill>
                <patternFill>
                  <bgColor rgb="FFE74C3C"/>
                </patternFill>
              </fill>
            </x14:dxf>
          </x14:cfRule>
          <xm:sqref>G21</xm:sqref>
        </x14:conditionalFormatting>
        <x14:conditionalFormatting xmlns:xm="http://schemas.microsoft.com/office/excel/2006/main">
          <x14:cfRule type="cellIs" priority="23" operator="equal" id="{9991C59A-A97D-4CF4-9A28-89DC3E9E3E3A}">
            <xm:f>Values!$A$29</xm:f>
            <x14:dxf>
              <fill>
                <patternFill>
                  <bgColor rgb="FF27AE60"/>
                </patternFill>
              </fill>
            </x14:dxf>
          </x14:cfRule>
          <x14:cfRule type="cellIs" priority="25" operator="equal" id="{E4CE2749-20BE-4210-B349-7BAB8595783F}">
            <xm:f>Values!$A$27</xm:f>
            <x14:dxf>
              <fill>
                <patternFill>
                  <bgColor rgb="FFF39C12"/>
                </patternFill>
              </fill>
            </x14:dxf>
          </x14:cfRule>
          <x14:cfRule type="cellIs" priority="26" operator="equal" id="{1F9894B3-5858-4103-A229-219A32F3B386}">
            <xm:f>Values!$A$26</xm:f>
            <x14:dxf>
              <fill>
                <patternFill>
                  <bgColor rgb="FFE67E22"/>
                </patternFill>
              </fill>
            </x14:dxf>
          </x14:cfRule>
          <x14:cfRule type="cellIs" priority="27" operator="equal" id="{3672AA8E-EC42-4DC5-809D-D45E41FE485E}">
            <xm:f>Values!$A$25</xm:f>
            <x14:dxf>
              <fill>
                <patternFill>
                  <bgColor rgb="FFE74C3C"/>
                </patternFill>
              </fill>
            </x14:dxf>
          </x14:cfRule>
          <xm:sqref>H21</xm:sqref>
        </x14:conditionalFormatting>
        <x14:conditionalFormatting xmlns:xm="http://schemas.microsoft.com/office/excel/2006/main">
          <x14:cfRule type="cellIs" priority="24" operator="equal" id="{7556E504-F748-46C1-941E-568257ADE9C1}">
            <xm:f>Values!$A$28</xm:f>
            <x14:dxf>
              <fill>
                <patternFill>
                  <bgColor rgb="FFF1C40F"/>
                </patternFill>
              </fill>
            </x14:dxf>
          </x14:cfRule>
          <xm:sqref>H21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Values!$A$25:$A$29</xm:f>
          </x14:formula1>
          <xm:sqref>H21</xm:sqref>
        </x14:dataValidation>
        <x14:dataValidation type="list" allowBlank="1" showInputMessage="1" showErrorMessage="1" xr:uid="{00000000-0002-0000-0500-000001000000}">
          <x14:formula1>
            <xm:f>Values!$A$18:$A$22</xm:f>
          </x14:formula1>
          <xm:sqref>G21</xm:sqref>
        </x14:dataValidation>
        <x14:dataValidation type="list" allowBlank="1" showInputMessage="1" showErrorMessage="1" xr:uid="{00000000-0002-0000-0500-000002000000}">
          <x14:formula1>
            <xm:f>Values!$A$11:$A$15</xm:f>
          </x14:formula1>
          <xm:sqref>F21:F22</xm:sqref>
        </x14:dataValidation>
        <x14:dataValidation type="list" allowBlank="1" showInputMessage="1" showErrorMessage="1" xr:uid="{00000000-0002-0000-0500-000003000000}">
          <x14:formula1>
            <xm:f>Values!$A$4:$A$8</xm:f>
          </x14:formula1>
          <xm:sqref>E21:E22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29"/>
  <sheetViews>
    <sheetView zoomScale="80" zoomScaleNormal="80" workbookViewId="0">
      <selection activeCell="B21" sqref="B21"/>
    </sheetView>
  </sheetViews>
  <sheetFormatPr defaultColWidth="8.7109375" defaultRowHeight="15"/>
  <cols>
    <col min="2" max="2" width="71.28515625" customWidth="1"/>
    <col min="3" max="3" width="19.7109375" style="3" bestFit="1" customWidth="1"/>
    <col min="4" max="4" width="42" bestFit="1" customWidth="1"/>
    <col min="5" max="5" width="24.85546875" bestFit="1" customWidth="1"/>
    <col min="6" max="6" width="29.85546875" bestFit="1" customWidth="1"/>
    <col min="7" max="7" width="25" bestFit="1" customWidth="1"/>
    <col min="8" max="8" width="26.5703125" bestFit="1" customWidth="1"/>
    <col min="10" max="11" width="8.7109375" hidden="1" customWidth="1"/>
    <col min="12" max="13" width="8.7109375" customWidth="1"/>
  </cols>
  <sheetData>
    <row r="1" spans="1:8" ht="59.65" customHeight="1">
      <c r="A1" s="37" t="s">
        <v>94</v>
      </c>
      <c r="B1" s="37"/>
      <c r="C1" s="37"/>
      <c r="D1" s="37"/>
      <c r="E1" s="37"/>
      <c r="F1" s="37"/>
      <c r="G1" s="37"/>
      <c r="H1" s="37"/>
    </row>
    <row r="3" spans="1:8">
      <c r="C3"/>
    </row>
    <row r="4" spans="1:8">
      <c r="C4"/>
    </row>
    <row r="5" spans="1:8">
      <c r="C5" s="28" t="s">
        <v>55</v>
      </c>
      <c r="D5" s="24">
        <f>F27</f>
        <v>0</v>
      </c>
    </row>
    <row r="6" spans="1:8">
      <c r="C6"/>
    </row>
    <row r="7" spans="1:8">
      <c r="C7" s="22" t="s">
        <v>56</v>
      </c>
      <c r="D7" s="23">
        <f>G27</f>
        <v>1</v>
      </c>
    </row>
    <row r="20" spans="1:15" s="21" customFormat="1" ht="30">
      <c r="A20" s="17" t="s">
        <v>4</v>
      </c>
      <c r="B20" s="17" t="s">
        <v>6</v>
      </c>
      <c r="C20" s="17" t="s">
        <v>57</v>
      </c>
      <c r="D20" s="17" t="s">
        <v>10</v>
      </c>
      <c r="E20" s="17" t="s">
        <v>58</v>
      </c>
      <c r="F20" s="17" t="s">
        <v>14</v>
      </c>
      <c r="G20" s="20" t="s">
        <v>59</v>
      </c>
      <c r="H20" s="17" t="s">
        <v>18</v>
      </c>
    </row>
    <row r="21" spans="1:15" ht="30">
      <c r="A21" s="6">
        <v>5.0999999999999996</v>
      </c>
      <c r="B21" s="13" t="s">
        <v>95</v>
      </c>
      <c r="C21" s="4" t="s">
        <v>71</v>
      </c>
      <c r="D21" s="3" t="s">
        <v>96</v>
      </c>
      <c r="E21" s="5" t="s">
        <v>61</v>
      </c>
      <c r="F21" s="5" t="s">
        <v>62</v>
      </c>
      <c r="G21" s="19" t="s">
        <v>70</v>
      </c>
      <c r="H21" s="19" t="s">
        <v>70</v>
      </c>
      <c r="J21" s="11">
        <f>IF(E21="No Policy",0,IF(E21="Informal Policy",0.25,IF(E21="Partial Written Policy",0.5,IF(E21="Written Policy",0.75,IF(E21="Approved Written Policy",1,"INVALID")))))</f>
        <v>0</v>
      </c>
      <c r="K21" s="11">
        <f>IF(F21="Not Implemented",0,IF(F21="Parts of Policy Implemented",0.25,IF(F21="Implemented on Some Systems",0.5,IF(F21="Implemented on Most Systems",0.75,IF(F21="Implemented on All Systems",1,"INVALID")))))</f>
        <v>0</v>
      </c>
      <c r="L21" s="11"/>
      <c r="M21" s="11"/>
    </row>
    <row r="23" spans="1:15" hidden="1">
      <c r="D23" s="2" t="s">
        <v>72</v>
      </c>
      <c r="F23" s="12">
        <f>AVERAGE(J21:J21)</f>
        <v>0</v>
      </c>
      <c r="G23" s="12">
        <f>1-F23</f>
        <v>1</v>
      </c>
    </row>
    <row r="24" spans="1:15" hidden="1">
      <c r="D24" s="4" t="s">
        <v>73</v>
      </c>
      <c r="E24" s="4"/>
      <c r="F24" s="12">
        <f>AVERAGE(K21:K21)</f>
        <v>0</v>
      </c>
      <c r="G24" s="12">
        <f>1-F24</f>
        <v>1</v>
      </c>
    </row>
    <row r="25" spans="1:15" hidden="1">
      <c r="D25" s="4" t="s">
        <v>74</v>
      </c>
      <c r="E25" s="4"/>
      <c r="F25" s="12"/>
      <c r="G25" s="12">
        <f>1-F25</f>
        <v>1</v>
      </c>
    </row>
    <row r="26" spans="1:15" hidden="1">
      <c r="D26" s="4" t="s">
        <v>75</v>
      </c>
      <c r="E26" s="4"/>
      <c r="F26" s="12"/>
      <c r="G26" s="12">
        <f>1-F26</f>
        <v>1</v>
      </c>
    </row>
    <row r="27" spans="1:15" hidden="1">
      <c r="D27" s="4" t="s">
        <v>76</v>
      </c>
      <c r="E27" s="4"/>
      <c r="F27" s="12">
        <f>AVERAGE(F23:F26)</f>
        <v>0</v>
      </c>
      <c r="G27" s="12">
        <f>1-F27</f>
        <v>1</v>
      </c>
    </row>
    <row r="29" spans="1:15" ht="30" customHeight="1">
      <c r="A29" s="34" t="s">
        <v>20</v>
      </c>
      <c r="B29" s="34"/>
      <c r="C29" s="34"/>
      <c r="D29" s="34"/>
      <c r="E29" s="34"/>
      <c r="F29" s="34"/>
      <c r="G29" s="34"/>
      <c r="H29" s="34"/>
      <c r="I29" s="34"/>
      <c r="J29" s="34"/>
      <c r="K29" s="34"/>
      <c r="L29" s="34"/>
      <c r="M29" s="34"/>
      <c r="N29" s="34"/>
      <c r="O29" s="34"/>
    </row>
  </sheetData>
  <mergeCells count="2">
    <mergeCell ref="A1:H1"/>
    <mergeCell ref="A29:O29"/>
  </mergeCells>
  <hyperlinks>
    <hyperlink ref="A29" r:id="rId1" display="http://creativecommons.org/licenses/by-sa/4.0/" xr:uid="{00000000-0004-0000-0600-000000000000}"/>
  </hyperlinks>
  <pageMargins left="0.7" right="0.7" top="0.75" bottom="0.75" header="0.3" footer="0.3"/>
  <pageSetup scale="45"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842FC08D-961C-4FD7-87A4-9EE4382D0B87}">
            <xm:f>Values!$A$8</xm:f>
            <x14:dxf>
              <fill>
                <patternFill>
                  <bgColor rgb="FF27AE60"/>
                </patternFill>
              </fill>
            </x14:dxf>
          </x14:cfRule>
          <x14:cfRule type="cellIs" priority="17" operator="equal" id="{9773B37C-60DE-4113-B0A0-14376D18E1E7}">
            <xm:f>Values!$A$7</xm:f>
            <x14:dxf>
              <fill>
                <patternFill>
                  <bgColor rgb="FFF1C40F"/>
                </patternFill>
              </fill>
            </x14:dxf>
          </x14:cfRule>
          <x14:cfRule type="cellIs" priority="18" operator="equal" id="{57FD1D38-6C87-4A22-8574-F02D16F05664}">
            <xm:f>Values!$A$6</xm:f>
            <x14:dxf>
              <fill>
                <patternFill>
                  <bgColor rgb="FFF39C12"/>
                </patternFill>
              </fill>
            </x14:dxf>
          </x14:cfRule>
          <x14:cfRule type="cellIs" priority="19" operator="equal" id="{6A2623F4-CC08-4E30-817A-3928A3D7F677}">
            <xm:f>Values!$A$5</xm:f>
            <x14:dxf>
              <fill>
                <patternFill>
                  <bgColor rgb="FFE67E22"/>
                </patternFill>
              </fill>
            </x14:dxf>
          </x14:cfRule>
          <x14:cfRule type="cellIs" priority="20" operator="equal" id="{89982224-261B-429B-943F-AEB292D24B18}">
            <xm:f>Values!$A$4</xm:f>
            <x14:dxf>
              <fill>
                <patternFill>
                  <bgColor rgb="FFE74C3C"/>
                </patternFill>
              </fill>
            </x14:dxf>
          </x14:cfRule>
          <xm:sqref>E21</xm:sqref>
        </x14:conditionalFormatting>
        <x14:conditionalFormatting xmlns:xm="http://schemas.microsoft.com/office/excel/2006/main">
          <x14:cfRule type="cellIs" priority="1" operator="equal" id="{DDC5431C-4DE7-4EA2-AF71-DAB73E557C54}">
            <xm:f>Values!$A$15</xm:f>
            <x14:dxf>
              <fill>
                <patternFill>
                  <bgColor rgb="FF27AE60"/>
                </patternFill>
              </fill>
            </x14:dxf>
          </x14:cfRule>
          <x14:cfRule type="cellIs" priority="12" operator="equal" id="{79A855BF-D851-4E36-A969-F2FE679F2C1C}">
            <xm:f>Values!$A$14</xm:f>
            <x14:dxf>
              <fill>
                <patternFill>
                  <bgColor rgb="FFF1C40F"/>
                </patternFill>
              </fill>
            </x14:dxf>
          </x14:cfRule>
          <x14:cfRule type="cellIs" priority="13" operator="equal" id="{F456AD09-0367-4AA2-912D-89CD507B7CF4}">
            <xm:f>Values!$A$13</xm:f>
            <x14:dxf>
              <fill>
                <patternFill>
                  <bgColor rgb="FFF39C12"/>
                </patternFill>
              </fill>
            </x14:dxf>
          </x14:cfRule>
          <x14:cfRule type="cellIs" priority="14" operator="equal" id="{BAA185D0-BFD9-4175-B261-5F29594FC12E}">
            <xm:f>Values!$A$12</xm:f>
            <x14:dxf>
              <fill>
                <patternFill>
                  <bgColor rgb="FFE67E22"/>
                </patternFill>
              </fill>
            </x14:dxf>
          </x14:cfRule>
          <x14:cfRule type="cellIs" priority="15" operator="equal" id="{7C281F13-3E2E-4499-9007-B3B0DD021F13}">
            <xm:f>Values!$A$11</xm:f>
            <x14:dxf>
              <fill>
                <patternFill>
                  <bgColor rgb="FFE74C3C"/>
                </patternFill>
              </fill>
            </x14:dxf>
          </x14:cfRule>
          <xm:sqref>F21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2000000}">
          <x14:formula1>
            <xm:f>Values!$A$11:$A$15</xm:f>
          </x14:formula1>
          <xm:sqref>F21</xm:sqref>
        </x14:dataValidation>
        <x14:dataValidation type="list" allowBlank="1" showInputMessage="1" showErrorMessage="1" xr:uid="{00000000-0002-0000-0600-000003000000}">
          <x14:formula1>
            <xm:f>Values!$A$4:$A$8</xm:f>
          </x14:formula1>
          <xm:sqref>E21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O29"/>
  <sheetViews>
    <sheetView zoomScale="80" zoomScaleNormal="80" workbookViewId="0">
      <selection activeCell="F21" sqref="F21"/>
    </sheetView>
  </sheetViews>
  <sheetFormatPr defaultColWidth="8.7109375" defaultRowHeight="15"/>
  <cols>
    <col min="2" max="2" width="71.28515625" customWidth="1"/>
    <col min="3" max="3" width="19.7109375" style="3" bestFit="1" customWidth="1"/>
    <col min="4" max="4" width="38" bestFit="1" customWidth="1"/>
    <col min="5" max="5" width="24.85546875" bestFit="1" customWidth="1"/>
    <col min="6" max="6" width="29.85546875" bestFit="1" customWidth="1"/>
    <col min="7" max="7" width="27.140625" bestFit="1" customWidth="1"/>
    <col min="8" max="8" width="27.28515625" bestFit="1" customWidth="1"/>
    <col min="10" max="13" width="8.7109375" hidden="1" customWidth="1"/>
  </cols>
  <sheetData>
    <row r="1" spans="1:8" ht="59.65" customHeight="1">
      <c r="A1" s="37" t="s">
        <v>98</v>
      </c>
      <c r="B1" s="37"/>
      <c r="C1" s="37"/>
      <c r="D1" s="37"/>
      <c r="E1" s="37"/>
      <c r="F1" s="37"/>
      <c r="G1" s="37"/>
      <c r="H1" s="37"/>
    </row>
    <row r="3" spans="1:8">
      <c r="C3"/>
    </row>
    <row r="4" spans="1:8">
      <c r="C4"/>
    </row>
    <row r="5" spans="1:8">
      <c r="C5" s="28" t="s">
        <v>55</v>
      </c>
      <c r="D5" s="24">
        <f>F27</f>
        <v>0</v>
      </c>
    </row>
    <row r="6" spans="1:8">
      <c r="C6"/>
    </row>
    <row r="7" spans="1:8">
      <c r="C7" s="22" t="s">
        <v>56</v>
      </c>
      <c r="D7" s="23">
        <f>G27</f>
        <v>1</v>
      </c>
    </row>
    <row r="20" spans="1:15" s="21" customFormat="1" ht="30">
      <c r="A20" s="17" t="s">
        <v>4</v>
      </c>
      <c r="B20" s="17" t="s">
        <v>6</v>
      </c>
      <c r="C20" s="17" t="s">
        <v>57</v>
      </c>
      <c r="D20" s="17" t="s">
        <v>10</v>
      </c>
      <c r="E20" s="17" t="s">
        <v>58</v>
      </c>
      <c r="F20" s="17" t="s">
        <v>14</v>
      </c>
      <c r="G20" s="20" t="s">
        <v>59</v>
      </c>
      <c r="H20" s="17" t="s">
        <v>18</v>
      </c>
    </row>
    <row r="21" spans="1:15" ht="30">
      <c r="A21" s="6">
        <v>6.2</v>
      </c>
      <c r="B21" s="14" t="s">
        <v>99</v>
      </c>
      <c r="C21" s="4" t="s">
        <v>86</v>
      </c>
      <c r="D21" s="4" t="s">
        <v>65</v>
      </c>
      <c r="E21" s="5" t="s">
        <v>61</v>
      </c>
      <c r="F21" s="5" t="s">
        <v>62</v>
      </c>
      <c r="G21" s="5" t="s">
        <v>63</v>
      </c>
      <c r="H21" s="5" t="s">
        <v>64</v>
      </c>
      <c r="J21" s="11">
        <f t="shared" ref="J21" si="0">IF(E21="No Policy",0,IF(E21="Informal Policy",0.25,IF(E21="Partial Written Policy",0.5,IF(E21="Written Policy",0.75,IF(E21="Approved Written Policy",1,"INVALID")))))</f>
        <v>0</v>
      </c>
      <c r="K21" s="11">
        <f t="shared" ref="K21" si="1">IF(F21="Not Implemented",0,IF(F21="Parts of Policy Implemented",0.25,IF(F21="Implemented on Some Systems",0.5,IF(F21="Implemented on Most Systems",0.75,IF(F21="Implemented on All Systems",1,"INVALID")))))</f>
        <v>0</v>
      </c>
      <c r="L21" s="11">
        <f t="shared" ref="L21" si="2">IF(G21="Not Automated",0,IF(G21="Parts of Policy Automated",0.25,IF(G21="Automated on Some Systems",0.5,IF(G21="Automated on Most Systems",0.75,IF(G21="Automated on All Systems",1,"INVALID")))))</f>
        <v>0</v>
      </c>
      <c r="M21" s="11">
        <f t="shared" ref="M21" si="3">IF(H21="Not Reported",0,IF(H21="Parts of Policy Reported",0.25,IF(H21="Reported on Some Systems",0.5,IF(H21="Reported on Most Systems",0.75,IF(H21="Reported on All Systems",1,"INVALID")))))</f>
        <v>0</v>
      </c>
    </row>
    <row r="23" spans="1:15" hidden="1">
      <c r="D23" s="2" t="s">
        <v>72</v>
      </c>
      <c r="F23" s="12">
        <f>AVERAGE(J21:J21)</f>
        <v>0</v>
      </c>
      <c r="G23" s="12">
        <f>1-F23</f>
        <v>1</v>
      </c>
    </row>
    <row r="24" spans="1:15" hidden="1">
      <c r="D24" s="4" t="s">
        <v>73</v>
      </c>
      <c r="E24" s="4"/>
      <c r="F24" s="12">
        <f>AVERAGE(K21:K21)</f>
        <v>0</v>
      </c>
      <c r="G24" s="12">
        <f>1-F24</f>
        <v>1</v>
      </c>
    </row>
    <row r="25" spans="1:15" hidden="1">
      <c r="D25" s="4" t="s">
        <v>74</v>
      </c>
      <c r="E25" s="4"/>
      <c r="F25" s="12">
        <f>AVERAGE(L21:L21)</f>
        <v>0</v>
      </c>
      <c r="G25" s="12">
        <f>1-F25</f>
        <v>1</v>
      </c>
    </row>
    <row r="26" spans="1:15" hidden="1">
      <c r="D26" s="4" t="s">
        <v>75</v>
      </c>
      <c r="E26" s="4"/>
      <c r="F26" s="12">
        <f>AVERAGE(M21:M21)</f>
        <v>0</v>
      </c>
      <c r="G26" s="12">
        <f>1-F26</f>
        <v>1</v>
      </c>
    </row>
    <row r="27" spans="1:15" hidden="1">
      <c r="D27" s="4" t="s">
        <v>76</v>
      </c>
      <c r="E27" s="4"/>
      <c r="F27" s="12">
        <f>AVERAGE(F23:F26)</f>
        <v>0</v>
      </c>
      <c r="G27" s="12">
        <f>1-F27</f>
        <v>1</v>
      </c>
    </row>
    <row r="29" spans="1:15" ht="30" customHeight="1">
      <c r="A29" s="34" t="s">
        <v>20</v>
      </c>
      <c r="B29" s="34"/>
      <c r="C29" s="34"/>
      <c r="D29" s="34"/>
      <c r="E29" s="34"/>
      <c r="F29" s="34"/>
      <c r="G29" s="34"/>
      <c r="H29" s="34"/>
      <c r="I29" s="34"/>
      <c r="J29" s="34"/>
      <c r="K29" s="34"/>
      <c r="L29" s="34"/>
      <c r="M29" s="34"/>
      <c r="N29" s="34"/>
      <c r="O29" s="34"/>
    </row>
  </sheetData>
  <mergeCells count="2">
    <mergeCell ref="A1:H1"/>
    <mergeCell ref="A29:O29"/>
  </mergeCells>
  <hyperlinks>
    <hyperlink ref="A29" r:id="rId1" display="http://creativecommons.org/licenses/by-sa/4.0/" xr:uid="{00000000-0004-0000-07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56" operator="equal" id="{4D3FA8E9-DA0A-49E6-A760-E03435A24B52}">
            <xm:f>Values!$A$8</xm:f>
            <x14:dxf>
              <fill>
                <patternFill>
                  <bgColor rgb="FF27AE60"/>
                </patternFill>
              </fill>
            </x14:dxf>
          </x14:cfRule>
          <x14:cfRule type="cellIs" priority="57" operator="equal" id="{17394DAB-6447-440F-9185-16D680CF78A6}">
            <xm:f>Values!$A$7</xm:f>
            <x14:dxf>
              <fill>
                <patternFill>
                  <bgColor rgb="FFF1C40F"/>
                </patternFill>
              </fill>
            </x14:dxf>
          </x14:cfRule>
          <x14:cfRule type="cellIs" priority="58" operator="equal" id="{EC8837DD-AA63-4409-91F4-0D39EC791FCE}">
            <xm:f>Values!$A$6</xm:f>
            <x14:dxf>
              <fill>
                <patternFill>
                  <bgColor rgb="FFF39C12"/>
                </patternFill>
              </fill>
            </x14:dxf>
          </x14:cfRule>
          <x14:cfRule type="cellIs" priority="59" operator="equal" id="{F2B34E92-F439-4C6F-A3A4-FDED1AABD1C0}">
            <xm:f>Values!$A$5</xm:f>
            <x14:dxf>
              <fill>
                <patternFill>
                  <bgColor rgb="FFE67E22"/>
                </patternFill>
              </fill>
            </x14:dxf>
          </x14:cfRule>
          <x14:cfRule type="cellIs" priority="60" operator="equal" id="{83EBB1BF-41CB-4A66-B932-8C9AB844337E}">
            <xm:f>Values!$A$4</xm:f>
            <x14:dxf>
              <fill>
                <patternFill>
                  <bgColor rgb="FFE74C3C"/>
                </patternFill>
              </fill>
            </x14:dxf>
          </x14:cfRule>
          <xm:sqref>E21</xm:sqref>
        </x14:conditionalFormatting>
        <x14:conditionalFormatting xmlns:xm="http://schemas.microsoft.com/office/excel/2006/main">
          <x14:cfRule type="cellIs" priority="41" operator="equal" id="{A05E851F-495F-427D-B124-AD597F6DC20E}">
            <xm:f>Values!$A$15</xm:f>
            <x14:dxf>
              <fill>
                <patternFill>
                  <bgColor rgb="FF27AE60"/>
                </patternFill>
              </fill>
            </x14:dxf>
          </x14:cfRule>
          <x14:cfRule type="cellIs" priority="52" operator="equal" id="{635E39D1-658E-4ED1-B07E-E98D5D194A93}">
            <xm:f>Values!$A$14</xm:f>
            <x14:dxf>
              <fill>
                <patternFill>
                  <bgColor rgb="FFF1C40F"/>
                </patternFill>
              </fill>
            </x14:dxf>
          </x14:cfRule>
          <x14:cfRule type="cellIs" priority="53" operator="equal" id="{B9A4E2CF-AECB-4CF4-AD02-3FB9230AD72E}">
            <xm:f>Values!$A$13</xm:f>
            <x14:dxf>
              <fill>
                <patternFill>
                  <bgColor rgb="FFF39C12"/>
                </patternFill>
              </fill>
            </x14:dxf>
          </x14:cfRule>
          <x14:cfRule type="cellIs" priority="54" operator="equal" id="{3F0101EA-00B7-453F-B708-49B1BC369BC0}">
            <xm:f>Values!$A$12</xm:f>
            <x14:dxf>
              <fill>
                <patternFill>
                  <bgColor rgb="FFE67E22"/>
                </patternFill>
              </fill>
            </x14:dxf>
          </x14:cfRule>
          <x14:cfRule type="cellIs" priority="55" operator="equal" id="{17DF0A00-0740-4146-9A45-4A2F2AF55A29}">
            <xm:f>Values!$A$11</xm:f>
            <x14:dxf>
              <fill>
                <patternFill>
                  <bgColor rgb="FFE74C3C"/>
                </patternFill>
              </fill>
            </x14:dxf>
          </x14:cfRule>
          <xm:sqref>F21</xm:sqref>
        </x14:conditionalFormatting>
        <x14:conditionalFormatting xmlns:xm="http://schemas.microsoft.com/office/excel/2006/main">
          <x14:cfRule type="cellIs" priority="42" operator="equal" id="{71EDD78B-38F3-4FDC-9D16-4F46C4999E0E}">
            <xm:f>Values!$A$22</xm:f>
            <x14:dxf>
              <fill>
                <patternFill>
                  <bgColor rgb="FF27B060"/>
                </patternFill>
              </fill>
            </x14:dxf>
          </x14:cfRule>
          <x14:cfRule type="cellIs" priority="48" operator="equal" id="{D6E36C7B-88B7-4881-87F9-B380FC9DF61B}">
            <xm:f>Values!$A$21</xm:f>
            <x14:dxf>
              <fill>
                <patternFill>
                  <bgColor rgb="FFF1C40F"/>
                </patternFill>
              </fill>
            </x14:dxf>
          </x14:cfRule>
          <x14:cfRule type="cellIs" priority="49" operator="equal" id="{CE899300-B53C-40A3-A73C-BB4494CCE540}">
            <xm:f>Values!$A$20</xm:f>
            <x14:dxf>
              <fill>
                <patternFill>
                  <bgColor rgb="FFF39C12"/>
                </patternFill>
              </fill>
            </x14:dxf>
          </x14:cfRule>
          <x14:cfRule type="cellIs" priority="50" operator="equal" id="{17903FAB-CB15-47B2-A468-9DDEE18B59B5}">
            <xm:f>Values!$A$19</xm:f>
            <x14:dxf>
              <fill>
                <patternFill>
                  <bgColor rgb="FFE67E22"/>
                </patternFill>
              </fill>
            </x14:dxf>
          </x14:cfRule>
          <x14:cfRule type="cellIs" priority="51" operator="equal" id="{9DE0B808-92BB-4446-8B97-DBE2BDCE9A44}">
            <xm:f>Values!$A$18</xm:f>
            <x14:dxf>
              <fill>
                <patternFill>
                  <bgColor rgb="FFE74C3C"/>
                </patternFill>
              </fill>
            </x14:dxf>
          </x14:cfRule>
          <xm:sqref>G21</xm:sqref>
        </x14:conditionalFormatting>
        <x14:conditionalFormatting xmlns:xm="http://schemas.microsoft.com/office/excel/2006/main">
          <x14:cfRule type="cellIs" priority="43" operator="equal" id="{ED430CE4-7583-484F-9E52-38B83074168E}">
            <xm:f>Values!$A$29</xm:f>
            <x14:dxf>
              <fill>
                <patternFill>
                  <bgColor rgb="FF27AE60"/>
                </patternFill>
              </fill>
            </x14:dxf>
          </x14:cfRule>
          <x14:cfRule type="cellIs" priority="45" operator="equal" id="{5622AF93-1DB5-4A7D-A962-07563A004E61}">
            <xm:f>Values!$A$27</xm:f>
            <x14:dxf>
              <fill>
                <patternFill>
                  <bgColor rgb="FFF39C12"/>
                </patternFill>
              </fill>
            </x14:dxf>
          </x14:cfRule>
          <x14:cfRule type="cellIs" priority="46" operator="equal" id="{30F27E79-AB70-4C0A-BA0F-985407E52F58}">
            <xm:f>Values!$A$26</xm:f>
            <x14:dxf>
              <fill>
                <patternFill>
                  <bgColor rgb="FFE67E22"/>
                </patternFill>
              </fill>
            </x14:dxf>
          </x14:cfRule>
          <x14:cfRule type="cellIs" priority="47" operator="equal" id="{CFA314CA-E2AE-4ADF-BFD3-8825DC98769E}">
            <xm:f>Values!$A$25</xm:f>
            <x14:dxf>
              <fill>
                <patternFill>
                  <bgColor rgb="FFE74C3C"/>
                </patternFill>
              </fill>
            </x14:dxf>
          </x14:cfRule>
          <xm:sqref>H21</xm:sqref>
        </x14:conditionalFormatting>
        <x14:conditionalFormatting xmlns:xm="http://schemas.microsoft.com/office/excel/2006/main">
          <x14:cfRule type="cellIs" priority="44" operator="equal" id="{143D2DB5-C498-4C12-B685-54B25EA4EBA4}">
            <xm:f>Values!$A$28</xm:f>
            <x14:dxf>
              <fill>
                <patternFill>
                  <bgColor rgb="FFF1C40F"/>
                </patternFill>
              </fill>
            </x14:dxf>
          </x14:cfRule>
          <xm:sqref>H21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Values!$A$25:$A$29</xm:f>
          </x14:formula1>
          <xm:sqref>H21</xm:sqref>
        </x14:dataValidation>
        <x14:dataValidation type="list" allowBlank="1" showInputMessage="1" showErrorMessage="1" xr:uid="{00000000-0002-0000-0700-000001000000}">
          <x14:formula1>
            <xm:f>Values!$A$18:$A$22</xm:f>
          </x14:formula1>
          <xm:sqref>G21</xm:sqref>
        </x14:dataValidation>
        <x14:dataValidation type="list" allowBlank="1" showInputMessage="1" showErrorMessage="1" xr:uid="{00000000-0002-0000-0700-000002000000}">
          <x14:formula1>
            <xm:f>Values!$A$11:$A$15</xm:f>
          </x14:formula1>
          <xm:sqref>F21</xm:sqref>
        </x14:dataValidation>
        <x14:dataValidation type="list" allowBlank="1" showInputMessage="1" showErrorMessage="1" xr:uid="{00000000-0002-0000-0700-000003000000}">
          <x14:formula1>
            <xm:f>Values!$A$4:$A$8</xm:f>
          </x14:formula1>
          <xm:sqref>E21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O30"/>
  <sheetViews>
    <sheetView zoomScale="80" zoomScaleNormal="80" workbookViewId="0">
      <selection activeCell="B21" sqref="B21"/>
    </sheetView>
  </sheetViews>
  <sheetFormatPr defaultColWidth="8.7109375" defaultRowHeight="15"/>
  <cols>
    <col min="2" max="2" width="71.28515625" customWidth="1"/>
    <col min="3" max="3" width="19.7109375" style="3" bestFit="1" customWidth="1"/>
    <col min="4" max="4" width="35.28515625" bestFit="1" customWidth="1"/>
    <col min="5" max="5" width="24.85546875" bestFit="1" customWidth="1"/>
    <col min="6" max="6" width="29.85546875" bestFit="1" customWidth="1"/>
    <col min="7" max="7" width="27.140625" bestFit="1" customWidth="1"/>
    <col min="8" max="8" width="27.28515625" bestFit="1" customWidth="1"/>
    <col min="9" max="9" width="8.7109375" customWidth="1"/>
    <col min="10" max="13" width="8.7109375" hidden="1" customWidth="1"/>
  </cols>
  <sheetData>
    <row r="1" spans="1:8" ht="59.65" customHeight="1">
      <c r="A1" s="37" t="s">
        <v>100</v>
      </c>
      <c r="B1" s="37"/>
      <c r="C1" s="37"/>
      <c r="D1" s="37"/>
      <c r="E1" s="37"/>
      <c r="F1" s="37"/>
      <c r="G1" s="37"/>
      <c r="H1" s="37"/>
    </row>
    <row r="3" spans="1:8">
      <c r="C3"/>
    </row>
    <row r="4" spans="1:8">
      <c r="C4"/>
    </row>
    <row r="5" spans="1:8">
      <c r="C5" s="28" t="s">
        <v>55</v>
      </c>
      <c r="D5" s="24">
        <f>F28</f>
        <v>0</v>
      </c>
    </row>
    <row r="6" spans="1:8">
      <c r="C6"/>
    </row>
    <row r="7" spans="1:8">
      <c r="C7" s="22" t="s">
        <v>56</v>
      </c>
      <c r="D7" s="23">
        <f>G28</f>
        <v>1</v>
      </c>
    </row>
    <row r="20" spans="1:15" s="21" customFormat="1" ht="30">
      <c r="A20" s="17" t="s">
        <v>4</v>
      </c>
      <c r="B20" s="17" t="s">
        <v>6</v>
      </c>
      <c r="C20" s="17" t="s">
        <v>57</v>
      </c>
      <c r="D20" s="17" t="s">
        <v>10</v>
      </c>
      <c r="E20" s="17" t="s">
        <v>58</v>
      </c>
      <c r="F20" s="17" t="s">
        <v>14</v>
      </c>
      <c r="G20" s="20" t="s">
        <v>59</v>
      </c>
      <c r="H20" s="17" t="s">
        <v>18</v>
      </c>
    </row>
    <row r="21" spans="1:15" ht="45">
      <c r="A21" s="6">
        <v>7.1</v>
      </c>
      <c r="B21" s="14" t="s">
        <v>101</v>
      </c>
      <c r="C21" s="4" t="s">
        <v>71</v>
      </c>
      <c r="D21" s="4" t="s">
        <v>82</v>
      </c>
      <c r="E21" s="5" t="s">
        <v>61</v>
      </c>
      <c r="F21" s="5" t="s">
        <v>62</v>
      </c>
      <c r="G21" s="5" t="s">
        <v>63</v>
      </c>
      <c r="H21" s="5" t="s">
        <v>64</v>
      </c>
      <c r="J21" s="11">
        <f>IF(E21="No Policy",0,IF(E21="Informal Policy",0.25,IF(E21="Partial Written Policy",0.5,IF(E21="Written Policy",0.75,IF(E21="Approved Written Policy",1,"INVALID")))))</f>
        <v>0</v>
      </c>
      <c r="K21" s="11">
        <f>IF(F21="Not Implemented",0,IF(F21="Parts of Policy Implemented",0.25,IF(F21="Implemented on Some Systems",0.5,IF(F21="Implemented on Most Systems",0.75,IF(F21="Implemented on All Systems",1,"INVALID")))))</f>
        <v>0</v>
      </c>
      <c r="L21" s="11">
        <f>IF(G21="Not Automated",0,IF(G21="Parts of Policy Automated",0.25,IF(G21="Automated on Some Systems",0.5,IF(G21="Automated on Most Systems",0.75,IF(G21="Automated on All Systems",1,"INVALID")))))</f>
        <v>0</v>
      </c>
      <c r="M21" s="11">
        <f>IF(H21="Not Reported",0,IF(H21="Parts of Policy Reported",0.25,IF(H21="Reported on Some Systems",0.5,IF(H21="Reported on Most Systems",0.75,IF(H21="Reported on All Systems",1,"INVALID")))))</f>
        <v>0</v>
      </c>
    </row>
    <row r="22" spans="1:15" ht="30" customHeight="1">
      <c r="A22" s="6">
        <v>7.7</v>
      </c>
      <c r="B22" s="14" t="s">
        <v>102</v>
      </c>
      <c r="C22" s="4" t="s">
        <v>71</v>
      </c>
      <c r="D22" s="4" t="s">
        <v>103</v>
      </c>
      <c r="E22" s="5" t="s">
        <v>61</v>
      </c>
      <c r="F22" s="5" t="s">
        <v>62</v>
      </c>
      <c r="G22" s="5" t="s">
        <v>63</v>
      </c>
      <c r="H22" s="5" t="s">
        <v>64</v>
      </c>
      <c r="J22" s="11">
        <f t="shared" ref="J22" si="0">IF(E22="No Policy",0,IF(E22="Informal Policy",0.25,IF(E22="Partial Written Policy",0.5,IF(E22="Written Policy",0.75,IF(E22="Approved Written Policy",1,"INVALID")))))</f>
        <v>0</v>
      </c>
      <c r="K22" s="11">
        <f t="shared" ref="K22" si="1">IF(F22="Not Implemented",0,IF(F22="Parts of Policy Implemented",0.25,IF(F22="Implemented on Some Systems",0.5,IF(F22="Implemented on Most Systems",0.75,IF(F22="Implemented on All Systems",1,"INVALID")))))</f>
        <v>0</v>
      </c>
      <c r="L22" s="11">
        <f t="shared" ref="L22" si="2">IF(G22="Not Automated",0,IF(G22="Parts of Policy Automated",0.25,IF(G22="Automated on Some Systems",0.5,IF(G22="Automated on Most Systems",0.75,IF(G22="Automated on All Systems",1,"INVALID")))))</f>
        <v>0</v>
      </c>
      <c r="M22" s="11">
        <f t="shared" ref="M22" si="3">IF(H22="Not Reported",0,IF(H22="Parts of Policy Reported",0.25,IF(H22="Reported on Some Systems",0.5,IF(H22="Reported on Most Systems",0.75,IF(H22="Reported on All Systems",1,"INVALID")))))</f>
        <v>0</v>
      </c>
    </row>
    <row r="24" spans="1:15" hidden="1">
      <c r="D24" s="2" t="s">
        <v>72</v>
      </c>
      <c r="F24" s="12">
        <f>AVERAGE(J21:J22)</f>
        <v>0</v>
      </c>
      <c r="G24" s="12">
        <f>1-F24</f>
        <v>1</v>
      </c>
    </row>
    <row r="25" spans="1:15" hidden="1">
      <c r="D25" s="4" t="s">
        <v>73</v>
      </c>
      <c r="E25" s="4"/>
      <c r="F25" s="12">
        <f>AVERAGE(K21:K22)</f>
        <v>0</v>
      </c>
      <c r="G25" s="12">
        <f>1-F25</f>
        <v>1</v>
      </c>
    </row>
    <row r="26" spans="1:15" hidden="1">
      <c r="D26" s="4" t="s">
        <v>74</v>
      </c>
      <c r="E26" s="4"/>
      <c r="F26" s="12">
        <f>AVERAGE(L21:L22)</f>
        <v>0</v>
      </c>
      <c r="G26" s="12">
        <f>1-F26</f>
        <v>1</v>
      </c>
    </row>
    <row r="27" spans="1:15" hidden="1">
      <c r="D27" s="4" t="s">
        <v>75</v>
      </c>
      <c r="E27" s="4"/>
      <c r="F27" s="12">
        <f>AVERAGE(M21:M22)</f>
        <v>0</v>
      </c>
      <c r="G27" s="12">
        <f>1-F27</f>
        <v>1</v>
      </c>
    </row>
    <row r="28" spans="1:15" hidden="1">
      <c r="D28" s="4" t="s">
        <v>76</v>
      </c>
      <c r="E28" s="4"/>
      <c r="F28" s="12">
        <f>AVERAGE(F24:F27)</f>
        <v>0</v>
      </c>
      <c r="G28" s="12">
        <f>1-F28</f>
        <v>1</v>
      </c>
    </row>
    <row r="30" spans="1:15" ht="30" customHeight="1">
      <c r="A30" s="34" t="s">
        <v>20</v>
      </c>
      <c r="B30" s="34"/>
      <c r="C30" s="34"/>
      <c r="D30" s="34"/>
      <c r="E30" s="34"/>
      <c r="F30" s="34"/>
      <c r="G30" s="34"/>
      <c r="H30" s="34"/>
      <c r="I30" s="34"/>
      <c r="J30" s="34"/>
      <c r="K30" s="34"/>
      <c r="L30" s="34"/>
      <c r="M30" s="34"/>
      <c r="N30" s="34"/>
      <c r="O30" s="34"/>
    </row>
  </sheetData>
  <mergeCells count="2">
    <mergeCell ref="A1:H1"/>
    <mergeCell ref="A30:O30"/>
  </mergeCells>
  <hyperlinks>
    <hyperlink ref="A30" r:id="rId1" display="http://creativecommons.org/licenses/by-sa/4.0/" xr:uid="{00000000-0004-0000-08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46" operator="equal" id="{D573F674-6C74-44C1-BB75-744311E95317}">
            <xm:f>Values!$A$8</xm:f>
            <x14:dxf>
              <fill>
                <patternFill>
                  <bgColor rgb="FF27AE60"/>
                </patternFill>
              </fill>
            </x14:dxf>
          </x14:cfRule>
          <x14:cfRule type="cellIs" priority="47" operator="equal" id="{4309EA05-D4E9-49E7-9019-5DA26433533C}">
            <xm:f>Values!$A$7</xm:f>
            <x14:dxf>
              <fill>
                <patternFill>
                  <bgColor rgb="FFF1C40F"/>
                </patternFill>
              </fill>
            </x14:dxf>
          </x14:cfRule>
          <x14:cfRule type="cellIs" priority="48" operator="equal" id="{BDE92E4D-40A8-44A2-B19D-AD82353A9376}">
            <xm:f>Values!$A$6</xm:f>
            <x14:dxf>
              <fill>
                <patternFill>
                  <bgColor rgb="FFF39C12"/>
                </patternFill>
              </fill>
            </x14:dxf>
          </x14:cfRule>
          <x14:cfRule type="cellIs" priority="49" operator="equal" id="{8E6B1234-78CE-47B2-B30A-F80751A95595}">
            <xm:f>Values!$A$5</xm:f>
            <x14:dxf>
              <fill>
                <patternFill>
                  <bgColor rgb="FFE67E22"/>
                </patternFill>
              </fill>
            </x14:dxf>
          </x14:cfRule>
          <x14:cfRule type="cellIs" priority="50" operator="equal" id="{551A54BF-6D55-4D45-BA3D-A5C97EF30816}">
            <xm:f>Values!$A$4</xm:f>
            <x14:dxf>
              <fill>
                <patternFill>
                  <bgColor rgb="FFE74C3C"/>
                </patternFill>
              </fill>
            </x14:dxf>
          </x14:cfRule>
          <xm:sqref>E21:E22</xm:sqref>
        </x14:conditionalFormatting>
        <x14:conditionalFormatting xmlns:xm="http://schemas.microsoft.com/office/excel/2006/main">
          <x14:cfRule type="cellIs" priority="31" operator="equal" id="{06145156-CA81-47A8-96A0-FDD109A88AC4}">
            <xm:f>Values!$A$15</xm:f>
            <x14:dxf>
              <fill>
                <patternFill>
                  <bgColor rgb="FF27AE60"/>
                </patternFill>
              </fill>
            </x14:dxf>
          </x14:cfRule>
          <x14:cfRule type="cellIs" priority="42" operator="equal" id="{BFCA984A-0E73-4120-B031-E5DAA49B1568}">
            <xm:f>Values!$A$14</xm:f>
            <x14:dxf>
              <fill>
                <patternFill>
                  <bgColor rgb="FFF1C40F"/>
                </patternFill>
              </fill>
            </x14:dxf>
          </x14:cfRule>
          <x14:cfRule type="cellIs" priority="43" operator="equal" id="{D6ADFA87-A971-4688-A485-4507CF1F777D}">
            <xm:f>Values!$A$13</xm:f>
            <x14:dxf>
              <fill>
                <patternFill>
                  <bgColor rgb="FFF39C12"/>
                </patternFill>
              </fill>
            </x14:dxf>
          </x14:cfRule>
          <x14:cfRule type="cellIs" priority="44" operator="equal" id="{6C6CB71B-D7A6-4E2E-8938-511899DC94AA}">
            <xm:f>Values!$A$12</xm:f>
            <x14:dxf>
              <fill>
                <patternFill>
                  <bgColor rgb="FFE67E22"/>
                </patternFill>
              </fill>
            </x14:dxf>
          </x14:cfRule>
          <x14:cfRule type="cellIs" priority="45" operator="equal" id="{622D4119-63C1-4272-83E7-42998B971D1F}">
            <xm:f>Values!$A$11</xm:f>
            <x14:dxf>
              <fill>
                <patternFill>
                  <bgColor rgb="FFE74C3C"/>
                </patternFill>
              </fill>
            </x14:dxf>
          </x14:cfRule>
          <xm:sqref>F21:F22</xm:sqref>
        </x14:conditionalFormatting>
        <x14:conditionalFormatting xmlns:xm="http://schemas.microsoft.com/office/excel/2006/main">
          <x14:cfRule type="cellIs" priority="32" operator="equal" id="{F73B5650-9AD5-4313-A8A4-400563FA1D62}">
            <xm:f>Values!$A$22</xm:f>
            <x14:dxf>
              <fill>
                <patternFill>
                  <bgColor rgb="FF27B060"/>
                </patternFill>
              </fill>
            </x14:dxf>
          </x14:cfRule>
          <x14:cfRule type="cellIs" priority="38" operator="equal" id="{31DB1F54-6D31-487A-A261-F3F37E7D0983}">
            <xm:f>Values!$A$21</xm:f>
            <x14:dxf>
              <fill>
                <patternFill>
                  <bgColor rgb="FFF1C40F"/>
                </patternFill>
              </fill>
            </x14:dxf>
          </x14:cfRule>
          <x14:cfRule type="cellIs" priority="39" operator="equal" id="{CE8ED9C6-5CD1-4E19-9184-56D244A2F2B6}">
            <xm:f>Values!$A$20</xm:f>
            <x14:dxf>
              <fill>
                <patternFill>
                  <bgColor rgb="FFF39C12"/>
                </patternFill>
              </fill>
            </x14:dxf>
          </x14:cfRule>
          <x14:cfRule type="cellIs" priority="40" operator="equal" id="{ED0C654F-8F4C-46E2-B4DF-24B98C5469FE}">
            <xm:f>Values!$A$19</xm:f>
            <x14:dxf>
              <fill>
                <patternFill>
                  <bgColor rgb="FFE67E22"/>
                </patternFill>
              </fill>
            </x14:dxf>
          </x14:cfRule>
          <x14:cfRule type="cellIs" priority="41" operator="equal" id="{5C59CCBB-DBD5-4EBB-84F9-D095A97A36EE}">
            <xm:f>Values!$A$18</xm:f>
            <x14:dxf>
              <fill>
                <patternFill>
                  <bgColor rgb="FFE74C3C"/>
                </patternFill>
              </fill>
            </x14:dxf>
          </x14:cfRule>
          <xm:sqref>G21:G22</xm:sqref>
        </x14:conditionalFormatting>
        <x14:conditionalFormatting xmlns:xm="http://schemas.microsoft.com/office/excel/2006/main">
          <x14:cfRule type="cellIs" priority="33" operator="equal" id="{68EF3618-4AFA-4293-86D3-3E313722D06E}">
            <xm:f>Values!$A$29</xm:f>
            <x14:dxf>
              <fill>
                <patternFill>
                  <bgColor rgb="FF27AE60"/>
                </patternFill>
              </fill>
            </x14:dxf>
          </x14:cfRule>
          <x14:cfRule type="cellIs" priority="35" operator="equal" id="{91DAEBEF-21C1-429D-856C-4B635C3EC0F8}">
            <xm:f>Values!$A$27</xm:f>
            <x14:dxf>
              <fill>
                <patternFill>
                  <bgColor rgb="FFF39C12"/>
                </patternFill>
              </fill>
            </x14:dxf>
          </x14:cfRule>
          <x14:cfRule type="cellIs" priority="36" operator="equal" id="{8D21EC04-6F7B-4F2B-8AE9-AE9B7D7DB3AD}">
            <xm:f>Values!$A$26</xm:f>
            <x14:dxf>
              <fill>
                <patternFill>
                  <bgColor rgb="FFE67E22"/>
                </patternFill>
              </fill>
            </x14:dxf>
          </x14:cfRule>
          <x14:cfRule type="cellIs" priority="37" operator="equal" id="{AE6E52B4-DA8E-4805-86EA-CF9CB9F117A6}">
            <xm:f>Values!$A$25</xm:f>
            <x14:dxf>
              <fill>
                <patternFill>
                  <bgColor rgb="FFE74C3C"/>
                </patternFill>
              </fill>
            </x14:dxf>
          </x14:cfRule>
          <xm:sqref>H21:H22</xm:sqref>
        </x14:conditionalFormatting>
        <x14:conditionalFormatting xmlns:xm="http://schemas.microsoft.com/office/excel/2006/main">
          <x14:cfRule type="cellIs" priority="34" operator="equal" id="{A0B5BF41-16A9-4E61-B72D-8E3428A06BBE}">
            <xm:f>Values!$A$28</xm:f>
            <x14:dxf>
              <fill>
                <patternFill>
                  <bgColor rgb="FFF1C40F"/>
                </patternFill>
              </fill>
            </x14:dxf>
          </x14:cfRule>
          <xm:sqref>H21:H22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0000000}">
          <x14:formula1>
            <xm:f>Values!$A$25:$A$29</xm:f>
          </x14:formula1>
          <xm:sqref>H21:H22</xm:sqref>
        </x14:dataValidation>
        <x14:dataValidation type="list" allowBlank="1" showInputMessage="1" showErrorMessage="1" xr:uid="{00000000-0002-0000-0800-000001000000}">
          <x14:formula1>
            <xm:f>Values!$A$18:$A$22</xm:f>
          </x14:formula1>
          <xm:sqref>G21:G22</xm:sqref>
        </x14:dataValidation>
        <x14:dataValidation type="list" allowBlank="1" showInputMessage="1" showErrorMessage="1" xr:uid="{00000000-0002-0000-0800-000002000000}">
          <x14:formula1>
            <xm:f>Values!$A$11:$A$15</xm:f>
          </x14:formula1>
          <xm:sqref>F21:F22</xm:sqref>
        </x14:dataValidation>
        <x14:dataValidation type="list" allowBlank="1" showInputMessage="1" showErrorMessage="1" xr:uid="{00000000-0002-0000-0800-000003000000}">
          <x14:formula1>
            <xm:f>Values!$A$4:$A$8</xm:f>
          </x14:formula1>
          <xm:sqref>E21:E22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E0FEFE6B786EA4F91C752AE9BC4F4F7" ma:contentTypeVersion="12" ma:contentTypeDescription="Create a new document." ma:contentTypeScope="" ma:versionID="0dc8b31a51e17d5d99fadc8555a3dcf3">
  <xsd:schema xmlns:xsd="http://www.w3.org/2001/XMLSchema" xmlns:xs="http://www.w3.org/2001/XMLSchema" xmlns:p="http://schemas.microsoft.com/office/2006/metadata/properties" xmlns:ns3="37bcf5d7-9e08-4d0b-a1de-e5ca6340cbcf" xmlns:ns4="7fa30fb3-e8a7-47de-96d0-d998e2caeedb" targetNamespace="http://schemas.microsoft.com/office/2006/metadata/properties" ma:root="true" ma:fieldsID="0ff5ce4c4cc5f09e8ac78e9de323f903" ns3:_="" ns4:_="">
    <xsd:import namespace="37bcf5d7-9e08-4d0b-a1de-e5ca6340cbcf"/>
    <xsd:import namespace="7fa30fb3-e8a7-47de-96d0-d998e2caeedb"/>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cf5d7-9e08-4d0b-a1de-e5ca6340cb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fa30fb3-e8a7-47de-96d0-d998e2caeed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71DA27-F0D3-42B1-8CD5-C719B4F02555}">
  <ds:schemaRefs>
    <ds:schemaRef ds:uri="http://purl.org/dc/terms/"/>
    <ds:schemaRef ds:uri="http://schemas.openxmlformats.org/package/2006/metadata/core-properties"/>
    <ds:schemaRef ds:uri="37bcf5d7-9e08-4d0b-a1de-e5ca6340cbcf"/>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7fa30fb3-e8a7-47de-96d0-d998e2caeedb"/>
    <ds:schemaRef ds:uri="http://www.w3.org/XML/1998/namespace"/>
  </ds:schemaRefs>
</ds:datastoreItem>
</file>

<file path=customXml/itemProps2.xml><?xml version="1.0" encoding="utf-8"?>
<ds:datastoreItem xmlns:ds="http://schemas.openxmlformats.org/officeDocument/2006/customXml" ds:itemID="{94C6ABBD-0F36-46D3-85FB-192CE1BA7C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bcf5d7-9e08-4d0b-a1de-e5ca6340cbcf"/>
    <ds:schemaRef ds:uri="7fa30fb3-e8a7-47de-96d0-d998e2caee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7429DF-1BAB-4396-9AEF-0E090D12DA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ReadMe</vt:lpstr>
      <vt:lpstr>Dashboard</vt:lpstr>
      <vt:lpstr>CSC #1</vt:lpstr>
      <vt:lpstr>CSC #2</vt:lpstr>
      <vt:lpstr>CSC #3</vt:lpstr>
      <vt:lpstr>CSC #4</vt:lpstr>
      <vt:lpstr>CSC #5</vt:lpstr>
      <vt:lpstr>CSC #6</vt:lpstr>
      <vt:lpstr>CSC #7</vt:lpstr>
      <vt:lpstr>CSC #8</vt:lpstr>
      <vt:lpstr>CSC #9</vt:lpstr>
      <vt:lpstr>CSC #10</vt:lpstr>
      <vt:lpstr>CSC #11</vt:lpstr>
      <vt:lpstr>CSC #12</vt:lpstr>
      <vt:lpstr>CSC #13</vt:lpstr>
      <vt:lpstr>CSC #14</vt:lpstr>
      <vt:lpstr>CSC #15</vt:lpstr>
      <vt:lpstr>CSC #16</vt:lpstr>
      <vt:lpstr>CSC #17</vt:lpstr>
      <vt:lpstr>CSC #18</vt:lpstr>
      <vt:lpstr>CSC #19</vt:lpstr>
      <vt:lpstr>CSC #20</vt:lpstr>
      <vt:lpstr>CSC #21</vt:lpstr>
      <vt:lpstr>Values</vt:lpstr>
    </vt:vector>
  </TitlesOfParts>
  <Manager/>
  <Company>Enclave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Tarala</dc:creator>
  <cp:keywords/>
  <dc:description/>
  <cp:lastModifiedBy>Peters, Tim</cp:lastModifiedBy>
  <cp:revision/>
  <dcterms:created xsi:type="dcterms:W3CDTF">2014-02-04T12:41:39Z</dcterms:created>
  <dcterms:modified xsi:type="dcterms:W3CDTF">2019-08-14T01:32:33Z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0x010100CE0FEFE6B786EA4F91C752AE9BC4F4F7</vt:lpwstr>
  </property>
  <property fmtid="{D5CDD505-2E9C-101B-9397-08002B2CF9AE}" pid="3" name="Order">
    <vt:r8>2330300</vt:r8>
  </property>
  <property fmtid="{D5CDD505-2E9C-101B-9397-08002B2CF9AE}" pid="4" name="ComplianceAssetId">
    <vt:lpwstr/>
  </property>
</Properties>
</file>