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verter" sheetId="1" r:id="rId4"/>
    <sheet state="visible" name="Reference" sheetId="2" r:id="rId5"/>
  </sheets>
  <definedNames>
    <definedName name="paints">Reference!$A$1:$N$112</definedName>
  </definedNames>
  <calcPr/>
</workbook>
</file>

<file path=xl/sharedStrings.xml><?xml version="1.0" encoding="utf-8"?>
<sst xmlns="http://schemas.openxmlformats.org/spreadsheetml/2006/main" count="889" uniqueCount="868">
  <si>
    <t>WARHAMMER 40K PAINT COLOR CONVERTER</t>
  </si>
  <si>
    <t>(To use the spreadsheet: go to 'File' -&gt; 'Make a copy')</t>
  </si>
  <si>
    <t>Source Name</t>
  </si>
  <si>
    <t>Color</t>
  </si>
  <si>
    <t>Destination Name</t>
  </si>
  <si>
    <t>Troll Slayer Orange</t>
  </si>
  <si>
    <t>Source Range</t>
  </si>
  <si>
    <t>How to use</t>
  </si>
  <si>
    <t>Wazdakka Red</t>
  </si>
  <si>
    <t>New Citadel</t>
  </si>
  <si>
    <t>Kantor Blue</t>
  </si>
  <si>
    <r>
      <rPr/>
      <t xml:space="preserve">Select the SOURCE RANGE as the type of paint whose color you have the names of.
Select the DESTINATION RANGE as the brand of paint you want the list for.
Fill in the color names values in the SOURCE NAME field.
Accepted color names can bee seen in Sheet 2 - REFERENCE
Table taken from </t>
    </r>
    <r>
      <rPr>
        <color rgb="FF1155CC"/>
        <u/>
      </rPr>
      <t>https://www.dakkadakka.com/wiki/en/Paint_Range_Compatibility_Chart</t>
    </r>
  </si>
  <si>
    <t>Flash Gitz Yellow</t>
  </si>
  <si>
    <t>Destination Range</t>
  </si>
  <si>
    <t>Vallejo Model Color</t>
  </si>
  <si>
    <t>Colour</t>
  </si>
  <si>
    <t>Old Citadel</t>
  </si>
  <si>
    <t>Vallejo Game Color</t>
  </si>
  <si>
    <t>INSTAR</t>
  </si>
  <si>
    <t>INSTAR Vintage</t>
  </si>
  <si>
    <t>Rackham</t>
  </si>
  <si>
    <t>Reaper Master</t>
  </si>
  <si>
    <t>Privateer Press P3</t>
  </si>
  <si>
    <t>Coat Darms</t>
  </si>
  <si>
    <t>Army Painter</t>
  </si>
  <si>
    <t>Hex Code</t>
  </si>
  <si>
    <t>Scale 75</t>
  </si>
  <si>
    <t>White Scar</t>
  </si>
  <si>
    <t>Skull White</t>
  </si>
  <si>
    <t>Dead White (001)</t>
  </si>
  <si>
    <t>White (951)</t>
  </si>
  <si>
    <t>Arctic White</t>
  </si>
  <si>
    <t>Eternal White (1)</t>
  </si>
  <si>
    <t>Pure White (9039)</t>
  </si>
  <si>
    <t>Morrow white</t>
  </si>
  <si>
    <t>White (101)</t>
  </si>
  <si>
    <t>Matt White (WP1102)</t>
  </si>
  <si>
    <t>FFFFFF</t>
  </si>
  <si>
    <t>White Matt</t>
  </si>
  <si>
    <t>Ceramite White</t>
  </si>
  <si>
    <t>Smelly Primer</t>
  </si>
  <si>
    <t>White Primer (002)</t>
  </si>
  <si>
    <t>Foundation White (919)</t>
  </si>
  <si>
    <t>Arctic White 2</t>
  </si>
  <si>
    <t>Brush-on Primer (9108)</t>
  </si>
  <si>
    <t>Morrow white 2</t>
  </si>
  <si>
    <t>Grey Primer (141)</t>
  </si>
  <si>
    <t>Kislev flesh</t>
  </si>
  <si>
    <t>Pallid Flesh</t>
  </si>
  <si>
    <t>Pale Flesh (003)</t>
  </si>
  <si>
    <t>Light Flesh (928)</t>
  </si>
  <si>
    <t>Caramel</t>
  </si>
  <si>
    <t>Pearly Flesh (31)</t>
  </si>
  <si>
    <t>Rosy Highlight (9069)</t>
  </si>
  <si>
    <t>Ryn Flesh</t>
  </si>
  <si>
    <t>Flesh (213)</t>
  </si>
  <si>
    <t>Kobold Skin</t>
  </si>
  <si>
    <t>EEC8C7</t>
  </si>
  <si>
    <t>Pale Skin Matt</t>
  </si>
  <si>
    <t>Bestigor Flesh</t>
  </si>
  <si>
    <t>Elf Flesh</t>
  </si>
  <si>
    <t>Elf Skintone (004)</t>
  </si>
  <si>
    <t>Flat Flesh (955)</t>
  </si>
  <si>
    <t>Craggy Skin (30)</t>
  </si>
  <si>
    <t>Rosy Highlight  (9069)</t>
  </si>
  <si>
    <t>Elven Flesh (123)</t>
  </si>
  <si>
    <t>F7BD7B</t>
  </si>
  <si>
    <t>Dorn yellow</t>
  </si>
  <si>
    <t>Bad Moon Yellow</t>
  </si>
  <si>
    <t>Bad Moon Yellow (005)</t>
  </si>
  <si>
    <t>Lemon Yellow (952)</t>
  </si>
  <si>
    <t>Clear Yellow (9095)</t>
  </si>
  <si>
    <t>Dusky Yellow (146)</t>
  </si>
  <si>
    <t>FFF700</t>
  </si>
  <si>
    <t>Sunburst Yellow</t>
  </si>
  <si>
    <t>Sunblast Yellow (006)</t>
  </si>
  <si>
    <t>Flat Yellow</t>
  </si>
  <si>
    <t>Brilliant Yellow</t>
  </si>
  <si>
    <t>IV-29</t>
  </si>
  <si>
    <t>Lahn Yellow (40)</t>
  </si>
  <si>
    <t>Sun Yellow (9008)</t>
  </si>
  <si>
    <t>Sun Yellow (103)</t>
  </si>
  <si>
    <t>Demonic Yelow (WP1107)</t>
  </si>
  <si>
    <t>FFE700</t>
  </si>
  <si>
    <t>Yriel Yellow</t>
  </si>
  <si>
    <t>Golden Yellow</t>
  </si>
  <si>
    <t>Gold Yellow (007)</t>
  </si>
  <si>
    <t>Golden Yellow (948)</t>
  </si>
  <si>
    <t>Royal Yellow (39)</t>
  </si>
  <si>
    <t>Marigold Yellow (9007)</t>
  </si>
  <si>
    <t>Golden Yellow (159)</t>
  </si>
  <si>
    <t>FFCE00</t>
  </si>
  <si>
    <t>Sol Yellow Matt</t>
  </si>
  <si>
    <t>Tallarn Sand</t>
  </si>
  <si>
    <t>Desert Yellow</t>
  </si>
  <si>
    <t>Desert Yellow (063)</t>
  </si>
  <si>
    <t>Dark Yellow (978)</t>
  </si>
  <si>
    <t>IV-30</t>
  </si>
  <si>
    <t>Faded Khaki (9129)</t>
  </si>
  <si>
    <t>Desert Yellow (WP1121)</t>
  </si>
  <si>
    <t>9C8855</t>
  </si>
  <si>
    <t>Sahara Yellow Matt</t>
  </si>
  <si>
    <t>Jokaero Orange</t>
  </si>
  <si>
    <t>Macharius Solar Orange</t>
  </si>
  <si>
    <t>Heavy Orange (152)</t>
  </si>
  <si>
    <t>German Orange (805)</t>
  </si>
  <si>
    <t>Sunset Orange</t>
  </si>
  <si>
    <t>IV-17</t>
  </si>
  <si>
    <t>Phoenix Red (9005)</t>
  </si>
  <si>
    <t>EE3823</t>
  </si>
  <si>
    <t>Fire Dragon Bright</t>
  </si>
  <si>
    <t xml:space="preserve">Fiery Orange </t>
  </si>
  <si>
    <t>Orange Fire (008)</t>
  </si>
  <si>
    <t>Light Orange (911)</t>
  </si>
  <si>
    <t>Merins Fire (38)</t>
  </si>
  <si>
    <t>Fire Orange (9006)</t>
  </si>
  <si>
    <t>Flame Orange (105)</t>
  </si>
  <si>
    <t>Prison Jumpsuit (WP1211 Zombiecide)</t>
  </si>
  <si>
    <t>FF8552</t>
  </si>
  <si>
    <t>Blazing Orange</t>
  </si>
  <si>
    <t>Hot Orange (009)</t>
  </si>
  <si>
    <t>Scarlet (817)</t>
  </si>
  <si>
    <t>Fusion Red (37)</t>
  </si>
  <si>
    <t>Phoenix Red (9005) 2</t>
  </si>
  <si>
    <t>Burnt Orange (147)</t>
  </si>
  <si>
    <t>Mythical Orange (WP1442)</t>
  </si>
  <si>
    <t>F46C2E</t>
  </si>
  <si>
    <t>Mephiston Red</t>
  </si>
  <si>
    <t>Mechrite Red</t>
  </si>
  <si>
    <t>Heavy Red (141)</t>
  </si>
  <si>
    <t>Red (926)</t>
  </si>
  <si>
    <t>Crimson Red</t>
  </si>
  <si>
    <t>IV-07</t>
  </si>
  <si>
    <t>Clotted Red (9134)</t>
  </si>
  <si>
    <t>Vampire Red (WP1460)</t>
  </si>
  <si>
    <t>991115</t>
  </si>
  <si>
    <t>Evil Sunz Scarlet</t>
  </si>
  <si>
    <t>Blood Red</t>
  </si>
  <si>
    <t>Bloody Red (010)</t>
  </si>
  <si>
    <t>Vermillion (909)</t>
  </si>
  <si>
    <t>Burnt Red</t>
  </si>
  <si>
    <t>IV-27</t>
  </si>
  <si>
    <t>Rackham Red (36)</t>
  </si>
  <si>
    <t>Clear Red (9094)</t>
  </si>
  <si>
    <t>Blood Red (104)</t>
  </si>
  <si>
    <t>Pure Red (WP1104)</t>
  </si>
  <si>
    <t>C21920</t>
  </si>
  <si>
    <t>Antares Red</t>
  </si>
  <si>
    <t>Wild Rider Red</t>
  </si>
  <si>
    <t>Racing Red</t>
  </si>
  <si>
    <t>Mars Red (WP1436)</t>
  </si>
  <si>
    <t>EB2E28</t>
  </si>
  <si>
    <t>Red Gore</t>
  </si>
  <si>
    <t>Gory Red (011)</t>
  </si>
  <si>
    <t>Cavalry Brown (982)</t>
  </si>
  <si>
    <t>Natural Leather (34)</t>
  </si>
  <si>
    <t>Carnage Red (9135)</t>
  </si>
  <si>
    <t>Vampire Red (129)</t>
  </si>
  <si>
    <t>Dragon Red (WP1105)</t>
  </si>
  <si>
    <t>940008</t>
  </si>
  <si>
    <t>Indian Shadow</t>
  </si>
  <si>
    <t>Khorne Red</t>
  </si>
  <si>
    <t>Scab Red</t>
  </si>
  <si>
    <t>Scarlett Red (012)</t>
  </si>
  <si>
    <t>Carmine Red (908)</t>
  </si>
  <si>
    <t>Wine Red</t>
  </si>
  <si>
    <t>IV-01</t>
  </si>
  <si>
    <t>Arcavia Red (35)</t>
  </si>
  <si>
    <t>Deep Red (9002)</t>
  </si>
  <si>
    <t>Chaotic Red (WP1142)</t>
  </si>
  <si>
    <t>6A0002</t>
  </si>
  <si>
    <t>Deep Red Matt</t>
  </si>
  <si>
    <t>Emperors Children</t>
  </si>
  <si>
    <t>Tentacle Pink</t>
  </si>
  <si>
    <t>Squid Pink (013)</t>
  </si>
  <si>
    <t>Pink (958)</t>
  </si>
  <si>
    <t>Dark Pink</t>
  </si>
  <si>
    <t>Friend Flesh (33)</t>
  </si>
  <si>
    <t>Pale Violet  (9027)</t>
  </si>
  <si>
    <t>Carnal Pink</t>
  </si>
  <si>
    <t>Shocking Pink (144)</t>
  </si>
  <si>
    <t>EF9CB5</t>
  </si>
  <si>
    <t>Screamer Pink</t>
  </si>
  <si>
    <t>Warlock Purple</t>
  </si>
  <si>
    <t>Warlord Purple (014)</t>
  </si>
  <si>
    <t>Magenta (945)</t>
  </si>
  <si>
    <t>Dark Maroon</t>
  </si>
  <si>
    <t>Celestial Pink (46)</t>
  </si>
  <si>
    <t>Pale Violet Red (9027)</t>
  </si>
  <si>
    <t>Warlock Purple (157)</t>
  </si>
  <si>
    <t>9C004A</t>
  </si>
  <si>
    <t>Fuchsia Matt</t>
  </si>
  <si>
    <t>Xereus Purple</t>
  </si>
  <si>
    <t>Liche Purple</t>
  </si>
  <si>
    <t>Hexed Lichen (015)</t>
  </si>
  <si>
    <t>Royal Purple (810)</t>
  </si>
  <si>
    <t>IV-34</t>
  </si>
  <si>
    <t>Divine Purple (6)</t>
  </si>
  <si>
    <t>Clear Plum (9132)</t>
  </si>
  <si>
    <t>Beaten Purple (93051)</t>
  </si>
  <si>
    <t>Poison Purple (118)</t>
  </si>
  <si>
    <t>Alien Purple (WP1128)</t>
  </si>
  <si>
    <t>5A005A</t>
  </si>
  <si>
    <t>Naggaroth Night</t>
  </si>
  <si>
    <t>Imperial Purple</t>
  </si>
  <si>
    <t>Royal Purple (016)</t>
  </si>
  <si>
    <t>Royal Purple (810) 2</t>
  </si>
  <si>
    <t>Dark Purple</t>
  </si>
  <si>
    <t>Deep Amethyst (9079)</t>
  </si>
  <si>
    <t>Amethest Purple (160)</t>
  </si>
  <si>
    <t>562F7E</t>
  </si>
  <si>
    <t xml:space="preserve">Nauseating Blue </t>
  </si>
  <si>
    <t>Sick Blue (017)</t>
  </si>
  <si>
    <t>Violet  (960)</t>
  </si>
  <si>
    <t>Clear Purple (9099)</t>
  </si>
  <si>
    <t>Nauseous Blue (162)</t>
  </si>
  <si>
    <t>412A7A</t>
  </si>
  <si>
    <t xml:space="preserve">Storm Blue </t>
  </si>
  <si>
    <t>Stormy Blue (018)</t>
  </si>
  <si>
    <t>Blue (925)</t>
  </si>
  <si>
    <t>Migol Blue (5)</t>
  </si>
  <si>
    <t>Ritterlich Blue  (9115)</t>
  </si>
  <si>
    <t>27357E</t>
  </si>
  <si>
    <t>Midnight Blue</t>
  </si>
  <si>
    <t>Night Blue (019)</t>
  </si>
  <si>
    <t>Dark sea blue</t>
  </si>
  <si>
    <t>Abyssal Blue (3)</t>
  </si>
  <si>
    <t>Ultramarine Shadow (9187)</t>
  </si>
  <si>
    <t>000031</t>
  </si>
  <si>
    <t>Regal Blue</t>
  </si>
  <si>
    <t>Imperial Blue (020)</t>
  </si>
  <si>
    <t>Dark Prussian blue</t>
  </si>
  <si>
    <t>Marianas Blue</t>
  </si>
  <si>
    <t>Brilliant Blue (9116)</t>
  </si>
  <si>
    <t>Royal Blue (110)</t>
  </si>
  <si>
    <t>Deep Blue (WP1116)</t>
  </si>
  <si>
    <t>08085A</t>
  </si>
  <si>
    <t>Altdorf Guard Blue</t>
  </si>
  <si>
    <t>Ultramarine Blue</t>
  </si>
  <si>
    <t>Ultra Marine Blue (022)</t>
  </si>
  <si>
    <t>Ultramarine (839)</t>
  </si>
  <si>
    <t>IV-28</t>
  </si>
  <si>
    <t>Wizard Blue  (7)</t>
  </si>
  <si>
    <t>Ultramarine Highlight  (9189)</t>
  </si>
  <si>
    <t>Marine Blue (148)</t>
  </si>
  <si>
    <t>Ultramarine Blue (WP1115)</t>
  </si>
  <si>
    <t>29397B</t>
  </si>
  <si>
    <t>Macragge Blue</t>
  </si>
  <si>
    <t>Mordian Blue</t>
  </si>
  <si>
    <t>Heavy Blue (143)</t>
  </si>
  <si>
    <t>Prussian Blue (965)</t>
  </si>
  <si>
    <t>Deep Water Blue</t>
  </si>
  <si>
    <t>Breonne Blue (9055)</t>
  </si>
  <si>
    <t>2D567C</t>
  </si>
  <si>
    <t>Navy Blue Matt</t>
  </si>
  <si>
    <t>Caledor Sky</t>
  </si>
  <si>
    <t>Enchanted Blue</t>
  </si>
  <si>
    <t>Magic Blue (021)</t>
  </si>
  <si>
    <t>Dark Blue (930)</t>
  </si>
  <si>
    <t>Sapphire Blue</t>
  </si>
  <si>
    <t>Ephren Blue (4)</t>
  </si>
  <si>
    <t>Cyan Blue  (9117)</t>
  </si>
  <si>
    <t>Wizard Blue (114)</t>
  </si>
  <si>
    <t>Crystal Blue</t>
  </si>
  <si>
    <t>31639C</t>
  </si>
  <si>
    <t>Lothern Blue</t>
  </si>
  <si>
    <t>Ice Blue</t>
  </si>
  <si>
    <t>Ice Blue (095)</t>
  </si>
  <si>
    <t>Azure  (902)/ Deep Sky Blue</t>
  </si>
  <si>
    <t>Glacier Blue (9)</t>
  </si>
  <si>
    <t>Voidshield Blue (WP1452)</t>
  </si>
  <si>
    <t>6B9CCE</t>
  </si>
  <si>
    <t>Sky Blue</t>
  </si>
  <si>
    <t>Teclis Blue</t>
  </si>
  <si>
    <t xml:space="preserve">Lightning Bolt Blue </t>
  </si>
  <si>
    <t>Electric Blue (023)</t>
  </si>
  <si>
    <t>Sky Blue (961)</t>
  </si>
  <si>
    <t>Bright Blue</t>
  </si>
  <si>
    <t>Sacred Blue  (8)</t>
  </si>
  <si>
    <t>Sky Blue  (9018)</t>
  </si>
  <si>
    <t>High Elf Blue (117)</t>
  </si>
  <si>
    <t>Electric Blue (WP1113)</t>
  </si>
  <si>
    <t>8BB9DD</t>
  </si>
  <si>
    <t>Sotek Green</t>
  </si>
  <si>
    <t>Hawk Turquoise</t>
  </si>
  <si>
    <t>Falcon Turquoise (024)</t>
  </si>
  <si>
    <t>Light Turquoise (840)</t>
  </si>
  <si>
    <t>Precious Blue (12)</t>
  </si>
  <si>
    <t>Marine Teal (9077)</t>
  </si>
  <si>
    <t>Aquamarine (132)</t>
  </si>
  <si>
    <t>Hydra Turquoise (WP1141)</t>
  </si>
  <si>
    <t>006B5A</t>
  </si>
  <si>
    <t>Adriatic Blue Matt</t>
  </si>
  <si>
    <t>Sybarite Green</t>
  </si>
  <si>
    <t xml:space="preserve">Vile Green </t>
  </si>
  <si>
    <t>Foul Green (025)</t>
  </si>
  <si>
    <t>Park Green Flat (969)</t>
  </si>
  <si>
    <t>Antique Green (13)</t>
  </si>
  <si>
    <t>82C59C</t>
  </si>
  <si>
    <t>Kabalite Green</t>
  </si>
  <si>
    <t>Jade Green</t>
  </si>
  <si>
    <t>Jade Green (026)</t>
  </si>
  <si>
    <t>Emerald (838)</t>
  </si>
  <si>
    <t>Reptilian Greens Triad  (9184/9185/9186)</t>
  </si>
  <si>
    <t>Jade Green (158)</t>
  </si>
  <si>
    <t>069B7D</t>
  </si>
  <si>
    <t xml:space="preserve">Scaly Green </t>
  </si>
  <si>
    <t>Scurf/Scurvey Green (027)</t>
  </si>
  <si>
    <t>Emerald (838) 2</t>
  </si>
  <si>
    <t>Chitin Green (19)</t>
  </si>
  <si>
    <t>Clear Viridian (9131)</t>
  </si>
  <si>
    <t>026B67</t>
  </si>
  <si>
    <t>Caliban Green</t>
  </si>
  <si>
    <t>Dark Angels Green</t>
  </si>
  <si>
    <t>Dark Green (028)</t>
  </si>
  <si>
    <t>Deep Green (970)</t>
  </si>
  <si>
    <t>Military Green</t>
  </si>
  <si>
    <t xml:space="preserve">IV-15 </t>
  </si>
  <si>
    <t>Diisha Green (18)</t>
  </si>
  <si>
    <t>Pine Green  (9010)</t>
  </si>
  <si>
    <t xml:space="preserve">Gnarls Green </t>
  </si>
  <si>
    <t>Dark Elf Green (111)</t>
  </si>
  <si>
    <t>Angel Green (WP1112)</t>
  </si>
  <si>
    <t>005221</t>
  </si>
  <si>
    <t>Warpstone Glow</t>
  </si>
  <si>
    <t>Snot Green</t>
  </si>
  <si>
    <t>Sick Green (029)</t>
  </si>
  <si>
    <t>Intermediate Green (891)</t>
  </si>
  <si>
    <t>Grass Green</t>
  </si>
  <si>
    <t>Avagddu Green (17)</t>
  </si>
  <si>
    <t>Clear Green (9096)</t>
  </si>
  <si>
    <t>Ioson Green</t>
  </si>
  <si>
    <t>Bogey Green (121)</t>
  </si>
  <si>
    <t>106B21</t>
  </si>
  <si>
    <t>Irati Green</t>
  </si>
  <si>
    <t>Warboss Green</t>
  </si>
  <si>
    <t>Goblin Green</t>
  </si>
  <si>
    <t>Goblin Green (030)</t>
  </si>
  <si>
    <t>Pastel Green (885)</t>
  </si>
  <si>
    <t xml:space="preserve">IV-13 </t>
  </si>
  <si>
    <t>Chasm Green (16)</t>
  </si>
  <si>
    <t>Field Green  (9167)</t>
  </si>
  <si>
    <t>Goblin Green (108)</t>
  </si>
  <si>
    <t>Goblin Green (WP1109)</t>
  </si>
  <si>
    <t>63B521</t>
  </si>
  <si>
    <t>Elysian Green</t>
  </si>
  <si>
    <t>Camo Green</t>
  </si>
  <si>
    <t>Camouflage Green (031)</t>
  </si>
  <si>
    <t>Olive Green (967)</t>
  </si>
  <si>
    <t>Camoflage Green  (9177)</t>
  </si>
  <si>
    <t>A5A542</t>
  </si>
  <si>
    <t>Ardenes Green Matt</t>
  </si>
  <si>
    <t>Moot Green</t>
  </si>
  <si>
    <t>Scorpion Green</t>
  </si>
  <si>
    <t>Scorpy Green (032)</t>
  </si>
  <si>
    <t>Light Green (942)</t>
  </si>
  <si>
    <t>Lime Green</t>
  </si>
  <si>
    <t>Quithayran Green (14)</t>
  </si>
  <si>
    <t>Pale Green (9012)</t>
  </si>
  <si>
    <t>Scorpion Green (152)</t>
  </si>
  <si>
    <t>A5D610</t>
  </si>
  <si>
    <t>Spring Green</t>
  </si>
  <si>
    <t xml:space="preserve">Bilious Green </t>
  </si>
  <si>
    <t>Livery Green (033)</t>
  </si>
  <si>
    <t>Yellow Green  (954)</t>
  </si>
  <si>
    <t>Mystic Green (15)</t>
  </si>
  <si>
    <t>Spring Green  (9146)</t>
  </si>
  <si>
    <t>A9D171</t>
  </si>
  <si>
    <t>Castellan Green</t>
  </si>
  <si>
    <t>Catachan Green</t>
  </si>
  <si>
    <t>Cayman Green (067)</t>
  </si>
  <si>
    <t>Olive Grey (888)</t>
  </si>
  <si>
    <t>Jungle Green</t>
  </si>
  <si>
    <t>Muddy Olive (9034)</t>
  </si>
  <si>
    <t>455440</t>
  </si>
  <si>
    <t>Boreal Green Matt</t>
  </si>
  <si>
    <t>Waaagh! Flesh</t>
  </si>
  <si>
    <t>Orkhide Shade</t>
  </si>
  <si>
    <t>Heavy Blackgreen (147)</t>
  </si>
  <si>
    <t>Black Green (980)</t>
  </si>
  <si>
    <t>Pine Green</t>
  </si>
  <si>
    <t>IV-10</t>
  </si>
  <si>
    <t>Jungle Moss (9082)</t>
  </si>
  <si>
    <t>384E49</t>
  </si>
  <si>
    <t>Black</t>
  </si>
  <si>
    <t>Loren Forest</t>
  </si>
  <si>
    <t>Knarloc Green</t>
  </si>
  <si>
    <t>Heavy Green (146)</t>
  </si>
  <si>
    <t>Luftwaffe Ca. Green (823)</t>
  </si>
  <si>
    <t>IV-22</t>
  </si>
  <si>
    <t>Olive Drab (9158)</t>
  </si>
  <si>
    <t>Army Green (WP1110)</t>
  </si>
  <si>
    <t>434F38</t>
  </si>
  <si>
    <t>Deathworld Forest</t>
  </si>
  <si>
    <t>Gretchin Green</t>
  </si>
  <si>
    <t>Heavy Khaki (149)</t>
  </si>
  <si>
    <t>Russian Uniform WW2 (70.924)</t>
  </si>
  <si>
    <t>Savannah Green</t>
  </si>
  <si>
    <t>IV-25</t>
  </si>
  <si>
    <t>Worn Olive (9159)</t>
  </si>
  <si>
    <t>Venom Wyrm (WP1461)</t>
  </si>
  <si>
    <t>5D6732</t>
  </si>
  <si>
    <t>Straken Green</t>
  </si>
  <si>
    <t>628026</t>
  </si>
  <si>
    <t>Nurgling Green</t>
  </si>
  <si>
    <t>Rotting Flesh</t>
  </si>
  <si>
    <t>Dead Flesh (035)</t>
  </si>
  <si>
    <t>Green sky</t>
  </si>
  <si>
    <t>Dead Flesh (11)</t>
  </si>
  <si>
    <t>Pale Olive (9036)</t>
  </si>
  <si>
    <t>Jack Bone</t>
  </si>
  <si>
    <t>Putrid Green (125)</t>
  </si>
  <si>
    <t>Necrotic Flesh</t>
  </si>
  <si>
    <t>849B63</t>
  </si>
  <si>
    <t>Ushabti Bone</t>
  </si>
  <si>
    <t>Bleached Bone</t>
  </si>
  <si>
    <t>Bonewhite (034)</t>
  </si>
  <si>
    <t>Buff (976)</t>
  </si>
  <si>
    <t>Dust Brown</t>
  </si>
  <si>
    <t>IV-38</t>
  </si>
  <si>
    <t>Wildcat Gray  (42)</t>
  </si>
  <si>
    <t>Yellowed Bone (9143)</t>
  </si>
  <si>
    <t>Menoth white base</t>
  </si>
  <si>
    <t>Bone (112)</t>
  </si>
  <si>
    <t>Skeleton Bone (WP1125)</t>
  </si>
  <si>
    <t>EFD9A8</t>
  </si>
  <si>
    <t>Golden Skin Matt</t>
  </si>
  <si>
    <t>Zandri Dust</t>
  </si>
  <si>
    <t>Kommando Khaki</t>
  </si>
  <si>
    <t>Khaki (061)</t>
  </si>
  <si>
    <t>G. Cam.Beige (821)</t>
  </si>
  <si>
    <t>Golden Brown</t>
  </si>
  <si>
    <t>Terran Khaki (9122)</t>
  </si>
  <si>
    <t>9E915C</t>
  </si>
  <si>
    <t>Thar Brown Matt</t>
  </si>
  <si>
    <t>Pallid Wych Flesh</t>
  </si>
  <si>
    <t>CDCEBE</t>
  </si>
  <si>
    <t>Screaming Skull</t>
  </si>
  <si>
    <t>Ivory (918)</t>
  </si>
  <si>
    <t>Menoth white highlight</t>
  </si>
  <si>
    <t>F0F1CE</t>
  </si>
  <si>
    <t>White Sands Matt</t>
  </si>
  <si>
    <t xml:space="preserve">Bronzed Flesh </t>
  </si>
  <si>
    <t>Bronze Flesh (036)</t>
  </si>
  <si>
    <t>Dark Flesh (927)</t>
  </si>
  <si>
    <t>Burnt Orange  (9111)</t>
  </si>
  <si>
    <t>Tanned Flesh (115)</t>
  </si>
  <si>
    <t>F7944A</t>
  </si>
  <si>
    <t>Tau Light Ochre</t>
  </si>
  <si>
    <t>Vomit Brown</t>
  </si>
  <si>
    <t>Filthy Brown (037)</t>
  </si>
  <si>
    <t xml:space="preserve">Beige Red </t>
  </si>
  <si>
    <t xml:space="preserve">IV-11
IV-12 </t>
  </si>
  <si>
    <t>Tanned Skin (29)</t>
  </si>
  <si>
    <t>Tanned Leather (9031)</t>
  </si>
  <si>
    <t>Rucksack tan</t>
  </si>
  <si>
    <t>Bilious Brown (130)</t>
  </si>
  <si>
    <t>DE9408</t>
  </si>
  <si>
    <t>Ratskin Flesh</t>
  </si>
  <si>
    <t>Dwarf Flesh</t>
  </si>
  <si>
    <t>Dwarf Skin (041)</t>
  </si>
  <si>
    <t>Brown Sand</t>
  </si>
  <si>
    <t>Bronzed Flesh</t>
  </si>
  <si>
    <t>Rosy Skin (9068)</t>
  </si>
  <si>
    <t>Dwarven Flesh (124)</t>
  </si>
  <si>
    <t>Barbarian Flesh (WP1126)</t>
  </si>
  <si>
    <t>F78C5A</t>
  </si>
  <si>
    <t>Bugmans Glow</t>
  </si>
  <si>
    <t xml:space="preserve">Tanned Flesh </t>
  </si>
  <si>
    <t>Tan (066)</t>
  </si>
  <si>
    <t>Sunburnt Flesh</t>
  </si>
  <si>
    <t>Antique Rose (9139)</t>
  </si>
  <si>
    <t>Khardic Flesh</t>
  </si>
  <si>
    <t>Tanned Flesh (WP1127 )</t>
  </si>
  <si>
    <t>A95C3E</t>
  </si>
  <si>
    <t>Kalahari Orange Matt</t>
  </si>
  <si>
    <t>Leprous Brown</t>
  </si>
  <si>
    <t>Scrofulous Brown (038)</t>
  </si>
  <si>
    <t>Gold Brown (877)</t>
  </si>
  <si>
    <t>Saffron Sunset  (9182)</t>
  </si>
  <si>
    <t>Leprous Brown (156)</t>
  </si>
  <si>
    <t>D88E2D</t>
  </si>
  <si>
    <t>Zamesi Desert</t>
  </si>
  <si>
    <t>Bubonic Brown</t>
  </si>
  <si>
    <t>Plague Brown (039)</t>
  </si>
  <si>
    <t>Yellow Ochre (913)</t>
  </si>
  <si>
    <t>Mustard Yellow</t>
  </si>
  <si>
    <t>IV-32</t>
  </si>
  <si>
    <t>Forgotten Gold (25)</t>
  </si>
  <si>
    <t>Palomino Gold (9074)</t>
  </si>
  <si>
    <t>Moldy ochre</t>
  </si>
  <si>
    <t>Festering Brown (126)</t>
  </si>
  <si>
    <t>C68400</t>
  </si>
  <si>
    <t>Iroko Matt</t>
  </si>
  <si>
    <t>Balor Brown</t>
  </si>
  <si>
    <t>Snakebite Leather</t>
  </si>
  <si>
    <t>Cobra Leather /Leather Brown (040)</t>
  </si>
  <si>
    <t>Brown Sand (876)</t>
  </si>
  <si>
    <t xml:space="preserve">IV-31 </t>
  </si>
  <si>
    <t>Kalliene Yellow (23)</t>
  </si>
  <si>
    <t>Chestnut Gold (9073)</t>
  </si>
  <si>
    <t>Barbarian Leather (116)</t>
  </si>
  <si>
    <t>9C6B08</t>
  </si>
  <si>
    <t>Balor Brown 2</t>
  </si>
  <si>
    <t>Tausept Ochre</t>
  </si>
  <si>
    <t>Heavy Ochre (150)</t>
  </si>
  <si>
    <t>Ochre Brown (856)</t>
  </si>
  <si>
    <t>IV-21</t>
  </si>
  <si>
    <t>Half Orc Highlight (9204)</t>
  </si>
  <si>
    <t>976F3C</t>
  </si>
  <si>
    <t>Skrag Brown</t>
  </si>
  <si>
    <t>Vermin Brown</t>
  </si>
  <si>
    <t>Parasite Brown (042)</t>
  </si>
  <si>
    <t>Orange Brown (981)</t>
  </si>
  <si>
    <t xml:space="preserve">IV-14 </t>
  </si>
  <si>
    <t>Syhar Soil (24)</t>
  </si>
  <si>
    <t>Chestnut Brown  (9071)</t>
  </si>
  <si>
    <t>Rat Brown (119)</t>
  </si>
  <si>
    <t>843910</t>
  </si>
  <si>
    <t>Mars Orange Matt</t>
  </si>
  <si>
    <t>Rhinox Hide</t>
  </si>
  <si>
    <t>Scorched Brown</t>
  </si>
  <si>
    <t>Charred Brown (045)</t>
  </si>
  <si>
    <t>Burnt Umber (941)</t>
  </si>
  <si>
    <t>Chocolate Brown</t>
  </si>
  <si>
    <t>IV-37</t>
  </si>
  <si>
    <t>Dirty Leather (20)</t>
  </si>
  <si>
    <t>Muddy Brown (9028)</t>
  </si>
  <si>
    <t>Umbral umber</t>
  </si>
  <si>
    <t>390008</t>
  </si>
  <si>
    <t>Black Leather Matt</t>
  </si>
  <si>
    <t>Doombull Brown</t>
  </si>
  <si>
    <t>Dark Flesh</t>
  </si>
  <si>
    <t>Dark Fleshtone (044)</t>
  </si>
  <si>
    <t>Mahogany Brown (846)</t>
  </si>
  <si>
    <t>Beastly Flesh (21)</t>
  </si>
  <si>
    <t>Chestnut Brown (9071)</t>
  </si>
  <si>
    <t>630808</t>
  </si>
  <si>
    <t>Dryad Bark</t>
  </si>
  <si>
    <t>Leather Brown (871)</t>
  </si>
  <si>
    <t>Cryx Bane Base</t>
  </si>
  <si>
    <t>Necromancer Cloak (WP1443)</t>
  </si>
  <si>
    <t>3B342E</t>
  </si>
  <si>
    <t>Baneblade Brown</t>
  </si>
  <si>
    <t>Khemri Brown</t>
  </si>
  <si>
    <t>Heavy Brown (153)</t>
  </si>
  <si>
    <t>Green Brown</t>
  </si>
  <si>
    <t>Bark Brown</t>
  </si>
  <si>
    <t>IV-20</t>
  </si>
  <si>
    <t>Woodstain Brown (9160)</t>
  </si>
  <si>
    <t>705E48</t>
  </si>
  <si>
    <t>Arabic Shadow Matt</t>
  </si>
  <si>
    <t>Mournfang Brown</t>
  </si>
  <si>
    <t>Bestial Brown</t>
  </si>
  <si>
    <t>Beasty Brown (043)</t>
  </si>
  <si>
    <t>Flat Brown (984)</t>
  </si>
  <si>
    <t>Red Brown</t>
  </si>
  <si>
    <t>Soil of Avagddu (22)</t>
  </si>
  <si>
    <t>Intense Brown (9138)</t>
  </si>
  <si>
    <t>Bloodtracker brown</t>
  </si>
  <si>
    <t>Hairy Brown (120)</t>
  </si>
  <si>
    <t>663300</t>
  </si>
  <si>
    <t>Mournfang Brown 2</t>
  </si>
  <si>
    <t>Calthan Brown</t>
  </si>
  <si>
    <t>Heavy Siena (154)</t>
  </si>
  <si>
    <t>Flat Brown (984) 2</t>
  </si>
  <si>
    <t>Red Brown 2</t>
  </si>
  <si>
    <t>IV-03</t>
  </si>
  <si>
    <t>Dark Highlight (9042)</t>
  </si>
  <si>
    <t>6D5044</t>
  </si>
  <si>
    <t>XV-88</t>
  </si>
  <si>
    <t>Terracotta</t>
  </si>
  <si>
    <t>Terracotta (065)</t>
  </si>
  <si>
    <t>Sandstone Brown</t>
  </si>
  <si>
    <t>Clotted Red (9134) 2</t>
  </si>
  <si>
    <t>Bootstrap leather</t>
  </si>
  <si>
    <t>793721</t>
  </si>
  <si>
    <t>Steel Legion Drab</t>
  </si>
  <si>
    <t>Graveyard Earth</t>
  </si>
  <si>
    <t>Earth (062)</t>
  </si>
  <si>
    <t>US field drab</t>
  </si>
  <si>
    <t>Mud Brown</t>
  </si>
  <si>
    <t>IV-36</t>
  </si>
  <si>
    <t>Uniform Brown (9127)</t>
  </si>
  <si>
    <t>Gun corps Brown</t>
  </si>
  <si>
    <t>Leather Brown (WP1123)</t>
  </si>
  <si>
    <t>655138</t>
  </si>
  <si>
    <t>Gobi Brown Matt</t>
  </si>
  <si>
    <t>Karak Stone</t>
  </si>
  <si>
    <t>Kommando Khaki 2</t>
  </si>
  <si>
    <t>Khaki (061) 2</t>
  </si>
  <si>
    <t>German Cam. Beige WWII (821)</t>
  </si>
  <si>
    <t>Dirt Brown</t>
  </si>
  <si>
    <t>Terran Khaki (9122) 2</t>
  </si>
  <si>
    <t>9B8C7B</t>
  </si>
  <si>
    <t>Ulthuan grey</t>
  </si>
  <si>
    <t xml:space="preserve">Ghostly Grey </t>
  </si>
  <si>
    <t>Ghost Grey (046)</t>
  </si>
  <si>
    <t>Flat Aluminum (993)</t>
  </si>
  <si>
    <t>Ghost White (9063)</t>
  </si>
  <si>
    <t>C3C6CD</t>
  </si>
  <si>
    <t>Fenrisian Grey</t>
  </si>
  <si>
    <t>Space Wolves Grey</t>
  </si>
  <si>
    <t>Wolf Grey (047)</t>
  </si>
  <si>
    <t>Pale Greyblue (907)</t>
  </si>
  <si>
    <t>Blue Steel</t>
  </si>
  <si>
    <t xml:space="preserve">IV-05 </t>
  </si>
  <si>
    <t>Snow Shadow (9021)</t>
  </si>
  <si>
    <t>Lupin Grey (151)</t>
  </si>
  <si>
    <t>CEDEE7</t>
  </si>
  <si>
    <t>Bering Blue Matt</t>
  </si>
  <si>
    <t>The Fang</t>
  </si>
  <si>
    <t>Shadow Grey</t>
  </si>
  <si>
    <t>Sombre Grey (048)</t>
  </si>
  <si>
    <t>Oxford Blue (807)</t>
  </si>
  <si>
    <t>Grey Blue</t>
  </si>
  <si>
    <t>IV-04</t>
  </si>
  <si>
    <t>Twilight Blue (9020)</t>
  </si>
  <si>
    <t>Shadow Grey (150)</t>
  </si>
  <si>
    <t>Wolf Grey (WP1119)</t>
  </si>
  <si>
    <t>4E5067</t>
  </si>
  <si>
    <t>Administratum Grey</t>
  </si>
  <si>
    <t>Fortress Grey</t>
  </si>
  <si>
    <t>Stonewall Grey (049)</t>
  </si>
  <si>
    <t>Pale Grey Blue (907)</t>
  </si>
  <si>
    <t>IV-35</t>
  </si>
  <si>
    <t>Sharp Gray (43)</t>
  </si>
  <si>
    <t>Weathered Stone (9087)</t>
  </si>
  <si>
    <t>Ash Grey (WP1117)</t>
  </si>
  <si>
    <t>B5B5B5</t>
  </si>
  <si>
    <t>Nacar Matt</t>
  </si>
  <si>
    <t>Dawnstone</t>
  </si>
  <si>
    <t>Codex Grey</t>
  </si>
  <si>
    <t>Cold Grey (050)</t>
  </si>
  <si>
    <t>Basalt Grey (869)</t>
  </si>
  <si>
    <t>Moon Grey</t>
  </si>
  <si>
    <t>Gray of Darkness (45)</t>
  </si>
  <si>
    <t>Rainy Grey (9038)</t>
  </si>
  <si>
    <t>Uniform Grey (WP1118)</t>
  </si>
  <si>
    <t>999999</t>
  </si>
  <si>
    <t>Artic Blue Matt</t>
  </si>
  <si>
    <t>Mechanicus Standard Grey</t>
  </si>
  <si>
    <t>Adeptus Battlegrey</t>
  </si>
  <si>
    <t xml:space="preserve">Heavy Grey </t>
  </si>
  <si>
    <t>Russian Unif. (924)</t>
  </si>
  <si>
    <t>Steel Grey</t>
  </si>
  <si>
    <t>IV-18</t>
  </si>
  <si>
    <t>Military Green 2</t>
  </si>
  <si>
    <t>Great Coat Grey</t>
  </si>
  <si>
    <t>7C8286</t>
  </si>
  <si>
    <t>Celestra Grey</t>
  </si>
  <si>
    <t>Astronomicon Grey</t>
  </si>
  <si>
    <t>Heavy Bluegrey (144)</t>
  </si>
  <si>
    <t>Pale Blue Grey (905)</t>
  </si>
  <si>
    <t>Cool Grey</t>
  </si>
  <si>
    <t>IV-24</t>
  </si>
  <si>
    <t>Weathered Stone (9087) 2</t>
  </si>
  <si>
    <t>frostbite</t>
  </si>
  <si>
    <t>96A5A9</t>
  </si>
  <si>
    <t>Abaddon Black</t>
  </si>
  <si>
    <t>Chaos Black</t>
  </si>
  <si>
    <t>Chaos Black / Black (051)</t>
  </si>
  <si>
    <t>Black (950)</t>
  </si>
  <si>
    <t>Obsidian Black</t>
  </si>
  <si>
    <t>Accursed Black (2)</t>
  </si>
  <si>
    <t>Pure Black (9037)</t>
  </si>
  <si>
    <t>Thamar Black</t>
  </si>
  <si>
    <t>Black (102)</t>
  </si>
  <si>
    <t>Matt Black (WP1101)</t>
  </si>
  <si>
    <t>000000</t>
  </si>
  <si>
    <t>Runefang Steel</t>
  </si>
  <si>
    <t>Mithril Silver</t>
  </si>
  <si>
    <t>Mithril Silver / Silver (052)</t>
  </si>
  <si>
    <t>Silver (997)</t>
  </si>
  <si>
    <t>Polished Silver (49)</t>
  </si>
  <si>
    <t>Polished Silver (9054)</t>
  </si>
  <si>
    <t>Quicksilver</t>
  </si>
  <si>
    <t>Enchanted Silver (106)</t>
  </si>
  <si>
    <t>Shining Silver (WP1129)</t>
  </si>
  <si>
    <t>B5B5BD</t>
  </si>
  <si>
    <t>Ironbreaker</t>
  </si>
  <si>
    <t>Chainmail</t>
  </si>
  <si>
    <t>Chain Mail (053)</t>
  </si>
  <si>
    <t>Natural Steel (864)</t>
  </si>
  <si>
    <t>Polished Steel</t>
  </si>
  <si>
    <t>Honed Steel (9053)</t>
  </si>
  <si>
    <t>Cold steel</t>
  </si>
  <si>
    <t>Chainmail (109)</t>
  </si>
  <si>
    <t>Plate Mail Metal (WP1130)</t>
  </si>
  <si>
    <t>7B737B</t>
  </si>
  <si>
    <t>Leadbelcher</t>
  </si>
  <si>
    <t>Boltgun Metal</t>
  </si>
  <si>
    <t>Gunmetal / Gunmetal Metal (054)</t>
  </si>
  <si>
    <t>Gunmetal Grey (863)</t>
  </si>
  <si>
    <t>Shadowed Steel (9052)</t>
  </si>
  <si>
    <t>Pig Iron</t>
  </si>
  <si>
    <t>Gun Metal (142)</t>
  </si>
  <si>
    <t>Machinegun Metal (WP1221)</t>
  </si>
  <si>
    <t>393939</t>
  </si>
  <si>
    <t>Petroleum Grey</t>
  </si>
  <si>
    <t>Auric Armour Gold</t>
  </si>
  <si>
    <t>Burnished Gold</t>
  </si>
  <si>
    <t>Glorious Gold (056)</t>
  </si>
  <si>
    <t>Gold (996)</t>
  </si>
  <si>
    <t>Royal Gold</t>
  </si>
  <si>
    <t>Antique Gold (9050)</t>
  </si>
  <si>
    <t xml:space="preserve">Brass Balls </t>
  </si>
  <si>
    <t>Bright Gold (WP1231)</t>
  </si>
  <si>
    <t>E7BD42</t>
  </si>
  <si>
    <t>Dwarven Gold</t>
  </si>
  <si>
    <t>Gehennas Gold</t>
  </si>
  <si>
    <t>Shining Gold</t>
  </si>
  <si>
    <t>Polished Gold (055)</t>
  </si>
  <si>
    <t>Old Gold (878)</t>
  </si>
  <si>
    <t>New Gold (9051)</t>
  </si>
  <si>
    <t>Solid Gold</t>
  </si>
  <si>
    <t>Bright Gold (107)</t>
  </si>
  <si>
    <t>Greedy Gold (WP1132)</t>
  </si>
  <si>
    <t>CCCC33</t>
  </si>
  <si>
    <t>Elven Gold</t>
  </si>
  <si>
    <t>Hashut Copper</t>
  </si>
  <si>
    <t>Dwarf Bronze</t>
  </si>
  <si>
    <t>Bright Bronze (057)</t>
  </si>
  <si>
    <t>Bronze (998)</t>
  </si>
  <si>
    <t>Ancient Bronze (9049)</t>
  </si>
  <si>
    <t>Molten bronze</t>
  </si>
  <si>
    <t>Dwarven Bronze (143)</t>
  </si>
  <si>
    <t>Weapon Bronze (WP1133)</t>
  </si>
  <si>
    <t>9C5221</t>
  </si>
  <si>
    <t>Runelord brass</t>
  </si>
  <si>
    <t xml:space="preserve">Brazen Brass </t>
  </si>
  <si>
    <t>Brassy Brass (058)</t>
  </si>
  <si>
    <t>Brass (801)</t>
  </si>
  <si>
    <t>Tarnished Brass  (9198)</t>
  </si>
  <si>
    <t>Brass (131)</t>
  </si>
  <si>
    <t>735A21</t>
  </si>
  <si>
    <t>Viking Gold</t>
  </si>
  <si>
    <t>Brass scorpion</t>
  </si>
  <si>
    <t xml:space="preserve">Beaten Copper </t>
  </si>
  <si>
    <t>Hammered Copper (059)</t>
  </si>
  <si>
    <t>Copper (999)</t>
  </si>
  <si>
    <t>Coppery Orange (9102)</t>
  </si>
  <si>
    <t>73372D</t>
  </si>
  <si>
    <t>Warplock Bronze</t>
  </si>
  <si>
    <t>Tin Bitz</t>
  </si>
  <si>
    <t>Tinny Tin (060)</t>
  </si>
  <si>
    <t>Scorched Metal (9125)</t>
  </si>
  <si>
    <t>Magic Metal (113)</t>
  </si>
  <si>
    <t>393121</t>
  </si>
  <si>
    <t>Necro Gold</t>
  </si>
  <si>
    <t xml:space="preserve">Black Ink </t>
  </si>
  <si>
    <t>Black Ink (94)</t>
  </si>
  <si>
    <t xml:space="preserve">Dark Green Ink </t>
  </si>
  <si>
    <t>Green Ink (89)</t>
  </si>
  <si>
    <t>108473</t>
  </si>
  <si>
    <t xml:space="preserve">Flesh Wash </t>
  </si>
  <si>
    <t>Ink Wash - Flesh (133)</t>
  </si>
  <si>
    <t>CE8C42</t>
  </si>
  <si>
    <t xml:space="preserve">Magenta Ink </t>
  </si>
  <si>
    <t>513D3C</t>
  </si>
  <si>
    <t xml:space="preserve">Purple Ink </t>
  </si>
  <si>
    <t>Violet Ink (87)</t>
  </si>
  <si>
    <t>842994</t>
  </si>
  <si>
    <t>Stormvermin Fur</t>
  </si>
  <si>
    <t>Charadon Granite</t>
  </si>
  <si>
    <t>Heavy Charcoal (155)</t>
  </si>
  <si>
    <t>German Grey (995)</t>
  </si>
  <si>
    <t>IV-02</t>
  </si>
  <si>
    <t>Pure Black (9103)</t>
  </si>
  <si>
    <t>Bastion grey</t>
  </si>
  <si>
    <t>4D4A4A</t>
  </si>
  <si>
    <t>Anthartic Grey Matt</t>
  </si>
  <si>
    <t>Rakarth Flesh</t>
  </si>
  <si>
    <t>Dheneb Stone</t>
  </si>
  <si>
    <t>Heavy Warmgrey (148)</t>
  </si>
  <si>
    <t>Pale Grey</t>
  </si>
  <si>
    <t>IV-06</t>
  </si>
  <si>
    <t>Vampiric Shadow (9274)</t>
  </si>
  <si>
    <t>Drake Tooth (WP1417)?</t>
  </si>
  <si>
    <t>B9ADA1</t>
  </si>
  <si>
    <t>Daemonette Hide</t>
  </si>
  <si>
    <t>Hormagaunt Purple</t>
  </si>
  <si>
    <t>Heavy Violet (142)</t>
  </si>
  <si>
    <t>Violet (960)</t>
  </si>
  <si>
    <t>Light Purple</t>
  </si>
  <si>
    <t>IV-26</t>
  </si>
  <si>
    <t>Nightshade Purple (9022)</t>
  </si>
  <si>
    <t>4F566C</t>
  </si>
  <si>
    <t>Violet Blue Matt</t>
  </si>
  <si>
    <t>Averland Sunset</t>
  </si>
  <si>
    <t>Iyanden Darksun</t>
  </si>
  <si>
    <t>Heavy Goldbrown (151)</t>
  </si>
  <si>
    <t>Goldbrown (877)</t>
  </si>
  <si>
    <t>Warm Yellow</t>
  </si>
  <si>
    <t>IV-16</t>
  </si>
  <si>
    <t>Green Ochre (9128)</t>
  </si>
  <si>
    <t>Sulferic yellow</t>
  </si>
  <si>
    <t>9C8A53</t>
  </si>
  <si>
    <t>Cadian Fleshtone</t>
  </si>
  <si>
    <t>Tallarn Flesh</t>
  </si>
  <si>
    <t>Heavy Skintone (140)</t>
  </si>
  <si>
    <t>Brown Rose</t>
  </si>
  <si>
    <t>IV-19</t>
  </si>
  <si>
    <t>Leather Brown (9030)</t>
  </si>
  <si>
    <t>8D736C</t>
  </si>
  <si>
    <t>Drakenhof Nightshade</t>
  </si>
  <si>
    <t>Asurmen Blue Wash</t>
  </si>
  <si>
    <t>Blue Shade Wash (73207)</t>
  </si>
  <si>
    <t>Blue</t>
  </si>
  <si>
    <t>Blue Tone Ink (WP1139)</t>
  </si>
  <si>
    <t>273E51</t>
  </si>
  <si>
    <t>Carroburg Crimson</t>
  </si>
  <si>
    <t>Baal Red Wash</t>
  </si>
  <si>
    <t>Red Shade Wash (73206)</t>
  </si>
  <si>
    <t>Red</t>
  </si>
  <si>
    <t>Red Tone Ink (WP1138)</t>
  </si>
  <si>
    <t>Nuln Oil</t>
  </si>
  <si>
    <t>Badab Black Wash</t>
  </si>
  <si>
    <t>Black Wash (73201)</t>
  </si>
  <si>
    <t>Armor Wash</t>
  </si>
  <si>
    <t>Dark Tone Ink (WP1136)</t>
  </si>
  <si>
    <t>Agrax Earthshade</t>
  </si>
  <si>
    <t>Devlan Mud Wash</t>
  </si>
  <si>
    <t>Umber Shade Wash (73203)</t>
  </si>
  <si>
    <t>Brown</t>
  </si>
  <si>
    <t>Strong Tone Wash (WP1135)</t>
  </si>
  <si>
    <t>Seraphim Sepia</t>
  </si>
  <si>
    <t>Gryphonne Sepia Wash</t>
  </si>
  <si>
    <t>Sepia Wash (73200)</t>
  </si>
  <si>
    <t>Soft Tone Ink (WP1134)</t>
  </si>
  <si>
    <t>Druchii Violet</t>
  </si>
  <si>
    <t>Leviathan Purple Wash</t>
  </si>
  <si>
    <t xml:space="preserve"> Pale Grey Shade Wash (73202)</t>
  </si>
  <si>
    <t>Purple</t>
  </si>
  <si>
    <t>Purple Tone Ink (WP1140)</t>
  </si>
  <si>
    <t>Reikland Fleshshade</t>
  </si>
  <si>
    <t>Ogryn Flesh Wash</t>
  </si>
  <si>
    <t>Fleshtone Shade Wash (73204)</t>
  </si>
  <si>
    <t>Flesh</t>
  </si>
  <si>
    <t>Flesh Wash (WP1143)</t>
  </si>
  <si>
    <t>Biel-Tan Green</t>
  </si>
  <si>
    <t>Green Wash</t>
  </si>
  <si>
    <t>Green Tone Wash (WP1137)</t>
  </si>
  <si>
    <t>547757</t>
  </si>
  <si>
    <t>Baharroth Blue Edge (Edge)</t>
  </si>
  <si>
    <t>Arcane Blue</t>
  </si>
  <si>
    <t>Toxic Mist (WP1437)</t>
  </si>
  <si>
    <t>59C1CE</t>
  </si>
  <si>
    <t>Gauss Blaster Green (Edge)</t>
  </si>
  <si>
    <t>84C2A9</t>
  </si>
  <si>
    <t>Dorn Yellow (Edge)</t>
  </si>
  <si>
    <t>FFF685</t>
  </si>
  <si>
    <t>Fulgrim Pink (Edge)</t>
  </si>
  <si>
    <t>F5AECC</t>
  </si>
  <si>
    <t>Flayed One Flesh (Edge)</t>
  </si>
  <si>
    <t>CDC586</t>
  </si>
  <si>
    <t>Dechala Lilac (Edge)</t>
  </si>
  <si>
    <t>Oozing Purple (WP1445)</t>
  </si>
  <si>
    <t>B69FCD</t>
  </si>
  <si>
    <t>Kreig Khaki (Edge)</t>
  </si>
  <si>
    <t>Necrotic Flesh (WP1108)</t>
  </si>
  <si>
    <t>BFBD82</t>
  </si>
  <si>
    <t>Blue Horror (Edge)</t>
  </si>
  <si>
    <t>Gorgon Hide (WP1428)</t>
  </si>
  <si>
    <t>A4BAD2</t>
  </si>
  <si>
    <t>Lugganath Orange (Edge)</t>
  </si>
  <si>
    <t>Centuar Skin (WP1408)</t>
  </si>
  <si>
    <t>F89E86</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</si>
</sst>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6.0"/>
      <color rgb="FFF3F3F3"/>
      <name val="Arial"/>
      <scheme val="minor"/>
    </font>
    <font>
      <color theme="1"/>
      <name val="Arial"/>
      <scheme val="minor"/>
    </font>
    <font>
      <color rgb="FFFF0000"/>
      <name val="Arial"/>
      <scheme val="minor"/>
    </font>
    <font>
      <b/>
      <color rgb="FFF3F3F3"/>
      <name val="Arial"/>
      <scheme val="minor"/>
    </font>
    <font>
      <color rgb="FFF46C2E"/>
      <name val="Arial"/>
      <scheme val="minor"/>
    </font>
    <font>
      <b/>
      <sz val="18.0"/>
      <color rgb="FFF3F3F3"/>
      <name val="Arial"/>
      <scheme val="minor"/>
    </font>
    <font/>
    <font>
      <color rgb="FF940008"/>
      <name val="Arial"/>
      <scheme val="minor"/>
    </font>
    <font>
      <color rgb="FF08085A"/>
      <name val="Arial"/>
      <scheme val="minor"/>
    </font>
    <font>
      <color rgb="FF2D567C"/>
      <name val="Arial"/>
      <scheme val="minor"/>
    </font>
    <font>
      <u/>
      <color rgb="FF0000FF"/>
    </font>
    <font>
      <color rgb="FFFFE700"/>
      <name val="Arial"/>
      <scheme val="minor"/>
    </font>
    <font>
      <color rgb="FFFFFFFF"/>
      <name val="Arial"/>
      <scheme val="minor"/>
    </font>
    <font>
      <b/>
      <color theme="1"/>
      <name val="Arial"/>
    </font>
    <font>
      <color theme="1"/>
      <name val="Arial"/>
    </font>
    <font>
      <strike/>
      <color theme="1"/>
      <name val="Arial"/>
    </font>
  </fonts>
  <fills count="109">
    <fill>
      <patternFill patternType="none"/>
    </fill>
    <fill>
      <patternFill patternType="lightGray"/>
    </fill>
    <fill>
      <patternFill patternType="solid">
        <fgColor rgb="FF2D567C"/>
        <bgColor rgb="FF2D567C"/>
      </patternFill>
    </fill>
    <fill>
      <patternFill patternType="solid">
        <fgColor rgb="FF000000"/>
        <bgColor rgb="FF000000"/>
      </patternFill>
    </fill>
    <fill>
      <patternFill patternType="solid">
        <fgColor rgb="FFFFFFFF"/>
        <bgColor rgb="FFFFFFFF"/>
      </patternFill>
    </fill>
    <fill>
      <patternFill patternType="solid">
        <fgColor rgb="FFF46C2E"/>
        <bgColor rgb="FFF46C2E"/>
      </patternFill>
    </fill>
    <fill>
      <patternFill patternType="solid">
        <fgColor rgb="FF940008"/>
        <bgColor rgb="FF940008"/>
      </patternFill>
    </fill>
    <fill>
      <patternFill patternType="solid">
        <fgColor rgb="FFD9D9D9"/>
        <bgColor rgb="FFD9D9D9"/>
      </patternFill>
    </fill>
    <fill>
      <patternFill patternType="solid">
        <fgColor rgb="FF08085A"/>
        <bgColor rgb="FF08085A"/>
      </patternFill>
    </fill>
    <fill>
      <patternFill patternType="solid">
        <fgColor rgb="FFEFEFEF"/>
        <bgColor rgb="FFEFEFEF"/>
      </patternFill>
    </fill>
    <fill>
      <patternFill patternType="solid">
        <fgColor rgb="FFFFE700"/>
        <bgColor rgb="FFFFE700"/>
      </patternFill>
    </fill>
    <fill>
      <patternFill patternType="solid">
        <fgColor rgb="FFF3F3F3"/>
        <bgColor rgb="FFF3F3F3"/>
      </patternFill>
    </fill>
    <fill>
      <patternFill patternType="solid">
        <fgColor rgb="FFB7B7B7"/>
        <bgColor rgb="FFB7B7B7"/>
      </patternFill>
    </fill>
    <fill>
      <patternFill patternType="solid">
        <fgColor rgb="FFBDBDBD"/>
        <bgColor rgb="FFBDBDBD"/>
      </patternFill>
    </fill>
    <fill>
      <patternFill patternType="solid">
        <fgColor rgb="FFEEC8C7"/>
        <bgColor rgb="FFEEC8C7"/>
      </patternFill>
    </fill>
    <fill>
      <patternFill patternType="solid">
        <fgColor rgb="FFF7BD7B"/>
        <bgColor rgb="FFF7BD7B"/>
      </patternFill>
    </fill>
    <fill>
      <patternFill patternType="solid">
        <fgColor rgb="FFFFF700"/>
        <bgColor rgb="FFFFF700"/>
      </patternFill>
    </fill>
    <fill>
      <patternFill patternType="solid">
        <fgColor rgb="FFFFCE00"/>
        <bgColor rgb="FFFFCE00"/>
      </patternFill>
    </fill>
    <fill>
      <patternFill patternType="solid">
        <fgColor rgb="FF9C8855"/>
        <bgColor rgb="FF9C8855"/>
      </patternFill>
    </fill>
    <fill>
      <patternFill patternType="solid">
        <fgColor rgb="FFEE3823"/>
        <bgColor rgb="FFEE3823"/>
      </patternFill>
    </fill>
    <fill>
      <patternFill patternType="solid">
        <fgColor rgb="FFFF8552"/>
        <bgColor rgb="FFFF8552"/>
      </patternFill>
    </fill>
    <fill>
      <patternFill patternType="solid">
        <fgColor rgb="FF991115"/>
        <bgColor rgb="FF991115"/>
      </patternFill>
    </fill>
    <fill>
      <patternFill patternType="solid">
        <fgColor rgb="FFC21920"/>
        <bgColor rgb="FFC21920"/>
      </patternFill>
    </fill>
    <fill>
      <patternFill patternType="solid">
        <fgColor rgb="FFEB2E28"/>
        <bgColor rgb="FFEB2E28"/>
      </patternFill>
    </fill>
    <fill>
      <patternFill patternType="solid">
        <fgColor rgb="FF6A0002"/>
        <bgColor rgb="FF6A0002"/>
      </patternFill>
    </fill>
    <fill>
      <patternFill patternType="solid">
        <fgColor rgb="FFEF9CB5"/>
        <bgColor rgb="FFEF9CB5"/>
      </patternFill>
    </fill>
    <fill>
      <patternFill patternType="solid">
        <fgColor rgb="FF9C004A"/>
        <bgColor rgb="FF9C004A"/>
      </patternFill>
    </fill>
    <fill>
      <patternFill patternType="solid">
        <fgColor rgb="FF5A005A"/>
        <bgColor rgb="FF5A005A"/>
      </patternFill>
    </fill>
    <fill>
      <patternFill patternType="solid">
        <fgColor rgb="FF562F7E"/>
        <bgColor rgb="FF562F7E"/>
      </patternFill>
    </fill>
    <fill>
      <patternFill patternType="solid">
        <fgColor rgb="FF412A7A"/>
        <bgColor rgb="FF412A7A"/>
      </patternFill>
    </fill>
    <fill>
      <patternFill patternType="solid">
        <fgColor rgb="FF27357E"/>
        <bgColor rgb="FF27357E"/>
      </patternFill>
    </fill>
    <fill>
      <patternFill patternType="solid">
        <fgColor rgb="FF000031"/>
        <bgColor rgb="FF000031"/>
      </patternFill>
    </fill>
    <fill>
      <patternFill patternType="solid">
        <fgColor rgb="FF29397B"/>
        <bgColor rgb="FF29397B"/>
      </patternFill>
    </fill>
    <fill>
      <patternFill patternType="solid">
        <fgColor rgb="FF31639C"/>
        <bgColor rgb="FF31639C"/>
      </patternFill>
    </fill>
    <fill>
      <patternFill patternType="solid">
        <fgColor rgb="FF6B9CCE"/>
        <bgColor rgb="FF6B9CCE"/>
      </patternFill>
    </fill>
    <fill>
      <patternFill patternType="solid">
        <fgColor rgb="FF8BB9DD"/>
        <bgColor rgb="FF8BB9DD"/>
      </patternFill>
    </fill>
    <fill>
      <patternFill patternType="solid">
        <fgColor rgb="FF006B5A"/>
        <bgColor rgb="FF006B5A"/>
      </patternFill>
    </fill>
    <fill>
      <patternFill patternType="solid">
        <fgColor rgb="FF82C59C"/>
        <bgColor rgb="FF82C59C"/>
      </patternFill>
    </fill>
    <fill>
      <patternFill patternType="solid">
        <fgColor rgb="FF069B7D"/>
        <bgColor rgb="FF069B7D"/>
      </patternFill>
    </fill>
    <fill>
      <patternFill patternType="solid">
        <fgColor rgb="FF026B67"/>
        <bgColor rgb="FF026B67"/>
      </patternFill>
    </fill>
    <fill>
      <patternFill patternType="solid">
        <fgColor rgb="FF005221"/>
        <bgColor rgb="FF005221"/>
      </patternFill>
    </fill>
    <fill>
      <patternFill patternType="solid">
        <fgColor rgb="FF106B21"/>
        <bgColor rgb="FF106B21"/>
      </patternFill>
    </fill>
    <fill>
      <patternFill patternType="solid">
        <fgColor rgb="FF63B521"/>
        <bgColor rgb="FF63B521"/>
      </patternFill>
    </fill>
    <fill>
      <patternFill patternType="solid">
        <fgColor rgb="FFA5A542"/>
        <bgColor rgb="FFA5A542"/>
      </patternFill>
    </fill>
    <fill>
      <patternFill patternType="solid">
        <fgColor rgb="FFA5D610"/>
        <bgColor rgb="FFA5D610"/>
      </patternFill>
    </fill>
    <fill>
      <patternFill patternType="solid">
        <fgColor rgb="FFA9D171"/>
        <bgColor rgb="FFA9D171"/>
      </patternFill>
    </fill>
    <fill>
      <patternFill patternType="solid">
        <fgColor rgb="FF455440"/>
        <bgColor rgb="FF455440"/>
      </patternFill>
    </fill>
    <fill>
      <patternFill patternType="solid">
        <fgColor rgb="FF384E49"/>
        <bgColor rgb="FF384E49"/>
      </patternFill>
    </fill>
    <fill>
      <patternFill patternType="solid">
        <fgColor rgb="FF434F38"/>
        <bgColor rgb="FF434F38"/>
      </patternFill>
    </fill>
    <fill>
      <patternFill patternType="solid">
        <fgColor rgb="FF5D6732"/>
        <bgColor rgb="FF5D6732"/>
      </patternFill>
    </fill>
    <fill>
      <patternFill patternType="solid">
        <fgColor rgb="FF628026"/>
        <bgColor rgb="FF628026"/>
      </patternFill>
    </fill>
    <fill>
      <patternFill patternType="solid">
        <fgColor rgb="FF849B63"/>
        <bgColor rgb="FF849B63"/>
      </patternFill>
    </fill>
    <fill>
      <patternFill patternType="solid">
        <fgColor rgb="FFEFD9A8"/>
        <bgColor rgb="FFEFD9A8"/>
      </patternFill>
    </fill>
    <fill>
      <patternFill patternType="solid">
        <fgColor rgb="FF9E915C"/>
        <bgColor rgb="FF9E915C"/>
      </patternFill>
    </fill>
    <fill>
      <patternFill patternType="solid">
        <fgColor rgb="FFCDCEBE"/>
        <bgColor rgb="FFCDCEBE"/>
      </patternFill>
    </fill>
    <fill>
      <patternFill patternType="solid">
        <fgColor rgb="FFF0F1CE"/>
        <bgColor rgb="FFF0F1CE"/>
      </patternFill>
    </fill>
    <fill>
      <patternFill patternType="solid">
        <fgColor rgb="FFF7944A"/>
        <bgColor rgb="FFF7944A"/>
      </patternFill>
    </fill>
    <fill>
      <patternFill patternType="solid">
        <fgColor rgb="FFDE9408"/>
        <bgColor rgb="FFDE9408"/>
      </patternFill>
    </fill>
    <fill>
      <patternFill patternType="solid">
        <fgColor rgb="FFF78C5A"/>
        <bgColor rgb="FFF78C5A"/>
      </patternFill>
    </fill>
    <fill>
      <patternFill patternType="solid">
        <fgColor rgb="FFA95C3E"/>
        <bgColor rgb="FFA95C3E"/>
      </patternFill>
    </fill>
    <fill>
      <patternFill patternType="solid">
        <fgColor rgb="FFD88E2D"/>
        <bgColor rgb="FFD88E2D"/>
      </patternFill>
    </fill>
    <fill>
      <patternFill patternType="solid">
        <fgColor rgb="FFC68400"/>
        <bgColor rgb="FFC68400"/>
      </patternFill>
    </fill>
    <fill>
      <patternFill patternType="solid">
        <fgColor rgb="FF9C6B08"/>
        <bgColor rgb="FF9C6B08"/>
      </patternFill>
    </fill>
    <fill>
      <patternFill patternType="solid">
        <fgColor rgb="FF976F3C"/>
        <bgColor rgb="FF976F3C"/>
      </patternFill>
    </fill>
    <fill>
      <patternFill patternType="solid">
        <fgColor rgb="FF843910"/>
        <bgColor rgb="FF843910"/>
      </patternFill>
    </fill>
    <fill>
      <patternFill patternType="solid">
        <fgColor rgb="FF390008"/>
        <bgColor rgb="FF390008"/>
      </patternFill>
    </fill>
    <fill>
      <patternFill patternType="solid">
        <fgColor rgb="FF630808"/>
        <bgColor rgb="FF630808"/>
      </patternFill>
    </fill>
    <fill>
      <patternFill patternType="solid">
        <fgColor rgb="FF3B342E"/>
        <bgColor rgb="FF3B342E"/>
      </patternFill>
    </fill>
    <fill>
      <patternFill patternType="solid">
        <fgColor rgb="FF705E48"/>
        <bgColor rgb="FF705E48"/>
      </patternFill>
    </fill>
    <fill>
      <patternFill patternType="solid">
        <fgColor rgb="FF571F10"/>
        <bgColor rgb="FF571F10"/>
      </patternFill>
    </fill>
    <fill>
      <patternFill patternType="solid">
        <fgColor rgb="FF6D5044"/>
        <bgColor rgb="FF6D5044"/>
      </patternFill>
    </fill>
    <fill>
      <patternFill patternType="solid">
        <fgColor rgb="FF793721"/>
        <bgColor rgb="FF793721"/>
      </patternFill>
    </fill>
    <fill>
      <patternFill patternType="solid">
        <fgColor rgb="FF655138"/>
        <bgColor rgb="FF655138"/>
      </patternFill>
    </fill>
    <fill>
      <patternFill patternType="solid">
        <fgColor rgb="FF9B8C7B"/>
        <bgColor rgb="FF9B8C7B"/>
      </patternFill>
    </fill>
    <fill>
      <patternFill patternType="solid">
        <fgColor rgb="FFC3C6CD"/>
        <bgColor rgb="FFC3C6CD"/>
      </patternFill>
    </fill>
    <fill>
      <patternFill patternType="solid">
        <fgColor rgb="FFCEDEE7"/>
        <bgColor rgb="FFCEDEE7"/>
      </patternFill>
    </fill>
    <fill>
      <patternFill patternType="solid">
        <fgColor rgb="FF4E5067"/>
        <bgColor rgb="FF4E5067"/>
      </patternFill>
    </fill>
    <fill>
      <patternFill patternType="solid">
        <fgColor rgb="FFB5B5B5"/>
        <bgColor rgb="FFB5B5B5"/>
      </patternFill>
    </fill>
    <fill>
      <patternFill patternType="solid">
        <fgColor rgb="FF999999"/>
        <bgColor rgb="FF999999"/>
      </patternFill>
    </fill>
    <fill>
      <patternFill patternType="solid">
        <fgColor rgb="FF7C8286"/>
        <bgColor rgb="FF7C8286"/>
      </patternFill>
    </fill>
    <fill>
      <patternFill patternType="solid">
        <fgColor rgb="FF96A5A9"/>
        <bgColor rgb="FF96A5A9"/>
      </patternFill>
    </fill>
    <fill>
      <patternFill patternType="solid">
        <fgColor rgb="FFB5B5BD"/>
        <bgColor rgb="FFB5B5BD"/>
      </patternFill>
    </fill>
    <fill>
      <patternFill patternType="solid">
        <fgColor rgb="FF7B737B"/>
        <bgColor rgb="FF7B737B"/>
      </patternFill>
    </fill>
    <fill>
      <patternFill patternType="solid">
        <fgColor rgb="FF393939"/>
        <bgColor rgb="FF393939"/>
      </patternFill>
    </fill>
    <fill>
      <patternFill patternType="solid">
        <fgColor rgb="FFE7BD42"/>
        <bgColor rgb="FFE7BD42"/>
      </patternFill>
    </fill>
    <fill>
      <patternFill patternType="solid">
        <fgColor rgb="FFCCCC33"/>
        <bgColor rgb="FFCCCC33"/>
      </patternFill>
    </fill>
    <fill>
      <patternFill patternType="solid">
        <fgColor rgb="FF9C5221"/>
        <bgColor rgb="FF9C5221"/>
      </patternFill>
    </fill>
    <fill>
      <patternFill patternType="solid">
        <fgColor rgb="FF735A21"/>
        <bgColor rgb="FF735A21"/>
      </patternFill>
    </fill>
    <fill>
      <patternFill patternType="solid">
        <fgColor rgb="FF73372D"/>
        <bgColor rgb="FF73372D"/>
      </patternFill>
    </fill>
    <fill>
      <patternFill patternType="solid">
        <fgColor rgb="FF393121"/>
        <bgColor rgb="FF393121"/>
      </patternFill>
    </fill>
    <fill>
      <patternFill patternType="solid">
        <fgColor rgb="FF108473"/>
        <bgColor rgb="FF108473"/>
      </patternFill>
    </fill>
    <fill>
      <patternFill patternType="solid">
        <fgColor rgb="FFCE8C42"/>
        <bgColor rgb="FFCE8C42"/>
      </patternFill>
    </fill>
    <fill>
      <patternFill patternType="solid">
        <fgColor rgb="FFDE007B"/>
        <bgColor rgb="FFDE007B"/>
      </patternFill>
    </fill>
    <fill>
      <patternFill patternType="solid">
        <fgColor rgb="FF842994"/>
        <bgColor rgb="FF842994"/>
      </patternFill>
    </fill>
    <fill>
      <patternFill patternType="solid">
        <fgColor rgb="FF4D4A4A"/>
        <bgColor rgb="FF4D4A4A"/>
      </patternFill>
    </fill>
    <fill>
      <patternFill patternType="solid">
        <fgColor rgb="FFB9ADA1"/>
        <bgColor rgb="FFB9ADA1"/>
      </patternFill>
    </fill>
    <fill>
      <patternFill patternType="solid">
        <fgColor rgb="FF4F566C"/>
        <bgColor rgb="FF4F566C"/>
      </patternFill>
    </fill>
    <fill>
      <patternFill patternType="solid">
        <fgColor rgb="FF9C8A53"/>
        <bgColor rgb="FF9C8A53"/>
      </patternFill>
    </fill>
    <fill>
      <patternFill patternType="solid">
        <fgColor rgb="FF8D736C"/>
        <bgColor rgb="FF8D736C"/>
      </patternFill>
    </fill>
    <fill>
      <patternFill patternType="solid">
        <fgColor rgb="FF273E51"/>
        <bgColor rgb="FF273E51"/>
      </patternFill>
    </fill>
    <fill>
      <patternFill patternType="solid">
        <fgColor rgb="FF336633"/>
        <bgColor rgb="FF336633"/>
      </patternFill>
    </fill>
    <fill>
      <patternFill patternType="solid">
        <fgColor rgb="FF66CCCC"/>
        <bgColor rgb="FF66CCCC"/>
      </patternFill>
    </fill>
    <fill>
      <patternFill patternType="solid">
        <fgColor rgb="FF99CC99"/>
        <bgColor rgb="FF99CC99"/>
      </patternFill>
    </fill>
    <fill>
      <patternFill patternType="solid">
        <fgColor rgb="FFFFFF99"/>
        <bgColor rgb="FFFFFF99"/>
      </patternFill>
    </fill>
    <fill>
      <patternFill patternType="solid">
        <fgColor rgb="FFFF99CC"/>
        <bgColor rgb="FFFF99CC"/>
      </patternFill>
    </fill>
    <fill>
      <patternFill patternType="solid">
        <fgColor rgb="FFCCCC99"/>
        <bgColor rgb="FFCCCC99"/>
      </patternFill>
    </fill>
    <fill>
      <patternFill patternType="solid">
        <fgColor rgb="FF9999CC"/>
        <bgColor rgb="FF9999CC"/>
      </patternFill>
    </fill>
    <fill>
      <patternFill patternType="solid">
        <fgColor rgb="FF99CCFF"/>
        <bgColor rgb="FF99CCFF"/>
      </patternFill>
    </fill>
    <fill>
      <patternFill patternType="solid">
        <fgColor rgb="FFFF9999"/>
        <bgColor rgb="FFFF9999"/>
      </patternFill>
    </fill>
  </fills>
  <borders count="19">
    <border/>
    <border>
      <left style="thick">
        <color rgb="FFF3F3F3"/>
      </left>
      <top style="thick">
        <color rgb="FFF3F3F3"/>
      </top>
      <bottom style="thick">
        <color rgb="FFF3F3F3"/>
      </bottom>
    </border>
    <border>
      <top style="thick">
        <color rgb="FFF3F3F3"/>
      </top>
      <bottom style="thick">
        <color rgb="FFF3F3F3"/>
      </bottom>
    </border>
    <border>
      <right style="thick">
        <color rgb="FFF3F3F3"/>
      </right>
      <top style="thick">
        <color rgb="FFF3F3F3"/>
      </top>
      <bottom style="thick">
        <color rgb="FFF3F3F3"/>
      </bottom>
    </border>
    <border>
      <left style="thick">
        <color rgb="FFF3F3F3"/>
      </left>
    </border>
    <border>
      <right style="thick">
        <color rgb="FFF3F3F3"/>
      </right>
    </border>
    <border>
      <left style="thick">
        <color rgb="FFF3F3F3"/>
      </left>
      <right style="thick">
        <color rgb="FFF3F3F3"/>
      </right>
      <top style="thick">
        <color rgb="FFF3F3F3"/>
      </top>
    </border>
    <border>
      <left style="thick">
        <color rgb="FFF3F3F3"/>
      </left>
      <top style="thick">
        <color rgb="FFF3F3F3"/>
      </top>
    </border>
    <border>
      <top style="thick">
        <color rgb="FFF3F3F3"/>
      </top>
    </border>
    <border>
      <right style="thick">
        <color rgb="FFF3F3F3"/>
      </right>
      <top style="thick">
        <color rgb="FFF3F3F3"/>
      </top>
    </border>
    <border>
      <left style="thick">
        <color rgb="FFF3F3F3"/>
      </left>
      <right style="thick">
        <color rgb="FFF3F3F3"/>
      </right>
    </border>
    <border>
      <left style="thick">
        <color rgb="FFF3F3F3"/>
      </left>
      <right style="thick">
        <color rgb="FFF3F3F3"/>
      </right>
      <bottom style="thick">
        <color rgb="FFF3F3F3"/>
      </bottom>
    </border>
    <border>
      <left style="thick">
        <color rgb="FFF3F3F3"/>
      </left>
      <bottom style="thick">
        <color rgb="FFF3F3F3"/>
      </bottom>
    </border>
    <border>
      <bottom style="thick">
        <color rgb="FFF3F3F3"/>
      </bottom>
    </border>
    <border>
      <right style="thick">
        <color rgb="FFF3F3F3"/>
      </right>
      <bottom style="thick">
        <color rgb="FFF3F3F3"/>
      </bottom>
    </border>
    <border>
      <left style="thick">
        <color rgb="FFFFFFFF"/>
      </left>
      <top style="thick">
        <color rgb="FFFFFFFF"/>
      </top>
      <bottom style="thick">
        <color rgb="FFFFFFFF"/>
      </bottom>
    </border>
    <border>
      <top style="thick">
        <color rgb="FFFFFFFF"/>
      </top>
      <bottom style="thick">
        <color rgb="FFFFFFFF"/>
      </bottom>
    </border>
    <border>
      <right style="thick">
        <color rgb="FFFFFFFF"/>
      </right>
      <top style="thick">
        <color rgb="FFFFFFFF"/>
      </top>
      <bottom style="thick">
        <color rgb="FFFFFFF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Font="1"/>
    <xf borderId="0" fillId="3" fontId="2" numFmtId="0" xfId="0" applyFill="1" applyFont="1"/>
    <xf borderId="0" fillId="2" fontId="2" numFmtId="0" xfId="0" applyAlignment="1" applyFont="1">
      <alignment readingOrder="0"/>
    </xf>
    <xf borderId="0" fillId="2" fontId="3" numFmtId="0" xfId="0" applyAlignment="1" applyFont="1">
      <alignment horizontal="center" readingOrder="0"/>
    </xf>
    <xf borderId="1" fillId="2" fontId="4" numFmtId="0" xfId="0" applyAlignment="1" applyBorder="1" applyFont="1">
      <alignment readingOrder="0"/>
    </xf>
    <xf borderId="2" fillId="2" fontId="4" numFmtId="0" xfId="0" applyAlignment="1" applyBorder="1" applyFont="1">
      <alignment readingOrder="0"/>
    </xf>
    <xf borderId="3" fillId="2" fontId="4" numFmtId="0" xfId="0" applyAlignment="1" applyBorder="1" applyFont="1">
      <alignment readingOrder="0"/>
    </xf>
    <xf borderId="4" fillId="4" fontId="2" numFmtId="0" xfId="0" applyAlignment="1" applyBorder="1" applyFill="1" applyFont="1">
      <alignment readingOrder="0"/>
    </xf>
    <xf borderId="0" fillId="5" fontId="5" numFmtId="0" xfId="0" applyFill="1" applyFont="1"/>
    <xf borderId="5" fillId="4" fontId="2" numFmtId="0" xfId="0" applyBorder="1" applyFont="1"/>
    <xf borderId="0" fillId="2" fontId="2" numFmtId="0" xfId="0" applyAlignment="1" applyFont="1">
      <alignment horizontal="left" readingOrder="0"/>
    </xf>
    <xf borderId="6" fillId="2" fontId="4" numFmtId="0" xfId="0" applyAlignment="1" applyBorder="1" applyFont="1">
      <alignment readingOrder="0"/>
    </xf>
    <xf borderId="7" fillId="2" fontId="6" numFmtId="0" xfId="0" applyAlignment="1" applyBorder="1" applyFont="1">
      <alignment horizontal="center" readingOrder="0"/>
    </xf>
    <xf borderId="8" fillId="0" fontId="7" numFmtId="0" xfId="0" applyBorder="1" applyFont="1"/>
    <xf borderId="9" fillId="0" fontId="7" numFmtId="0" xfId="0" applyBorder="1" applyFont="1"/>
    <xf borderId="4" fillId="4" fontId="2" numFmtId="0" xfId="0" applyAlignment="1" applyBorder="1" applyFont="1">
      <alignment horizontal="left" readingOrder="0"/>
    </xf>
    <xf borderId="0" fillId="6" fontId="8" numFmtId="0" xfId="0" applyFill="1" applyFont="1"/>
    <xf borderId="10" fillId="7" fontId="2" numFmtId="0" xfId="0" applyAlignment="1" applyBorder="1" applyFill="1" applyFont="1">
      <alignment readingOrder="0"/>
    </xf>
    <xf borderId="4" fillId="0" fontId="7" numFmtId="0" xfId="0" applyBorder="1" applyFont="1"/>
    <xf borderId="5" fillId="0" fontId="7" numFmtId="0" xfId="0" applyBorder="1" applyFont="1"/>
    <xf borderId="0" fillId="8" fontId="9" numFmtId="0" xfId="0" applyFill="1" applyFont="1"/>
    <xf borderId="10" fillId="2" fontId="10" numFmtId="0" xfId="0" applyBorder="1" applyFont="1"/>
    <xf borderId="4" fillId="9" fontId="11" numFmtId="0" xfId="0" applyAlignment="1" applyBorder="1" applyFill="1" applyFont="1">
      <alignment readingOrder="0" shrinkToFit="0" wrapText="1"/>
    </xf>
    <xf borderId="0" fillId="10" fontId="12" numFmtId="0" xfId="0" applyFill="1" applyFont="1"/>
    <xf borderId="10" fillId="2" fontId="4" numFmtId="0" xfId="0" applyAlignment="1" applyBorder="1" applyFont="1">
      <alignment readingOrder="0"/>
    </xf>
    <xf borderId="0" fillId="4" fontId="13" numFmtId="0" xfId="0" applyFont="1"/>
    <xf borderId="0" fillId="2" fontId="2" numFmtId="0" xfId="0" applyAlignment="1" applyFont="1">
      <alignment horizontal="left"/>
    </xf>
    <xf borderId="11" fillId="7" fontId="2" numFmtId="0" xfId="0" applyAlignment="1" applyBorder="1" applyFont="1">
      <alignment readingOrder="0"/>
    </xf>
    <xf borderId="4" fillId="4" fontId="2" numFmtId="0" xfId="0" applyBorder="1" applyFont="1"/>
    <xf borderId="12" fillId="0" fontId="7" numFmtId="0" xfId="0" applyBorder="1" applyFont="1"/>
    <xf borderId="13" fillId="0" fontId="7" numFmtId="0" xfId="0" applyBorder="1" applyFont="1"/>
    <xf borderId="14" fillId="0" fontId="7" numFmtId="0" xfId="0" applyBorder="1" applyFont="1"/>
    <xf borderId="15" fillId="11" fontId="2" numFmtId="0" xfId="0" applyAlignment="1" applyBorder="1" applyFill="1" applyFont="1">
      <alignment readingOrder="0"/>
    </xf>
    <xf borderId="16" fillId="0" fontId="7" numFmtId="0" xfId="0" applyBorder="1" applyFont="1"/>
    <xf borderId="17" fillId="0" fontId="7" numFmtId="0" xfId="0" applyBorder="1" applyFont="1"/>
    <xf borderId="12" fillId="4" fontId="2" numFmtId="0" xfId="0" applyAlignment="1" applyBorder="1" applyFont="1">
      <alignment readingOrder="0"/>
    </xf>
    <xf borderId="13" fillId="4" fontId="13" numFmtId="0" xfId="0" applyBorder="1" applyFont="1"/>
    <xf borderId="14" fillId="4" fontId="2" numFmtId="0" xfId="0" applyBorder="1" applyFont="1"/>
    <xf borderId="0" fillId="12" fontId="14" numFmtId="0" xfId="0" applyAlignment="1" applyFill="1" applyFont="1">
      <alignment horizontal="center" vertical="bottom"/>
    </xf>
    <xf borderId="18" fillId="13" fontId="14" numFmtId="0" xfId="0" applyAlignment="1" applyBorder="1" applyFill="1" applyFont="1">
      <alignment horizontal="center" vertical="bottom"/>
    </xf>
    <xf borderId="18" fillId="4" fontId="15" numFmtId="0" xfId="0" applyAlignment="1" applyBorder="1" applyFont="1">
      <alignment vertical="bottom"/>
    </xf>
    <xf borderId="18" fillId="4" fontId="15" numFmtId="0" xfId="0" applyAlignment="1" applyBorder="1" applyFont="1">
      <alignment horizontal="center" vertical="bottom"/>
    </xf>
    <xf borderId="18" fillId="4" fontId="15" numFmtId="49" xfId="0" applyAlignment="1" applyBorder="1" applyFont="1" applyNumberFormat="1">
      <alignment horizontal="center" vertical="bottom"/>
    </xf>
    <xf borderId="18" fillId="11" fontId="15" numFmtId="0" xfId="0" applyAlignment="1" applyBorder="1" applyFont="1">
      <alignment horizontal="center" vertical="bottom"/>
    </xf>
    <xf borderId="18" fillId="11" fontId="15" numFmtId="0" xfId="0" applyAlignment="1" applyBorder="1" applyFont="1">
      <alignment vertical="bottom"/>
    </xf>
    <xf borderId="18" fillId="11" fontId="15" numFmtId="0" xfId="0" applyAlignment="1" applyBorder="1" applyFont="1">
      <alignment horizontal="center" shrinkToFit="0" vertical="bottom" wrapText="0"/>
    </xf>
    <xf borderId="18" fillId="11" fontId="15" numFmtId="49" xfId="0" applyAlignment="1" applyBorder="1" applyFont="1" applyNumberFormat="1">
      <alignment horizontal="center" vertical="bottom"/>
    </xf>
    <xf borderId="18" fillId="14" fontId="15" numFmtId="0" xfId="0" applyAlignment="1" applyBorder="1" applyFill="1" applyFont="1">
      <alignment vertical="bottom"/>
    </xf>
    <xf borderId="18" fillId="15" fontId="15" numFmtId="0" xfId="0" applyAlignment="1" applyBorder="1" applyFill="1" applyFont="1">
      <alignment vertical="bottom"/>
    </xf>
    <xf borderId="18" fillId="16" fontId="15" numFmtId="0" xfId="0" applyAlignment="1" applyBorder="1" applyFill="1" applyFont="1">
      <alignment vertical="bottom"/>
    </xf>
    <xf borderId="18" fillId="4" fontId="15" numFmtId="0" xfId="0" applyAlignment="1" applyBorder="1" applyFont="1">
      <alignment horizontal="center" shrinkToFit="0" vertical="bottom" wrapText="0"/>
    </xf>
    <xf borderId="18" fillId="10" fontId="15" numFmtId="0" xfId="0" applyAlignment="1" applyBorder="1" applyFont="1">
      <alignment vertical="bottom"/>
    </xf>
    <xf borderId="18" fillId="17" fontId="15" numFmtId="0" xfId="0" applyAlignment="1" applyBorder="1" applyFill="1" applyFont="1">
      <alignment vertical="bottom"/>
    </xf>
    <xf borderId="18" fillId="18" fontId="15" numFmtId="0" xfId="0" applyAlignment="1" applyBorder="1" applyFill="1" applyFont="1">
      <alignment vertical="bottom"/>
    </xf>
    <xf borderId="18" fillId="19" fontId="15" numFmtId="0" xfId="0" applyAlignment="1" applyBorder="1" applyFill="1" applyFont="1">
      <alignment vertical="bottom"/>
    </xf>
    <xf borderId="18" fillId="20" fontId="15" numFmtId="0" xfId="0" applyAlignment="1" applyBorder="1" applyFill="1" applyFont="1">
      <alignment vertical="bottom"/>
    </xf>
    <xf borderId="18" fillId="5" fontId="15" numFmtId="0" xfId="0" applyAlignment="1" applyBorder="1" applyFont="1">
      <alignment vertical="bottom"/>
    </xf>
    <xf borderId="18" fillId="21" fontId="15" numFmtId="0" xfId="0" applyAlignment="1" applyBorder="1" applyFill="1" applyFont="1">
      <alignment vertical="bottom"/>
    </xf>
    <xf borderId="18" fillId="22" fontId="15" numFmtId="0" xfId="0" applyAlignment="1" applyBorder="1" applyFill="1" applyFont="1">
      <alignment vertical="bottom"/>
    </xf>
    <xf borderId="18" fillId="23" fontId="15" numFmtId="0" xfId="0" applyAlignment="1" applyBorder="1" applyFill="1" applyFont="1">
      <alignment vertical="bottom"/>
    </xf>
    <xf borderId="18" fillId="6" fontId="15" numFmtId="0" xfId="0" applyAlignment="1" applyBorder="1" applyFont="1">
      <alignment vertical="bottom"/>
    </xf>
    <xf borderId="18" fillId="24" fontId="15" numFmtId="0" xfId="0" applyAlignment="1" applyBorder="1" applyFill="1" applyFont="1">
      <alignment vertical="bottom"/>
    </xf>
    <xf borderId="18" fillId="25" fontId="15" numFmtId="0" xfId="0" applyAlignment="1" applyBorder="1" applyFill="1" applyFont="1">
      <alignment vertical="bottom"/>
    </xf>
    <xf borderId="18" fillId="26" fontId="15" numFmtId="0" xfId="0" applyAlignment="1" applyBorder="1" applyFill="1" applyFont="1">
      <alignment vertical="bottom"/>
    </xf>
    <xf borderId="18" fillId="27" fontId="15" numFmtId="0" xfId="0" applyAlignment="1" applyBorder="1" applyFill="1" applyFont="1">
      <alignment vertical="bottom"/>
    </xf>
    <xf borderId="18" fillId="28" fontId="15" numFmtId="0" xfId="0" applyAlignment="1" applyBorder="1" applyFill="1" applyFont="1">
      <alignment vertical="bottom"/>
    </xf>
    <xf borderId="18" fillId="29" fontId="15" numFmtId="0" xfId="0" applyAlignment="1" applyBorder="1" applyFill="1" applyFont="1">
      <alignment vertical="bottom"/>
    </xf>
    <xf borderId="18" fillId="30" fontId="15" numFmtId="0" xfId="0" applyAlignment="1" applyBorder="1" applyFill="1" applyFont="1">
      <alignment vertical="bottom"/>
    </xf>
    <xf borderId="18" fillId="31" fontId="15" numFmtId="0" xfId="0" applyAlignment="1" applyBorder="1" applyFill="1" applyFont="1">
      <alignment vertical="bottom"/>
    </xf>
    <xf borderId="18" fillId="8" fontId="15" numFmtId="0" xfId="0" applyAlignment="1" applyBorder="1" applyFont="1">
      <alignment vertical="bottom"/>
    </xf>
    <xf borderId="18" fillId="32" fontId="15" numFmtId="0" xfId="0" applyAlignment="1" applyBorder="1" applyFill="1" applyFont="1">
      <alignment vertical="bottom"/>
    </xf>
    <xf borderId="18" fillId="2" fontId="15" numFmtId="0" xfId="0" applyAlignment="1" applyBorder="1" applyFont="1">
      <alignment vertical="bottom"/>
    </xf>
    <xf borderId="18" fillId="33" fontId="15" numFmtId="0" xfId="0" applyAlignment="1" applyBorder="1" applyFill="1" applyFont="1">
      <alignment vertical="bottom"/>
    </xf>
    <xf borderId="18" fillId="34" fontId="15" numFmtId="0" xfId="0" applyAlignment="1" applyBorder="1" applyFill="1" applyFont="1">
      <alignment vertical="bottom"/>
    </xf>
    <xf borderId="18" fillId="35" fontId="15" numFmtId="0" xfId="0" applyAlignment="1" applyBorder="1" applyFill="1" applyFont="1">
      <alignment vertical="bottom"/>
    </xf>
    <xf borderId="18" fillId="36" fontId="15" numFmtId="0" xfId="0" applyAlignment="1" applyBorder="1" applyFill="1" applyFont="1">
      <alignment vertical="bottom"/>
    </xf>
    <xf borderId="18" fillId="37" fontId="15" numFmtId="0" xfId="0" applyAlignment="1" applyBorder="1" applyFill="1" applyFont="1">
      <alignment vertical="bottom"/>
    </xf>
    <xf borderId="18" fillId="38" fontId="15" numFmtId="0" xfId="0" applyAlignment="1" applyBorder="1" applyFill="1" applyFont="1">
      <alignment vertical="bottom"/>
    </xf>
    <xf borderId="18" fillId="39" fontId="15" numFmtId="0" xfId="0" applyAlignment="1" applyBorder="1" applyFill="1" applyFont="1">
      <alignment vertical="bottom"/>
    </xf>
    <xf borderId="18" fillId="4" fontId="15" numFmtId="0" xfId="0" applyAlignment="1" applyBorder="1" applyFont="1">
      <alignment vertical="bottom"/>
    </xf>
    <xf borderId="18" fillId="40" fontId="15" numFmtId="0" xfId="0" applyAlignment="1" applyBorder="1" applyFill="1" applyFont="1">
      <alignment vertical="bottom"/>
    </xf>
    <xf borderId="18" fillId="11" fontId="16" numFmtId="0" xfId="0" applyAlignment="1" applyBorder="1" applyFont="1">
      <alignment horizontal="center" vertical="bottom"/>
    </xf>
    <xf borderId="18" fillId="41" fontId="15" numFmtId="0" xfId="0" applyAlignment="1" applyBorder="1" applyFill="1" applyFont="1">
      <alignment vertical="bottom"/>
    </xf>
    <xf borderId="18" fillId="42" fontId="15" numFmtId="0" xfId="0" applyAlignment="1" applyBorder="1" applyFill="1" applyFont="1">
      <alignment vertical="bottom"/>
    </xf>
    <xf borderId="18" fillId="43" fontId="15" numFmtId="0" xfId="0" applyAlignment="1" applyBorder="1" applyFill="1" applyFont="1">
      <alignment vertical="bottom"/>
    </xf>
    <xf borderId="18" fillId="44" fontId="15" numFmtId="0" xfId="0" applyAlignment="1" applyBorder="1" applyFill="1" applyFont="1">
      <alignment vertical="bottom"/>
    </xf>
    <xf borderId="18" fillId="45" fontId="15" numFmtId="0" xfId="0" applyAlignment="1" applyBorder="1" applyFill="1" applyFont="1">
      <alignment vertical="bottom"/>
    </xf>
    <xf borderId="18" fillId="46" fontId="15" numFmtId="0" xfId="0" applyAlignment="1" applyBorder="1" applyFill="1" applyFont="1">
      <alignment vertical="bottom"/>
    </xf>
    <xf borderId="18" fillId="47" fontId="15" numFmtId="0" xfId="0" applyAlignment="1" applyBorder="1" applyFill="1" applyFont="1">
      <alignment vertical="bottom"/>
    </xf>
    <xf borderId="18" fillId="48" fontId="15" numFmtId="0" xfId="0" applyAlignment="1" applyBorder="1" applyFill="1" applyFont="1">
      <alignment vertical="bottom"/>
    </xf>
    <xf borderId="18" fillId="49" fontId="15" numFmtId="0" xfId="0" applyAlignment="1" applyBorder="1" applyFill="1" applyFont="1">
      <alignment vertical="bottom"/>
    </xf>
    <xf borderId="18" fillId="50" fontId="15" numFmtId="0" xfId="0" applyAlignment="1" applyBorder="1" applyFill="1" applyFont="1">
      <alignment vertical="bottom"/>
    </xf>
    <xf borderId="18" fillId="51" fontId="15" numFmtId="0" xfId="0" applyAlignment="1" applyBorder="1" applyFill="1" applyFont="1">
      <alignment vertical="bottom"/>
    </xf>
    <xf borderId="0" fillId="0" fontId="2" numFmtId="0" xfId="0" applyAlignment="1" applyFont="1">
      <alignment horizontal="center"/>
    </xf>
    <xf borderId="18" fillId="52" fontId="15" numFmtId="0" xfId="0" applyAlignment="1" applyBorder="1" applyFill="1" applyFont="1">
      <alignment vertical="bottom"/>
    </xf>
    <xf borderId="18" fillId="53" fontId="15" numFmtId="0" xfId="0" applyAlignment="1" applyBorder="1" applyFill="1" applyFont="1">
      <alignment vertical="bottom"/>
    </xf>
    <xf borderId="18" fillId="54" fontId="15" numFmtId="0" xfId="0" applyAlignment="1" applyBorder="1" applyFill="1" applyFont="1">
      <alignment vertical="bottom"/>
    </xf>
    <xf borderId="18" fillId="55" fontId="15" numFmtId="0" xfId="0" applyAlignment="1" applyBorder="1" applyFill="1" applyFont="1">
      <alignment vertical="bottom"/>
    </xf>
    <xf borderId="18" fillId="56" fontId="15" numFmtId="0" xfId="0" applyAlignment="1" applyBorder="1" applyFill="1" applyFont="1">
      <alignment vertical="bottom"/>
    </xf>
    <xf borderId="18" fillId="57" fontId="15" numFmtId="0" xfId="0" applyAlignment="1" applyBorder="1" applyFill="1" applyFont="1">
      <alignment vertical="bottom"/>
    </xf>
    <xf borderId="18" fillId="58" fontId="15" numFmtId="0" xfId="0" applyAlignment="1" applyBorder="1" applyFill="1" applyFont="1">
      <alignment vertical="bottom"/>
    </xf>
    <xf borderId="18" fillId="59" fontId="15" numFmtId="0" xfId="0" applyAlignment="1" applyBorder="1" applyFill="1" applyFont="1">
      <alignment vertical="bottom"/>
    </xf>
    <xf borderId="18" fillId="60" fontId="15" numFmtId="0" xfId="0" applyAlignment="1" applyBorder="1" applyFill="1" applyFont="1">
      <alignment vertical="bottom"/>
    </xf>
    <xf borderId="18" fillId="61" fontId="15" numFmtId="0" xfId="0" applyAlignment="1" applyBorder="1" applyFill="1" applyFont="1">
      <alignment vertical="bottom"/>
    </xf>
    <xf borderId="18" fillId="62" fontId="15" numFmtId="0" xfId="0" applyAlignment="1" applyBorder="1" applyFill="1" applyFont="1">
      <alignment vertical="bottom"/>
    </xf>
    <xf borderId="18" fillId="63" fontId="15" numFmtId="0" xfId="0" applyAlignment="1" applyBorder="1" applyFill="1" applyFont="1">
      <alignment vertical="bottom"/>
    </xf>
    <xf borderId="18" fillId="64" fontId="15" numFmtId="0" xfId="0" applyAlignment="1" applyBorder="1" applyFill="1" applyFont="1">
      <alignment vertical="bottom"/>
    </xf>
    <xf borderId="18" fillId="65" fontId="15" numFmtId="0" xfId="0" applyAlignment="1" applyBorder="1" applyFill="1" applyFont="1">
      <alignment vertical="bottom"/>
    </xf>
    <xf borderId="18" fillId="66" fontId="15" numFmtId="0" xfId="0" applyAlignment="1" applyBorder="1" applyFill="1" applyFont="1">
      <alignment vertical="bottom"/>
    </xf>
    <xf borderId="0" fillId="67" fontId="15" numFmtId="0" xfId="0" applyAlignment="1" applyFill="1" applyFont="1">
      <alignment vertical="bottom"/>
    </xf>
    <xf borderId="18" fillId="11" fontId="15" numFmtId="0" xfId="0" applyAlignment="1" applyBorder="1" applyFont="1">
      <alignment vertical="bottom"/>
    </xf>
    <xf borderId="18" fillId="11" fontId="15" numFmtId="49" xfId="0" applyAlignment="1" applyBorder="1" applyFont="1" applyNumberFormat="1">
      <alignment vertical="bottom"/>
    </xf>
    <xf borderId="0" fillId="0" fontId="15" numFmtId="0" xfId="0" applyAlignment="1" applyFont="1">
      <alignment vertical="bottom"/>
    </xf>
    <xf borderId="18" fillId="68" fontId="15" numFmtId="0" xfId="0" applyAlignment="1" applyBorder="1" applyFill="1" applyFont="1">
      <alignment vertical="bottom"/>
    </xf>
    <xf borderId="18" fillId="69" fontId="15" numFmtId="0" xfId="0" applyAlignment="1" applyBorder="1" applyFill="1" applyFont="1">
      <alignment vertical="bottom"/>
    </xf>
    <xf borderId="18" fillId="70" fontId="15" numFmtId="0" xfId="0" applyAlignment="1" applyBorder="1" applyFill="1" applyFont="1">
      <alignment vertical="bottom"/>
    </xf>
    <xf borderId="18" fillId="71" fontId="15" numFmtId="0" xfId="0" applyAlignment="1" applyBorder="1" applyFill="1" applyFont="1">
      <alignment vertical="bottom"/>
    </xf>
    <xf borderId="18" fillId="72" fontId="15" numFmtId="0" xfId="0" applyAlignment="1" applyBorder="1" applyFill="1" applyFont="1">
      <alignment vertical="bottom"/>
    </xf>
    <xf borderId="18" fillId="73" fontId="15" numFmtId="0" xfId="0" applyAlignment="1" applyBorder="1" applyFill="1" applyFont="1">
      <alignment vertical="bottom"/>
    </xf>
    <xf borderId="18" fillId="74" fontId="15" numFmtId="0" xfId="0" applyAlignment="1" applyBorder="1" applyFill="1" applyFont="1">
      <alignment vertical="bottom"/>
    </xf>
    <xf borderId="18" fillId="75" fontId="15" numFmtId="0" xfId="0" applyAlignment="1" applyBorder="1" applyFill="1" applyFont="1">
      <alignment vertical="bottom"/>
    </xf>
    <xf borderId="18" fillId="76" fontId="15" numFmtId="0" xfId="0" applyAlignment="1" applyBorder="1" applyFill="1" applyFont="1">
      <alignment vertical="bottom"/>
    </xf>
    <xf borderId="18" fillId="77" fontId="15" numFmtId="0" xfId="0" applyAlignment="1" applyBorder="1" applyFill="1" applyFont="1">
      <alignment vertical="bottom"/>
    </xf>
    <xf borderId="18" fillId="78" fontId="15" numFmtId="0" xfId="0" applyAlignment="1" applyBorder="1" applyFill="1" applyFont="1">
      <alignment vertical="bottom"/>
    </xf>
    <xf borderId="18" fillId="79" fontId="15" numFmtId="0" xfId="0" applyAlignment="1" applyBorder="1" applyFill="1" applyFont="1">
      <alignment vertical="bottom"/>
    </xf>
    <xf borderId="18" fillId="80" fontId="15" numFmtId="0" xfId="0" applyAlignment="1" applyBorder="1" applyFill="1" applyFont="1">
      <alignment vertical="bottom"/>
    </xf>
    <xf borderId="18" fillId="3" fontId="15" numFmtId="0" xfId="0" applyAlignment="1" applyBorder="1" applyFont="1">
      <alignment vertical="bottom"/>
    </xf>
    <xf borderId="18" fillId="81" fontId="15" numFmtId="0" xfId="0" applyAlignment="1" applyBorder="1" applyFill="1" applyFont="1">
      <alignment vertical="bottom"/>
    </xf>
    <xf borderId="18" fillId="82" fontId="15" numFmtId="0" xfId="0" applyAlignment="1" applyBorder="1" applyFill="1" applyFont="1">
      <alignment vertical="bottom"/>
    </xf>
    <xf borderId="18" fillId="83" fontId="15" numFmtId="0" xfId="0" applyAlignment="1" applyBorder="1" applyFill="1" applyFont="1">
      <alignment vertical="bottom"/>
    </xf>
    <xf borderId="18" fillId="84" fontId="15" numFmtId="0" xfId="0" applyAlignment="1" applyBorder="1" applyFill="1" applyFont="1">
      <alignment vertical="bottom"/>
    </xf>
    <xf borderId="18" fillId="85" fontId="15" numFmtId="0" xfId="0" applyAlignment="1" applyBorder="1" applyFill="1" applyFont="1">
      <alignment vertical="bottom"/>
    </xf>
    <xf borderId="18" fillId="86" fontId="15" numFmtId="0" xfId="0" applyAlignment="1" applyBorder="1" applyFill="1" applyFont="1">
      <alignment vertical="bottom"/>
    </xf>
    <xf borderId="18" fillId="87" fontId="15" numFmtId="0" xfId="0" applyAlignment="1" applyBorder="1" applyFill="1" applyFont="1">
      <alignment vertical="bottom"/>
    </xf>
    <xf borderId="18" fillId="88" fontId="15" numFmtId="0" xfId="0" applyAlignment="1" applyBorder="1" applyFill="1" applyFont="1">
      <alignment vertical="bottom"/>
    </xf>
    <xf borderId="18" fillId="89" fontId="15" numFmtId="0" xfId="0" applyAlignment="1" applyBorder="1" applyFill="1" applyFont="1">
      <alignment vertical="bottom"/>
    </xf>
    <xf borderId="18" fillId="90" fontId="15" numFmtId="0" xfId="0" applyAlignment="1" applyBorder="1" applyFill="1" applyFont="1">
      <alignment vertical="bottom"/>
    </xf>
    <xf borderId="18" fillId="91" fontId="15" numFmtId="0" xfId="0" applyAlignment="1" applyBorder="1" applyFill="1" applyFont="1">
      <alignment vertical="bottom"/>
    </xf>
    <xf borderId="18" fillId="92" fontId="15" numFmtId="0" xfId="0" applyAlignment="1" applyBorder="1" applyFill="1" applyFont="1">
      <alignment vertical="bottom"/>
    </xf>
    <xf borderId="18" fillId="93" fontId="15" numFmtId="0" xfId="0" applyAlignment="1" applyBorder="1" applyFill="1" applyFont="1">
      <alignment vertical="bottom"/>
    </xf>
    <xf borderId="18" fillId="94" fontId="15" numFmtId="0" xfId="0" applyAlignment="1" applyBorder="1" applyFill="1" applyFont="1">
      <alignment vertical="bottom"/>
    </xf>
    <xf borderId="18" fillId="95" fontId="15" numFmtId="0" xfId="0" applyAlignment="1" applyBorder="1" applyFill="1" applyFont="1">
      <alignment vertical="bottom"/>
    </xf>
    <xf borderId="18" fillId="96" fontId="15" numFmtId="0" xfId="0" applyAlignment="1" applyBorder="1" applyFill="1" applyFont="1">
      <alignment vertical="bottom"/>
    </xf>
    <xf borderId="18" fillId="97" fontId="15" numFmtId="0" xfId="0" applyAlignment="1" applyBorder="1" applyFill="1" applyFont="1">
      <alignment vertical="bottom"/>
    </xf>
    <xf borderId="18" fillId="98" fontId="15" numFmtId="0" xfId="0" applyAlignment="1" applyBorder="1" applyFill="1" applyFont="1">
      <alignment vertical="bottom"/>
    </xf>
    <xf borderId="18" fillId="99" fontId="15" numFmtId="0" xfId="0" applyAlignment="1" applyBorder="1" applyFill="1" applyFont="1">
      <alignment vertical="bottom"/>
    </xf>
    <xf borderId="18" fillId="0" fontId="15" numFmtId="0" xfId="0" applyAlignment="1" applyBorder="1" applyFont="1">
      <alignment vertical="bottom"/>
    </xf>
    <xf borderId="18" fillId="100" fontId="15" numFmtId="0" xfId="0" applyAlignment="1" applyBorder="1" applyFill="1" applyFont="1">
      <alignment vertical="bottom"/>
    </xf>
    <xf borderId="18" fillId="4" fontId="15" numFmtId="0" xfId="0" applyAlignment="1" applyBorder="1" applyFont="1">
      <alignment horizontal="center" vertical="bottom"/>
    </xf>
    <xf borderId="18" fillId="101" fontId="15" numFmtId="0" xfId="0" applyAlignment="1" applyBorder="1" applyFill="1" applyFont="1">
      <alignment vertical="bottom"/>
    </xf>
    <xf borderId="18" fillId="102" fontId="15" numFmtId="0" xfId="0" applyAlignment="1" applyBorder="1" applyFill="1" applyFont="1">
      <alignment vertical="bottom"/>
    </xf>
    <xf borderId="18" fillId="103" fontId="15" numFmtId="0" xfId="0" applyAlignment="1" applyBorder="1" applyFill="1" applyFont="1">
      <alignment vertical="bottom"/>
    </xf>
    <xf borderId="18" fillId="104" fontId="15" numFmtId="0" xfId="0" applyAlignment="1" applyBorder="1" applyFill="1" applyFont="1">
      <alignment vertical="bottom"/>
    </xf>
    <xf borderId="18" fillId="105" fontId="15" numFmtId="0" xfId="0" applyAlignment="1" applyBorder="1" applyFill="1" applyFont="1">
      <alignment vertical="bottom"/>
    </xf>
    <xf borderId="18" fillId="106" fontId="15" numFmtId="0" xfId="0" applyAlignment="1" applyBorder="1" applyFill="1" applyFont="1">
      <alignment vertical="bottom"/>
    </xf>
    <xf borderId="18" fillId="107" fontId="15" numFmtId="0" xfId="0" applyAlignment="1" applyBorder="1" applyFill="1" applyFont="1">
      <alignment vertical="bottom"/>
    </xf>
    <xf borderId="18" fillId="108" fontId="15" numFmtId="0" xfId="0" applyAlignment="1" applyBorder="1" applyFill="1" applyFont="1">
      <alignment vertical="bottom"/>
    </xf>
    <xf borderId="0" fillId="11" fontId="15" numFmtId="0" xfId="0" applyAlignment="1" applyFont="1">
      <alignment vertical="bottom"/>
    </xf>
    <xf borderId="0" fillId="11" fontId="15" numFmtId="0" xfId="0" applyAlignment="1" applyFont="1">
      <alignment vertical="bottom"/>
    </xf>
    <xf borderId="0" fillId="11" fontId="15" numFmtId="49" xfId="0" applyAlignment="1" applyFont="1" applyNumberFormat="1">
      <alignment horizontal="center" vertical="bottom"/>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3F3F3"/>
          <bgColor rgb="FFF3F3F3"/>
        </patternFill>
      </fill>
      <border/>
    </dxf>
  </dxfs>
  <tableStyles count="2">
    <tableStyle count="2" pivot="0" name="Converter-style">
      <tableStyleElement dxfId="1" type="firstRowStripe"/>
      <tableStyleElement dxfId="2" type="secondRowStripe"/>
    </tableStyle>
    <tableStyle count="2" pivot="0" name="Reference-style">
      <tableStyleElement dxfId="1"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1038225</xdr:colOff>
      <xdr:row>17</xdr:row>
      <xdr:rowOff>38100</xdr:rowOff>
    </xdr:from>
    <xdr:ext cx="4305300" cy="3419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5:D33" displayName="Table_1" name="Table_1" id="1">
  <tableColumns count="3">
    <tableColumn name="Column1" id="1"/>
    <tableColumn name="Column2" id="2"/>
    <tableColumn name="Column3" id="3"/>
  </tableColumns>
  <tableStyleInfo name="Converter-style" showColumnStripes="0" showFirstColumn="1" showLastColumn="1" showRowStripes="1"/>
</table>
</file>

<file path=xl/tables/table2.xml><?xml version="1.0" encoding="utf-8"?>
<table xmlns="http://schemas.openxmlformats.org/spreadsheetml/2006/main" headerRowCount="0" ref="B2:N112" displayName="Table_2" name="Table_2" id="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Referenc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akkadakka.com/wiki/en/Paint_Range_Compatibility_Chart"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18.88"/>
    <col customWidth="1" min="4" max="4" width="18.38"/>
    <col customWidth="1" min="5" max="5" width="7.75"/>
    <col customWidth="1" min="6" max="6" width="18.75"/>
    <col customWidth="1" min="7" max="7" width="8.63"/>
    <col customWidth="1" min="13" max="13" width="17.0"/>
  </cols>
  <sheetData>
    <row r="1">
      <c r="A1" s="1" t="s">
        <v>0</v>
      </c>
      <c r="F1" s="2"/>
      <c r="G1" s="2"/>
      <c r="H1" s="2"/>
      <c r="I1" s="2"/>
      <c r="J1" s="2"/>
      <c r="K1" s="2"/>
      <c r="L1" s="2"/>
      <c r="M1" s="2"/>
      <c r="N1" s="2"/>
      <c r="O1" s="2"/>
      <c r="P1" s="2"/>
      <c r="Q1" s="2"/>
      <c r="R1" s="3"/>
      <c r="S1" s="3"/>
    </row>
    <row r="2">
      <c r="F2" s="2"/>
      <c r="G2" s="2"/>
      <c r="H2" s="2"/>
      <c r="I2" s="2"/>
      <c r="J2" s="2"/>
      <c r="K2" s="2"/>
      <c r="L2" s="2"/>
      <c r="M2" s="2"/>
      <c r="N2" s="2"/>
      <c r="O2" s="2"/>
      <c r="P2" s="2"/>
      <c r="Q2" s="2"/>
      <c r="R2" s="3"/>
      <c r="S2" s="3"/>
    </row>
    <row r="3">
      <c r="A3" s="4"/>
      <c r="B3" s="5" t="s">
        <v>1</v>
      </c>
      <c r="E3" s="2"/>
      <c r="F3" s="2"/>
      <c r="G3" s="2"/>
      <c r="H3" s="2"/>
      <c r="I3" s="2"/>
      <c r="J3" s="2"/>
      <c r="K3" s="2"/>
      <c r="L3" s="2"/>
      <c r="M3" s="2"/>
      <c r="N3" s="2"/>
      <c r="O3" s="2"/>
      <c r="P3" s="2"/>
      <c r="Q3" s="2"/>
      <c r="R3" s="3"/>
      <c r="S3" s="3"/>
    </row>
    <row r="4">
      <c r="A4" s="4"/>
      <c r="B4" s="6" t="s">
        <v>2</v>
      </c>
      <c r="C4" s="7" t="s">
        <v>3</v>
      </c>
      <c r="D4" s="8" t="s">
        <v>4</v>
      </c>
      <c r="E4" s="2"/>
      <c r="F4" s="2"/>
      <c r="G4" s="2"/>
      <c r="H4" s="2"/>
      <c r="I4" s="2"/>
      <c r="J4" s="2"/>
      <c r="K4" s="2"/>
      <c r="L4" s="2"/>
      <c r="M4" s="2"/>
      <c r="N4" s="2"/>
      <c r="O4" s="2"/>
      <c r="P4" s="2"/>
      <c r="Q4" s="2"/>
      <c r="R4" s="3"/>
      <c r="S4" s="3"/>
    </row>
    <row r="5">
      <c r="A5" s="4"/>
      <c r="B5" s="9" t="s">
        <v>5</v>
      </c>
      <c r="C5" s="10" t="str">
        <f>IFERROR(__xludf.DUMMYFUNCTION("IF(ISBLANK(B5), """", IF(ISERROR(QUERY(paints, ""SELECT M WHERE (LOWER(""&amp;SUBSTITUTE(ADDRESS(1,MATCH(F$6,Reference!A$1:N$1,0),4),1,"""")&amp;"") = LOWER('""&amp;B5&amp;""'))"", 0)), """", INDEX(QUERY(paints, ""SELECT M WHERE (LOWER(""&amp;SUBSTITUTE(ADDRESS(1,MATCH(F$6,R"&amp;"eference!A$1:N$1,0),4),1,"""")&amp;"") = LOWER('""&amp;B5&amp;""'))"", 0), 1, 0)))"),"F46C2E")</f>
        <v>F46C2E</v>
      </c>
      <c r="D5" s="11" t="str">
        <f>IFERROR(__xludf.DUMMYFUNCTION("IF(ISBLANK(B5), """", IF(ISERROR(QUERY(paints, ""SELECT ""&amp;SUBSTITUTE(ADDRESS(1,MATCH($F$9,Reference!$A$1:$N$1,0),4),1,"""")&amp;"" WHERE (LOWER(""&amp;SUBSTITUTE(ADDRESS(1,MATCH($F$6,Reference!$A$1:$N$1,0),4),1,"""")&amp;"") = LOWER('""&amp;B5&amp;""'))"", 0)), ""Not Found"&amp;""", JOIN(""/"", QUERY(paints, ""SELECT ""&amp;SUBSTITUTE(ADDRESS(1,MATCH($F$9,Reference!$A$1:$N$1,0),4),1,"""")&amp;"" WHERE (LOWER(""&amp;SUBSTITUTE(ADDRESS(1,MATCH($F$6,Reference!$A$1:$N$1,0),4),1,"""")&amp;"") = LOWER('""&amp;B5&amp;""'))"", 0))))"),"Scarlet (817)")</f>
        <v>Scarlet (817)</v>
      </c>
      <c r="E5" s="12" t="b">
        <v>1</v>
      </c>
      <c r="F5" s="13" t="s">
        <v>6</v>
      </c>
      <c r="G5" s="2"/>
      <c r="H5" s="2"/>
      <c r="I5" s="14" t="s">
        <v>7</v>
      </c>
      <c r="J5" s="15"/>
      <c r="K5" s="15"/>
      <c r="L5" s="15"/>
      <c r="M5" s="16"/>
      <c r="N5" s="2"/>
      <c r="O5" s="2"/>
      <c r="P5" s="2"/>
      <c r="Q5" s="2"/>
      <c r="R5" s="3"/>
      <c r="S5" s="3"/>
    </row>
    <row r="6">
      <c r="A6" s="4"/>
      <c r="B6" s="17" t="s">
        <v>8</v>
      </c>
      <c r="C6" s="18" t="str">
        <f>IFERROR(__xludf.DUMMYFUNCTION("IF(ISBLANK(B6), """", IF(ISERROR(QUERY(paints, ""SELECT M WHERE (LOWER(""&amp;SUBSTITUTE(ADDRESS(1,MATCH(F$6,Reference!A$1:N$1,0),4),1,"""")&amp;"") = LOWER('""&amp;B6&amp;""'))"", 0)), """", INDEX(QUERY(paints, ""SELECT M WHERE (LOWER(""&amp;SUBSTITUTE(ADDRESS(1,MATCH(F$6,R"&amp;"eference!A$1:N$1,0),4),1,"""")&amp;"") = LOWER('""&amp;B6&amp;""'))"", 0), 1, 0)))"),"940008")</f>
        <v>940008</v>
      </c>
      <c r="D6" s="11" t="str">
        <f>IFERROR(__xludf.DUMMYFUNCTION("IF(ISBLANK(B6), """", IF(ISERROR(QUERY(paints, ""SELECT ""&amp;SUBSTITUTE(ADDRESS(1,MATCH($F$9,Reference!$A$1:$N$1,0),4),1,"""")&amp;"" WHERE (LOWER(""&amp;SUBSTITUTE(ADDRESS(1,MATCH($F$6,Reference!$A$1:$N$1,0),4),1,"""")&amp;"") = LOWER('""&amp;B6&amp;""'))"", 0)), ""Not Found"&amp;""", JOIN(""/"", QUERY(paints, ""SELECT ""&amp;SUBSTITUTE(ADDRESS(1,MATCH($F$9,Reference!$A$1:$N$1,0),4),1,"""")&amp;"" WHERE (LOWER(""&amp;SUBSTITUTE(ADDRESS(1,MATCH($F$6,Reference!$A$1:$N$1,0),4),1,"""")&amp;"") = LOWER('""&amp;B6&amp;""'))"", 0))))"),"Cavalry Brown (982)")</f>
        <v>Cavalry Brown (982)</v>
      </c>
      <c r="E6" s="12" t="b">
        <v>0</v>
      </c>
      <c r="F6" s="19" t="s">
        <v>9</v>
      </c>
      <c r="G6" s="2"/>
      <c r="H6" s="2"/>
      <c r="I6" s="20"/>
      <c r="M6" s="21"/>
      <c r="N6" s="2"/>
      <c r="O6" s="2"/>
      <c r="P6" s="2"/>
      <c r="Q6" s="2"/>
      <c r="R6" s="3"/>
      <c r="S6" s="3"/>
    </row>
    <row r="7">
      <c r="A7" s="2"/>
      <c r="B7" s="9" t="s">
        <v>10</v>
      </c>
      <c r="C7" s="22" t="str">
        <f>IFERROR(__xludf.DUMMYFUNCTION("IF(ISBLANK(B7), """", IF(ISERROR(QUERY(paints, ""SELECT M WHERE (LOWER(""&amp;SUBSTITUTE(ADDRESS(1,MATCH(F$6,Reference!A$1:N$1,0),4),1,"""")&amp;"") = LOWER('""&amp;B7&amp;""'))"", 0)), """", INDEX(QUERY(paints, ""SELECT M WHERE (LOWER(""&amp;SUBSTITUTE(ADDRESS(1,MATCH(F$6,R"&amp;"eference!A$1:N$1,0),4),1,"""")&amp;"") = LOWER('""&amp;B7&amp;""'))"", 0), 1, 0)))"),"08085A")</f>
        <v>08085A</v>
      </c>
      <c r="D7" s="11" t="str">
        <f>IFERROR(__xludf.DUMMYFUNCTION("IF(ISBLANK(B7), """", IF(ISERROR(QUERY(paints, ""SELECT ""&amp;SUBSTITUTE(ADDRESS(1,MATCH($F$9,Reference!$A$1:$N$1,0),4),1,"""")&amp;"" WHERE (LOWER(""&amp;SUBSTITUTE(ADDRESS(1,MATCH($F$6,Reference!$A$1:$N$1,0),4),1,"""")&amp;"") = LOWER('""&amp;B7&amp;""'))"", 0)), ""Not Found"&amp;""", JOIN(""/"", QUERY(paints, ""SELECT ""&amp;SUBSTITUTE(ADDRESS(1,MATCH($F$9,Reference!$A$1:$N$1,0),4),1,"""")&amp;"" WHERE (LOWER(""&amp;SUBSTITUTE(ADDRESS(1,MATCH($F$6,Reference!$A$1:$N$1,0),4),1,"""")&amp;"") = LOWER('""&amp;B7&amp;""'))"", 0))))"),"Dark Prussian blue")</f>
        <v>Dark Prussian blue</v>
      </c>
      <c r="E7" s="12" t="b">
        <v>0</v>
      </c>
      <c r="F7" s="23" t="str">
        <f>SUBSTITUTE(ADDRESS(1,MATCH($F$6,Reference!$A$1:$N$1,0),4),1,"")</f>
        <v>B</v>
      </c>
      <c r="G7" s="2"/>
      <c r="H7" s="2"/>
      <c r="I7" s="24" t="s">
        <v>11</v>
      </c>
      <c r="M7" s="21"/>
      <c r="N7" s="2"/>
      <c r="O7" s="2"/>
      <c r="P7" s="2"/>
      <c r="Q7" s="2"/>
      <c r="R7" s="3"/>
      <c r="S7" s="3"/>
    </row>
    <row r="8">
      <c r="A8" s="2"/>
      <c r="B8" s="9" t="s">
        <v>12</v>
      </c>
      <c r="C8" s="25" t="str">
        <f>IFERROR(__xludf.DUMMYFUNCTION("IF(ISBLANK(B8), """", IF(ISERROR(QUERY(paints, ""SELECT M WHERE (LOWER(""&amp;SUBSTITUTE(ADDRESS(1,MATCH(F$6,Reference!A$1:N$1,0),4),1,"""")&amp;"") = LOWER('""&amp;B8&amp;""'))"", 0)), """", INDEX(QUERY(paints, ""SELECT M WHERE (LOWER(""&amp;SUBSTITUTE(ADDRESS(1,MATCH(F$6,R"&amp;"eference!A$1:N$1,0),4),1,"""")&amp;"") = LOWER('""&amp;B8&amp;""'))"", 0), 1, 0)))"),"FFE700")</f>
        <v>FFE700</v>
      </c>
      <c r="D8" s="11" t="str">
        <f>IFERROR(__xludf.DUMMYFUNCTION("IF(ISBLANK(B8), """", IF(ISERROR(QUERY(paints, ""SELECT ""&amp;SUBSTITUTE(ADDRESS(1,MATCH($F$9,Reference!$A$1:$N$1,0),4),1,"""")&amp;"" WHERE (LOWER(""&amp;SUBSTITUTE(ADDRESS(1,MATCH($F$6,Reference!$A$1:$N$1,0),4),1,"""")&amp;"") = LOWER('""&amp;B8&amp;""'))"", 0)), ""Not Found"&amp;""", JOIN(""/"", QUERY(paints, ""SELECT ""&amp;SUBSTITUTE(ADDRESS(1,MATCH($F$9,Reference!$A$1:$N$1,0),4),1,"""")&amp;"" WHERE (LOWER(""&amp;SUBSTITUTE(ADDRESS(1,MATCH($F$6,Reference!$A$1:$N$1,0),4),1,"""")&amp;"") = LOWER('""&amp;B8&amp;""'))"", 0))))"),"Flat Yellow")</f>
        <v>Flat Yellow</v>
      </c>
      <c r="E8" s="12" t="b">
        <v>0</v>
      </c>
      <c r="F8" s="26" t="s">
        <v>13</v>
      </c>
      <c r="G8" s="2"/>
      <c r="H8" s="2"/>
      <c r="I8" s="20"/>
      <c r="M8" s="21"/>
      <c r="N8" s="2"/>
      <c r="O8" s="2"/>
      <c r="P8" s="2"/>
      <c r="Q8" s="2"/>
      <c r="R8" s="3"/>
      <c r="S8" s="3"/>
    </row>
    <row r="9">
      <c r="A9" s="2"/>
      <c r="B9" s="9"/>
      <c r="C9" s="27" t="str">
        <f>IFERROR(__xludf.DUMMYFUNCTION("IF(ISBLANK(B9), """", IF(ISERROR(QUERY(paints, ""SELECT M WHERE (LOWER(""&amp;SUBSTITUTE(ADDRESS(1,MATCH(F$6,Reference!A$1:N$1,0),4),1,"""")&amp;"") = LOWER('""&amp;B9&amp;""'))"", 0)), """", INDEX(QUERY(paints, ""SELECT M WHERE (LOWER(""&amp;SUBSTITUTE(ADDRESS(1,MATCH(F$6,R"&amp;"eference!A$1:N$1,0),4),1,"""")&amp;"") = LOWER('""&amp;B9&amp;""'))"", 0), 1, 0)))"),"")</f>
        <v/>
      </c>
      <c r="D9" s="11" t="str">
        <f>IFERROR(__xludf.DUMMYFUNCTION("IF(ISBLANK(B9), """", IF(ISERROR(QUERY(paints, ""SELECT ""&amp;SUBSTITUTE(ADDRESS(1,MATCH($F$9,Reference!$A$1:$N$1,0),4),1,"""")&amp;"" WHERE (LOWER(""&amp;SUBSTITUTE(ADDRESS(1,MATCH($F$6,Reference!$A$1:$N$1,0),4),1,"""")&amp;"") = LOWER('""&amp;B9&amp;""'))"", 0)), ""Not Found"&amp;""", JOIN(""/"", QUERY(paints, ""SELECT ""&amp;SUBSTITUTE(ADDRESS(1,MATCH($F$9,Reference!$A$1:$N$1,0),4),1,"""")&amp;"" WHERE (LOWER(""&amp;SUBSTITUTE(ADDRESS(1,MATCH($F$6,Reference!$A$1:$N$1,0),4),1,"""")&amp;"") = LOWER('""&amp;B9&amp;""'))"", 0))))"),"")</f>
        <v/>
      </c>
      <c r="E9" s="28" t="b">
        <v>0</v>
      </c>
      <c r="F9" s="29" t="s">
        <v>14</v>
      </c>
      <c r="G9" s="2"/>
      <c r="H9" s="2"/>
      <c r="I9" s="20"/>
      <c r="M9" s="21"/>
      <c r="N9" s="2"/>
      <c r="O9" s="2"/>
      <c r="P9" s="2"/>
      <c r="Q9" s="2"/>
      <c r="R9" s="3"/>
      <c r="S9" s="3"/>
    </row>
    <row r="10">
      <c r="A10" s="2"/>
      <c r="B10" s="9"/>
      <c r="C10" s="27" t="str">
        <f>IFERROR(__xludf.DUMMYFUNCTION("IF(ISBLANK(B10), """", IF(ISERROR(QUERY(paints, ""SELECT M WHERE (LOWER(""&amp;SUBSTITUTE(ADDRESS(1,MATCH(F$6,Reference!A$1:N$1,0),4),1,"""")&amp;"") = LOWER('""&amp;B10&amp;""'))"", 0)), """", INDEX(QUERY(paints, ""SELECT M WHERE (LOWER(""&amp;SUBSTITUTE(ADDRESS(1,MATCH(F$6"&amp;",Reference!A$1:N$1,0),4),1,"""")&amp;"") = LOWER('""&amp;B10&amp;""'))"", 0), 1, 0)))"),"")</f>
        <v/>
      </c>
      <c r="D10" s="11" t="str">
        <f>IFERROR(__xludf.DUMMYFUNCTION("IF(ISBLANK(B10), """", IF(ISERROR(QUERY(paints, ""SELECT ""&amp;SUBSTITUTE(ADDRESS(1,MATCH($F$9,Reference!$A$1:$N$1,0),4),1,"""")&amp;"" WHERE (LOWER(""&amp;SUBSTITUTE(ADDRESS(1,MATCH($F$6,Reference!$A$1:$N$1,0),4),1,"""")&amp;"") = LOWER('""&amp;B10&amp;""'))"", 0)), ""Not Foun"&amp;"d"", JOIN(""/"", QUERY(paints, ""SELECT ""&amp;SUBSTITUTE(ADDRESS(1,MATCH($F$9,Reference!$A$1:$N$1,0),4),1,"""")&amp;"" WHERE (LOWER(""&amp;SUBSTITUTE(ADDRESS(1,MATCH($F$6,Reference!$A$1:$N$1,0),4),1,"""")&amp;"") = LOWER('""&amp;B10&amp;""'))"", 0))))"),"")</f>
        <v/>
      </c>
      <c r="E10" s="28" t="b">
        <v>0</v>
      </c>
      <c r="F10" s="2"/>
      <c r="G10" s="2"/>
      <c r="H10" s="2"/>
      <c r="I10" s="20"/>
      <c r="M10" s="21"/>
      <c r="N10" s="2"/>
      <c r="O10" s="2"/>
      <c r="P10" s="2"/>
      <c r="Q10" s="2"/>
      <c r="R10" s="3"/>
      <c r="S10" s="3"/>
    </row>
    <row r="11">
      <c r="A11" s="2"/>
      <c r="B11" s="9"/>
      <c r="C11" s="27" t="str">
        <f>IFERROR(__xludf.DUMMYFUNCTION("IF(ISBLANK(B11), """", IF(ISERROR(QUERY(paints, ""SELECT M WHERE (LOWER(""&amp;SUBSTITUTE(ADDRESS(1,MATCH(F$6,Reference!A$1:N$1,0),4),1,"""")&amp;"") = LOWER('""&amp;B11&amp;""'))"", 0)), """", INDEX(QUERY(paints, ""SELECT M WHERE (LOWER(""&amp;SUBSTITUTE(ADDRESS(1,MATCH(F$6"&amp;",Reference!A$1:N$1,0),4),1,"""")&amp;"") = LOWER('""&amp;B11&amp;""'))"", 0), 1, 0)))"),"")</f>
        <v/>
      </c>
      <c r="D11" s="11" t="str">
        <f>IFERROR(__xludf.DUMMYFUNCTION("IF(ISBLANK(B11), """", IF(ISERROR(QUERY(paints, ""SELECT ""&amp;SUBSTITUTE(ADDRESS(1,MATCH($F$9,Reference!$A$1:$N$1,0),4),1,"""")&amp;"" WHERE (LOWER(""&amp;SUBSTITUTE(ADDRESS(1,MATCH($F$6,Reference!$A$1:$N$1,0),4),1,"""")&amp;"") = LOWER('""&amp;B11&amp;""'))"", 0)), ""Not Foun"&amp;"d"", JOIN(""/"", QUERY(paints, ""SELECT ""&amp;SUBSTITUTE(ADDRESS(1,MATCH($F$9,Reference!$A$1:$N$1,0),4),1,"""")&amp;"" WHERE (LOWER(""&amp;SUBSTITUTE(ADDRESS(1,MATCH($F$6,Reference!$A$1:$N$1,0),4),1,"""")&amp;"") = LOWER('""&amp;B11&amp;""'))"", 0))))"),"")</f>
        <v/>
      </c>
      <c r="E11" s="28" t="b">
        <v>0</v>
      </c>
      <c r="F11" s="2"/>
      <c r="G11" s="2"/>
      <c r="H11" s="2"/>
      <c r="I11" s="20"/>
      <c r="M11" s="21"/>
      <c r="N11" s="2"/>
      <c r="O11" s="2"/>
      <c r="P11" s="2"/>
      <c r="Q11" s="2"/>
      <c r="R11" s="3"/>
      <c r="S11" s="3"/>
    </row>
    <row r="12">
      <c r="A12" s="2"/>
      <c r="B12" s="30"/>
      <c r="C12" s="27" t="str">
        <f>IFERROR(__xludf.DUMMYFUNCTION("IF(ISBLANK(B12), """", IF(ISERROR(QUERY(paints, ""SELECT M WHERE (LOWER(""&amp;SUBSTITUTE(ADDRESS(1,MATCH(F$6,Reference!A$1:N$1,0),4),1,"""")&amp;"") = LOWER('""&amp;B12&amp;""'))"", 0)), """", INDEX(QUERY(paints, ""SELECT M WHERE (LOWER(""&amp;SUBSTITUTE(ADDRESS(1,MATCH(F$6"&amp;",Reference!A$1:N$1,0),4),1,"""")&amp;"") = LOWER('""&amp;B12&amp;""'))"", 0), 1, 0)))"),"")</f>
        <v/>
      </c>
      <c r="D12" s="11" t="str">
        <f>IFERROR(__xludf.DUMMYFUNCTION("IF(ISBLANK(B12), """", IF(ISERROR(QUERY(paints, ""SELECT ""&amp;SUBSTITUTE(ADDRESS(1,MATCH($F$9,Reference!$A$1:$N$1,0),4),1,"""")&amp;"" WHERE (LOWER(""&amp;SUBSTITUTE(ADDRESS(1,MATCH($F$6,Reference!$A$1:$N$1,0),4),1,"""")&amp;"") = LOWER('""&amp;B12&amp;""'))"", 0)), ""Not Foun"&amp;"d"", JOIN(""/"", QUERY(paints, ""SELECT ""&amp;SUBSTITUTE(ADDRESS(1,MATCH($F$9,Reference!$A$1:$N$1,0),4),1,"""")&amp;"" WHERE (LOWER(""&amp;SUBSTITUTE(ADDRESS(1,MATCH($F$6,Reference!$A$1:$N$1,0),4),1,"""")&amp;"") = LOWER('""&amp;B12&amp;""'))"", 0))))"),"")</f>
        <v/>
      </c>
      <c r="E12" s="28" t="b">
        <v>0</v>
      </c>
      <c r="F12" s="2"/>
      <c r="G12" s="2"/>
      <c r="H12" s="2"/>
      <c r="I12" s="31"/>
      <c r="J12" s="32"/>
      <c r="K12" s="32"/>
      <c r="L12" s="32"/>
      <c r="M12" s="33"/>
      <c r="N12" s="2"/>
      <c r="O12" s="2"/>
      <c r="P12" s="2"/>
      <c r="Q12" s="2"/>
      <c r="R12" s="3"/>
      <c r="S12" s="3"/>
    </row>
    <row r="13">
      <c r="A13" s="2"/>
      <c r="B13" s="30"/>
      <c r="C13" s="27" t="str">
        <f>IFERROR(__xludf.DUMMYFUNCTION("IF(ISBLANK(B13), """", IF(ISERROR(QUERY(paints, ""SELECT M WHERE (LOWER(""&amp;SUBSTITUTE(ADDRESS(1,MATCH(F$6,Reference!A$1:N$1,0),4),1,"""")&amp;"") = LOWER('""&amp;B13&amp;""'))"", 0)), """", INDEX(QUERY(paints, ""SELECT M WHERE (LOWER(""&amp;SUBSTITUTE(ADDRESS(1,MATCH(F$6"&amp;",Reference!A$1:N$1,0),4),1,"""")&amp;"") = LOWER('""&amp;B13&amp;""'))"", 0), 1, 0)))"),"")</f>
        <v/>
      </c>
      <c r="D13" s="11" t="str">
        <f>IFERROR(__xludf.DUMMYFUNCTION("IF(ISBLANK(B13), """", IF(ISERROR(QUERY(paints, ""SELECT ""&amp;SUBSTITUTE(ADDRESS(1,MATCH($F$9,Reference!$A$1:$N$1,0),4),1,"""")&amp;"" WHERE (LOWER(""&amp;SUBSTITUTE(ADDRESS(1,MATCH($F$6,Reference!$A$1:$N$1,0),4),1,"""")&amp;"") = LOWER('""&amp;B13&amp;""'))"", 0)), ""Not Foun"&amp;"d"", JOIN(""/"", QUERY(paints, ""SELECT ""&amp;SUBSTITUTE(ADDRESS(1,MATCH($F$9,Reference!$A$1:$N$1,0),4),1,"""")&amp;"" WHERE (LOWER(""&amp;SUBSTITUTE(ADDRESS(1,MATCH($F$6,Reference!$A$1:$N$1,0),4),1,"""")&amp;"") = LOWER('""&amp;B13&amp;""'))"", 0))))"),"")</f>
        <v/>
      </c>
      <c r="E13" s="28" t="b">
        <v>0</v>
      </c>
      <c r="F13" s="2"/>
      <c r="G13" s="2"/>
      <c r="H13" s="2"/>
      <c r="I13" s="4"/>
      <c r="J13" s="2"/>
      <c r="K13" s="2"/>
      <c r="L13" s="2"/>
      <c r="M13" s="2"/>
      <c r="N13" s="2"/>
      <c r="O13" s="2"/>
      <c r="P13" s="2"/>
      <c r="Q13" s="2"/>
      <c r="R13" s="3"/>
      <c r="S13" s="3"/>
    </row>
    <row r="14">
      <c r="A14" s="2"/>
      <c r="B14" s="30"/>
      <c r="C14" s="27" t="str">
        <f>IFERROR(__xludf.DUMMYFUNCTION("IF(ISBLANK(B14), """", IF(ISERROR(QUERY(paints, ""SELECT M WHERE (LOWER(""&amp;SUBSTITUTE(ADDRESS(1,MATCH(F$6,Reference!A$1:N$1,0),4),1,"""")&amp;"") = LOWER('""&amp;B14&amp;""'))"", 0)), """", INDEX(QUERY(paints, ""SELECT M WHERE (LOWER(""&amp;SUBSTITUTE(ADDRESS(1,MATCH(F$6"&amp;",Reference!A$1:N$1,0),4),1,"""")&amp;"") = LOWER('""&amp;B14&amp;""'))"", 0), 1, 0)))"),"")</f>
        <v/>
      </c>
      <c r="D14" s="11" t="str">
        <f>IFERROR(__xludf.DUMMYFUNCTION("IF(ISBLANK(B14), """", IF(ISERROR(QUERY(paints, ""SELECT ""&amp;SUBSTITUTE(ADDRESS(1,MATCH($F$9,Reference!$A$1:$N$1,0),4),1,"""")&amp;"" WHERE (LOWER(""&amp;SUBSTITUTE(ADDRESS(1,MATCH($F$6,Reference!$A$1:$N$1,0),4),1,"""")&amp;"") = LOWER('""&amp;B14&amp;""'))"", 0)), ""Not Foun"&amp;"d"", JOIN(""/"", QUERY(paints, ""SELECT ""&amp;SUBSTITUTE(ADDRESS(1,MATCH($F$9,Reference!$A$1:$N$1,0),4),1,"""")&amp;"" WHERE (LOWER(""&amp;SUBSTITUTE(ADDRESS(1,MATCH($F$6,Reference!$A$1:$N$1,0),4),1,"""")&amp;"") = LOWER('""&amp;B14&amp;""'))"", 0))))"),"")</f>
        <v/>
      </c>
      <c r="E14" s="28" t="b">
        <v>0</v>
      </c>
      <c r="F14" s="2"/>
      <c r="G14" s="2"/>
      <c r="H14" s="2"/>
      <c r="I14" s="2"/>
      <c r="J14" s="2"/>
      <c r="K14" s="2"/>
      <c r="L14" s="2"/>
      <c r="M14" s="2"/>
      <c r="N14" s="2"/>
      <c r="O14" s="2"/>
      <c r="P14" s="2"/>
      <c r="Q14" s="2"/>
      <c r="R14" s="3"/>
      <c r="S14" s="3"/>
    </row>
    <row r="15">
      <c r="A15" s="2"/>
      <c r="B15" s="9" t="s">
        <v>8</v>
      </c>
      <c r="C15" s="18" t="str">
        <f>IFERROR(__xludf.DUMMYFUNCTION("IF(ISBLANK(B15), """", IF(ISERROR(QUERY(paints, ""SELECT M WHERE (LOWER(""&amp;SUBSTITUTE(ADDRESS(1,MATCH(F$6,Reference!A$1:N$1,0),4),1,"""")&amp;"") = LOWER('""&amp;B15&amp;""'))"", 0)), """", INDEX(QUERY(paints, ""SELECT M WHERE (LOWER(""&amp;SUBSTITUTE(ADDRESS(1,MATCH(F$6"&amp;",Reference!A$1:N$1,0),4),1,"""")&amp;"") = LOWER('""&amp;B15&amp;""'))"", 0), 1, 0)))"),"940008")</f>
        <v>940008</v>
      </c>
      <c r="D15" s="11" t="str">
        <f>IFERROR(__xludf.DUMMYFUNCTION("IF(ISBLANK(B15), """", IF(ISERROR(QUERY(paints, ""SELECT ""&amp;SUBSTITUTE(ADDRESS(1,MATCH($F$9,Reference!$A$1:$N$1,0),4),1,"""")&amp;"" WHERE (LOWER(""&amp;SUBSTITUTE(ADDRESS(1,MATCH($F$6,Reference!$A$1:$N$1,0),4),1,"""")&amp;"") = LOWER('""&amp;B15&amp;""'))"", 0)), ""Not Foun"&amp;"d"", JOIN(""/"", QUERY(paints, ""SELECT ""&amp;SUBSTITUTE(ADDRESS(1,MATCH($F$9,Reference!$A$1:$N$1,0),4),1,"""")&amp;"" WHERE (LOWER(""&amp;SUBSTITUTE(ADDRESS(1,MATCH($F$6,Reference!$A$1:$N$1,0),4),1,"""")&amp;"") = LOWER('""&amp;B15&amp;""'))"", 0))))"),"Cavalry Brown (982)")</f>
        <v>Cavalry Brown (982)</v>
      </c>
      <c r="E15" s="28" t="b">
        <v>0</v>
      </c>
      <c r="F15" s="2"/>
      <c r="G15" s="2"/>
      <c r="H15" s="2"/>
      <c r="I15" s="34"/>
      <c r="J15" s="35"/>
      <c r="K15" s="35"/>
      <c r="L15" s="35"/>
      <c r="M15" s="36"/>
      <c r="N15" s="2"/>
      <c r="O15" s="2"/>
      <c r="P15" s="2"/>
      <c r="Q15" s="2"/>
      <c r="R15" s="3"/>
      <c r="S15" s="3"/>
    </row>
    <row r="16">
      <c r="A16" s="2"/>
      <c r="B16" s="30"/>
      <c r="C16" s="27" t="str">
        <f>IFERROR(__xludf.DUMMYFUNCTION("IF(ISBLANK(B16), """", IF(ISERROR(QUERY(paints, ""SELECT M WHERE (LOWER(""&amp;SUBSTITUTE(ADDRESS(1,MATCH(F$6,Reference!A$1:N$1,0),4),1,"""")&amp;"") = LOWER('""&amp;B16&amp;""'))"", 0)), """", INDEX(QUERY(paints, ""SELECT M WHERE (LOWER(""&amp;SUBSTITUTE(ADDRESS(1,MATCH(F$6"&amp;",Reference!A$1:N$1,0),4),1,"""")&amp;"") = LOWER('""&amp;B16&amp;""'))"", 0), 1, 0)))"),"")</f>
        <v/>
      </c>
      <c r="D16" s="11" t="str">
        <f>IFERROR(__xludf.DUMMYFUNCTION("IF(ISBLANK(B16), """", IF(ISERROR(QUERY(paints, ""SELECT ""&amp;SUBSTITUTE(ADDRESS(1,MATCH($F$9,Reference!$A$1:$N$1,0),4),1,"""")&amp;"" WHERE (LOWER(""&amp;SUBSTITUTE(ADDRESS(1,MATCH($F$6,Reference!$A$1:$N$1,0),4),1,"""")&amp;"") = LOWER('""&amp;B16&amp;""'))"", 0)), ""Not Foun"&amp;"d"", JOIN(""/"", QUERY(paints, ""SELECT ""&amp;SUBSTITUTE(ADDRESS(1,MATCH($F$9,Reference!$A$1:$N$1,0),4),1,"""")&amp;"" WHERE (LOWER(""&amp;SUBSTITUTE(ADDRESS(1,MATCH($F$6,Reference!$A$1:$N$1,0),4),1,"""")&amp;"") = LOWER('""&amp;B16&amp;""'))"", 0))))"),"")</f>
        <v/>
      </c>
      <c r="E16" s="28" t="b">
        <v>0</v>
      </c>
      <c r="F16" s="2"/>
      <c r="G16" s="2"/>
      <c r="H16" s="2"/>
      <c r="I16" s="2"/>
      <c r="J16" s="2"/>
      <c r="K16" s="2"/>
      <c r="L16" s="2"/>
      <c r="M16" s="2"/>
      <c r="N16" s="2"/>
      <c r="O16" s="2"/>
      <c r="P16" s="2"/>
      <c r="Q16" s="2"/>
      <c r="R16" s="3"/>
      <c r="S16" s="3"/>
    </row>
    <row r="17">
      <c r="A17" s="2"/>
      <c r="B17" s="9"/>
      <c r="C17" s="27" t="str">
        <f>IFERROR(__xludf.DUMMYFUNCTION("IF(ISBLANK(B17), """", IF(ISERROR(QUERY(paints, ""SELECT M WHERE (LOWER(""&amp;SUBSTITUTE(ADDRESS(1,MATCH(F$6,Reference!A$1:N$1,0),4),1,"""")&amp;"") = LOWER('""&amp;B17&amp;""'))"", 0)), """", INDEX(QUERY(paints, ""SELECT M WHERE (LOWER(""&amp;SUBSTITUTE(ADDRESS(1,MATCH(F$6"&amp;",Reference!A$1:N$1,0),4),1,"""")&amp;"") = LOWER('""&amp;B17&amp;""'))"", 0), 1, 0)))"),"")</f>
        <v/>
      </c>
      <c r="D17" s="11" t="str">
        <f>IFERROR(__xludf.DUMMYFUNCTION("IF(ISBLANK(B17), """", IF(ISERROR(QUERY(paints, ""SELECT ""&amp;SUBSTITUTE(ADDRESS(1,MATCH($F$9,Reference!$A$1:$N$1,0),4),1,"""")&amp;"" WHERE (LOWER(""&amp;SUBSTITUTE(ADDRESS(1,MATCH($F$6,Reference!$A$1:$N$1,0),4),1,"""")&amp;"") = LOWER('""&amp;B17&amp;""'))"", 0)), ""Not Foun"&amp;"d"", JOIN(""/"", QUERY(paints, ""SELECT ""&amp;SUBSTITUTE(ADDRESS(1,MATCH($F$9,Reference!$A$1:$N$1,0),4),1,"""")&amp;"" WHERE (LOWER(""&amp;SUBSTITUTE(ADDRESS(1,MATCH($F$6,Reference!$A$1:$N$1,0),4),1,"""")&amp;"") = LOWER('""&amp;B17&amp;""'))"", 0))))"),"")</f>
        <v/>
      </c>
      <c r="E17" s="28" t="b">
        <v>0</v>
      </c>
      <c r="F17" s="2"/>
      <c r="G17" s="2"/>
      <c r="H17" s="2"/>
      <c r="I17" s="2"/>
      <c r="J17" s="2"/>
      <c r="K17" s="2"/>
      <c r="L17" s="2"/>
      <c r="M17" s="2"/>
      <c r="N17" s="2"/>
      <c r="O17" s="2"/>
      <c r="P17" s="2"/>
      <c r="Q17" s="2"/>
      <c r="R17" s="3"/>
      <c r="S17" s="3"/>
    </row>
    <row r="18">
      <c r="A18" s="2"/>
      <c r="B18" s="30"/>
      <c r="C18" s="27" t="str">
        <f>IFERROR(__xludf.DUMMYFUNCTION("IF(ISBLANK(B18), """", IF(ISERROR(QUERY(paints, ""SELECT M WHERE (LOWER(""&amp;SUBSTITUTE(ADDRESS(1,MATCH(F$6,Reference!A$1:N$1,0),4),1,"""")&amp;"") = LOWER('""&amp;B18&amp;""'))"", 0)), """", INDEX(QUERY(paints, ""SELECT M WHERE (LOWER(""&amp;SUBSTITUTE(ADDRESS(1,MATCH(F$6"&amp;",Reference!A$1:N$1,0),4),1,"""")&amp;"") = LOWER('""&amp;B18&amp;""'))"", 0), 1, 0)))"),"")</f>
        <v/>
      </c>
      <c r="D18" s="11" t="str">
        <f>IFERROR(__xludf.DUMMYFUNCTION("IF(ISBLANK(B18), """", IF(ISERROR(QUERY(paints, ""SELECT ""&amp;SUBSTITUTE(ADDRESS(1,MATCH($F$9,Reference!$A$1:$N$1,0),4),1,"""")&amp;"" WHERE (LOWER(""&amp;SUBSTITUTE(ADDRESS(1,MATCH($F$6,Reference!$A$1:$N$1,0),4),1,"""")&amp;"") = LOWER('""&amp;B18&amp;""'))"", 0)), ""Not Foun"&amp;"d"", JOIN(""/"", QUERY(paints, ""SELECT ""&amp;SUBSTITUTE(ADDRESS(1,MATCH($F$9,Reference!$A$1:$N$1,0),4),1,"""")&amp;"" WHERE (LOWER(""&amp;SUBSTITUTE(ADDRESS(1,MATCH($F$6,Reference!$A$1:$N$1,0),4),1,"""")&amp;"") = LOWER('""&amp;B18&amp;""'))"", 0))))"),"")</f>
        <v/>
      </c>
      <c r="E18" s="28" t="b">
        <v>0</v>
      </c>
      <c r="F18" s="2"/>
      <c r="G18" s="2"/>
      <c r="H18" s="2"/>
      <c r="I18" s="2"/>
      <c r="J18" s="2"/>
      <c r="K18" s="2"/>
      <c r="L18" s="2"/>
      <c r="M18" s="2"/>
      <c r="N18" s="2"/>
      <c r="O18" s="2"/>
      <c r="P18" s="2"/>
      <c r="Q18" s="2"/>
      <c r="R18" s="3"/>
      <c r="S18" s="3"/>
    </row>
    <row r="19">
      <c r="A19" s="2"/>
      <c r="B19" s="30"/>
      <c r="C19" s="27" t="str">
        <f>IFERROR(__xludf.DUMMYFUNCTION("IF(ISBLANK(B19), """", IF(ISERROR(QUERY(paints, ""SELECT M WHERE (LOWER(""&amp;SUBSTITUTE(ADDRESS(1,MATCH(F$6,Reference!A$1:N$1,0),4),1,"""")&amp;"") = LOWER('""&amp;B19&amp;""'))"", 0)), """", INDEX(QUERY(paints, ""SELECT M WHERE (LOWER(""&amp;SUBSTITUTE(ADDRESS(1,MATCH(F$6"&amp;",Reference!A$1:N$1,0),4),1,"""")&amp;"") = LOWER('""&amp;B19&amp;""'))"", 0), 1, 0)))"),"")</f>
        <v/>
      </c>
      <c r="D19" s="11" t="str">
        <f>IFERROR(__xludf.DUMMYFUNCTION("IF(ISBLANK(B19), """", IF(ISERROR(QUERY(paints, ""SELECT ""&amp;SUBSTITUTE(ADDRESS(1,MATCH($F$9,Reference!$A$1:$N$1,0),4),1,"""")&amp;"" WHERE (LOWER(""&amp;SUBSTITUTE(ADDRESS(1,MATCH($F$6,Reference!$A$1:$N$1,0),4),1,"""")&amp;"") = LOWER('""&amp;B19&amp;""'))"", 0)), ""Not Foun"&amp;"d"", JOIN(""/"", QUERY(paints, ""SELECT ""&amp;SUBSTITUTE(ADDRESS(1,MATCH($F$9,Reference!$A$1:$N$1,0),4),1,"""")&amp;"" WHERE (LOWER(""&amp;SUBSTITUTE(ADDRESS(1,MATCH($F$6,Reference!$A$1:$N$1,0),4),1,"""")&amp;"") = LOWER('""&amp;B19&amp;""'))"", 0))))"),"")</f>
        <v/>
      </c>
      <c r="E19" s="28" t="b">
        <v>0</v>
      </c>
      <c r="F19" s="2"/>
      <c r="G19" s="2"/>
      <c r="H19" s="2"/>
      <c r="I19" s="2"/>
      <c r="J19" s="2"/>
      <c r="K19" s="2"/>
      <c r="L19" s="2"/>
      <c r="M19" s="2"/>
      <c r="N19" s="2"/>
      <c r="O19" s="2"/>
      <c r="P19" s="2"/>
      <c r="Q19" s="2"/>
      <c r="R19" s="3"/>
      <c r="S19" s="3"/>
    </row>
    <row r="20">
      <c r="A20" s="2"/>
      <c r="B20" s="30"/>
      <c r="C20" s="27" t="str">
        <f>IFERROR(__xludf.DUMMYFUNCTION("IF(ISBLANK(B20), """", IF(ISERROR(QUERY(paints, ""SELECT M WHERE (LOWER(""&amp;SUBSTITUTE(ADDRESS(1,MATCH(F$6,Reference!A$1:N$1,0),4),1,"""")&amp;"") = LOWER('""&amp;B20&amp;""'))"", 0)), """", INDEX(QUERY(paints, ""SELECT M WHERE (LOWER(""&amp;SUBSTITUTE(ADDRESS(1,MATCH(F$6"&amp;",Reference!A$1:N$1,0),4),1,"""")&amp;"") = LOWER('""&amp;B20&amp;""'))"", 0), 1, 0)))"),"")</f>
        <v/>
      </c>
      <c r="D20" s="11" t="str">
        <f>IFERROR(__xludf.DUMMYFUNCTION("IF(ISBLANK(B20), """", IF(ISERROR(QUERY(paints, ""SELECT ""&amp;SUBSTITUTE(ADDRESS(1,MATCH($F$9,Reference!$A$1:$N$1,0),4),1,"""")&amp;"" WHERE (LOWER(""&amp;SUBSTITUTE(ADDRESS(1,MATCH($F$6,Reference!$A$1:$N$1,0),4),1,"""")&amp;"") = LOWER('""&amp;B20&amp;""'))"", 0)), ""Not Foun"&amp;"d"", JOIN(""/"", QUERY(paints, ""SELECT ""&amp;SUBSTITUTE(ADDRESS(1,MATCH($F$9,Reference!$A$1:$N$1,0),4),1,"""")&amp;"" WHERE (LOWER(""&amp;SUBSTITUTE(ADDRESS(1,MATCH($F$6,Reference!$A$1:$N$1,0),4),1,"""")&amp;"") = LOWER('""&amp;B20&amp;""'))"", 0))))"),"")</f>
        <v/>
      </c>
      <c r="E20" s="28" t="b">
        <v>0</v>
      </c>
      <c r="F20" s="2"/>
      <c r="G20" s="2"/>
      <c r="H20" s="2"/>
      <c r="I20" s="2"/>
      <c r="J20" s="2"/>
      <c r="K20" s="2"/>
      <c r="L20" s="2"/>
      <c r="M20" s="2"/>
      <c r="N20" s="2"/>
      <c r="O20" s="2"/>
      <c r="P20" s="2"/>
      <c r="Q20" s="2"/>
      <c r="R20" s="3"/>
      <c r="S20" s="3"/>
    </row>
    <row r="21">
      <c r="A21" s="2"/>
      <c r="B21" s="30"/>
      <c r="C21" s="27" t="str">
        <f>IFERROR(__xludf.DUMMYFUNCTION("IF(ISBLANK(B21), """", IF(ISERROR(QUERY(paints, ""SELECT M WHERE (LOWER(""&amp;SUBSTITUTE(ADDRESS(1,MATCH(F$6,Reference!A$1:N$1,0),4),1,"""")&amp;"") = LOWER('""&amp;B21&amp;""'))"", 0)), """", INDEX(QUERY(paints, ""SELECT M WHERE (LOWER(""&amp;SUBSTITUTE(ADDRESS(1,MATCH(F$6"&amp;",Reference!A$1:N$1,0),4),1,"""")&amp;"") = LOWER('""&amp;B21&amp;""'))"", 0), 1, 0)))"),"")</f>
        <v/>
      </c>
      <c r="D21" s="11" t="str">
        <f>IFERROR(__xludf.DUMMYFUNCTION("IF(ISBLANK(B21), """", IF(ISERROR(QUERY(paints, ""SELECT ""&amp;SUBSTITUTE(ADDRESS(1,MATCH($F$9,Reference!$A$1:$N$1,0),4),1,"""")&amp;"" WHERE (LOWER(""&amp;SUBSTITUTE(ADDRESS(1,MATCH($F$6,Reference!$A$1:$N$1,0),4),1,"""")&amp;"") = LOWER('""&amp;B21&amp;""'))"", 0)), ""Not Foun"&amp;"d"", JOIN(""/"", QUERY(paints, ""SELECT ""&amp;SUBSTITUTE(ADDRESS(1,MATCH($F$9,Reference!$A$1:$N$1,0),4),1,"""")&amp;"" WHERE (LOWER(""&amp;SUBSTITUTE(ADDRESS(1,MATCH($F$6,Reference!$A$1:$N$1,0),4),1,"""")&amp;"") = LOWER('""&amp;B21&amp;""'))"", 0))))"),"")</f>
        <v/>
      </c>
      <c r="E21" s="28" t="b">
        <v>0</v>
      </c>
      <c r="F21" s="2"/>
      <c r="G21" s="2"/>
      <c r="H21" s="2"/>
      <c r="I21" s="2"/>
      <c r="J21" s="2"/>
      <c r="K21" s="2"/>
      <c r="L21" s="2"/>
      <c r="M21" s="2"/>
      <c r="N21" s="2"/>
      <c r="O21" s="2"/>
      <c r="P21" s="2"/>
      <c r="Q21" s="2"/>
      <c r="R21" s="3"/>
      <c r="S21" s="3"/>
    </row>
    <row r="22">
      <c r="A22" s="2"/>
      <c r="B22" s="30"/>
      <c r="C22" s="27" t="str">
        <f>IFERROR(__xludf.DUMMYFUNCTION("IF(ISBLANK(B22), """", IF(ISERROR(QUERY(paints, ""SELECT M WHERE (LOWER(""&amp;SUBSTITUTE(ADDRESS(1,MATCH(F$6,Reference!A$1:N$1,0),4),1,"""")&amp;"") = LOWER('""&amp;B22&amp;""'))"", 0)), """", INDEX(QUERY(paints, ""SELECT M WHERE (LOWER(""&amp;SUBSTITUTE(ADDRESS(1,MATCH(F$6"&amp;",Reference!A$1:N$1,0),4),1,"""")&amp;"") = LOWER('""&amp;B22&amp;""'))"", 0), 1, 0)))"),"")</f>
        <v/>
      </c>
      <c r="D22" s="11" t="str">
        <f>IFERROR(__xludf.DUMMYFUNCTION("IF(ISBLANK(B22), """", IF(ISERROR(QUERY(paints, ""SELECT ""&amp;SUBSTITUTE(ADDRESS(1,MATCH($F$9,Reference!$A$1:$N$1,0),4),1,"""")&amp;"" WHERE (LOWER(""&amp;SUBSTITUTE(ADDRESS(1,MATCH($F$6,Reference!$A$1:$N$1,0),4),1,"""")&amp;"") = LOWER('""&amp;B22&amp;""'))"", 0)), ""Not Foun"&amp;"d"", JOIN(""/"", QUERY(paints, ""SELECT ""&amp;SUBSTITUTE(ADDRESS(1,MATCH($F$9,Reference!$A$1:$N$1,0),4),1,"""")&amp;"" WHERE (LOWER(""&amp;SUBSTITUTE(ADDRESS(1,MATCH($F$6,Reference!$A$1:$N$1,0),4),1,"""")&amp;"") = LOWER('""&amp;B22&amp;""'))"", 0))))"),"")</f>
        <v/>
      </c>
      <c r="E22" s="28" t="b">
        <v>0</v>
      </c>
      <c r="F22" s="2"/>
      <c r="G22" s="2"/>
      <c r="H22" s="2"/>
      <c r="I22" s="2"/>
      <c r="J22" s="2"/>
      <c r="K22" s="2"/>
      <c r="L22" s="2"/>
      <c r="M22" s="2"/>
      <c r="N22" s="2"/>
      <c r="O22" s="2"/>
      <c r="P22" s="2"/>
      <c r="Q22" s="2"/>
      <c r="R22" s="3"/>
      <c r="S22" s="3"/>
    </row>
    <row r="23">
      <c r="A23" s="2"/>
      <c r="B23" s="30"/>
      <c r="C23" s="27" t="str">
        <f>IFERROR(__xludf.DUMMYFUNCTION("IF(ISBLANK(B23), """", IF(ISERROR(QUERY(paints, ""SELECT M WHERE (LOWER(""&amp;SUBSTITUTE(ADDRESS(1,MATCH(F$6,Reference!A$1:N$1,0),4),1,"""")&amp;"") = LOWER('""&amp;B23&amp;""'))"", 0)), """", INDEX(QUERY(paints, ""SELECT M WHERE (LOWER(""&amp;SUBSTITUTE(ADDRESS(1,MATCH(F$6"&amp;",Reference!A$1:N$1,0),4),1,"""")&amp;"") = LOWER('""&amp;B23&amp;""'))"", 0), 1, 0)))"),"")</f>
        <v/>
      </c>
      <c r="D23" s="11" t="str">
        <f>IFERROR(__xludf.DUMMYFUNCTION("IF(ISBLANK(B23), """", IF(ISERROR(QUERY(paints, ""SELECT ""&amp;SUBSTITUTE(ADDRESS(1,MATCH($F$9,Reference!$A$1:$N$1,0),4),1,"""")&amp;"" WHERE (LOWER(""&amp;SUBSTITUTE(ADDRESS(1,MATCH($F$6,Reference!$A$1:$N$1,0),4),1,"""")&amp;"") = LOWER('""&amp;B23&amp;""'))"", 0)), ""Not Foun"&amp;"d"", JOIN(""/"", QUERY(paints, ""SELECT ""&amp;SUBSTITUTE(ADDRESS(1,MATCH($F$9,Reference!$A$1:$N$1,0),4),1,"""")&amp;"" WHERE (LOWER(""&amp;SUBSTITUTE(ADDRESS(1,MATCH($F$6,Reference!$A$1:$N$1,0),4),1,"""")&amp;"") = LOWER('""&amp;B23&amp;""'))"", 0))))"),"")</f>
        <v/>
      </c>
      <c r="E23" s="28" t="b">
        <v>0</v>
      </c>
      <c r="F23" s="2"/>
      <c r="G23" s="2"/>
      <c r="H23" s="2"/>
      <c r="I23" s="2"/>
      <c r="J23" s="2"/>
      <c r="K23" s="2"/>
      <c r="L23" s="2"/>
      <c r="M23" s="2"/>
      <c r="N23" s="2"/>
      <c r="O23" s="2"/>
      <c r="P23" s="2"/>
      <c r="Q23" s="2"/>
      <c r="R23" s="3"/>
      <c r="S23" s="3"/>
    </row>
    <row r="24">
      <c r="A24" s="2"/>
      <c r="B24" s="30"/>
      <c r="C24" s="27" t="str">
        <f>IFERROR(__xludf.DUMMYFUNCTION("IF(ISBLANK(B24), """", IF(ISERROR(QUERY(paints, ""SELECT M WHERE (LOWER(""&amp;SUBSTITUTE(ADDRESS(1,MATCH(F$6,Reference!A$1:N$1,0),4),1,"""")&amp;"") = LOWER('""&amp;B24&amp;""'))"", 0)), """", INDEX(QUERY(paints, ""SELECT M WHERE (LOWER(""&amp;SUBSTITUTE(ADDRESS(1,MATCH(F$6"&amp;",Reference!A$1:N$1,0),4),1,"""")&amp;"") = LOWER('""&amp;B24&amp;""'))"", 0), 1, 0)))"),"")</f>
        <v/>
      </c>
      <c r="D24" s="11" t="str">
        <f>IFERROR(__xludf.DUMMYFUNCTION("IF(ISBLANK(B24), """", IF(ISERROR(QUERY(paints, ""SELECT ""&amp;SUBSTITUTE(ADDRESS(1,MATCH($F$9,Reference!$A$1:$N$1,0),4),1,"""")&amp;"" WHERE (LOWER(""&amp;SUBSTITUTE(ADDRESS(1,MATCH($F$6,Reference!$A$1:$N$1,0),4),1,"""")&amp;"") = LOWER('""&amp;B24&amp;""'))"", 0)), ""Not Foun"&amp;"d"", JOIN(""/"", QUERY(paints, ""SELECT ""&amp;SUBSTITUTE(ADDRESS(1,MATCH($F$9,Reference!$A$1:$N$1,0),4),1,"""")&amp;"" WHERE (LOWER(""&amp;SUBSTITUTE(ADDRESS(1,MATCH($F$6,Reference!$A$1:$N$1,0),4),1,"""")&amp;"") = LOWER('""&amp;B24&amp;""'))"", 0))))"),"")</f>
        <v/>
      </c>
      <c r="E24" s="28" t="b">
        <v>0</v>
      </c>
      <c r="F24" s="2"/>
      <c r="G24" s="2"/>
      <c r="H24" s="2"/>
      <c r="I24" s="2"/>
      <c r="J24" s="2"/>
      <c r="K24" s="2"/>
      <c r="L24" s="2"/>
      <c r="M24" s="2"/>
      <c r="N24" s="2"/>
      <c r="O24" s="2"/>
      <c r="P24" s="2"/>
      <c r="Q24" s="2"/>
      <c r="R24" s="3"/>
      <c r="S24" s="3"/>
    </row>
    <row r="25">
      <c r="A25" s="2"/>
      <c r="B25" s="30"/>
      <c r="C25" s="27" t="str">
        <f>IFERROR(__xludf.DUMMYFUNCTION("IF(ISBLANK(B25), """", IF(ISERROR(QUERY(paints, ""SELECT M WHERE (LOWER(""&amp;SUBSTITUTE(ADDRESS(1,MATCH(F$6,Reference!A$1:N$1,0),4),1,"""")&amp;"") = LOWER('""&amp;B25&amp;""'))"", 0)), """", INDEX(QUERY(paints, ""SELECT M WHERE (LOWER(""&amp;SUBSTITUTE(ADDRESS(1,MATCH(F$6"&amp;",Reference!A$1:N$1,0),4),1,"""")&amp;"") = LOWER('""&amp;B25&amp;""'))"", 0), 1, 0)))"),"")</f>
        <v/>
      </c>
      <c r="D25" s="11" t="str">
        <f>IFERROR(__xludf.DUMMYFUNCTION("IF(ISBLANK(B25), """", IF(ISERROR(QUERY(paints, ""SELECT ""&amp;SUBSTITUTE(ADDRESS(1,MATCH($F$9,Reference!$A$1:$N$1,0),4),1,"""")&amp;"" WHERE (LOWER(""&amp;SUBSTITUTE(ADDRESS(1,MATCH($F$6,Reference!$A$1:$N$1,0),4),1,"""")&amp;"") = LOWER('""&amp;B25&amp;""'))"", 0)), ""Not Foun"&amp;"d"", JOIN(""/"", QUERY(paints, ""SELECT ""&amp;SUBSTITUTE(ADDRESS(1,MATCH($F$9,Reference!$A$1:$N$1,0),4),1,"""")&amp;"" WHERE (LOWER(""&amp;SUBSTITUTE(ADDRESS(1,MATCH($F$6,Reference!$A$1:$N$1,0),4),1,"""")&amp;"") = LOWER('""&amp;B25&amp;""'))"", 0))))"),"")</f>
        <v/>
      </c>
      <c r="E25" s="28" t="b">
        <v>0</v>
      </c>
      <c r="F25" s="2"/>
      <c r="G25" s="2"/>
      <c r="H25" s="2"/>
      <c r="I25" s="2"/>
      <c r="J25" s="2"/>
      <c r="K25" s="2"/>
      <c r="L25" s="2"/>
      <c r="M25" s="2"/>
      <c r="N25" s="2"/>
      <c r="O25" s="2"/>
      <c r="P25" s="2"/>
      <c r="Q25" s="2"/>
      <c r="R25" s="3"/>
      <c r="S25" s="3"/>
    </row>
    <row r="26">
      <c r="A26" s="2"/>
      <c r="B26" s="30"/>
      <c r="C26" s="27" t="str">
        <f>IFERROR(__xludf.DUMMYFUNCTION("IF(ISBLANK(B26), """", IF(ISERROR(QUERY(paints, ""SELECT M WHERE (LOWER(""&amp;SUBSTITUTE(ADDRESS(1,MATCH(F$6,Reference!A$1:N$1,0),4),1,"""")&amp;"") = LOWER('""&amp;B26&amp;""'))"", 0)), """", INDEX(QUERY(paints, ""SELECT M WHERE (LOWER(""&amp;SUBSTITUTE(ADDRESS(1,MATCH(F$6"&amp;",Reference!A$1:N$1,0),4),1,"""")&amp;"") = LOWER('""&amp;B26&amp;""'))"", 0), 1, 0)))"),"")</f>
        <v/>
      </c>
      <c r="D26" s="11" t="str">
        <f>IFERROR(__xludf.DUMMYFUNCTION("IF(ISBLANK(B26), """", IF(ISERROR(QUERY(paints, ""SELECT ""&amp;SUBSTITUTE(ADDRESS(1,MATCH($F$9,Reference!$A$1:$N$1,0),4),1,"""")&amp;"" WHERE (LOWER(""&amp;SUBSTITUTE(ADDRESS(1,MATCH($F$6,Reference!$A$1:$N$1,0),4),1,"""")&amp;"") = LOWER('""&amp;B26&amp;""'))"", 0)), ""Not Foun"&amp;"d"", JOIN(""/"", QUERY(paints, ""SELECT ""&amp;SUBSTITUTE(ADDRESS(1,MATCH($F$9,Reference!$A$1:$N$1,0),4),1,"""")&amp;"" WHERE (LOWER(""&amp;SUBSTITUTE(ADDRESS(1,MATCH($F$6,Reference!$A$1:$N$1,0),4),1,"""")&amp;"") = LOWER('""&amp;B26&amp;""'))"", 0))))"),"")</f>
        <v/>
      </c>
      <c r="E26" s="28" t="b">
        <v>0</v>
      </c>
      <c r="F26" s="2"/>
      <c r="G26" s="2"/>
      <c r="H26" s="2"/>
      <c r="I26" s="2"/>
      <c r="J26" s="2"/>
      <c r="K26" s="2"/>
      <c r="L26" s="2"/>
      <c r="M26" s="2"/>
      <c r="N26" s="2"/>
      <c r="O26" s="2"/>
      <c r="P26" s="2"/>
      <c r="Q26" s="2"/>
      <c r="R26" s="3"/>
      <c r="S26" s="3"/>
    </row>
    <row r="27">
      <c r="A27" s="2"/>
      <c r="B27" s="30"/>
      <c r="C27" s="27" t="str">
        <f>IFERROR(__xludf.DUMMYFUNCTION("IF(ISBLANK(B27), """", IF(ISERROR(QUERY(paints, ""SELECT M WHERE (LOWER(""&amp;SUBSTITUTE(ADDRESS(1,MATCH(F$6,Reference!A$1:N$1,0),4),1,"""")&amp;"") = LOWER('""&amp;B27&amp;""'))"", 0)), """", INDEX(QUERY(paints, ""SELECT M WHERE (LOWER(""&amp;SUBSTITUTE(ADDRESS(1,MATCH(F$6"&amp;",Reference!A$1:N$1,0),4),1,"""")&amp;"") = LOWER('""&amp;B27&amp;""'))"", 0), 1, 0)))"),"")</f>
        <v/>
      </c>
      <c r="D27" s="11" t="str">
        <f>IFERROR(__xludf.DUMMYFUNCTION("IF(ISBLANK(B27), """", IF(ISERROR(QUERY(paints, ""SELECT ""&amp;SUBSTITUTE(ADDRESS(1,MATCH($F$9,Reference!$A$1:$N$1,0),4),1,"""")&amp;"" WHERE (LOWER(""&amp;SUBSTITUTE(ADDRESS(1,MATCH($F$6,Reference!$A$1:$N$1,0),4),1,"""")&amp;"") = LOWER('""&amp;B27&amp;""'))"", 0)), ""Not Foun"&amp;"d"", JOIN(""/"", QUERY(paints, ""SELECT ""&amp;SUBSTITUTE(ADDRESS(1,MATCH($F$9,Reference!$A$1:$N$1,0),4),1,"""")&amp;"" WHERE (LOWER(""&amp;SUBSTITUTE(ADDRESS(1,MATCH($F$6,Reference!$A$1:$N$1,0),4),1,"""")&amp;"") = LOWER('""&amp;B27&amp;""'))"", 0))))"),"")</f>
        <v/>
      </c>
      <c r="E27" s="28" t="b">
        <v>0</v>
      </c>
      <c r="F27" s="2"/>
      <c r="G27" s="2"/>
      <c r="H27" s="2"/>
      <c r="I27" s="2"/>
      <c r="J27" s="2"/>
      <c r="K27" s="2"/>
      <c r="L27" s="2"/>
      <c r="M27" s="2"/>
      <c r="N27" s="2"/>
      <c r="O27" s="2"/>
      <c r="P27" s="2"/>
      <c r="Q27" s="2"/>
      <c r="R27" s="3"/>
      <c r="S27" s="3"/>
    </row>
    <row r="28">
      <c r="A28" s="2"/>
      <c r="B28" s="30"/>
      <c r="C28" s="27" t="str">
        <f>IFERROR(__xludf.DUMMYFUNCTION("IF(ISBLANK(B28), """", IF(ISERROR(QUERY(paints, ""SELECT M WHERE (LOWER(""&amp;SUBSTITUTE(ADDRESS(1,MATCH(F$6,Reference!A$1:N$1,0),4),1,"""")&amp;"") = LOWER('""&amp;B28&amp;""'))"", 0)), """", INDEX(QUERY(paints, ""SELECT M WHERE (LOWER(""&amp;SUBSTITUTE(ADDRESS(1,MATCH(F$6"&amp;",Reference!A$1:N$1,0),4),1,"""")&amp;"") = LOWER('""&amp;B28&amp;""'))"", 0), 1, 0)))"),"")</f>
        <v/>
      </c>
      <c r="D28" s="11" t="str">
        <f>IFERROR(__xludf.DUMMYFUNCTION("IF(ISBLANK(B28), """", IF(ISERROR(QUERY(paints, ""SELECT ""&amp;SUBSTITUTE(ADDRESS(1,MATCH($F$9,Reference!$A$1:$N$1,0),4),1,"""")&amp;"" WHERE (LOWER(""&amp;SUBSTITUTE(ADDRESS(1,MATCH($F$6,Reference!$A$1:$N$1,0),4),1,"""")&amp;"") = LOWER('""&amp;B28&amp;""'))"", 0)), ""Not Foun"&amp;"d"", JOIN(""/"", QUERY(paints, ""SELECT ""&amp;SUBSTITUTE(ADDRESS(1,MATCH($F$9,Reference!$A$1:$N$1,0),4),1,"""")&amp;"" WHERE (LOWER(""&amp;SUBSTITUTE(ADDRESS(1,MATCH($F$6,Reference!$A$1:$N$1,0),4),1,"""")&amp;"") = LOWER('""&amp;B28&amp;""'))"", 0))))"),"")</f>
        <v/>
      </c>
      <c r="E28" s="28" t="b">
        <v>0</v>
      </c>
      <c r="F28" s="2"/>
      <c r="G28" s="2"/>
      <c r="H28" s="2"/>
      <c r="I28" s="2"/>
      <c r="J28" s="2"/>
      <c r="K28" s="2"/>
      <c r="L28" s="2"/>
      <c r="M28" s="2"/>
      <c r="N28" s="2"/>
      <c r="O28" s="2"/>
      <c r="P28" s="2"/>
      <c r="Q28" s="2"/>
      <c r="R28" s="3"/>
      <c r="S28" s="3"/>
    </row>
    <row r="29">
      <c r="A29" s="2"/>
      <c r="B29" s="30"/>
      <c r="C29" s="27" t="str">
        <f>IFERROR(__xludf.DUMMYFUNCTION("IF(ISBLANK(B29), """", IF(ISERROR(QUERY(paints, ""SELECT M WHERE (LOWER(""&amp;SUBSTITUTE(ADDRESS(1,MATCH(F$6,Reference!A$1:N$1,0),4),1,"""")&amp;"") = LOWER('""&amp;B29&amp;""'))"", 0)), """", INDEX(QUERY(paints, ""SELECT M WHERE (LOWER(""&amp;SUBSTITUTE(ADDRESS(1,MATCH(F$6"&amp;",Reference!A$1:N$1,0),4),1,"""")&amp;"") = LOWER('""&amp;B29&amp;""'))"", 0), 1, 0)))"),"")</f>
        <v/>
      </c>
      <c r="D29" s="11" t="str">
        <f>IFERROR(__xludf.DUMMYFUNCTION("IF(ISBLANK(B29), """", IF(ISERROR(QUERY(paints, ""SELECT ""&amp;SUBSTITUTE(ADDRESS(1,MATCH($F$9,Reference!$A$1:$N$1,0),4),1,"""")&amp;"" WHERE (LOWER(""&amp;SUBSTITUTE(ADDRESS(1,MATCH($F$6,Reference!$A$1:$N$1,0),4),1,"""")&amp;"") = LOWER('""&amp;B29&amp;""'))"", 0)), ""Not Foun"&amp;"d"", JOIN(""/"", QUERY(paints, ""SELECT ""&amp;SUBSTITUTE(ADDRESS(1,MATCH($F$9,Reference!$A$1:$N$1,0),4),1,"""")&amp;"" WHERE (LOWER(""&amp;SUBSTITUTE(ADDRESS(1,MATCH($F$6,Reference!$A$1:$N$1,0),4),1,"""")&amp;"") = LOWER('""&amp;B29&amp;""'))"", 0))))"),"")</f>
        <v/>
      </c>
      <c r="E29" s="28" t="b">
        <v>0</v>
      </c>
      <c r="F29" s="2"/>
      <c r="G29" s="2"/>
      <c r="H29" s="2"/>
      <c r="I29" s="2"/>
      <c r="J29" s="2"/>
      <c r="K29" s="2"/>
      <c r="L29" s="2"/>
      <c r="M29" s="2"/>
      <c r="N29" s="2"/>
      <c r="O29" s="2"/>
      <c r="P29" s="2"/>
      <c r="Q29" s="2"/>
      <c r="R29" s="3"/>
      <c r="S29" s="3"/>
    </row>
    <row r="30">
      <c r="A30" s="2"/>
      <c r="B30" s="30"/>
      <c r="C30" s="27" t="str">
        <f>IFERROR(__xludf.DUMMYFUNCTION("IF(ISBLANK(B30), """", IF(ISERROR(QUERY(paints, ""SELECT M WHERE (LOWER(""&amp;SUBSTITUTE(ADDRESS(1,MATCH(F$6,Reference!A$1:N$1,0),4),1,"""")&amp;"") = LOWER('""&amp;B30&amp;""'))"", 0)), """", INDEX(QUERY(paints, ""SELECT M WHERE (LOWER(""&amp;SUBSTITUTE(ADDRESS(1,MATCH(F$6"&amp;",Reference!A$1:N$1,0),4),1,"""")&amp;"") = LOWER('""&amp;B30&amp;""'))"", 0), 1, 0)))"),"")</f>
        <v/>
      </c>
      <c r="D30" s="11" t="str">
        <f>IFERROR(__xludf.DUMMYFUNCTION("IF(ISBLANK(B30), """", IF(ISERROR(QUERY(paints, ""SELECT ""&amp;SUBSTITUTE(ADDRESS(1,MATCH($F$9,Reference!$A$1:$N$1,0),4),1,"""")&amp;"" WHERE (LOWER(""&amp;SUBSTITUTE(ADDRESS(1,MATCH($F$6,Reference!$A$1:$N$1,0),4),1,"""")&amp;"") = LOWER('""&amp;B30&amp;""'))"", 0)), ""Not Foun"&amp;"d"", JOIN(""/"", QUERY(paints, ""SELECT ""&amp;SUBSTITUTE(ADDRESS(1,MATCH($F$9,Reference!$A$1:$N$1,0),4),1,"""")&amp;"" WHERE (LOWER(""&amp;SUBSTITUTE(ADDRESS(1,MATCH($F$6,Reference!$A$1:$N$1,0),4),1,"""")&amp;"") = LOWER('""&amp;B30&amp;""'))"", 0))))"),"")</f>
        <v/>
      </c>
      <c r="E30" s="28" t="b">
        <v>0</v>
      </c>
      <c r="F30" s="2"/>
      <c r="G30" s="2"/>
      <c r="H30" s="2"/>
      <c r="I30" s="2"/>
      <c r="J30" s="2"/>
      <c r="K30" s="2"/>
      <c r="L30" s="2"/>
      <c r="M30" s="2"/>
      <c r="N30" s="2"/>
      <c r="O30" s="2"/>
      <c r="P30" s="2"/>
      <c r="Q30" s="2"/>
      <c r="R30" s="3"/>
      <c r="S30" s="3"/>
    </row>
    <row r="31">
      <c r="A31" s="2"/>
      <c r="B31" s="30"/>
      <c r="C31" s="27" t="str">
        <f>IFERROR(__xludf.DUMMYFUNCTION("IF(ISBLANK(B31), """", IF(ISERROR(QUERY(paints, ""SELECT M WHERE (LOWER(""&amp;SUBSTITUTE(ADDRESS(1,MATCH(F$6,Reference!A$1:N$1,0),4),1,"""")&amp;"") = LOWER('""&amp;B31&amp;""'))"", 0)), """", INDEX(QUERY(paints, ""SELECT M WHERE (LOWER(""&amp;SUBSTITUTE(ADDRESS(1,MATCH(F$6"&amp;",Reference!A$1:N$1,0),4),1,"""")&amp;"") = LOWER('""&amp;B31&amp;""'))"", 0), 1, 0)))"),"")</f>
        <v/>
      </c>
      <c r="D31" s="11" t="str">
        <f>IFERROR(__xludf.DUMMYFUNCTION("IF(ISBLANK(B31), """", IF(ISERROR(QUERY(paints, ""SELECT ""&amp;SUBSTITUTE(ADDRESS(1,MATCH($F$9,Reference!$A$1:$N$1,0),4),1,"""")&amp;"" WHERE (LOWER(""&amp;SUBSTITUTE(ADDRESS(1,MATCH($F$6,Reference!$A$1:$N$1,0),4),1,"""")&amp;"") = LOWER('""&amp;B31&amp;""'))"", 0)), ""Not Foun"&amp;"d"", JOIN(""/"", QUERY(paints, ""SELECT ""&amp;SUBSTITUTE(ADDRESS(1,MATCH($F$9,Reference!$A$1:$N$1,0),4),1,"""")&amp;"" WHERE (LOWER(""&amp;SUBSTITUTE(ADDRESS(1,MATCH($F$6,Reference!$A$1:$N$1,0),4),1,"""")&amp;"") = LOWER('""&amp;B31&amp;""'))"", 0))))"),"")</f>
        <v/>
      </c>
      <c r="E31" s="28" t="b">
        <v>0</v>
      </c>
      <c r="F31" s="2"/>
      <c r="G31" s="2"/>
      <c r="H31" s="2"/>
      <c r="I31" s="2"/>
      <c r="J31" s="2"/>
      <c r="K31" s="2"/>
      <c r="L31" s="2"/>
      <c r="M31" s="2"/>
      <c r="N31" s="2"/>
      <c r="O31" s="2"/>
      <c r="P31" s="2"/>
      <c r="Q31" s="2"/>
      <c r="R31" s="3"/>
      <c r="S31" s="3"/>
    </row>
    <row r="32">
      <c r="A32" s="2"/>
      <c r="B32" s="30"/>
      <c r="C32" s="27" t="str">
        <f>IFERROR(__xludf.DUMMYFUNCTION("IF(ISBLANK(B32), """", IF(ISERROR(QUERY(paints, ""SELECT M WHERE (LOWER(""&amp;SUBSTITUTE(ADDRESS(1,MATCH(F$6,Reference!A$1:N$1,0),4),1,"""")&amp;"") = LOWER('""&amp;B32&amp;""'))"", 0)), """", INDEX(QUERY(paints, ""SELECT M WHERE (LOWER(""&amp;SUBSTITUTE(ADDRESS(1,MATCH(F$6"&amp;",Reference!A$1:N$1,0),4),1,"""")&amp;"") = LOWER('""&amp;B32&amp;""'))"", 0), 1, 0)))"),"")</f>
        <v/>
      </c>
      <c r="D32" s="11" t="str">
        <f>IFERROR(__xludf.DUMMYFUNCTION("IF(ISBLANK(B32), """", IF(ISERROR(QUERY(paints, ""SELECT ""&amp;SUBSTITUTE(ADDRESS(1,MATCH($F$9,Reference!$A$1:$N$1,0),4),1,"""")&amp;"" WHERE (LOWER(""&amp;SUBSTITUTE(ADDRESS(1,MATCH($F$6,Reference!$A$1:$N$1,0),4),1,"""")&amp;"") = LOWER('""&amp;B32&amp;""'))"", 0)), ""Not Foun"&amp;"d"", JOIN(""/"", QUERY(paints, ""SELECT ""&amp;SUBSTITUTE(ADDRESS(1,MATCH($F$9,Reference!$A$1:$N$1,0),4),1,"""")&amp;"" WHERE (LOWER(""&amp;SUBSTITUTE(ADDRESS(1,MATCH($F$6,Reference!$A$1:$N$1,0),4),1,"""")&amp;"") = LOWER('""&amp;B32&amp;""'))"", 0))))"),"")</f>
        <v/>
      </c>
      <c r="E32" s="28" t="b">
        <v>0</v>
      </c>
      <c r="F32" s="2"/>
      <c r="G32" s="2"/>
      <c r="H32" s="2"/>
      <c r="I32" s="2"/>
      <c r="J32" s="2"/>
      <c r="K32" s="2"/>
      <c r="L32" s="2"/>
      <c r="M32" s="2"/>
      <c r="N32" s="2"/>
      <c r="O32" s="2"/>
      <c r="P32" s="2"/>
      <c r="Q32" s="2"/>
      <c r="R32" s="3"/>
      <c r="S32" s="3"/>
    </row>
    <row r="33">
      <c r="A33" s="2"/>
      <c r="B33" s="37"/>
      <c r="C33" s="38" t="str">
        <f>IFERROR(__xludf.DUMMYFUNCTION("IF(ISBLANK(B33), """", IF(ISERROR(QUERY(paints, ""SELECT M WHERE (LOWER(""&amp;SUBSTITUTE(ADDRESS(1,MATCH(F$6,Reference!A$1:N$1,0),4),1,"""")&amp;"") = LOWER('""&amp;B33&amp;""'))"", 0)), """", INDEX(QUERY(paints, ""SELECT M WHERE (LOWER(""&amp;SUBSTITUTE(ADDRESS(1,MATCH(F$6"&amp;",Reference!A$1:N$1,0),4),1,"""")&amp;"") = LOWER('""&amp;B33&amp;""'))"", 0), 1, 0)))"),"")</f>
        <v/>
      </c>
      <c r="D33" s="39" t="str">
        <f>IFERROR(__xludf.DUMMYFUNCTION("IF(ISBLANK(B33), """", IF(ISERROR(QUERY(paints, ""SELECT ""&amp;SUBSTITUTE(ADDRESS(1,MATCH($F$9,Reference!$A$1:$N$1,0),4),1,"""")&amp;"" WHERE (LOWER(""&amp;SUBSTITUTE(ADDRESS(1,MATCH($F$6,Reference!$A$1:$N$1,0),4),1,"""")&amp;"") = LOWER('""&amp;B33&amp;""'))"", 0)), ""Not Foun"&amp;"d"", JOIN(""/"", QUERY(paints, ""SELECT ""&amp;SUBSTITUTE(ADDRESS(1,MATCH($F$9,Reference!$A$1:$N$1,0),4),1,"""")&amp;"" WHERE (LOWER(""&amp;SUBSTITUTE(ADDRESS(1,MATCH($F$6,Reference!$A$1:$N$1,0),4),1,"""")&amp;"") = LOWER('""&amp;B33&amp;""'))"", 0))))"),"")</f>
        <v/>
      </c>
      <c r="E33" s="28" t="b">
        <v>0</v>
      </c>
      <c r="F33" s="2"/>
      <c r="G33" s="2"/>
      <c r="H33" s="2"/>
      <c r="I33" s="2"/>
      <c r="J33" s="2"/>
      <c r="K33" s="2"/>
      <c r="L33" s="2"/>
      <c r="M33" s="2"/>
      <c r="N33" s="2"/>
      <c r="O33" s="2"/>
      <c r="P33" s="2"/>
      <c r="Q33" s="2"/>
      <c r="R33" s="3"/>
      <c r="S33" s="3"/>
    </row>
    <row r="34">
      <c r="A34" s="2"/>
      <c r="B34" s="2"/>
      <c r="C34" s="2"/>
      <c r="D34" s="2"/>
      <c r="E34" s="2"/>
      <c r="F34" s="2"/>
      <c r="G34" s="2"/>
      <c r="H34" s="2"/>
      <c r="I34" s="2"/>
      <c r="J34" s="2"/>
      <c r="K34" s="2"/>
      <c r="L34" s="2"/>
      <c r="M34" s="2"/>
      <c r="N34" s="2"/>
      <c r="O34" s="2"/>
      <c r="P34" s="2"/>
      <c r="Q34" s="2"/>
      <c r="R34" s="3"/>
      <c r="S34" s="3"/>
    </row>
    <row r="35">
      <c r="A35" s="3"/>
      <c r="B35" s="3"/>
      <c r="C35" s="3"/>
      <c r="D35" s="3"/>
      <c r="E35" s="3"/>
      <c r="F35" s="3"/>
      <c r="G35" s="3"/>
      <c r="H35" s="3"/>
      <c r="I35" s="3"/>
      <c r="J35" s="3"/>
      <c r="K35" s="3"/>
      <c r="L35" s="3"/>
      <c r="M35" s="3"/>
      <c r="N35" s="3"/>
      <c r="O35" s="3"/>
      <c r="P35" s="3"/>
      <c r="Q35" s="3"/>
      <c r="R35" s="3"/>
      <c r="S35" s="3"/>
    </row>
    <row r="36">
      <c r="A36" s="3"/>
      <c r="B36" s="3"/>
      <c r="C36" s="3"/>
      <c r="D36" s="3"/>
      <c r="E36" s="3"/>
      <c r="F36" s="3"/>
      <c r="G36" s="3"/>
      <c r="H36" s="3"/>
      <c r="I36" s="3"/>
      <c r="J36" s="3"/>
      <c r="K36" s="3"/>
      <c r="L36" s="3"/>
      <c r="M36" s="3"/>
      <c r="N36" s="3"/>
      <c r="O36" s="3"/>
      <c r="P36" s="3"/>
      <c r="Q36" s="3"/>
      <c r="R36" s="3"/>
      <c r="S36" s="3"/>
    </row>
    <row r="37">
      <c r="A37" s="3"/>
      <c r="B37" s="3"/>
      <c r="C37" s="3"/>
      <c r="D37" s="3"/>
      <c r="E37" s="3"/>
      <c r="F37" s="3"/>
      <c r="G37" s="3"/>
      <c r="H37" s="3"/>
      <c r="I37" s="3"/>
      <c r="J37" s="3"/>
      <c r="K37" s="3"/>
      <c r="L37" s="3"/>
      <c r="M37" s="3"/>
      <c r="N37" s="3"/>
      <c r="O37" s="3"/>
      <c r="P37" s="3"/>
      <c r="Q37" s="3"/>
      <c r="R37" s="3"/>
      <c r="S37" s="3"/>
    </row>
    <row r="38">
      <c r="A38" s="3"/>
      <c r="B38" s="3"/>
      <c r="C38" s="3"/>
      <c r="D38" s="3"/>
      <c r="E38" s="3"/>
      <c r="F38" s="3"/>
      <c r="G38" s="3"/>
      <c r="H38" s="3"/>
      <c r="I38" s="3"/>
      <c r="J38" s="3"/>
      <c r="K38" s="3"/>
      <c r="L38" s="3"/>
      <c r="M38" s="3"/>
      <c r="N38" s="3"/>
      <c r="O38" s="3"/>
      <c r="P38" s="3"/>
      <c r="Q38" s="3"/>
      <c r="R38" s="3"/>
      <c r="S38" s="3"/>
    </row>
    <row r="39">
      <c r="A39" s="3"/>
      <c r="B39" s="3"/>
      <c r="C39" s="3"/>
      <c r="D39" s="3"/>
      <c r="E39" s="3"/>
      <c r="F39" s="3"/>
      <c r="G39" s="3"/>
      <c r="H39" s="3"/>
      <c r="I39" s="3"/>
      <c r="J39" s="3"/>
      <c r="K39" s="3"/>
      <c r="L39" s="3"/>
      <c r="M39" s="3"/>
      <c r="N39" s="3"/>
      <c r="O39" s="3"/>
      <c r="P39" s="3"/>
      <c r="Q39" s="3"/>
      <c r="R39" s="3"/>
      <c r="S39" s="3"/>
    </row>
    <row r="40">
      <c r="A40" s="3"/>
      <c r="B40" s="3"/>
      <c r="C40" s="3"/>
      <c r="D40" s="3"/>
      <c r="E40" s="3"/>
      <c r="F40" s="3"/>
      <c r="G40" s="3"/>
      <c r="H40" s="3"/>
      <c r="I40" s="3"/>
      <c r="J40" s="3"/>
      <c r="K40" s="3"/>
      <c r="L40" s="3"/>
      <c r="M40" s="3"/>
      <c r="N40" s="3"/>
      <c r="O40" s="3"/>
      <c r="P40" s="3"/>
      <c r="Q40" s="3"/>
      <c r="R40" s="3"/>
      <c r="S40" s="3"/>
    </row>
    <row r="41">
      <c r="A41" s="3"/>
      <c r="B41" s="3"/>
      <c r="C41" s="3"/>
      <c r="D41" s="3"/>
      <c r="E41" s="3"/>
      <c r="F41" s="3"/>
      <c r="G41" s="3"/>
      <c r="H41" s="3"/>
      <c r="I41" s="3"/>
      <c r="J41" s="3"/>
      <c r="K41" s="3"/>
      <c r="L41" s="3"/>
      <c r="M41" s="3"/>
      <c r="N41" s="3"/>
      <c r="O41" s="3"/>
      <c r="P41" s="3"/>
      <c r="Q41" s="3"/>
      <c r="R41" s="3"/>
      <c r="S41" s="3"/>
    </row>
    <row r="42">
      <c r="A42" s="3"/>
      <c r="B42" s="3"/>
      <c r="C42" s="3"/>
      <c r="D42" s="3"/>
      <c r="E42" s="3"/>
      <c r="F42" s="3"/>
      <c r="G42" s="3"/>
      <c r="H42" s="3"/>
      <c r="I42" s="3"/>
      <c r="J42" s="3"/>
      <c r="K42" s="3"/>
      <c r="L42" s="3"/>
      <c r="M42" s="3"/>
      <c r="N42" s="3"/>
      <c r="O42" s="3"/>
      <c r="P42" s="3"/>
      <c r="Q42" s="3"/>
      <c r="R42" s="3"/>
      <c r="S42" s="3"/>
    </row>
    <row r="43">
      <c r="A43" s="3"/>
      <c r="B43" s="3"/>
      <c r="C43" s="3"/>
      <c r="D43" s="3"/>
      <c r="E43" s="3"/>
      <c r="F43" s="3"/>
      <c r="G43" s="3"/>
      <c r="H43" s="3"/>
      <c r="I43" s="3"/>
      <c r="J43" s="3"/>
      <c r="K43" s="3"/>
      <c r="L43" s="3"/>
      <c r="M43" s="3"/>
      <c r="N43" s="3"/>
      <c r="O43" s="3"/>
      <c r="P43" s="3"/>
      <c r="Q43" s="3"/>
      <c r="R43" s="3"/>
      <c r="S43" s="3"/>
    </row>
    <row r="44">
      <c r="A44" s="3"/>
      <c r="B44" s="3"/>
      <c r="C44" s="3"/>
      <c r="D44" s="3"/>
      <c r="E44" s="3"/>
      <c r="F44" s="3"/>
      <c r="G44" s="3"/>
      <c r="H44" s="3"/>
      <c r="I44" s="3"/>
      <c r="J44" s="3"/>
      <c r="K44" s="3"/>
      <c r="L44" s="3"/>
      <c r="M44" s="3"/>
      <c r="N44" s="3"/>
      <c r="O44" s="3"/>
      <c r="P44" s="3"/>
      <c r="Q44" s="3"/>
      <c r="R44" s="3"/>
      <c r="S44" s="3"/>
    </row>
    <row r="45">
      <c r="A45" s="3"/>
      <c r="B45" s="3"/>
      <c r="C45" s="3"/>
      <c r="D45" s="3"/>
      <c r="E45" s="3"/>
      <c r="F45" s="3"/>
      <c r="G45" s="3"/>
      <c r="H45" s="3"/>
      <c r="I45" s="3"/>
      <c r="J45" s="3"/>
      <c r="K45" s="3"/>
      <c r="L45" s="3"/>
      <c r="M45" s="3"/>
      <c r="N45" s="3"/>
      <c r="O45" s="3"/>
      <c r="P45" s="3"/>
      <c r="Q45" s="3"/>
      <c r="R45" s="3"/>
      <c r="S45" s="3"/>
    </row>
    <row r="46">
      <c r="A46" s="3"/>
      <c r="B46" s="3"/>
      <c r="C46" s="3"/>
      <c r="D46" s="3"/>
      <c r="E46" s="3"/>
      <c r="F46" s="3"/>
      <c r="G46" s="3"/>
      <c r="H46" s="3"/>
      <c r="I46" s="3"/>
      <c r="J46" s="3"/>
      <c r="K46" s="3"/>
      <c r="L46" s="3"/>
      <c r="M46" s="3"/>
      <c r="N46" s="3"/>
      <c r="O46" s="3"/>
      <c r="P46" s="3"/>
      <c r="Q46" s="3"/>
      <c r="R46" s="3"/>
      <c r="S46" s="3"/>
    </row>
    <row r="47">
      <c r="A47" s="3"/>
      <c r="B47" s="3"/>
      <c r="C47" s="3"/>
      <c r="D47" s="3"/>
      <c r="E47" s="3"/>
      <c r="F47" s="3"/>
      <c r="G47" s="3"/>
      <c r="H47" s="3"/>
      <c r="I47" s="3"/>
      <c r="J47" s="3"/>
      <c r="K47" s="3"/>
      <c r="L47" s="3"/>
      <c r="M47" s="3"/>
      <c r="N47" s="3"/>
      <c r="O47" s="3"/>
      <c r="P47" s="3"/>
      <c r="Q47" s="3"/>
      <c r="R47" s="3"/>
      <c r="S47" s="3"/>
    </row>
    <row r="48">
      <c r="A48" s="3"/>
      <c r="B48" s="3"/>
      <c r="C48" s="3"/>
      <c r="D48" s="3"/>
      <c r="E48" s="3"/>
      <c r="F48" s="3"/>
      <c r="G48" s="3"/>
      <c r="H48" s="3"/>
      <c r="I48" s="3"/>
      <c r="J48" s="3"/>
      <c r="K48" s="3"/>
      <c r="L48" s="3"/>
      <c r="M48" s="3"/>
      <c r="N48" s="3"/>
      <c r="O48" s="3"/>
      <c r="P48" s="3"/>
      <c r="Q48" s="3"/>
      <c r="R48" s="3"/>
      <c r="S48" s="3"/>
    </row>
    <row r="49">
      <c r="A49" s="3"/>
      <c r="B49" s="3"/>
      <c r="C49" s="3"/>
      <c r="D49" s="3"/>
      <c r="E49" s="3"/>
      <c r="F49" s="3"/>
      <c r="G49" s="3"/>
      <c r="H49" s="3"/>
      <c r="I49" s="3"/>
      <c r="J49" s="3"/>
      <c r="K49" s="3"/>
      <c r="L49" s="3"/>
      <c r="M49" s="3"/>
      <c r="N49" s="3"/>
      <c r="O49" s="3"/>
      <c r="P49" s="3"/>
      <c r="Q49" s="3"/>
      <c r="R49" s="3"/>
      <c r="S49" s="3"/>
    </row>
    <row r="50">
      <c r="A50" s="3"/>
      <c r="B50" s="3"/>
      <c r="C50" s="3"/>
      <c r="D50" s="3"/>
      <c r="E50" s="3"/>
      <c r="F50" s="3"/>
      <c r="G50" s="3"/>
      <c r="H50" s="3"/>
      <c r="I50" s="3"/>
      <c r="J50" s="3"/>
      <c r="K50" s="3"/>
      <c r="L50" s="3"/>
      <c r="M50" s="3"/>
      <c r="N50" s="3"/>
      <c r="O50" s="3"/>
      <c r="P50" s="3"/>
      <c r="Q50" s="3"/>
      <c r="R50" s="3"/>
      <c r="S50" s="3"/>
    </row>
    <row r="51">
      <c r="A51" s="3"/>
      <c r="B51" s="3"/>
      <c r="C51" s="3"/>
      <c r="D51" s="3"/>
      <c r="E51" s="3"/>
      <c r="F51" s="3"/>
      <c r="G51" s="3"/>
      <c r="H51" s="3"/>
      <c r="I51" s="3"/>
      <c r="J51" s="3"/>
      <c r="K51" s="3"/>
      <c r="L51" s="3"/>
      <c r="M51" s="3"/>
      <c r="N51" s="3"/>
      <c r="O51" s="3"/>
      <c r="P51" s="3"/>
      <c r="Q51" s="3"/>
      <c r="R51" s="3"/>
      <c r="S51" s="3"/>
    </row>
    <row r="52">
      <c r="A52" s="3"/>
      <c r="B52" s="3"/>
      <c r="C52" s="3"/>
      <c r="D52" s="3"/>
      <c r="E52" s="3"/>
      <c r="F52" s="3"/>
      <c r="G52" s="3"/>
      <c r="H52" s="3"/>
      <c r="I52" s="3"/>
      <c r="J52" s="3"/>
      <c r="K52" s="3"/>
      <c r="L52" s="3"/>
      <c r="M52" s="3"/>
      <c r="N52" s="3"/>
      <c r="O52" s="3"/>
      <c r="P52" s="3"/>
      <c r="Q52" s="3"/>
      <c r="R52" s="3"/>
      <c r="S52" s="3"/>
    </row>
    <row r="53">
      <c r="A53" s="3"/>
      <c r="B53" s="3"/>
      <c r="C53" s="3"/>
      <c r="D53" s="3"/>
      <c r="E53" s="3"/>
      <c r="F53" s="3"/>
      <c r="G53" s="3"/>
      <c r="H53" s="3"/>
      <c r="I53" s="3"/>
      <c r="J53" s="3"/>
      <c r="K53" s="3"/>
      <c r="L53" s="3"/>
      <c r="M53" s="3"/>
      <c r="N53" s="3"/>
      <c r="O53" s="3"/>
      <c r="P53" s="3"/>
      <c r="Q53" s="3"/>
      <c r="R53" s="3"/>
      <c r="S53" s="3"/>
    </row>
    <row r="54">
      <c r="A54" s="3"/>
      <c r="B54" s="3"/>
      <c r="C54" s="3"/>
      <c r="D54" s="3"/>
      <c r="E54" s="3"/>
      <c r="F54" s="3"/>
      <c r="G54" s="3"/>
      <c r="H54" s="3"/>
      <c r="I54" s="3"/>
      <c r="J54" s="3"/>
      <c r="K54" s="3"/>
      <c r="L54" s="3"/>
      <c r="M54" s="3"/>
      <c r="N54" s="3"/>
      <c r="O54" s="3"/>
      <c r="P54" s="3"/>
      <c r="Q54" s="3"/>
      <c r="R54" s="3"/>
      <c r="S54" s="3"/>
    </row>
    <row r="55">
      <c r="A55" s="3"/>
      <c r="B55" s="3"/>
      <c r="C55" s="3"/>
      <c r="D55" s="3"/>
      <c r="E55" s="3"/>
      <c r="F55" s="3"/>
      <c r="G55" s="3"/>
      <c r="H55" s="3"/>
      <c r="I55" s="3"/>
      <c r="J55" s="3"/>
      <c r="K55" s="3"/>
      <c r="L55" s="3"/>
      <c r="M55" s="3"/>
      <c r="N55" s="3"/>
      <c r="O55" s="3"/>
      <c r="P55" s="3"/>
      <c r="Q55" s="3"/>
      <c r="R55" s="3"/>
      <c r="S55" s="3"/>
    </row>
    <row r="56">
      <c r="A56" s="3"/>
      <c r="B56" s="3"/>
      <c r="C56" s="3"/>
      <c r="D56" s="3"/>
      <c r="E56" s="3"/>
      <c r="F56" s="3"/>
      <c r="G56" s="3"/>
      <c r="H56" s="3"/>
      <c r="I56" s="3"/>
      <c r="J56" s="3"/>
      <c r="K56" s="3"/>
      <c r="L56" s="3"/>
      <c r="M56" s="3"/>
      <c r="N56" s="3"/>
      <c r="O56" s="3"/>
      <c r="P56" s="3"/>
      <c r="Q56" s="3"/>
      <c r="R56" s="3"/>
      <c r="S56" s="3"/>
    </row>
    <row r="57">
      <c r="A57" s="3"/>
      <c r="B57" s="3"/>
      <c r="C57" s="3"/>
      <c r="D57" s="3"/>
      <c r="E57" s="3"/>
      <c r="F57" s="3"/>
      <c r="G57" s="3"/>
      <c r="H57" s="3"/>
      <c r="I57" s="3"/>
      <c r="J57" s="3"/>
      <c r="K57" s="3"/>
      <c r="L57" s="3"/>
      <c r="M57" s="3"/>
      <c r="N57" s="3"/>
      <c r="O57" s="3"/>
      <c r="P57" s="3"/>
      <c r="Q57" s="3"/>
      <c r="R57" s="3"/>
      <c r="S57" s="3"/>
    </row>
    <row r="58">
      <c r="A58" s="3"/>
      <c r="B58" s="3"/>
      <c r="C58" s="3"/>
      <c r="D58" s="3"/>
      <c r="E58" s="3"/>
      <c r="F58" s="3"/>
      <c r="G58" s="3"/>
      <c r="H58" s="3"/>
      <c r="I58" s="3"/>
      <c r="J58" s="3"/>
      <c r="K58" s="3"/>
      <c r="L58" s="3"/>
      <c r="M58" s="3"/>
      <c r="N58" s="3"/>
      <c r="O58" s="3"/>
      <c r="P58" s="3"/>
      <c r="Q58" s="3"/>
      <c r="R58" s="3"/>
      <c r="S58" s="3"/>
    </row>
    <row r="59">
      <c r="A59" s="3"/>
      <c r="B59" s="3"/>
      <c r="C59" s="3"/>
      <c r="D59" s="3"/>
      <c r="E59" s="3"/>
      <c r="F59" s="3"/>
      <c r="G59" s="3"/>
      <c r="H59" s="3"/>
      <c r="I59" s="3"/>
      <c r="J59" s="3"/>
      <c r="K59" s="3"/>
      <c r="L59" s="3"/>
      <c r="M59" s="3"/>
      <c r="N59" s="3"/>
      <c r="O59" s="3"/>
      <c r="P59" s="3"/>
      <c r="Q59" s="3"/>
      <c r="R59" s="3"/>
      <c r="S59" s="3"/>
    </row>
  </sheetData>
  <mergeCells count="5">
    <mergeCell ref="A1:E2"/>
    <mergeCell ref="B3:D3"/>
    <mergeCell ref="I5:M6"/>
    <mergeCell ref="I7:M12"/>
    <mergeCell ref="I15:M15"/>
  </mergeCells>
  <conditionalFormatting sqref="C5:C33">
    <cfRule type="colorScale" priority="1">
      <colorScale>
        <cfvo type="min"/>
        <cfvo type="max"/>
        <color rgb="FF57BB8A"/>
        <color rgb="FFFFFFFF"/>
      </colorScale>
    </cfRule>
  </conditionalFormatting>
  <dataValidations>
    <dataValidation type="list" allowBlank="1" sqref="B5:B33">
      <formula1>Reference!$B$2:$B$111</formula1>
    </dataValidation>
    <dataValidation type="list" allowBlank="1" sqref="F6 F9">
      <formula1>Reference!$B$1:$N$1</formula1>
    </dataValidation>
  </dataValidations>
  <hyperlinks>
    <hyperlink r:id="rId1" ref="I7"/>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14" width="18.13"/>
  </cols>
  <sheetData>
    <row r="1">
      <c r="A1" s="40" t="s">
        <v>15</v>
      </c>
      <c r="B1" s="41" t="s">
        <v>9</v>
      </c>
      <c r="C1" s="41" t="s">
        <v>16</v>
      </c>
      <c r="D1" s="41" t="s">
        <v>17</v>
      </c>
      <c r="E1" s="41" t="s">
        <v>14</v>
      </c>
      <c r="F1" s="41" t="s">
        <v>18</v>
      </c>
      <c r="G1" s="41" t="s">
        <v>19</v>
      </c>
      <c r="H1" s="41" t="s">
        <v>20</v>
      </c>
      <c r="I1" s="41" t="s">
        <v>21</v>
      </c>
      <c r="J1" s="41" t="s">
        <v>22</v>
      </c>
      <c r="K1" s="41" t="s">
        <v>23</v>
      </c>
      <c r="L1" s="41" t="s">
        <v>24</v>
      </c>
      <c r="M1" s="41" t="s">
        <v>25</v>
      </c>
      <c r="N1" s="41" t="s">
        <v>26</v>
      </c>
    </row>
    <row r="2">
      <c r="A2" s="42"/>
      <c r="B2" s="43" t="s">
        <v>27</v>
      </c>
      <c r="C2" s="43" t="s">
        <v>28</v>
      </c>
      <c r="D2" s="43" t="s">
        <v>29</v>
      </c>
      <c r="E2" s="43" t="s">
        <v>30</v>
      </c>
      <c r="F2" s="43" t="s">
        <v>31</v>
      </c>
      <c r="G2" s="42"/>
      <c r="H2" s="43" t="s">
        <v>32</v>
      </c>
      <c r="I2" s="43" t="s">
        <v>33</v>
      </c>
      <c r="J2" s="43" t="s">
        <v>34</v>
      </c>
      <c r="K2" s="43" t="s">
        <v>35</v>
      </c>
      <c r="L2" s="43" t="s">
        <v>36</v>
      </c>
      <c r="M2" s="44" t="s">
        <v>37</v>
      </c>
      <c r="N2" s="43" t="s">
        <v>38</v>
      </c>
    </row>
    <row r="3">
      <c r="A3" s="42"/>
      <c r="B3" s="45" t="s">
        <v>39</v>
      </c>
      <c r="C3" s="45" t="s">
        <v>40</v>
      </c>
      <c r="D3" s="45" t="s">
        <v>41</v>
      </c>
      <c r="E3" s="45" t="s">
        <v>42</v>
      </c>
      <c r="F3" s="45" t="s">
        <v>43</v>
      </c>
      <c r="G3" s="46"/>
      <c r="H3" s="46"/>
      <c r="I3" s="47" t="s">
        <v>44</v>
      </c>
      <c r="J3" s="45" t="s">
        <v>45</v>
      </c>
      <c r="K3" s="47" t="s">
        <v>46</v>
      </c>
      <c r="L3" s="46"/>
      <c r="M3" s="48" t="s">
        <v>37</v>
      </c>
      <c r="N3" s="46"/>
    </row>
    <row r="4">
      <c r="A4" s="49"/>
      <c r="B4" s="43" t="s">
        <v>47</v>
      </c>
      <c r="C4" s="43" t="s">
        <v>48</v>
      </c>
      <c r="D4" s="43" t="s">
        <v>49</v>
      </c>
      <c r="E4" s="43" t="s">
        <v>50</v>
      </c>
      <c r="F4" s="43" t="s">
        <v>51</v>
      </c>
      <c r="G4" s="42"/>
      <c r="H4" s="43" t="s">
        <v>52</v>
      </c>
      <c r="I4" s="43" t="s">
        <v>53</v>
      </c>
      <c r="J4" s="43" t="s">
        <v>54</v>
      </c>
      <c r="K4" s="43" t="s">
        <v>55</v>
      </c>
      <c r="L4" s="43" t="s">
        <v>56</v>
      </c>
      <c r="M4" s="44" t="s">
        <v>57</v>
      </c>
      <c r="N4" s="43" t="s">
        <v>58</v>
      </c>
    </row>
    <row r="5">
      <c r="A5" s="50"/>
      <c r="B5" s="45" t="s">
        <v>59</v>
      </c>
      <c r="C5" s="45" t="s">
        <v>60</v>
      </c>
      <c r="D5" s="45" t="s">
        <v>61</v>
      </c>
      <c r="E5" s="45" t="s">
        <v>62</v>
      </c>
      <c r="F5" s="46"/>
      <c r="G5" s="46"/>
      <c r="H5" s="45" t="s">
        <v>63</v>
      </c>
      <c r="I5" s="47" t="s">
        <v>64</v>
      </c>
      <c r="J5" s="46"/>
      <c r="K5" s="45" t="s">
        <v>65</v>
      </c>
      <c r="L5" s="46"/>
      <c r="M5" s="48" t="s">
        <v>66</v>
      </c>
      <c r="N5" s="46"/>
    </row>
    <row r="6">
      <c r="A6" s="51"/>
      <c r="B6" s="43" t="s">
        <v>67</v>
      </c>
      <c r="C6" s="43" t="s">
        <v>68</v>
      </c>
      <c r="D6" s="43" t="s">
        <v>69</v>
      </c>
      <c r="E6" s="52" t="s">
        <v>70</v>
      </c>
      <c r="F6" s="42"/>
      <c r="G6" s="42"/>
      <c r="H6" s="42"/>
      <c r="I6" s="52" t="s">
        <v>71</v>
      </c>
      <c r="J6" s="42"/>
      <c r="K6" s="52" t="s">
        <v>72</v>
      </c>
      <c r="L6" s="42"/>
      <c r="M6" s="44" t="s">
        <v>73</v>
      </c>
      <c r="N6" s="42"/>
    </row>
    <row r="7">
      <c r="A7" s="53"/>
      <c r="B7" s="45" t="s">
        <v>12</v>
      </c>
      <c r="C7" s="45" t="s">
        <v>74</v>
      </c>
      <c r="D7" s="45" t="s">
        <v>75</v>
      </c>
      <c r="E7" s="45" t="s">
        <v>76</v>
      </c>
      <c r="F7" s="45" t="s">
        <v>77</v>
      </c>
      <c r="G7" s="45" t="s">
        <v>78</v>
      </c>
      <c r="H7" s="45" t="s">
        <v>79</v>
      </c>
      <c r="I7" s="47" t="s">
        <v>80</v>
      </c>
      <c r="J7" s="46"/>
      <c r="K7" s="45" t="s">
        <v>81</v>
      </c>
      <c r="L7" s="45" t="s">
        <v>82</v>
      </c>
      <c r="M7" s="48" t="s">
        <v>83</v>
      </c>
      <c r="N7" s="46"/>
    </row>
    <row r="8">
      <c r="A8" s="54"/>
      <c r="B8" s="43" t="s">
        <v>84</v>
      </c>
      <c r="C8" s="43" t="s">
        <v>85</v>
      </c>
      <c r="D8" s="43" t="s">
        <v>86</v>
      </c>
      <c r="E8" s="52" t="s">
        <v>87</v>
      </c>
      <c r="F8" s="42"/>
      <c r="G8" s="42"/>
      <c r="H8" s="43" t="s">
        <v>88</v>
      </c>
      <c r="I8" s="52" t="s">
        <v>89</v>
      </c>
      <c r="J8" s="42"/>
      <c r="K8" s="52" t="s">
        <v>90</v>
      </c>
      <c r="L8" s="42"/>
      <c r="M8" s="44" t="s">
        <v>91</v>
      </c>
      <c r="N8" s="43" t="s">
        <v>92</v>
      </c>
    </row>
    <row r="9">
      <c r="A9" s="55"/>
      <c r="B9" s="45" t="s">
        <v>93</v>
      </c>
      <c r="C9" s="45" t="s">
        <v>94</v>
      </c>
      <c r="D9" s="45" t="s">
        <v>95</v>
      </c>
      <c r="E9" s="45" t="s">
        <v>96</v>
      </c>
      <c r="F9" s="46"/>
      <c r="G9" s="45" t="s">
        <v>97</v>
      </c>
      <c r="H9" s="46"/>
      <c r="I9" s="47" t="s">
        <v>98</v>
      </c>
      <c r="J9" s="46"/>
      <c r="K9" s="46"/>
      <c r="L9" s="47" t="s">
        <v>99</v>
      </c>
      <c r="M9" s="48" t="s">
        <v>100</v>
      </c>
      <c r="N9" s="47" t="s">
        <v>101</v>
      </c>
    </row>
    <row r="10">
      <c r="A10" s="56"/>
      <c r="B10" s="43" t="s">
        <v>102</v>
      </c>
      <c r="C10" s="43" t="s">
        <v>103</v>
      </c>
      <c r="D10" s="43" t="s">
        <v>104</v>
      </c>
      <c r="E10" s="43" t="s">
        <v>105</v>
      </c>
      <c r="F10" s="43" t="s">
        <v>106</v>
      </c>
      <c r="G10" s="43" t="s">
        <v>107</v>
      </c>
      <c r="H10" s="52" t="s">
        <v>108</v>
      </c>
      <c r="I10" s="42"/>
      <c r="J10" s="42"/>
      <c r="K10" s="42"/>
      <c r="L10" s="42"/>
      <c r="M10" s="44" t="s">
        <v>109</v>
      </c>
      <c r="N10" s="42"/>
    </row>
    <row r="11">
      <c r="A11" s="57"/>
      <c r="B11" s="47" t="s">
        <v>110</v>
      </c>
      <c r="C11" s="45" t="s">
        <v>111</v>
      </c>
      <c r="D11" s="45" t="s">
        <v>112</v>
      </c>
      <c r="E11" s="47" t="s">
        <v>113</v>
      </c>
      <c r="F11" s="46"/>
      <c r="G11" s="46"/>
      <c r="H11" s="45" t="s">
        <v>114</v>
      </c>
      <c r="I11" s="47" t="s">
        <v>115</v>
      </c>
      <c r="J11" s="46"/>
      <c r="K11" s="47" t="s">
        <v>116</v>
      </c>
      <c r="L11" s="45" t="s">
        <v>117</v>
      </c>
      <c r="M11" s="48" t="s">
        <v>118</v>
      </c>
      <c r="N11" s="46"/>
    </row>
    <row r="12">
      <c r="A12" s="58"/>
      <c r="B12" s="52" t="s">
        <v>5</v>
      </c>
      <c r="C12" s="43" t="s">
        <v>119</v>
      </c>
      <c r="D12" s="43" t="s">
        <v>120</v>
      </c>
      <c r="E12" s="43" t="s">
        <v>121</v>
      </c>
      <c r="F12" s="42"/>
      <c r="G12" s="42"/>
      <c r="H12" s="43" t="s">
        <v>122</v>
      </c>
      <c r="I12" s="52" t="s">
        <v>123</v>
      </c>
      <c r="J12" s="42"/>
      <c r="K12" s="52" t="s">
        <v>124</v>
      </c>
      <c r="L12" s="43" t="s">
        <v>125</v>
      </c>
      <c r="M12" s="44" t="s">
        <v>126</v>
      </c>
      <c r="N12" s="42"/>
    </row>
    <row r="13">
      <c r="A13" s="59"/>
      <c r="B13" s="45" t="s">
        <v>127</v>
      </c>
      <c r="C13" s="45" t="s">
        <v>128</v>
      </c>
      <c r="D13" s="45" t="s">
        <v>129</v>
      </c>
      <c r="E13" s="45" t="s">
        <v>130</v>
      </c>
      <c r="F13" s="45" t="s">
        <v>131</v>
      </c>
      <c r="G13" s="45" t="s">
        <v>132</v>
      </c>
      <c r="H13" s="46"/>
      <c r="I13" s="47" t="s">
        <v>133</v>
      </c>
      <c r="J13" s="46"/>
      <c r="K13" s="46"/>
      <c r="L13" s="47" t="s">
        <v>134</v>
      </c>
      <c r="M13" s="48" t="s">
        <v>135</v>
      </c>
      <c r="N13" s="46"/>
    </row>
    <row r="14">
      <c r="A14" s="60"/>
      <c r="B14" s="43" t="s">
        <v>136</v>
      </c>
      <c r="C14" s="43" t="s">
        <v>137</v>
      </c>
      <c r="D14" s="43" t="s">
        <v>138</v>
      </c>
      <c r="E14" s="43" t="s">
        <v>139</v>
      </c>
      <c r="F14" s="43" t="s">
        <v>140</v>
      </c>
      <c r="G14" s="43" t="s">
        <v>141</v>
      </c>
      <c r="H14" s="43" t="s">
        <v>142</v>
      </c>
      <c r="I14" s="43" t="s">
        <v>143</v>
      </c>
      <c r="J14" s="42"/>
      <c r="K14" s="43" t="s">
        <v>144</v>
      </c>
      <c r="L14" s="43" t="s">
        <v>145</v>
      </c>
      <c r="M14" s="44" t="s">
        <v>146</v>
      </c>
      <c r="N14" s="43" t="s">
        <v>147</v>
      </c>
    </row>
    <row r="15">
      <c r="A15" s="61"/>
      <c r="B15" s="45" t="s">
        <v>148</v>
      </c>
      <c r="C15" s="46"/>
      <c r="D15" s="46"/>
      <c r="E15" s="46"/>
      <c r="F15" s="45" t="s">
        <v>149</v>
      </c>
      <c r="G15" s="46"/>
      <c r="H15" s="46"/>
      <c r="I15" s="46"/>
      <c r="J15" s="46"/>
      <c r="K15" s="46"/>
      <c r="L15" s="47" t="s">
        <v>150</v>
      </c>
      <c r="M15" s="48" t="s">
        <v>151</v>
      </c>
      <c r="N15" s="46"/>
    </row>
    <row r="16">
      <c r="A16" s="62"/>
      <c r="B16" s="43" t="s">
        <v>8</v>
      </c>
      <c r="C16" s="43" t="s">
        <v>152</v>
      </c>
      <c r="D16" s="43" t="s">
        <v>153</v>
      </c>
      <c r="E16" s="52" t="s">
        <v>154</v>
      </c>
      <c r="F16" s="42"/>
      <c r="G16" s="42"/>
      <c r="H16" s="52" t="s">
        <v>155</v>
      </c>
      <c r="I16" s="52" t="s">
        <v>156</v>
      </c>
      <c r="J16" s="42"/>
      <c r="K16" s="52" t="s">
        <v>157</v>
      </c>
      <c r="L16" s="43" t="s">
        <v>158</v>
      </c>
      <c r="M16" s="44" t="s">
        <v>159</v>
      </c>
      <c r="N16" s="43" t="s">
        <v>160</v>
      </c>
    </row>
    <row r="17">
      <c r="A17" s="63"/>
      <c r="B17" s="45" t="s">
        <v>161</v>
      </c>
      <c r="C17" s="45" t="s">
        <v>162</v>
      </c>
      <c r="D17" s="45" t="s">
        <v>163</v>
      </c>
      <c r="E17" s="45" t="s">
        <v>164</v>
      </c>
      <c r="F17" s="45" t="s">
        <v>165</v>
      </c>
      <c r="G17" s="45" t="s">
        <v>166</v>
      </c>
      <c r="H17" s="45" t="s">
        <v>167</v>
      </c>
      <c r="I17" s="45" t="s">
        <v>168</v>
      </c>
      <c r="J17" s="46"/>
      <c r="K17" s="46"/>
      <c r="L17" s="47" t="s">
        <v>169</v>
      </c>
      <c r="M17" s="48" t="s">
        <v>170</v>
      </c>
      <c r="N17" s="45" t="s">
        <v>171</v>
      </c>
    </row>
    <row r="18">
      <c r="A18" s="64"/>
      <c r="B18" s="52" t="s">
        <v>172</v>
      </c>
      <c r="C18" s="43" t="s">
        <v>173</v>
      </c>
      <c r="D18" s="43" t="s">
        <v>174</v>
      </c>
      <c r="E18" s="43" t="s">
        <v>175</v>
      </c>
      <c r="F18" s="43" t="s">
        <v>176</v>
      </c>
      <c r="G18" s="42"/>
      <c r="H18" s="43" t="s">
        <v>177</v>
      </c>
      <c r="I18" s="43" t="s">
        <v>178</v>
      </c>
      <c r="J18" s="43" t="s">
        <v>179</v>
      </c>
      <c r="K18" s="52" t="s">
        <v>180</v>
      </c>
      <c r="L18" s="42"/>
      <c r="M18" s="44" t="s">
        <v>181</v>
      </c>
      <c r="N18" s="42"/>
    </row>
    <row r="19">
      <c r="A19" s="65"/>
      <c r="B19" s="45" t="s">
        <v>182</v>
      </c>
      <c r="C19" s="45" t="s">
        <v>183</v>
      </c>
      <c r="D19" s="45" t="s">
        <v>184</v>
      </c>
      <c r="E19" s="45" t="s">
        <v>185</v>
      </c>
      <c r="F19" s="45" t="s">
        <v>186</v>
      </c>
      <c r="G19" s="46"/>
      <c r="H19" s="47" t="s">
        <v>187</v>
      </c>
      <c r="I19" s="47" t="s">
        <v>188</v>
      </c>
      <c r="J19" s="46"/>
      <c r="K19" s="47" t="s">
        <v>189</v>
      </c>
      <c r="L19" s="46"/>
      <c r="M19" s="48" t="s">
        <v>190</v>
      </c>
      <c r="N19" s="45" t="s">
        <v>191</v>
      </c>
    </row>
    <row r="20">
      <c r="A20" s="66"/>
      <c r="B20" s="43" t="s">
        <v>192</v>
      </c>
      <c r="C20" s="43" t="s">
        <v>193</v>
      </c>
      <c r="D20" s="43" t="s">
        <v>194</v>
      </c>
      <c r="E20" s="52" t="s">
        <v>195</v>
      </c>
      <c r="F20" s="42"/>
      <c r="G20" s="43" t="s">
        <v>196</v>
      </c>
      <c r="H20" s="43" t="s">
        <v>197</v>
      </c>
      <c r="I20" s="43" t="s">
        <v>198</v>
      </c>
      <c r="J20" s="43" t="s">
        <v>199</v>
      </c>
      <c r="K20" s="43" t="s">
        <v>200</v>
      </c>
      <c r="L20" s="43" t="s">
        <v>201</v>
      </c>
      <c r="M20" s="44" t="s">
        <v>202</v>
      </c>
      <c r="N20" s="42"/>
    </row>
    <row r="21">
      <c r="A21" s="67"/>
      <c r="B21" s="45" t="s">
        <v>203</v>
      </c>
      <c r="C21" s="45" t="s">
        <v>204</v>
      </c>
      <c r="D21" s="45" t="s">
        <v>205</v>
      </c>
      <c r="E21" s="45" t="s">
        <v>206</v>
      </c>
      <c r="F21" s="45" t="s">
        <v>207</v>
      </c>
      <c r="G21" s="46"/>
      <c r="H21" s="46"/>
      <c r="I21" s="47" t="s">
        <v>208</v>
      </c>
      <c r="J21" s="46"/>
      <c r="K21" s="47" t="s">
        <v>209</v>
      </c>
      <c r="L21" s="46"/>
      <c r="M21" s="48" t="s">
        <v>210</v>
      </c>
      <c r="N21" s="46"/>
    </row>
    <row r="22">
      <c r="A22" s="68"/>
      <c r="B22" s="42"/>
      <c r="C22" s="43" t="s">
        <v>211</v>
      </c>
      <c r="D22" s="43" t="s">
        <v>212</v>
      </c>
      <c r="E22" s="43" t="s">
        <v>213</v>
      </c>
      <c r="F22" s="42"/>
      <c r="G22" s="42"/>
      <c r="H22" s="42"/>
      <c r="I22" s="52" t="s">
        <v>214</v>
      </c>
      <c r="J22" s="42"/>
      <c r="K22" s="52" t="s">
        <v>215</v>
      </c>
      <c r="L22" s="42"/>
      <c r="M22" s="44" t="s">
        <v>216</v>
      </c>
      <c r="N22" s="42"/>
    </row>
    <row r="23">
      <c r="A23" s="69"/>
      <c r="B23" s="46"/>
      <c r="C23" s="45" t="s">
        <v>217</v>
      </c>
      <c r="D23" s="45" t="s">
        <v>218</v>
      </c>
      <c r="E23" s="45" t="s">
        <v>219</v>
      </c>
      <c r="F23" s="46"/>
      <c r="G23" s="46"/>
      <c r="H23" s="45" t="s">
        <v>220</v>
      </c>
      <c r="I23" s="47" t="s">
        <v>221</v>
      </c>
      <c r="J23" s="46"/>
      <c r="K23" s="46"/>
      <c r="L23" s="46"/>
      <c r="M23" s="48" t="s">
        <v>222</v>
      </c>
      <c r="N23" s="46"/>
    </row>
    <row r="24">
      <c r="A24" s="70"/>
      <c r="B24" s="42"/>
      <c r="C24" s="43" t="s">
        <v>223</v>
      </c>
      <c r="D24" s="43" t="s">
        <v>224</v>
      </c>
      <c r="E24" s="43" t="s">
        <v>225</v>
      </c>
      <c r="F24" s="42"/>
      <c r="G24" s="42"/>
      <c r="H24" s="43" t="s">
        <v>226</v>
      </c>
      <c r="I24" s="52" t="s">
        <v>227</v>
      </c>
      <c r="J24" s="42"/>
      <c r="K24" s="42"/>
      <c r="L24" s="42"/>
      <c r="M24" s="44" t="s">
        <v>228</v>
      </c>
      <c r="N24" s="42"/>
    </row>
    <row r="25">
      <c r="A25" s="71"/>
      <c r="B25" s="45" t="s">
        <v>10</v>
      </c>
      <c r="C25" s="45" t="s">
        <v>229</v>
      </c>
      <c r="D25" s="45" t="s">
        <v>230</v>
      </c>
      <c r="E25" s="45" t="s">
        <v>231</v>
      </c>
      <c r="F25" s="45" t="s">
        <v>232</v>
      </c>
      <c r="G25" s="46"/>
      <c r="H25" s="46"/>
      <c r="I25" s="47" t="s">
        <v>233</v>
      </c>
      <c r="J25" s="46"/>
      <c r="K25" s="45" t="s">
        <v>234</v>
      </c>
      <c r="L25" s="45" t="s">
        <v>235</v>
      </c>
      <c r="M25" s="48" t="s">
        <v>236</v>
      </c>
      <c r="N25" s="46"/>
    </row>
    <row r="26">
      <c r="A26" s="72"/>
      <c r="B26" s="52" t="s">
        <v>237</v>
      </c>
      <c r="C26" s="43" t="s">
        <v>238</v>
      </c>
      <c r="D26" s="43" t="s">
        <v>239</v>
      </c>
      <c r="E26" s="43" t="s">
        <v>240</v>
      </c>
      <c r="F26" s="42"/>
      <c r="G26" s="43" t="s">
        <v>241</v>
      </c>
      <c r="H26" s="43" t="s">
        <v>242</v>
      </c>
      <c r="I26" s="52" t="s">
        <v>243</v>
      </c>
      <c r="J26" s="42"/>
      <c r="K26" s="52" t="s">
        <v>244</v>
      </c>
      <c r="L26" s="43" t="s">
        <v>245</v>
      </c>
      <c r="M26" s="44" t="s">
        <v>246</v>
      </c>
      <c r="N26" s="42"/>
    </row>
    <row r="27">
      <c r="A27" s="73"/>
      <c r="B27" s="45" t="s">
        <v>247</v>
      </c>
      <c r="C27" s="45" t="s">
        <v>248</v>
      </c>
      <c r="D27" s="45" t="s">
        <v>249</v>
      </c>
      <c r="E27" s="45" t="s">
        <v>250</v>
      </c>
      <c r="F27" s="45" t="s">
        <v>251</v>
      </c>
      <c r="G27" s="46"/>
      <c r="H27" s="46"/>
      <c r="I27" s="47" t="s">
        <v>252</v>
      </c>
      <c r="J27" s="46"/>
      <c r="K27" s="46"/>
      <c r="L27" s="46"/>
      <c r="M27" s="48" t="s">
        <v>253</v>
      </c>
      <c r="N27" s="45" t="s">
        <v>254</v>
      </c>
    </row>
    <row r="28">
      <c r="A28" s="74"/>
      <c r="B28" s="43" t="s">
        <v>255</v>
      </c>
      <c r="C28" s="43" t="s">
        <v>256</v>
      </c>
      <c r="D28" s="43" t="s">
        <v>257</v>
      </c>
      <c r="E28" s="43" t="s">
        <v>258</v>
      </c>
      <c r="F28" s="43" t="s">
        <v>259</v>
      </c>
      <c r="G28" s="42"/>
      <c r="H28" s="43" t="s">
        <v>260</v>
      </c>
      <c r="I28" s="52" t="s">
        <v>261</v>
      </c>
      <c r="J28" s="42"/>
      <c r="K28" s="52" t="s">
        <v>262</v>
      </c>
      <c r="L28" s="43" t="s">
        <v>263</v>
      </c>
      <c r="M28" s="44" t="s">
        <v>264</v>
      </c>
      <c r="N28" s="42"/>
    </row>
    <row r="29">
      <c r="A29" s="75"/>
      <c r="B29" s="45" t="s">
        <v>265</v>
      </c>
      <c r="C29" s="45" t="s">
        <v>266</v>
      </c>
      <c r="D29" s="45" t="s">
        <v>267</v>
      </c>
      <c r="E29" s="47" t="s">
        <v>268</v>
      </c>
      <c r="F29" s="46"/>
      <c r="G29" s="46"/>
      <c r="H29" s="45" t="s">
        <v>269</v>
      </c>
      <c r="I29" s="46"/>
      <c r="J29" s="46"/>
      <c r="K29" s="46"/>
      <c r="L29" s="47" t="s">
        <v>270</v>
      </c>
      <c r="M29" s="48" t="s">
        <v>271</v>
      </c>
      <c r="N29" s="45" t="s">
        <v>272</v>
      </c>
    </row>
    <row r="30">
      <c r="A30" s="76"/>
      <c r="B30" s="43" t="s">
        <v>273</v>
      </c>
      <c r="C30" s="43" t="s">
        <v>274</v>
      </c>
      <c r="D30" s="43" t="s">
        <v>275</v>
      </c>
      <c r="E30" s="43" t="s">
        <v>276</v>
      </c>
      <c r="F30" s="43" t="s">
        <v>277</v>
      </c>
      <c r="G30" s="42"/>
      <c r="H30" s="43" t="s">
        <v>278</v>
      </c>
      <c r="I30" s="43" t="s">
        <v>279</v>
      </c>
      <c r="J30" s="42"/>
      <c r="K30" s="52" t="s">
        <v>280</v>
      </c>
      <c r="L30" s="43" t="s">
        <v>281</v>
      </c>
      <c r="M30" s="44" t="s">
        <v>282</v>
      </c>
      <c r="N30" s="42"/>
    </row>
    <row r="31">
      <c r="A31" s="77"/>
      <c r="B31" s="45" t="s">
        <v>283</v>
      </c>
      <c r="C31" s="45" t="s">
        <v>284</v>
      </c>
      <c r="D31" s="45" t="s">
        <v>285</v>
      </c>
      <c r="E31" s="47" t="s">
        <v>286</v>
      </c>
      <c r="F31" s="46"/>
      <c r="G31" s="46"/>
      <c r="H31" s="47" t="s">
        <v>287</v>
      </c>
      <c r="I31" s="47" t="s">
        <v>288</v>
      </c>
      <c r="J31" s="46"/>
      <c r="K31" s="47" t="s">
        <v>289</v>
      </c>
      <c r="L31" s="45" t="s">
        <v>290</v>
      </c>
      <c r="M31" s="48" t="s">
        <v>291</v>
      </c>
      <c r="N31" s="47" t="s">
        <v>292</v>
      </c>
    </row>
    <row r="32">
      <c r="A32" s="78"/>
      <c r="B32" s="43" t="s">
        <v>293</v>
      </c>
      <c r="C32" s="43" t="s">
        <v>294</v>
      </c>
      <c r="D32" s="43" t="s">
        <v>295</v>
      </c>
      <c r="E32" s="52" t="s">
        <v>296</v>
      </c>
      <c r="F32" s="42"/>
      <c r="G32" s="42"/>
      <c r="H32" s="52" t="s">
        <v>297</v>
      </c>
      <c r="I32" s="42"/>
      <c r="J32" s="42"/>
      <c r="K32" s="42"/>
      <c r="L32" s="42"/>
      <c r="M32" s="44" t="s">
        <v>298</v>
      </c>
      <c r="N32" s="42"/>
    </row>
    <row r="33">
      <c r="A33" s="79"/>
      <c r="B33" s="45" t="s">
        <v>299</v>
      </c>
      <c r="C33" s="45" t="s">
        <v>300</v>
      </c>
      <c r="D33" s="45" t="s">
        <v>301</v>
      </c>
      <c r="E33" s="45" t="s">
        <v>302</v>
      </c>
      <c r="F33" s="46"/>
      <c r="G33" s="46"/>
      <c r="H33" s="46"/>
      <c r="I33" s="47" t="s">
        <v>303</v>
      </c>
      <c r="J33" s="46"/>
      <c r="K33" s="45" t="s">
        <v>304</v>
      </c>
      <c r="L33" s="46"/>
      <c r="M33" s="48" t="s">
        <v>305</v>
      </c>
      <c r="N33" s="46"/>
    </row>
    <row r="34">
      <c r="A34" s="80"/>
      <c r="B34" s="42"/>
      <c r="C34" s="43" t="s">
        <v>306</v>
      </c>
      <c r="D34" s="43" t="s">
        <v>307</v>
      </c>
      <c r="E34" s="81" t="s">
        <v>308</v>
      </c>
      <c r="F34" s="42"/>
      <c r="G34" s="42"/>
      <c r="H34" s="43" t="s">
        <v>309</v>
      </c>
      <c r="I34" s="52" t="s">
        <v>310</v>
      </c>
      <c r="J34" s="42"/>
      <c r="K34" s="42"/>
      <c r="L34" s="42"/>
      <c r="M34" s="44" t="s">
        <v>311</v>
      </c>
      <c r="N34" s="42"/>
    </row>
    <row r="35">
      <c r="A35" s="82"/>
      <c r="B35" s="45" t="s">
        <v>312</v>
      </c>
      <c r="C35" s="45" t="s">
        <v>313</v>
      </c>
      <c r="D35" s="45" t="s">
        <v>314</v>
      </c>
      <c r="E35" s="83" t="s">
        <v>315</v>
      </c>
      <c r="F35" s="45" t="s">
        <v>316</v>
      </c>
      <c r="G35" s="45" t="s">
        <v>317</v>
      </c>
      <c r="H35" s="45" t="s">
        <v>318</v>
      </c>
      <c r="I35" s="45" t="s">
        <v>319</v>
      </c>
      <c r="J35" s="45" t="s">
        <v>320</v>
      </c>
      <c r="K35" s="45" t="s">
        <v>321</v>
      </c>
      <c r="L35" s="45" t="s">
        <v>322</v>
      </c>
      <c r="M35" s="48" t="s">
        <v>323</v>
      </c>
      <c r="N35" s="46"/>
    </row>
    <row r="36">
      <c r="A36" s="84"/>
      <c r="B36" s="43" t="s">
        <v>324</v>
      </c>
      <c r="C36" s="43" t="s">
        <v>325</v>
      </c>
      <c r="D36" s="43" t="s">
        <v>326</v>
      </c>
      <c r="E36" s="43" t="s">
        <v>327</v>
      </c>
      <c r="F36" s="43" t="s">
        <v>328</v>
      </c>
      <c r="G36" s="42"/>
      <c r="H36" s="52" t="s">
        <v>329</v>
      </c>
      <c r="I36" s="43" t="s">
        <v>330</v>
      </c>
      <c r="J36" s="43" t="s">
        <v>331</v>
      </c>
      <c r="K36" s="52" t="s">
        <v>332</v>
      </c>
      <c r="L36" s="42"/>
      <c r="M36" s="44" t="s">
        <v>333</v>
      </c>
      <c r="N36" s="43" t="s">
        <v>334</v>
      </c>
    </row>
    <row r="37">
      <c r="A37" s="85"/>
      <c r="B37" s="45" t="s">
        <v>335</v>
      </c>
      <c r="C37" s="45" t="s">
        <v>336</v>
      </c>
      <c r="D37" s="45" t="s">
        <v>337</v>
      </c>
      <c r="E37" s="47" t="s">
        <v>338</v>
      </c>
      <c r="F37" s="46"/>
      <c r="G37" s="45" t="s">
        <v>339</v>
      </c>
      <c r="H37" s="45" t="s">
        <v>340</v>
      </c>
      <c r="I37" s="47" t="s">
        <v>341</v>
      </c>
      <c r="J37" s="46"/>
      <c r="K37" s="47" t="s">
        <v>342</v>
      </c>
      <c r="L37" s="45" t="s">
        <v>343</v>
      </c>
      <c r="M37" s="48" t="s">
        <v>344</v>
      </c>
      <c r="N37" s="46"/>
    </row>
    <row r="38">
      <c r="A38" s="86"/>
      <c r="B38" s="43" t="s">
        <v>345</v>
      </c>
      <c r="C38" s="43" t="s">
        <v>346</v>
      </c>
      <c r="D38" s="43" t="s">
        <v>347</v>
      </c>
      <c r="E38" s="43" t="s">
        <v>348</v>
      </c>
      <c r="F38" s="42"/>
      <c r="G38" s="42"/>
      <c r="H38" s="42"/>
      <c r="I38" s="52" t="s">
        <v>349</v>
      </c>
      <c r="J38" s="42"/>
      <c r="K38" s="42"/>
      <c r="L38" s="42"/>
      <c r="M38" s="44" t="s">
        <v>350</v>
      </c>
      <c r="N38" s="52" t="s">
        <v>351</v>
      </c>
    </row>
    <row r="39">
      <c r="A39" s="87"/>
      <c r="B39" s="45" t="s">
        <v>352</v>
      </c>
      <c r="C39" s="45" t="s">
        <v>353</v>
      </c>
      <c r="D39" s="45" t="s">
        <v>354</v>
      </c>
      <c r="E39" s="45" t="s">
        <v>355</v>
      </c>
      <c r="F39" s="45" t="s">
        <v>356</v>
      </c>
      <c r="G39" s="46"/>
      <c r="H39" s="47" t="s">
        <v>357</v>
      </c>
      <c r="I39" s="47" t="s">
        <v>358</v>
      </c>
      <c r="J39" s="46"/>
      <c r="K39" s="47" t="s">
        <v>359</v>
      </c>
      <c r="L39" s="46"/>
      <c r="M39" s="48" t="s">
        <v>360</v>
      </c>
      <c r="N39" s="45" t="s">
        <v>361</v>
      </c>
    </row>
    <row r="40">
      <c r="A40" s="88"/>
      <c r="B40" s="42"/>
      <c r="C40" s="43" t="s">
        <v>362</v>
      </c>
      <c r="D40" s="43" t="s">
        <v>363</v>
      </c>
      <c r="E40" s="52" t="s">
        <v>364</v>
      </c>
      <c r="F40" s="42"/>
      <c r="G40" s="42"/>
      <c r="H40" s="52" t="s">
        <v>365</v>
      </c>
      <c r="I40" s="52" t="s">
        <v>366</v>
      </c>
      <c r="J40" s="42"/>
      <c r="K40" s="42"/>
      <c r="L40" s="42"/>
      <c r="M40" s="44" t="s">
        <v>367</v>
      </c>
      <c r="N40" s="42"/>
    </row>
    <row r="41">
      <c r="A41" s="89"/>
      <c r="B41" s="45" t="s">
        <v>368</v>
      </c>
      <c r="C41" s="45" t="s">
        <v>369</v>
      </c>
      <c r="D41" s="45" t="s">
        <v>370</v>
      </c>
      <c r="E41" s="45" t="s">
        <v>371</v>
      </c>
      <c r="F41" s="45" t="s">
        <v>372</v>
      </c>
      <c r="G41" s="46"/>
      <c r="H41" s="46"/>
      <c r="I41" s="47" t="s">
        <v>373</v>
      </c>
      <c r="J41" s="46"/>
      <c r="K41" s="46"/>
      <c r="L41" s="46"/>
      <c r="M41" s="48" t="s">
        <v>374</v>
      </c>
      <c r="N41" s="47" t="s">
        <v>375</v>
      </c>
    </row>
    <row r="42">
      <c r="A42" s="90"/>
      <c r="B42" s="43" t="s">
        <v>376</v>
      </c>
      <c r="C42" s="43" t="s">
        <v>377</v>
      </c>
      <c r="D42" s="43" t="s">
        <v>378</v>
      </c>
      <c r="E42" s="43" t="s">
        <v>379</v>
      </c>
      <c r="F42" s="43" t="s">
        <v>380</v>
      </c>
      <c r="G42" s="43" t="s">
        <v>381</v>
      </c>
      <c r="H42" s="42"/>
      <c r="I42" s="52" t="s">
        <v>382</v>
      </c>
      <c r="J42" s="42"/>
      <c r="K42" s="42"/>
      <c r="L42" s="42"/>
      <c r="M42" s="44" t="s">
        <v>383</v>
      </c>
      <c r="N42" s="43" t="s">
        <v>384</v>
      </c>
    </row>
    <row r="43">
      <c r="A43" s="91"/>
      <c r="B43" s="45" t="s">
        <v>385</v>
      </c>
      <c r="C43" s="45" t="s">
        <v>386</v>
      </c>
      <c r="D43" s="45" t="s">
        <v>387</v>
      </c>
      <c r="E43" s="47" t="s">
        <v>388</v>
      </c>
      <c r="F43" s="46"/>
      <c r="G43" s="45" t="s">
        <v>389</v>
      </c>
      <c r="H43" s="46"/>
      <c r="I43" s="45" t="s">
        <v>390</v>
      </c>
      <c r="J43" s="46"/>
      <c r="K43" s="46"/>
      <c r="L43" s="47" t="s">
        <v>391</v>
      </c>
      <c r="M43" s="48" t="s">
        <v>392</v>
      </c>
      <c r="N43" s="46"/>
    </row>
    <row r="44">
      <c r="A44" s="92"/>
      <c r="B44" s="52" t="s">
        <v>393</v>
      </c>
      <c r="C44" s="43" t="s">
        <v>394</v>
      </c>
      <c r="D44" s="43" t="s">
        <v>395</v>
      </c>
      <c r="E44" s="43" t="s">
        <v>396</v>
      </c>
      <c r="F44" s="43" t="s">
        <v>397</v>
      </c>
      <c r="G44" s="43" t="s">
        <v>398</v>
      </c>
      <c r="H44" s="42"/>
      <c r="I44" s="52" t="s">
        <v>399</v>
      </c>
      <c r="J44" s="42"/>
      <c r="K44" s="42"/>
      <c r="L44" s="52" t="s">
        <v>400</v>
      </c>
      <c r="M44" s="44" t="s">
        <v>401</v>
      </c>
      <c r="N44" s="42"/>
    </row>
    <row r="45">
      <c r="A45" s="93"/>
      <c r="B45" s="45" t="s">
        <v>402</v>
      </c>
      <c r="C45" s="46"/>
      <c r="D45" s="46"/>
      <c r="E45" s="46"/>
      <c r="F45" s="46"/>
      <c r="G45" s="46"/>
      <c r="H45" s="46"/>
      <c r="I45" s="46"/>
      <c r="J45" s="46"/>
      <c r="K45" s="46"/>
      <c r="L45" s="46"/>
      <c r="M45" s="48" t="s">
        <v>403</v>
      </c>
      <c r="N45" s="46"/>
    </row>
    <row r="46">
      <c r="A46" s="94"/>
      <c r="B46" s="43" t="s">
        <v>404</v>
      </c>
      <c r="C46" s="43" t="s">
        <v>405</v>
      </c>
      <c r="D46" s="43" t="s">
        <v>406</v>
      </c>
      <c r="E46" s="43" t="s">
        <v>407</v>
      </c>
      <c r="F46" s="42"/>
      <c r="G46" s="42"/>
      <c r="H46" s="43" t="s">
        <v>408</v>
      </c>
      <c r="I46" s="43" t="s">
        <v>409</v>
      </c>
      <c r="J46" s="43" t="s">
        <v>410</v>
      </c>
      <c r="K46" s="43" t="s">
        <v>411</v>
      </c>
      <c r="L46" s="43" t="s">
        <v>412</v>
      </c>
      <c r="M46" s="44" t="s">
        <v>413</v>
      </c>
      <c r="N46" s="42"/>
      <c r="O46" s="95"/>
    </row>
    <row r="47">
      <c r="A47" s="96"/>
      <c r="B47" s="45" t="s">
        <v>414</v>
      </c>
      <c r="C47" s="45" t="s">
        <v>415</v>
      </c>
      <c r="D47" s="45" t="s">
        <v>416</v>
      </c>
      <c r="E47" s="45" t="s">
        <v>417</v>
      </c>
      <c r="F47" s="45" t="s">
        <v>418</v>
      </c>
      <c r="G47" s="45" t="s">
        <v>419</v>
      </c>
      <c r="H47" s="45" t="s">
        <v>420</v>
      </c>
      <c r="I47" s="45" t="s">
        <v>421</v>
      </c>
      <c r="J47" s="45" t="s">
        <v>422</v>
      </c>
      <c r="K47" s="45" t="s">
        <v>423</v>
      </c>
      <c r="L47" s="45" t="s">
        <v>424</v>
      </c>
      <c r="M47" s="48" t="s">
        <v>425</v>
      </c>
      <c r="N47" s="45" t="s">
        <v>426</v>
      </c>
    </row>
    <row r="48">
      <c r="A48" s="97"/>
      <c r="B48" s="43" t="s">
        <v>427</v>
      </c>
      <c r="C48" s="43" t="s">
        <v>428</v>
      </c>
      <c r="D48" s="43" t="s">
        <v>429</v>
      </c>
      <c r="E48" s="43" t="s">
        <v>430</v>
      </c>
      <c r="F48" s="43" t="s">
        <v>431</v>
      </c>
      <c r="G48" s="42"/>
      <c r="H48" s="42"/>
      <c r="I48" s="52" t="s">
        <v>432</v>
      </c>
      <c r="J48" s="42"/>
      <c r="K48" s="42"/>
      <c r="L48" s="42"/>
      <c r="M48" s="44" t="s">
        <v>433</v>
      </c>
      <c r="N48" s="43" t="s">
        <v>434</v>
      </c>
    </row>
    <row r="49">
      <c r="A49" s="98"/>
      <c r="B49" s="47" t="s">
        <v>435</v>
      </c>
      <c r="C49" s="46"/>
      <c r="D49" s="46"/>
      <c r="E49" s="46"/>
      <c r="F49" s="46"/>
      <c r="G49" s="46"/>
      <c r="H49" s="46"/>
      <c r="I49" s="46"/>
      <c r="J49" s="46"/>
      <c r="K49" s="46"/>
      <c r="L49" s="46"/>
      <c r="M49" s="48" t="s">
        <v>436</v>
      </c>
      <c r="N49" s="46"/>
    </row>
    <row r="50">
      <c r="A50" s="99"/>
      <c r="B50" s="43" t="s">
        <v>437</v>
      </c>
      <c r="C50" s="42"/>
      <c r="D50" s="42"/>
      <c r="E50" s="43" t="s">
        <v>438</v>
      </c>
      <c r="F50" s="42"/>
      <c r="G50" s="42"/>
      <c r="H50" s="42"/>
      <c r="I50" s="42"/>
      <c r="J50" s="52" t="s">
        <v>439</v>
      </c>
      <c r="K50" s="42"/>
      <c r="L50" s="42"/>
      <c r="M50" s="44" t="s">
        <v>440</v>
      </c>
      <c r="N50" s="52" t="s">
        <v>441</v>
      </c>
    </row>
    <row r="51">
      <c r="A51" s="100"/>
      <c r="B51" s="46"/>
      <c r="C51" s="45" t="s">
        <v>442</v>
      </c>
      <c r="D51" s="45" t="s">
        <v>443</v>
      </c>
      <c r="E51" s="45" t="s">
        <v>444</v>
      </c>
      <c r="F51" s="46"/>
      <c r="G51" s="46"/>
      <c r="H51" s="46"/>
      <c r="I51" s="47" t="s">
        <v>445</v>
      </c>
      <c r="J51" s="46"/>
      <c r="K51" s="47" t="s">
        <v>446</v>
      </c>
      <c r="L51" s="46"/>
      <c r="M51" s="48" t="s">
        <v>447</v>
      </c>
      <c r="N51" s="46"/>
    </row>
    <row r="52">
      <c r="A52" s="101"/>
      <c r="B52" s="43" t="s">
        <v>448</v>
      </c>
      <c r="C52" s="43" t="s">
        <v>449</v>
      </c>
      <c r="D52" s="43" t="s">
        <v>450</v>
      </c>
      <c r="E52" s="43" t="s">
        <v>451</v>
      </c>
      <c r="F52" s="42"/>
      <c r="G52" s="43" t="s">
        <v>452</v>
      </c>
      <c r="H52" s="43" t="s">
        <v>453</v>
      </c>
      <c r="I52" s="43" t="s">
        <v>454</v>
      </c>
      <c r="J52" s="43" t="s">
        <v>455</v>
      </c>
      <c r="K52" s="52" t="s">
        <v>456</v>
      </c>
      <c r="L52" s="42"/>
      <c r="M52" s="44" t="s">
        <v>457</v>
      </c>
      <c r="N52" s="42"/>
    </row>
    <row r="53">
      <c r="A53" s="102"/>
      <c r="B53" s="45" t="s">
        <v>458</v>
      </c>
      <c r="C53" s="45" t="s">
        <v>459</v>
      </c>
      <c r="D53" s="45" t="s">
        <v>460</v>
      </c>
      <c r="E53" s="45" t="s">
        <v>461</v>
      </c>
      <c r="F53" s="45" t="s">
        <v>462</v>
      </c>
      <c r="G53" s="46"/>
      <c r="H53" s="46"/>
      <c r="I53" s="45" t="s">
        <v>463</v>
      </c>
      <c r="J53" s="46"/>
      <c r="K53" s="47" t="s">
        <v>464</v>
      </c>
      <c r="L53" s="45" t="s">
        <v>465</v>
      </c>
      <c r="M53" s="48" t="s">
        <v>466</v>
      </c>
      <c r="N53" s="46"/>
    </row>
    <row r="54">
      <c r="A54" s="103"/>
      <c r="B54" s="43" t="s">
        <v>467</v>
      </c>
      <c r="C54" s="43" t="s">
        <v>468</v>
      </c>
      <c r="D54" s="43" t="s">
        <v>469</v>
      </c>
      <c r="E54" s="42"/>
      <c r="F54" s="43" t="s">
        <v>470</v>
      </c>
      <c r="G54" s="42"/>
      <c r="H54" s="42"/>
      <c r="I54" s="52" t="s">
        <v>471</v>
      </c>
      <c r="J54" s="43" t="s">
        <v>472</v>
      </c>
      <c r="K54" s="42"/>
      <c r="L54" s="52" t="s">
        <v>473</v>
      </c>
      <c r="M54" s="44" t="s">
        <v>474</v>
      </c>
      <c r="N54" s="52" t="s">
        <v>475</v>
      </c>
    </row>
    <row r="55">
      <c r="A55" s="104"/>
      <c r="B55" s="46"/>
      <c r="C55" s="45" t="s">
        <v>476</v>
      </c>
      <c r="D55" s="45" t="s">
        <v>477</v>
      </c>
      <c r="E55" s="45" t="s">
        <v>478</v>
      </c>
      <c r="F55" s="46"/>
      <c r="G55" s="46"/>
      <c r="H55" s="46"/>
      <c r="I55" s="47" t="s">
        <v>479</v>
      </c>
      <c r="J55" s="46"/>
      <c r="K55" s="47" t="s">
        <v>480</v>
      </c>
      <c r="L55" s="46"/>
      <c r="M55" s="48" t="s">
        <v>481</v>
      </c>
      <c r="N55" s="46"/>
    </row>
    <row r="56">
      <c r="A56" s="105"/>
      <c r="B56" s="43" t="s">
        <v>482</v>
      </c>
      <c r="C56" s="43" t="s">
        <v>483</v>
      </c>
      <c r="D56" s="43" t="s">
        <v>484</v>
      </c>
      <c r="E56" s="43" t="s">
        <v>485</v>
      </c>
      <c r="F56" s="43" t="s">
        <v>486</v>
      </c>
      <c r="G56" s="43" t="s">
        <v>487</v>
      </c>
      <c r="H56" s="43" t="s">
        <v>488</v>
      </c>
      <c r="I56" s="43" t="s">
        <v>489</v>
      </c>
      <c r="J56" s="43" t="s">
        <v>490</v>
      </c>
      <c r="K56" s="52" t="s">
        <v>491</v>
      </c>
      <c r="L56" s="42"/>
      <c r="M56" s="44" t="s">
        <v>492</v>
      </c>
      <c r="N56" s="43" t="s">
        <v>493</v>
      </c>
    </row>
    <row r="57">
      <c r="A57" s="106"/>
      <c r="B57" s="45" t="s">
        <v>494</v>
      </c>
      <c r="C57" s="45" t="s">
        <v>495</v>
      </c>
      <c r="D57" s="45" t="s">
        <v>496</v>
      </c>
      <c r="E57" s="47" t="s">
        <v>497</v>
      </c>
      <c r="F57" s="46"/>
      <c r="G57" s="45" t="s">
        <v>498</v>
      </c>
      <c r="H57" s="45" t="s">
        <v>499</v>
      </c>
      <c r="I57" s="47" t="s">
        <v>500</v>
      </c>
      <c r="J57" s="46"/>
      <c r="K57" s="47" t="s">
        <v>501</v>
      </c>
      <c r="L57" s="46"/>
      <c r="M57" s="48" t="s">
        <v>502</v>
      </c>
      <c r="N57" s="46"/>
    </row>
    <row r="58">
      <c r="A58" s="107"/>
      <c r="B58" s="43" t="s">
        <v>503</v>
      </c>
      <c r="C58" s="43" t="s">
        <v>504</v>
      </c>
      <c r="D58" s="43" t="s">
        <v>505</v>
      </c>
      <c r="E58" s="52" t="s">
        <v>506</v>
      </c>
      <c r="F58" s="42"/>
      <c r="G58" s="43" t="s">
        <v>507</v>
      </c>
      <c r="H58" s="42"/>
      <c r="I58" s="52" t="s">
        <v>508</v>
      </c>
      <c r="J58" s="42"/>
      <c r="K58" s="42"/>
      <c r="L58" s="42"/>
      <c r="M58" s="44" t="s">
        <v>509</v>
      </c>
      <c r="N58" s="42"/>
    </row>
    <row r="59">
      <c r="A59" s="108"/>
      <c r="B59" s="45" t="s">
        <v>510</v>
      </c>
      <c r="C59" s="45" t="s">
        <v>511</v>
      </c>
      <c r="D59" s="45" t="s">
        <v>512</v>
      </c>
      <c r="E59" s="47" t="s">
        <v>513</v>
      </c>
      <c r="F59" s="46"/>
      <c r="G59" s="45" t="s">
        <v>514</v>
      </c>
      <c r="H59" s="45" t="s">
        <v>515</v>
      </c>
      <c r="I59" s="47" t="s">
        <v>516</v>
      </c>
      <c r="J59" s="46"/>
      <c r="K59" s="45" t="s">
        <v>517</v>
      </c>
      <c r="L59" s="46"/>
      <c r="M59" s="48" t="s">
        <v>518</v>
      </c>
      <c r="N59" s="47" t="s">
        <v>519</v>
      </c>
    </row>
    <row r="60">
      <c r="A60" s="109"/>
      <c r="B60" s="43" t="s">
        <v>520</v>
      </c>
      <c r="C60" s="43" t="s">
        <v>521</v>
      </c>
      <c r="D60" s="43" t="s">
        <v>522</v>
      </c>
      <c r="E60" s="43" t="s">
        <v>523</v>
      </c>
      <c r="F60" s="43" t="s">
        <v>524</v>
      </c>
      <c r="G60" s="43" t="s">
        <v>525</v>
      </c>
      <c r="H60" s="43" t="s">
        <v>526</v>
      </c>
      <c r="I60" s="43" t="s">
        <v>527</v>
      </c>
      <c r="J60" s="43" t="s">
        <v>528</v>
      </c>
      <c r="K60" s="42"/>
      <c r="L60" s="42"/>
      <c r="M60" s="44" t="s">
        <v>529</v>
      </c>
      <c r="N60" s="52" t="s">
        <v>530</v>
      </c>
    </row>
    <row r="61">
      <c r="A61" s="110"/>
      <c r="B61" s="45" t="s">
        <v>531</v>
      </c>
      <c r="C61" s="45" t="s">
        <v>532</v>
      </c>
      <c r="D61" s="45" t="s">
        <v>533</v>
      </c>
      <c r="E61" s="47" t="s">
        <v>534</v>
      </c>
      <c r="F61" s="46"/>
      <c r="G61" s="46"/>
      <c r="H61" s="47" t="s">
        <v>535</v>
      </c>
      <c r="I61" s="47" t="s">
        <v>536</v>
      </c>
      <c r="J61" s="46"/>
      <c r="K61" s="46"/>
      <c r="L61" s="46"/>
      <c r="M61" s="48" t="s">
        <v>537</v>
      </c>
      <c r="N61" s="46"/>
    </row>
    <row r="62">
      <c r="A62" s="111"/>
      <c r="B62" s="45" t="s">
        <v>538</v>
      </c>
      <c r="C62" s="112"/>
      <c r="D62" s="45" t="s">
        <v>522</v>
      </c>
      <c r="E62" s="45" t="s">
        <v>539</v>
      </c>
      <c r="F62" s="46"/>
      <c r="G62" s="46"/>
      <c r="H62" s="112"/>
      <c r="I62" s="112"/>
      <c r="J62" s="46" t="s">
        <v>540</v>
      </c>
      <c r="K62" s="46"/>
      <c r="L62" s="46" t="s">
        <v>541</v>
      </c>
      <c r="M62" s="113" t="s">
        <v>542</v>
      </c>
      <c r="N62" s="46"/>
      <c r="O62" s="114"/>
      <c r="P62" s="114"/>
      <c r="Q62" s="114"/>
      <c r="R62" s="114"/>
      <c r="S62" s="114"/>
      <c r="T62" s="114"/>
      <c r="U62" s="114"/>
      <c r="V62" s="114"/>
      <c r="W62" s="114"/>
      <c r="X62" s="114"/>
      <c r="Y62" s="114"/>
      <c r="Z62" s="114"/>
    </row>
    <row r="63">
      <c r="A63" s="115"/>
      <c r="B63" s="43" t="s">
        <v>543</v>
      </c>
      <c r="C63" s="43" t="s">
        <v>544</v>
      </c>
      <c r="D63" s="43" t="s">
        <v>545</v>
      </c>
      <c r="E63" s="43" t="s">
        <v>546</v>
      </c>
      <c r="F63" s="43" t="s">
        <v>547</v>
      </c>
      <c r="G63" s="43" t="s">
        <v>548</v>
      </c>
      <c r="H63" s="42"/>
      <c r="I63" s="52" t="s">
        <v>549</v>
      </c>
      <c r="J63" s="42"/>
      <c r="K63" s="42"/>
      <c r="L63" s="42"/>
      <c r="M63" s="44" t="s">
        <v>550</v>
      </c>
      <c r="N63" s="52" t="s">
        <v>551</v>
      </c>
    </row>
    <row r="64">
      <c r="A64" s="116"/>
      <c r="B64" s="45" t="s">
        <v>552</v>
      </c>
      <c r="C64" s="45" t="s">
        <v>553</v>
      </c>
      <c r="D64" s="45" t="s">
        <v>554</v>
      </c>
      <c r="E64" s="45" t="s">
        <v>555</v>
      </c>
      <c r="F64" s="45" t="s">
        <v>556</v>
      </c>
      <c r="G64" s="46"/>
      <c r="H64" s="47" t="s">
        <v>557</v>
      </c>
      <c r="I64" s="45" t="s">
        <v>558</v>
      </c>
      <c r="J64" s="45" t="s">
        <v>559</v>
      </c>
      <c r="K64" s="47" t="s">
        <v>560</v>
      </c>
      <c r="L64" s="46"/>
      <c r="M64" s="48" t="s">
        <v>561</v>
      </c>
      <c r="N64" s="46"/>
    </row>
    <row r="65">
      <c r="A65" s="117"/>
      <c r="B65" s="52" t="s">
        <v>562</v>
      </c>
      <c r="C65" s="43" t="s">
        <v>563</v>
      </c>
      <c r="D65" s="43" t="s">
        <v>564</v>
      </c>
      <c r="E65" s="81" t="s">
        <v>565</v>
      </c>
      <c r="F65" s="81" t="s">
        <v>566</v>
      </c>
      <c r="G65" s="43" t="s">
        <v>567</v>
      </c>
      <c r="H65" s="42"/>
      <c r="I65" s="52" t="s">
        <v>568</v>
      </c>
      <c r="J65" s="42"/>
      <c r="K65" s="42"/>
      <c r="L65" s="42"/>
      <c r="M65" s="44" t="s">
        <v>569</v>
      </c>
      <c r="N65" s="42"/>
    </row>
    <row r="66">
      <c r="A66" s="118"/>
      <c r="B66" s="45" t="s">
        <v>570</v>
      </c>
      <c r="C66" s="45" t="s">
        <v>571</v>
      </c>
      <c r="D66" s="45" t="s">
        <v>572</v>
      </c>
      <c r="E66" s="46"/>
      <c r="F66" s="47" t="s">
        <v>573</v>
      </c>
      <c r="G66" s="46"/>
      <c r="H66" s="46"/>
      <c r="I66" s="47" t="s">
        <v>574</v>
      </c>
      <c r="J66" s="45" t="s">
        <v>575</v>
      </c>
      <c r="K66" s="46"/>
      <c r="L66" s="46"/>
      <c r="M66" s="48" t="s">
        <v>576</v>
      </c>
      <c r="N66" s="46"/>
    </row>
    <row r="67">
      <c r="A67" s="119"/>
      <c r="B67" s="52" t="s">
        <v>577</v>
      </c>
      <c r="C67" s="43" t="s">
        <v>578</v>
      </c>
      <c r="D67" s="43" t="s">
        <v>579</v>
      </c>
      <c r="E67" s="43" t="s">
        <v>580</v>
      </c>
      <c r="F67" s="43" t="s">
        <v>581</v>
      </c>
      <c r="G67" s="43" t="s">
        <v>582</v>
      </c>
      <c r="H67" s="42"/>
      <c r="I67" s="52" t="s">
        <v>583</v>
      </c>
      <c r="J67" s="43" t="s">
        <v>584</v>
      </c>
      <c r="K67" s="42"/>
      <c r="L67" s="52" t="s">
        <v>585</v>
      </c>
      <c r="M67" s="44" t="s">
        <v>586</v>
      </c>
      <c r="N67" s="43" t="s">
        <v>587</v>
      </c>
    </row>
    <row r="68">
      <c r="A68" s="120"/>
      <c r="B68" s="45" t="s">
        <v>588</v>
      </c>
      <c r="C68" s="45" t="s">
        <v>589</v>
      </c>
      <c r="D68" s="45" t="s">
        <v>590</v>
      </c>
      <c r="E68" s="45" t="s">
        <v>591</v>
      </c>
      <c r="F68" s="45" t="s">
        <v>592</v>
      </c>
      <c r="G68" s="46"/>
      <c r="H68" s="46"/>
      <c r="I68" s="47" t="s">
        <v>593</v>
      </c>
      <c r="J68" s="46"/>
      <c r="K68" s="46"/>
      <c r="L68" s="46"/>
      <c r="M68" s="48" t="s">
        <v>594</v>
      </c>
      <c r="N68" s="46"/>
    </row>
    <row r="69">
      <c r="A69" s="121"/>
      <c r="B69" s="43" t="s">
        <v>595</v>
      </c>
      <c r="C69" s="43" t="s">
        <v>596</v>
      </c>
      <c r="D69" s="43" t="s">
        <v>597</v>
      </c>
      <c r="E69" s="52" t="s">
        <v>598</v>
      </c>
      <c r="F69" s="42"/>
      <c r="G69" s="42"/>
      <c r="H69" s="42"/>
      <c r="I69" s="52" t="s">
        <v>599</v>
      </c>
      <c r="J69" s="42"/>
      <c r="K69" s="42"/>
      <c r="L69" s="42"/>
      <c r="M69" s="44" t="s">
        <v>600</v>
      </c>
      <c r="N69" s="42"/>
    </row>
    <row r="70">
      <c r="A70" s="122"/>
      <c r="B70" s="45" t="s">
        <v>601</v>
      </c>
      <c r="C70" s="45" t="s">
        <v>602</v>
      </c>
      <c r="D70" s="45" t="s">
        <v>603</v>
      </c>
      <c r="E70" s="45" t="s">
        <v>604</v>
      </c>
      <c r="F70" s="45" t="s">
        <v>605</v>
      </c>
      <c r="G70" s="45" t="s">
        <v>606</v>
      </c>
      <c r="H70" s="46"/>
      <c r="I70" s="47" t="s">
        <v>607</v>
      </c>
      <c r="J70" s="46"/>
      <c r="K70" s="45" t="s">
        <v>608</v>
      </c>
      <c r="L70" s="46"/>
      <c r="M70" s="48" t="s">
        <v>609</v>
      </c>
      <c r="N70" s="45" t="s">
        <v>610</v>
      </c>
    </row>
    <row r="71">
      <c r="A71" s="123"/>
      <c r="B71" s="43" t="s">
        <v>611</v>
      </c>
      <c r="C71" s="43" t="s">
        <v>612</v>
      </c>
      <c r="D71" s="43" t="s">
        <v>613</v>
      </c>
      <c r="E71" s="43" t="s">
        <v>614</v>
      </c>
      <c r="F71" s="43" t="s">
        <v>615</v>
      </c>
      <c r="G71" s="43" t="s">
        <v>616</v>
      </c>
      <c r="H71" s="42"/>
      <c r="I71" s="52" t="s">
        <v>617</v>
      </c>
      <c r="J71" s="42"/>
      <c r="K71" s="52" t="s">
        <v>618</v>
      </c>
      <c r="L71" s="43" t="s">
        <v>619</v>
      </c>
      <c r="M71" s="44" t="s">
        <v>620</v>
      </c>
      <c r="N71" s="42"/>
    </row>
    <row r="72">
      <c r="A72" s="124"/>
      <c r="B72" s="47" t="s">
        <v>621</v>
      </c>
      <c r="C72" s="45" t="s">
        <v>622</v>
      </c>
      <c r="D72" s="45" t="s">
        <v>623</v>
      </c>
      <c r="E72" s="47" t="s">
        <v>624</v>
      </c>
      <c r="F72" s="46"/>
      <c r="G72" s="45" t="s">
        <v>625</v>
      </c>
      <c r="H72" s="45" t="s">
        <v>626</v>
      </c>
      <c r="I72" s="47" t="s">
        <v>627</v>
      </c>
      <c r="J72" s="46"/>
      <c r="K72" s="46"/>
      <c r="L72" s="47" t="s">
        <v>628</v>
      </c>
      <c r="M72" s="48" t="s">
        <v>629</v>
      </c>
      <c r="N72" s="45" t="s">
        <v>630</v>
      </c>
    </row>
    <row r="73">
      <c r="A73" s="125"/>
      <c r="B73" s="43" t="s">
        <v>631</v>
      </c>
      <c r="C73" s="43" t="s">
        <v>632</v>
      </c>
      <c r="D73" s="43" t="s">
        <v>633</v>
      </c>
      <c r="E73" s="43" t="s">
        <v>634</v>
      </c>
      <c r="F73" s="43" t="s">
        <v>635</v>
      </c>
      <c r="G73" s="42"/>
      <c r="H73" s="52" t="s">
        <v>636</v>
      </c>
      <c r="I73" s="52" t="s">
        <v>637</v>
      </c>
      <c r="J73" s="42"/>
      <c r="K73" s="42"/>
      <c r="L73" s="52" t="s">
        <v>638</v>
      </c>
      <c r="M73" s="44" t="s">
        <v>639</v>
      </c>
      <c r="N73" s="43" t="s">
        <v>640</v>
      </c>
    </row>
    <row r="74">
      <c r="A74" s="126"/>
      <c r="B74" s="47" t="s">
        <v>641</v>
      </c>
      <c r="C74" s="45" t="s">
        <v>642</v>
      </c>
      <c r="D74" s="45" t="s">
        <v>643</v>
      </c>
      <c r="E74" s="45" t="s">
        <v>644</v>
      </c>
      <c r="F74" s="45" t="s">
        <v>645</v>
      </c>
      <c r="G74" s="45" t="s">
        <v>646</v>
      </c>
      <c r="H74" s="46"/>
      <c r="I74" s="45" t="s">
        <v>647</v>
      </c>
      <c r="J74" s="45" t="s">
        <v>648</v>
      </c>
      <c r="K74" s="46"/>
      <c r="L74" s="46"/>
      <c r="M74" s="48" t="s">
        <v>649</v>
      </c>
      <c r="N74" s="46"/>
    </row>
    <row r="75">
      <c r="A75" s="127"/>
      <c r="B75" s="43" t="s">
        <v>650</v>
      </c>
      <c r="C75" s="43" t="s">
        <v>651</v>
      </c>
      <c r="D75" s="43" t="s">
        <v>652</v>
      </c>
      <c r="E75" s="43" t="s">
        <v>653</v>
      </c>
      <c r="F75" s="43" t="s">
        <v>654</v>
      </c>
      <c r="G75" s="43" t="s">
        <v>655</v>
      </c>
      <c r="H75" s="42"/>
      <c r="I75" s="52" t="s">
        <v>656</v>
      </c>
      <c r="J75" s="43" t="s">
        <v>657</v>
      </c>
      <c r="K75" s="42"/>
      <c r="L75" s="42"/>
      <c r="M75" s="44" t="s">
        <v>658</v>
      </c>
      <c r="N75" s="42"/>
    </row>
    <row r="76">
      <c r="A76" s="128"/>
      <c r="B76" s="45" t="s">
        <v>659</v>
      </c>
      <c r="C76" s="45" t="s">
        <v>660</v>
      </c>
      <c r="D76" s="45" t="s">
        <v>661</v>
      </c>
      <c r="E76" s="45" t="s">
        <v>662</v>
      </c>
      <c r="F76" s="45" t="s">
        <v>663</v>
      </c>
      <c r="G76" s="46"/>
      <c r="H76" s="47" t="s">
        <v>664</v>
      </c>
      <c r="I76" s="45" t="s">
        <v>665</v>
      </c>
      <c r="J76" s="45" t="s">
        <v>666</v>
      </c>
      <c r="K76" s="45" t="s">
        <v>667</v>
      </c>
      <c r="L76" s="45" t="s">
        <v>668</v>
      </c>
      <c r="M76" s="48" t="s">
        <v>669</v>
      </c>
      <c r="N76" s="46"/>
    </row>
    <row r="77">
      <c r="A77" s="129"/>
      <c r="B77" s="43" t="s">
        <v>670</v>
      </c>
      <c r="C77" s="43" t="s">
        <v>671</v>
      </c>
      <c r="D77" s="43" t="s">
        <v>672</v>
      </c>
      <c r="E77" s="43" t="s">
        <v>673</v>
      </c>
      <c r="F77" s="42"/>
      <c r="G77" s="42"/>
      <c r="H77" s="52" t="s">
        <v>674</v>
      </c>
      <c r="I77" s="43" t="s">
        <v>675</v>
      </c>
      <c r="J77" s="43" t="s">
        <v>676</v>
      </c>
      <c r="K77" s="43" t="s">
        <v>677</v>
      </c>
      <c r="L77" s="43" t="s">
        <v>678</v>
      </c>
      <c r="M77" s="44" t="s">
        <v>679</v>
      </c>
      <c r="N77" s="42"/>
    </row>
    <row r="78">
      <c r="A78" s="130"/>
      <c r="B78" s="45" t="s">
        <v>680</v>
      </c>
      <c r="C78" s="45" t="s">
        <v>681</v>
      </c>
      <c r="D78" s="45" t="s">
        <v>682</v>
      </c>
      <c r="E78" s="45" t="s">
        <v>683</v>
      </c>
      <c r="F78" s="45" t="s">
        <v>684</v>
      </c>
      <c r="G78" s="46"/>
      <c r="H78" s="46"/>
      <c r="I78" s="47" t="s">
        <v>685</v>
      </c>
      <c r="J78" s="45" t="s">
        <v>686</v>
      </c>
      <c r="K78" s="45" t="s">
        <v>687</v>
      </c>
      <c r="L78" s="45" t="s">
        <v>688</v>
      </c>
      <c r="M78" s="48" t="s">
        <v>689</v>
      </c>
      <c r="N78" s="46"/>
    </row>
    <row r="79">
      <c r="A79" s="131"/>
      <c r="B79" s="43" t="s">
        <v>690</v>
      </c>
      <c r="C79" s="43" t="s">
        <v>691</v>
      </c>
      <c r="D79" s="43" t="s">
        <v>692</v>
      </c>
      <c r="E79" s="52" t="s">
        <v>693</v>
      </c>
      <c r="F79" s="42"/>
      <c r="G79" s="42"/>
      <c r="H79" s="42"/>
      <c r="I79" s="52" t="s">
        <v>694</v>
      </c>
      <c r="J79" s="43" t="s">
        <v>695</v>
      </c>
      <c r="K79" s="43" t="s">
        <v>696</v>
      </c>
      <c r="L79" s="43" t="s">
        <v>697</v>
      </c>
      <c r="M79" s="44" t="s">
        <v>698</v>
      </c>
      <c r="N79" s="43" t="s">
        <v>699</v>
      </c>
    </row>
    <row r="80">
      <c r="A80" s="132"/>
      <c r="B80" s="47" t="s">
        <v>700</v>
      </c>
      <c r="C80" s="45" t="s">
        <v>701</v>
      </c>
      <c r="D80" s="45" t="s">
        <v>702</v>
      </c>
      <c r="E80" s="45" t="s">
        <v>703</v>
      </c>
      <c r="F80" s="45" t="s">
        <v>704</v>
      </c>
      <c r="G80" s="46"/>
      <c r="H80" s="46"/>
      <c r="I80" s="47" t="s">
        <v>705</v>
      </c>
      <c r="J80" s="45" t="s">
        <v>706</v>
      </c>
      <c r="K80" s="46"/>
      <c r="L80" s="47" t="s">
        <v>707</v>
      </c>
      <c r="M80" s="48" t="s">
        <v>708</v>
      </c>
      <c r="N80" s="45" t="s">
        <v>709</v>
      </c>
    </row>
    <row r="81">
      <c r="A81" s="133"/>
      <c r="B81" s="43" t="s">
        <v>710</v>
      </c>
      <c r="C81" s="43" t="s">
        <v>711</v>
      </c>
      <c r="D81" s="43" t="s">
        <v>712</v>
      </c>
      <c r="E81" s="43" t="s">
        <v>713</v>
      </c>
      <c r="F81" s="42"/>
      <c r="G81" s="42"/>
      <c r="H81" s="42"/>
      <c r="I81" s="43" t="s">
        <v>714</v>
      </c>
      <c r="J81" s="43" t="s">
        <v>715</v>
      </c>
      <c r="K81" s="43" t="s">
        <v>716</v>
      </c>
      <c r="L81" s="43" t="s">
        <v>717</v>
      </c>
      <c r="M81" s="44" t="s">
        <v>718</v>
      </c>
      <c r="N81" s="43" t="s">
        <v>719</v>
      </c>
    </row>
    <row r="82">
      <c r="A82" s="134"/>
      <c r="B82" s="45" t="s">
        <v>720</v>
      </c>
      <c r="C82" s="45" t="s">
        <v>721</v>
      </c>
      <c r="D82" s="45" t="s">
        <v>722</v>
      </c>
      <c r="E82" s="45" t="s">
        <v>723</v>
      </c>
      <c r="F82" s="46"/>
      <c r="G82" s="46"/>
      <c r="H82" s="46"/>
      <c r="I82" s="47" t="s">
        <v>724</v>
      </c>
      <c r="J82" s="45" t="s">
        <v>725</v>
      </c>
      <c r="K82" s="45" t="s">
        <v>726</v>
      </c>
      <c r="L82" s="45" t="s">
        <v>727</v>
      </c>
      <c r="M82" s="48" t="s">
        <v>728</v>
      </c>
      <c r="N82" s="46"/>
    </row>
    <row r="83">
      <c r="A83" s="135"/>
      <c r="B83" s="43" t="s">
        <v>729</v>
      </c>
      <c r="C83" s="43" t="s">
        <v>730</v>
      </c>
      <c r="D83" s="43" t="s">
        <v>731</v>
      </c>
      <c r="E83" s="43" t="s">
        <v>732</v>
      </c>
      <c r="F83" s="42"/>
      <c r="G83" s="42"/>
      <c r="H83" s="42"/>
      <c r="I83" s="52" t="s">
        <v>733</v>
      </c>
      <c r="J83" s="42"/>
      <c r="K83" s="43" t="s">
        <v>734</v>
      </c>
      <c r="L83" s="42"/>
      <c r="M83" s="44" t="s">
        <v>735</v>
      </c>
      <c r="N83" s="43" t="s">
        <v>736</v>
      </c>
    </row>
    <row r="84">
      <c r="A84" s="136"/>
      <c r="B84" s="45" t="s">
        <v>737</v>
      </c>
      <c r="C84" s="45" t="s">
        <v>738</v>
      </c>
      <c r="D84" s="45" t="s">
        <v>739</v>
      </c>
      <c r="E84" s="45" t="s">
        <v>740</v>
      </c>
      <c r="F84" s="46"/>
      <c r="G84" s="46"/>
      <c r="H84" s="46"/>
      <c r="I84" s="47" t="s">
        <v>741</v>
      </c>
      <c r="J84" s="46"/>
      <c r="K84" s="46"/>
      <c r="L84" s="46"/>
      <c r="M84" s="48" t="s">
        <v>742</v>
      </c>
      <c r="N84" s="46"/>
    </row>
    <row r="85">
      <c r="A85" s="137"/>
      <c r="B85" s="43" t="s">
        <v>743</v>
      </c>
      <c r="C85" s="43" t="s">
        <v>744</v>
      </c>
      <c r="D85" s="43" t="s">
        <v>745</v>
      </c>
      <c r="E85" s="42"/>
      <c r="F85" s="42"/>
      <c r="G85" s="42"/>
      <c r="H85" s="42"/>
      <c r="I85" s="52" t="s">
        <v>746</v>
      </c>
      <c r="J85" s="42"/>
      <c r="K85" s="52" t="s">
        <v>747</v>
      </c>
      <c r="L85" s="42"/>
      <c r="M85" s="44" t="s">
        <v>748</v>
      </c>
      <c r="N85" s="43" t="s">
        <v>749</v>
      </c>
    </row>
    <row r="86">
      <c r="A86" s="128"/>
      <c r="B86" s="46"/>
      <c r="C86" s="45" t="s">
        <v>750</v>
      </c>
      <c r="D86" s="45" t="s">
        <v>751</v>
      </c>
      <c r="E86" s="46"/>
      <c r="F86" s="46"/>
      <c r="G86" s="46"/>
      <c r="H86" s="46"/>
      <c r="I86" s="46"/>
      <c r="J86" s="46"/>
      <c r="K86" s="46"/>
      <c r="L86" s="46"/>
      <c r="M86" s="48" t="s">
        <v>669</v>
      </c>
      <c r="N86" s="46"/>
    </row>
    <row r="87">
      <c r="A87" s="138"/>
      <c r="B87" s="42"/>
      <c r="C87" s="43" t="s">
        <v>752</v>
      </c>
      <c r="D87" s="43" t="s">
        <v>753</v>
      </c>
      <c r="E87" s="42"/>
      <c r="F87" s="42"/>
      <c r="G87" s="42"/>
      <c r="H87" s="42"/>
      <c r="I87" s="42"/>
      <c r="J87" s="42"/>
      <c r="K87" s="42"/>
      <c r="L87" s="42"/>
      <c r="M87" s="44" t="s">
        <v>754</v>
      </c>
      <c r="N87" s="42"/>
    </row>
    <row r="88">
      <c r="A88" s="139"/>
      <c r="B88" s="46"/>
      <c r="C88" s="45" t="s">
        <v>755</v>
      </c>
      <c r="D88" s="46"/>
      <c r="E88" s="46"/>
      <c r="F88" s="46"/>
      <c r="G88" s="46"/>
      <c r="H88" s="46"/>
      <c r="I88" s="46"/>
      <c r="J88" s="46"/>
      <c r="K88" s="47" t="s">
        <v>756</v>
      </c>
      <c r="L88" s="46"/>
      <c r="M88" s="48" t="s">
        <v>757</v>
      </c>
      <c r="N88" s="46"/>
    </row>
    <row r="89">
      <c r="A89" s="140"/>
      <c r="B89" s="42"/>
      <c r="C89" s="43" t="s">
        <v>758</v>
      </c>
      <c r="D89" s="42"/>
      <c r="E89" s="42"/>
      <c r="F89" s="42"/>
      <c r="G89" s="42"/>
      <c r="H89" s="42"/>
      <c r="I89" s="42"/>
      <c r="J89" s="42"/>
      <c r="K89" s="42"/>
      <c r="L89" s="42"/>
      <c r="M89" s="44" t="s">
        <v>759</v>
      </c>
      <c r="N89" s="42"/>
    </row>
    <row r="90">
      <c r="A90" s="141"/>
      <c r="B90" s="46"/>
      <c r="C90" s="45" t="s">
        <v>760</v>
      </c>
      <c r="D90" s="45" t="s">
        <v>761</v>
      </c>
      <c r="E90" s="46"/>
      <c r="F90" s="46"/>
      <c r="G90" s="46"/>
      <c r="H90" s="46"/>
      <c r="I90" s="46"/>
      <c r="J90" s="46"/>
      <c r="K90" s="46"/>
      <c r="L90" s="46"/>
      <c r="M90" s="48" t="s">
        <v>762</v>
      </c>
      <c r="N90" s="46"/>
    </row>
    <row r="91">
      <c r="A91" s="142"/>
      <c r="B91" s="43" t="s">
        <v>763</v>
      </c>
      <c r="C91" s="43" t="s">
        <v>764</v>
      </c>
      <c r="D91" s="43" t="s">
        <v>765</v>
      </c>
      <c r="E91" s="52" t="s">
        <v>766</v>
      </c>
      <c r="F91" s="42"/>
      <c r="G91" s="43" t="s">
        <v>767</v>
      </c>
      <c r="H91" s="42"/>
      <c r="I91" s="52" t="s">
        <v>768</v>
      </c>
      <c r="J91" s="43" t="s">
        <v>769</v>
      </c>
      <c r="K91" s="42"/>
      <c r="L91" s="42"/>
      <c r="M91" s="44" t="s">
        <v>770</v>
      </c>
      <c r="N91" s="52" t="s">
        <v>771</v>
      </c>
    </row>
    <row r="92">
      <c r="A92" s="143"/>
      <c r="B92" s="45" t="s">
        <v>772</v>
      </c>
      <c r="C92" s="45" t="s">
        <v>773</v>
      </c>
      <c r="D92" s="47" t="s">
        <v>774</v>
      </c>
      <c r="E92" s="46"/>
      <c r="F92" s="45" t="s">
        <v>775</v>
      </c>
      <c r="G92" s="45" t="s">
        <v>776</v>
      </c>
      <c r="H92" s="46"/>
      <c r="I92" s="47" t="s">
        <v>777</v>
      </c>
      <c r="J92" s="46"/>
      <c r="K92" s="46"/>
      <c r="L92" s="47" t="s">
        <v>778</v>
      </c>
      <c r="M92" s="48" t="s">
        <v>779</v>
      </c>
      <c r="N92" s="46"/>
    </row>
    <row r="93">
      <c r="A93" s="144"/>
      <c r="B93" s="43" t="s">
        <v>780</v>
      </c>
      <c r="C93" s="43" t="s">
        <v>781</v>
      </c>
      <c r="D93" s="43" t="s">
        <v>782</v>
      </c>
      <c r="E93" s="43" t="s">
        <v>783</v>
      </c>
      <c r="F93" s="43" t="s">
        <v>784</v>
      </c>
      <c r="G93" s="43" t="s">
        <v>785</v>
      </c>
      <c r="H93" s="42"/>
      <c r="I93" s="52" t="s">
        <v>786</v>
      </c>
      <c r="J93" s="42"/>
      <c r="K93" s="42"/>
      <c r="L93" s="42"/>
      <c r="M93" s="44" t="s">
        <v>787</v>
      </c>
      <c r="N93" s="43" t="s">
        <v>788</v>
      </c>
    </row>
    <row r="94">
      <c r="A94" s="145"/>
      <c r="B94" s="45" t="s">
        <v>789</v>
      </c>
      <c r="C94" s="45" t="s">
        <v>790</v>
      </c>
      <c r="D94" s="45" t="s">
        <v>791</v>
      </c>
      <c r="E94" s="45" t="s">
        <v>792</v>
      </c>
      <c r="F94" s="45" t="s">
        <v>793</v>
      </c>
      <c r="G94" s="45" t="s">
        <v>794</v>
      </c>
      <c r="H94" s="46"/>
      <c r="I94" s="47" t="s">
        <v>795</v>
      </c>
      <c r="J94" s="45" t="s">
        <v>796</v>
      </c>
      <c r="K94" s="46"/>
      <c r="L94" s="46"/>
      <c r="M94" s="48" t="s">
        <v>797</v>
      </c>
      <c r="N94" s="46"/>
    </row>
    <row r="95">
      <c r="A95" s="146"/>
      <c r="B95" s="43" t="s">
        <v>798</v>
      </c>
      <c r="C95" s="43" t="s">
        <v>799</v>
      </c>
      <c r="D95" s="43" t="s">
        <v>800</v>
      </c>
      <c r="E95" s="43" t="s">
        <v>801</v>
      </c>
      <c r="F95" s="42"/>
      <c r="G95" s="43" t="s">
        <v>802</v>
      </c>
      <c r="H95" s="42"/>
      <c r="I95" s="52" t="s">
        <v>803</v>
      </c>
      <c r="J95" s="42"/>
      <c r="K95" s="42"/>
      <c r="L95" s="42"/>
      <c r="M95" s="44" t="s">
        <v>804</v>
      </c>
      <c r="N95" s="42"/>
    </row>
    <row r="96">
      <c r="A96" s="147"/>
      <c r="B96" s="47" t="s">
        <v>805</v>
      </c>
      <c r="C96" s="45" t="s">
        <v>806</v>
      </c>
      <c r="D96" s="47" t="s">
        <v>807</v>
      </c>
      <c r="E96" s="46"/>
      <c r="F96" s="45" t="s">
        <v>808</v>
      </c>
      <c r="G96" s="45" t="s">
        <v>808</v>
      </c>
      <c r="H96" s="46"/>
      <c r="I96" s="46"/>
      <c r="J96" s="46"/>
      <c r="K96" s="46"/>
      <c r="L96" s="47" t="s">
        <v>809</v>
      </c>
      <c r="M96" s="48" t="s">
        <v>810</v>
      </c>
      <c r="N96" s="46"/>
    </row>
    <row r="97">
      <c r="A97" s="110"/>
      <c r="B97" s="52" t="s">
        <v>811</v>
      </c>
      <c r="C97" s="43" t="s">
        <v>812</v>
      </c>
      <c r="D97" s="52" t="s">
        <v>813</v>
      </c>
      <c r="E97" s="42"/>
      <c r="F97" s="43" t="s">
        <v>814</v>
      </c>
      <c r="G97" s="43" t="s">
        <v>814</v>
      </c>
      <c r="H97" s="42"/>
      <c r="I97" s="42"/>
      <c r="J97" s="42"/>
      <c r="K97" s="42"/>
      <c r="L97" s="52" t="s">
        <v>815</v>
      </c>
      <c r="M97" s="44" t="s">
        <v>537</v>
      </c>
      <c r="N97" s="42"/>
    </row>
    <row r="98">
      <c r="A98" s="148"/>
      <c r="B98" s="45" t="s">
        <v>816</v>
      </c>
      <c r="C98" s="45" t="s">
        <v>817</v>
      </c>
      <c r="D98" s="47" t="s">
        <v>818</v>
      </c>
      <c r="E98" s="46"/>
      <c r="F98" s="45" t="s">
        <v>384</v>
      </c>
      <c r="G98" s="45" t="s">
        <v>384</v>
      </c>
      <c r="H98" s="46"/>
      <c r="I98" s="46"/>
      <c r="J98" s="45" t="s">
        <v>819</v>
      </c>
      <c r="K98" s="46"/>
      <c r="L98" s="47" t="s">
        <v>820</v>
      </c>
      <c r="M98" s="48" t="s">
        <v>669</v>
      </c>
      <c r="N98" s="46"/>
    </row>
    <row r="99">
      <c r="A99" s="137"/>
      <c r="B99" s="52" t="s">
        <v>821</v>
      </c>
      <c r="C99" s="43" t="s">
        <v>822</v>
      </c>
      <c r="D99" s="52" t="s">
        <v>823</v>
      </c>
      <c r="E99" s="42"/>
      <c r="F99" s="43" t="s">
        <v>824</v>
      </c>
      <c r="G99" s="43" t="s">
        <v>824</v>
      </c>
      <c r="H99" s="42"/>
      <c r="I99" s="42"/>
      <c r="J99" s="42"/>
      <c r="K99" s="42"/>
      <c r="L99" s="52" t="s">
        <v>825</v>
      </c>
      <c r="M99" s="44" t="s">
        <v>748</v>
      </c>
      <c r="N99" s="42"/>
    </row>
    <row r="100">
      <c r="A100" s="108"/>
      <c r="B100" s="45" t="s">
        <v>826</v>
      </c>
      <c r="C100" s="45" t="s">
        <v>827</v>
      </c>
      <c r="D100" s="47" t="s">
        <v>828</v>
      </c>
      <c r="E100" s="46"/>
      <c r="F100" s="46"/>
      <c r="G100" s="46"/>
      <c r="H100" s="46"/>
      <c r="I100" s="46"/>
      <c r="J100" s="46"/>
      <c r="K100" s="46"/>
      <c r="L100" s="47" t="s">
        <v>829</v>
      </c>
      <c r="M100" s="48" t="s">
        <v>518</v>
      </c>
      <c r="N100" s="46"/>
    </row>
    <row r="101">
      <c r="A101" s="141"/>
      <c r="B101" s="43" t="s">
        <v>830</v>
      </c>
      <c r="C101" s="43" t="s">
        <v>831</v>
      </c>
      <c r="D101" s="52" t="s">
        <v>832</v>
      </c>
      <c r="E101" s="42"/>
      <c r="F101" s="43" t="s">
        <v>833</v>
      </c>
      <c r="G101" s="42"/>
      <c r="H101" s="42"/>
      <c r="I101" s="42"/>
      <c r="J101" s="42"/>
      <c r="K101" s="42"/>
      <c r="L101" s="52" t="s">
        <v>834</v>
      </c>
      <c r="M101" s="44" t="s">
        <v>762</v>
      </c>
      <c r="N101" s="42"/>
    </row>
    <row r="102">
      <c r="A102" s="139"/>
      <c r="B102" s="47" t="s">
        <v>835</v>
      </c>
      <c r="C102" s="45" t="s">
        <v>836</v>
      </c>
      <c r="D102" s="47" t="s">
        <v>837</v>
      </c>
      <c r="E102" s="46"/>
      <c r="F102" s="45" t="s">
        <v>838</v>
      </c>
      <c r="G102" s="46"/>
      <c r="H102" s="46"/>
      <c r="I102" s="46"/>
      <c r="J102" s="46"/>
      <c r="K102" s="46"/>
      <c r="L102" s="47" t="s">
        <v>839</v>
      </c>
      <c r="M102" s="48" t="s">
        <v>757</v>
      </c>
      <c r="N102" s="46"/>
    </row>
    <row r="103">
      <c r="A103" s="149"/>
      <c r="B103" s="43" t="s">
        <v>840</v>
      </c>
      <c r="C103" s="150"/>
      <c r="D103" s="43" t="s">
        <v>841</v>
      </c>
      <c r="E103" s="42"/>
      <c r="F103" s="42"/>
      <c r="G103" s="42"/>
      <c r="H103" s="42"/>
      <c r="I103" s="42"/>
      <c r="J103" s="42"/>
      <c r="K103" s="42"/>
      <c r="L103" s="52" t="s">
        <v>842</v>
      </c>
      <c r="M103" s="44" t="s">
        <v>843</v>
      </c>
      <c r="N103" s="42"/>
    </row>
    <row r="104">
      <c r="A104" s="151"/>
      <c r="B104" s="47" t="s">
        <v>844</v>
      </c>
      <c r="C104" s="46"/>
      <c r="D104" s="46"/>
      <c r="E104" s="46"/>
      <c r="F104" s="46"/>
      <c r="G104" s="46"/>
      <c r="H104" s="46"/>
      <c r="I104" s="46"/>
      <c r="J104" s="45" t="s">
        <v>845</v>
      </c>
      <c r="K104" s="46"/>
      <c r="L104" s="47" t="s">
        <v>846</v>
      </c>
      <c r="M104" s="48" t="s">
        <v>847</v>
      </c>
      <c r="N104" s="46"/>
    </row>
    <row r="105">
      <c r="A105" s="152"/>
      <c r="B105" s="52" t="s">
        <v>848</v>
      </c>
      <c r="C105" s="42"/>
      <c r="D105" s="42"/>
      <c r="E105" s="42"/>
      <c r="F105" s="42"/>
      <c r="G105" s="42"/>
      <c r="H105" s="42"/>
      <c r="I105" s="42"/>
      <c r="J105" s="42"/>
      <c r="K105" s="42"/>
      <c r="L105" s="42"/>
      <c r="M105" s="44" t="s">
        <v>849</v>
      </c>
      <c r="N105" s="42"/>
    </row>
    <row r="106">
      <c r="A106" s="153"/>
      <c r="B106" s="47" t="s">
        <v>850</v>
      </c>
      <c r="C106" s="46"/>
      <c r="D106" s="46"/>
      <c r="E106" s="46"/>
      <c r="F106" s="46"/>
      <c r="G106" s="46"/>
      <c r="H106" s="46"/>
      <c r="I106" s="46"/>
      <c r="J106" s="46"/>
      <c r="K106" s="46"/>
      <c r="L106" s="46"/>
      <c r="M106" s="48" t="s">
        <v>851</v>
      </c>
      <c r="N106" s="46"/>
    </row>
    <row r="107">
      <c r="A107" s="154"/>
      <c r="B107" s="52" t="s">
        <v>852</v>
      </c>
      <c r="C107" s="42"/>
      <c r="D107" s="42"/>
      <c r="E107" s="42"/>
      <c r="F107" s="42"/>
      <c r="G107" s="42"/>
      <c r="H107" s="42"/>
      <c r="I107" s="42"/>
      <c r="J107" s="42"/>
      <c r="K107" s="42"/>
      <c r="L107" s="42"/>
      <c r="M107" s="44" t="s">
        <v>853</v>
      </c>
      <c r="N107" s="42"/>
    </row>
    <row r="108">
      <c r="A108" s="155"/>
      <c r="B108" s="47" t="s">
        <v>854</v>
      </c>
      <c r="C108" s="46"/>
      <c r="D108" s="46"/>
      <c r="E108" s="46"/>
      <c r="F108" s="46"/>
      <c r="G108" s="46"/>
      <c r="H108" s="46"/>
      <c r="I108" s="46"/>
      <c r="J108" s="46"/>
      <c r="K108" s="46"/>
      <c r="L108" s="46"/>
      <c r="M108" s="48" t="s">
        <v>855</v>
      </c>
      <c r="N108" s="46"/>
    </row>
    <row r="109">
      <c r="A109" s="156"/>
      <c r="B109" s="52" t="s">
        <v>856</v>
      </c>
      <c r="C109" s="42"/>
      <c r="D109" s="42"/>
      <c r="E109" s="42"/>
      <c r="F109" s="42"/>
      <c r="G109" s="42"/>
      <c r="H109" s="42"/>
      <c r="I109" s="42"/>
      <c r="J109" s="42"/>
      <c r="K109" s="42"/>
      <c r="L109" s="52" t="s">
        <v>857</v>
      </c>
      <c r="M109" s="44" t="s">
        <v>858</v>
      </c>
      <c r="N109" s="42"/>
    </row>
    <row r="110">
      <c r="A110" s="155"/>
      <c r="B110" s="47" t="s">
        <v>859</v>
      </c>
      <c r="C110" s="46"/>
      <c r="D110" s="46"/>
      <c r="E110" s="46"/>
      <c r="F110" s="46"/>
      <c r="G110" s="46"/>
      <c r="H110" s="46"/>
      <c r="I110" s="46"/>
      <c r="J110" s="46"/>
      <c r="K110" s="46"/>
      <c r="L110" s="47" t="s">
        <v>860</v>
      </c>
      <c r="M110" s="48" t="s">
        <v>861</v>
      </c>
      <c r="N110" s="46"/>
    </row>
    <row r="111">
      <c r="A111" s="157"/>
      <c r="B111" s="52" t="s">
        <v>862</v>
      </c>
      <c r="C111" s="42"/>
      <c r="D111" s="42"/>
      <c r="E111" s="42"/>
      <c r="F111" s="42"/>
      <c r="G111" s="42"/>
      <c r="H111" s="42"/>
      <c r="I111" s="42"/>
      <c r="J111" s="42"/>
      <c r="K111" s="42"/>
      <c r="L111" s="52" t="s">
        <v>863</v>
      </c>
      <c r="M111" s="44" t="s">
        <v>864</v>
      </c>
      <c r="N111" s="42"/>
    </row>
    <row r="112">
      <c r="A112" s="158"/>
      <c r="B112" s="47" t="s">
        <v>865</v>
      </c>
      <c r="C112" s="159"/>
      <c r="D112" s="159"/>
      <c r="E112" s="159"/>
      <c r="F112" s="159"/>
      <c r="G112" s="159"/>
      <c r="H112" s="159"/>
      <c r="I112" s="159"/>
      <c r="J112" s="159"/>
      <c r="K112" s="159"/>
      <c r="L112" s="160" t="s">
        <v>866</v>
      </c>
      <c r="M112" s="161" t="s">
        <v>867</v>
      </c>
      <c r="N112" s="159"/>
    </row>
  </sheetData>
  <drawing r:id="rId1"/>
  <tableParts count="1">
    <tablePart r:id="rId3"/>
  </tableParts>
</worksheet>
</file>