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itstudent\Desktop\"/>
    </mc:Choice>
  </mc:AlternateContent>
  <xr:revisionPtr revIDLastSave="0" documentId="13_ncr:1_{E4C61B9C-D42B-4C1A-A81C-3F8FE966F882}" xr6:coauthVersionLast="47" xr6:coauthVersionMax="47" xr10:uidLastSave="{00000000-0000-0000-0000-000000000000}"/>
  <bookViews>
    <workbookView xWindow="-105" yWindow="0" windowWidth="18870" windowHeight="13890" activeTab="3" xr2:uid="{00000000-000D-0000-FFFF-FFFF00000000}"/>
  </bookViews>
  <sheets>
    <sheet name="Systems" sheetId="18" r:id="rId1"/>
    <sheet name="Sensors" sheetId="20" r:id="rId2"/>
    <sheet name="Cases Subtotal" sheetId="23" r:id="rId3"/>
    <sheet name="Cases" sheetId="19" r:id="rId4"/>
    <sheet name="Packages" sheetId="22" r:id="rId5"/>
  </sheets>
  <definedNames>
    <definedName name="_xlnm._FilterDatabase" localSheetId="1" hidden="1">Sensors!$A$1:$F$15</definedName>
    <definedName name="_xlnm.Criteria" localSheetId="1">Sensors!$A$18:$F$19</definedName>
    <definedName name="DisplayValues">Packages!$J$7:$K$12</definedName>
    <definedName name="_xlnm.Extract" localSheetId="1">Sensors!$A$21:$F$21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9" l="1"/>
  <c r="E2" i="19"/>
  <c r="E3" i="19"/>
  <c r="C2" i="19"/>
  <c r="C4" i="19"/>
  <c r="C3" i="19"/>
  <c r="H17" i="22"/>
  <c r="H16" i="22"/>
  <c r="H5" i="22"/>
  <c r="H3" i="22"/>
  <c r="I31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G31" i="23"/>
  <c r="H31" i="23"/>
  <c r="H26" i="23"/>
  <c r="H25" i="23"/>
  <c r="H27" i="23" s="1"/>
  <c r="G25" i="23"/>
  <c r="J4" i="22"/>
  <c r="H4" i="22" s="1"/>
  <c r="J3" i="22"/>
  <c r="D2" i="19"/>
  <c r="D3" i="19"/>
  <c r="D4" i="19"/>
  <c r="F3" i="19" l="1"/>
  <c r="F4" i="19"/>
  <c r="F2" i="19"/>
  <c r="G27" i="23"/>
  <c r="G26" i="23"/>
</calcChain>
</file>

<file path=xl/sharedStrings.xml><?xml version="1.0" encoding="utf-8"?>
<sst xmlns="http://schemas.openxmlformats.org/spreadsheetml/2006/main" count="1117" uniqueCount="160">
  <si>
    <t>System ID</t>
  </si>
  <si>
    <t>System Name</t>
  </si>
  <si>
    <t>Processor Speed</t>
  </si>
  <si>
    <t>RAM</t>
  </si>
  <si>
    <t>Power Source</t>
  </si>
  <si>
    <t>USB Ports</t>
  </si>
  <si>
    <t>Bluetooth</t>
  </si>
  <si>
    <t>Wi-Fi Ready</t>
  </si>
  <si>
    <t>300 MHz</t>
  </si>
  <si>
    <t>500 Mb</t>
  </si>
  <si>
    <t>1.0 Amp</t>
  </si>
  <si>
    <t>No</t>
  </si>
  <si>
    <t>600 MHz</t>
  </si>
  <si>
    <t>1.5 Amp</t>
  </si>
  <si>
    <t>2 GB</t>
  </si>
  <si>
    <t>Yes</t>
  </si>
  <si>
    <t>900 MHz</t>
  </si>
  <si>
    <t>2.0 Amp</t>
  </si>
  <si>
    <t>1.2 MHz</t>
  </si>
  <si>
    <t>2.5 Amp</t>
  </si>
  <si>
    <t>1.5 MHz</t>
  </si>
  <si>
    <t>Sensor ID</t>
  </si>
  <si>
    <t>Sensor Name</t>
  </si>
  <si>
    <t>Cost</t>
  </si>
  <si>
    <t>S103</t>
  </si>
  <si>
    <t>Roger Temperature Sensor</t>
  </si>
  <si>
    <t>S203</t>
  </si>
  <si>
    <t>Humidity Sensor (wired)</t>
  </si>
  <si>
    <t>S304</t>
  </si>
  <si>
    <t>Temperature-Humidity Sensor</t>
  </si>
  <si>
    <t>S345</t>
  </si>
  <si>
    <t>Triple-Axis Accelerometer</t>
  </si>
  <si>
    <t>S378</t>
  </si>
  <si>
    <t>Light Sensor (Photo Transistor)</t>
  </si>
  <si>
    <t>S397</t>
  </si>
  <si>
    <t>Microphone (Omnidirectional)</t>
  </si>
  <si>
    <t>S399</t>
  </si>
  <si>
    <t>UV Index/IR/Visible Light Sensor (Digital)</t>
  </si>
  <si>
    <t>S400</t>
  </si>
  <si>
    <t>Venti Muscle Sensor</t>
  </si>
  <si>
    <t>S401</t>
  </si>
  <si>
    <t>Barcode Scanner</t>
  </si>
  <si>
    <t>S402</t>
  </si>
  <si>
    <t>Marcos Ultrasonic Rangefinder</t>
  </si>
  <si>
    <t>S414</t>
  </si>
  <si>
    <t>Boraks Ultrasonic Rangefinder</t>
  </si>
  <si>
    <t>S321</t>
  </si>
  <si>
    <t>Luminosity Sensor</t>
  </si>
  <si>
    <t>S357</t>
  </si>
  <si>
    <t>Double-Axis Accelerometer</t>
  </si>
  <si>
    <t>Case ID</t>
  </si>
  <si>
    <t>System Compatibility</t>
  </si>
  <si>
    <t>Body Material</t>
  </si>
  <si>
    <t>Body Type</t>
  </si>
  <si>
    <t>Color</t>
  </si>
  <si>
    <t>Mounting Plate</t>
  </si>
  <si>
    <t>2018 Inventory</t>
  </si>
  <si>
    <t>Cases Sold</t>
  </si>
  <si>
    <t>Cases Available</t>
  </si>
  <si>
    <t>C9257</t>
  </si>
  <si>
    <t>Aluminum</t>
  </si>
  <si>
    <t>Unibody</t>
  </si>
  <si>
    <t>Standard</t>
  </si>
  <si>
    <t>C2496</t>
  </si>
  <si>
    <t>Plastic</t>
  </si>
  <si>
    <t>Clear</t>
  </si>
  <si>
    <t>C6235</t>
  </si>
  <si>
    <t>2-Piece</t>
  </si>
  <si>
    <t>Blue</t>
  </si>
  <si>
    <t>C7656</t>
  </si>
  <si>
    <t>Translucent Green</t>
  </si>
  <si>
    <t>C3411</t>
  </si>
  <si>
    <t>C6617</t>
  </si>
  <si>
    <t>Smoke Grey</t>
  </si>
  <si>
    <t>C9894</t>
  </si>
  <si>
    <t>C4329</t>
  </si>
  <si>
    <t>Green</t>
  </si>
  <si>
    <t>C9517</t>
  </si>
  <si>
    <t>Translucent Smoke Grey</t>
  </si>
  <si>
    <t>C6557</t>
  </si>
  <si>
    <t>Red</t>
  </si>
  <si>
    <t>C6247</t>
  </si>
  <si>
    <t>Translucent Orange</t>
  </si>
  <si>
    <t>C4587</t>
  </si>
  <si>
    <t>C9956</t>
  </si>
  <si>
    <t>C4241</t>
  </si>
  <si>
    <t>C6882</t>
  </si>
  <si>
    <t>C2914</t>
  </si>
  <si>
    <t>Rainbow</t>
  </si>
  <si>
    <t>C9494</t>
  </si>
  <si>
    <t>C7697</t>
  </si>
  <si>
    <t>Compact</t>
  </si>
  <si>
    <t>C3765</t>
  </si>
  <si>
    <t>Pink</t>
  </si>
  <si>
    <t>C8726</t>
  </si>
  <si>
    <t>White</t>
  </si>
  <si>
    <t>C1289</t>
  </si>
  <si>
    <t>Translucent Black</t>
  </si>
  <si>
    <t>C3933</t>
  </si>
  <si>
    <t>C3418</t>
  </si>
  <si>
    <t>Black</t>
  </si>
  <si>
    <t>Case Types</t>
  </si>
  <si>
    <t>Package ID</t>
  </si>
  <si>
    <t>Display ID</t>
  </si>
  <si>
    <t>Package Details</t>
  </si>
  <si>
    <t>P12018</t>
  </si>
  <si>
    <t>D2305</t>
  </si>
  <si>
    <t>P12687</t>
  </si>
  <si>
    <t>P12084</t>
  </si>
  <si>
    <t>D1116</t>
  </si>
  <si>
    <t>P12085</t>
  </si>
  <si>
    <t>D9770</t>
  </si>
  <si>
    <t>Display Name</t>
  </si>
  <si>
    <t>P12113</t>
  </si>
  <si>
    <t>P12167</t>
  </si>
  <si>
    <t>D4132</t>
  </si>
  <si>
    <t>P12292</t>
  </si>
  <si>
    <t>P12367</t>
  </si>
  <si>
    <t>1.4" LED - Backlit</t>
  </si>
  <si>
    <t>P12381</t>
  </si>
  <si>
    <t>1.4" LED - Square - Green on Black</t>
  </si>
  <si>
    <t>P12382</t>
  </si>
  <si>
    <t>1.4" LED - Square - Backlit</t>
  </si>
  <si>
    <t>P12414</t>
  </si>
  <si>
    <t>D9124</t>
  </si>
  <si>
    <t>1.4" LED - Blue on White</t>
  </si>
  <si>
    <t>P12574</t>
  </si>
  <si>
    <t>1.3" LED - Green on Black</t>
  </si>
  <si>
    <t>P12614</t>
  </si>
  <si>
    <t>P12617</t>
  </si>
  <si>
    <t>P12618</t>
  </si>
  <si>
    <t>P12777</t>
  </si>
  <si>
    <t>P12823</t>
  </si>
  <si>
    <t>P12879</t>
  </si>
  <si>
    <t>P12913</t>
  </si>
  <si>
    <t>P12959</t>
  </si>
  <si>
    <t>P12970</t>
  </si>
  <si>
    <t>Oxford Classic</t>
  </si>
  <si>
    <t>Oxford 2</t>
  </si>
  <si>
    <t>Oxford 2+</t>
  </si>
  <si>
    <t>Oxford 2 Vinegar</t>
  </si>
  <si>
    <t>Oxford 3 Mod A</t>
  </si>
  <si>
    <t>Oxford 3 Mod B</t>
  </si>
  <si>
    <t>Oxford 3 Mod C</t>
  </si>
  <si>
    <t>Oxford 3 Mod C+</t>
  </si>
  <si>
    <t>3 GB</t>
  </si>
  <si>
    <t>Oxford Classic Compatible</t>
  </si>
  <si>
    <t>Oxford 2 Compatible</t>
  </si>
  <si>
    <t>Oxford 3 Compatible</t>
  </si>
  <si>
    <t>Oxford 3 Compatible Sensors</t>
  </si>
  <si>
    <t>Oxford 3</t>
  </si>
  <si>
    <t>Default</t>
  </si>
  <si>
    <t>Number of Oxford 3 Mod C+ Packages</t>
  </si>
  <si>
    <t>Average Cost of Oxford 3 Mod C+ Packages</t>
  </si>
  <si>
    <t>S488</t>
  </si>
  <si>
    <t xml:space="preserve">Humidity Sensor   </t>
  </si>
  <si>
    <t>Oxford Classic Subtotal</t>
  </si>
  <si>
    <t>Oxford 2 Subtotal</t>
  </si>
  <si>
    <t>Oxford 3 Subtotal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</si>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</sst>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5" formatCode="_-[$£-809]* #,##0.00_-;\-[$£-809]* #,##0.00_-;_-[$£-809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3" fillId="2" borderId="0">
      <alignment vertical="top" wrapText="1"/>
    </xf>
    <xf numFmtId="0" fontId="4" fillId="2" borderId="0">
      <alignment vertical="top" wrapText="1"/>
    </xf>
    <xf numFmtId="0" fontId="3" fillId="2" borderId="0">
      <alignment vertical="top" wrapText="1"/>
    </xf>
    <xf numFmtId="0" fontId="2" fillId="0" borderId="0"/>
  </cellStyleXfs>
  <cellXfs count="56">
    <xf numFmtId="0" fontId="0" fillId="0" borderId="0" xfId="0"/>
    <xf numFmtId="44" fontId="0" fillId="0" borderId="0" xfId="0" applyNumberFormat="1"/>
    <xf numFmtId="0" fontId="0" fillId="0" borderId="0" xfId="0" applyAlignment="1">
      <alignment horizontal="center" vertical="center"/>
    </xf>
    <xf numFmtId="0" fontId="0" fillId="4" borderId="4" xfId="0" applyFill="1" applyBorder="1"/>
    <xf numFmtId="0" fontId="0" fillId="0" borderId="6" xfId="0" applyBorder="1"/>
    <xf numFmtId="0" fontId="0" fillId="0" borderId="2" xfId="0" applyBorder="1"/>
    <xf numFmtId="8" fontId="0" fillId="4" borderId="12" xfId="0" applyNumberFormat="1" applyFill="1" applyBorder="1"/>
    <xf numFmtId="0" fontId="0" fillId="4" borderId="11" xfId="0" applyFill="1" applyBorder="1"/>
    <xf numFmtId="0" fontId="0" fillId="6" borderId="7" xfId="0" applyFill="1" applyBorder="1"/>
    <xf numFmtId="0" fontId="0" fillId="6" borderId="8" xfId="0" applyFill="1" applyBorder="1"/>
    <xf numFmtId="0" fontId="0" fillId="0" borderId="7" xfId="0" applyBorder="1"/>
    <xf numFmtId="0" fontId="0" fillId="0" borderId="8" xfId="0" applyBorder="1"/>
    <xf numFmtId="0" fontId="5" fillId="0" borderId="2" xfId="0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4" fontId="0" fillId="0" borderId="0" xfId="1" applyFont="1" applyFill="1"/>
    <xf numFmtId="0" fontId="5" fillId="5" borderId="1" xfId="0" applyFont="1" applyFill="1" applyBorder="1" applyAlignment="1">
      <alignment horizontal="center" vertical="center"/>
    </xf>
    <xf numFmtId="0" fontId="0" fillId="6" borderId="0" xfId="0" applyFill="1"/>
    <xf numFmtId="0" fontId="0" fillId="6" borderId="8" xfId="0" applyFill="1" applyBorder="1" applyAlignment="1">
      <alignment horizontal="right"/>
    </xf>
    <xf numFmtId="0" fontId="0" fillId="0" borderId="7" xfId="0" applyBorder="1" applyAlignment="1">
      <alignment wrapText="1"/>
    </xf>
    <xf numFmtId="0" fontId="5" fillId="3" borderId="3" xfId="0" applyFont="1" applyFill="1" applyBorder="1" applyAlignment="1">
      <alignment wrapText="1"/>
    </xf>
    <xf numFmtId="0" fontId="5" fillId="3" borderId="9" xfId="0" applyFont="1" applyFill="1" applyBorder="1" applyAlignment="1">
      <alignment wrapText="1"/>
    </xf>
    <xf numFmtId="0" fontId="5" fillId="3" borderId="10" xfId="0" applyFont="1" applyFill="1" applyBorder="1" applyAlignment="1">
      <alignment wrapText="1"/>
    </xf>
    <xf numFmtId="0" fontId="0" fillId="6" borderId="8" xfId="0" applyFill="1" applyBorder="1" applyAlignment="1">
      <alignment wrapText="1"/>
    </xf>
    <xf numFmtId="0" fontId="0" fillId="0" borderId="0" xfId="0" applyAlignment="1">
      <alignment wrapText="1"/>
    </xf>
    <xf numFmtId="0" fontId="0" fillId="7" borderId="8" xfId="0" applyFill="1" applyBorder="1"/>
    <xf numFmtId="0" fontId="0" fillId="8" borderId="8" xfId="0" applyFill="1" applyBorder="1"/>
    <xf numFmtId="165" fontId="0" fillId="0" borderId="0" xfId="0" applyNumberFormat="1"/>
    <xf numFmtId="0" fontId="8" fillId="9" borderId="0" xfId="0" applyFont="1" applyFill="1"/>
    <xf numFmtId="0" fontId="8" fillId="0" borderId="0" xfId="0" applyFont="1"/>
    <xf numFmtId="0" fontId="7" fillId="0" borderId="13" xfId="0" applyFont="1" applyBorder="1" applyAlignment="1">
      <alignment horizontal="center" vertical="center"/>
    </xf>
    <xf numFmtId="165" fontId="0" fillId="0" borderId="0" xfId="1" applyNumberFormat="1" applyFont="1" applyFill="1"/>
    <xf numFmtId="0" fontId="6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0" fillId="0" borderId="0" xfId="0" applyBorder="1"/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0" fillId="6" borderId="5" xfId="0" applyFont="1" applyFill="1" applyBorder="1"/>
    <xf numFmtId="0" fontId="0" fillId="6" borderId="6" xfId="0" applyFont="1" applyFill="1" applyBorder="1"/>
    <xf numFmtId="0" fontId="0" fillId="6" borderId="14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0" borderId="6" xfId="1" applyNumberFormat="1" applyFont="1" applyBorder="1"/>
    <xf numFmtId="0" fontId="0" fillId="0" borderId="14" xfId="1" applyNumberFormat="1" applyFont="1" applyBorder="1"/>
    <xf numFmtId="0" fontId="0" fillId="6" borderId="6" xfId="1" applyNumberFormat="1" applyFont="1" applyFill="1" applyBorder="1"/>
    <xf numFmtId="0" fontId="0" fillId="6" borderId="14" xfId="1" applyNumberFormat="1" applyFont="1" applyFill="1" applyBorder="1"/>
    <xf numFmtId="0" fontId="0" fillId="6" borderId="1" xfId="0" applyFont="1" applyFill="1" applyBorder="1"/>
    <xf numFmtId="0" fontId="0" fillId="6" borderId="2" xfId="0" applyFont="1" applyFill="1" applyBorder="1"/>
    <xf numFmtId="0" fontId="0" fillId="6" borderId="2" xfId="1" applyNumberFormat="1" applyFont="1" applyFill="1" applyBorder="1"/>
    <xf numFmtId="0" fontId="0" fillId="6" borderId="15" xfId="1" applyNumberFormat="1" applyFont="1" applyFill="1" applyBorder="1"/>
    <xf numFmtId="165" fontId="0" fillId="7" borderId="0" xfId="0" applyNumberFormat="1" applyFill="1" applyAlignment="1">
      <alignment horizontal="center"/>
    </xf>
    <xf numFmtId="165" fontId="0" fillId="8" borderId="8" xfId="0" applyNumberFormat="1" applyFill="1" applyBorder="1"/>
  </cellXfs>
  <cellStyles count="7">
    <cellStyle name="Currency" xfId="1" builtinId="4"/>
    <cellStyle name="Normal" xfId="0" builtinId="0"/>
    <cellStyle name="Normal 2" xfId="2" xr:uid="{00000000-0005-0000-0000-000002000000}"/>
    <cellStyle name="Normal 2 2" xfId="6" xr:uid="{00000000-0005-0000-0000-000003000000}"/>
    <cellStyle name="Project Header" xfId="5" xr:uid="{00000000-0005-0000-0000-000004000000}"/>
    <cellStyle name="Student Name" xfId="4" xr:uid="{00000000-0005-0000-0000-000005000000}"/>
    <cellStyle name="Submission" xfId="3" xr:uid="{00000000-0005-0000-0000-000006000000}"/>
  </cellStyles>
  <dxfs count="25"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outline="0">
        <left style="thin">
          <color theme="8" tint="0.39997558519241921"/>
        </left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center" vertical="center" textRotation="0" wrapText="0" indent="0" justifyLastLine="0" shrinkToFit="0" readingOrder="0"/>
    </dxf>
    <dxf>
      <numFmt numFmtId="165" formatCode="_-[$£-809]* #,##0.00_-;\-[$£-809]* #,##0.00_-;_-[$£-809]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F5B750-1308-4C88-976B-830D68A7EFB4}" name="SystemsTable" displayName="SystemsTable" ref="A1:H97" totalsRowShown="0" tableBorderDxfId="8">
  <autoFilter ref="A1:H97" xr:uid="{11F5B750-1308-4C88-976B-830D68A7EFB4}">
    <filterColumn colId="3">
      <filters>
        <filter val="500 Mb"/>
      </filters>
    </filterColumn>
  </autoFilter>
  <tableColumns count="8">
    <tableColumn id="1" xr3:uid="{ABD24DB9-2FFF-4F4F-B3F7-06062CA7629F}" name="System ID" dataDxfId="7"/>
    <tableColumn id="2" xr3:uid="{A71B94D8-B084-49DE-B191-257FAC448124}" name="System Name" dataDxfId="6"/>
    <tableColumn id="3" xr3:uid="{162F30CC-699C-463E-B6A2-FC8C8626DDBF}" name="Processor Speed" dataDxfId="5"/>
    <tableColumn id="4" xr3:uid="{E5C4DDA5-D581-4723-A789-5138AFAC4225}" name="RAM" dataDxfId="4"/>
    <tableColumn id="5" xr3:uid="{03556BE2-6CF0-4CB2-9538-0CC935DF2AEA}" name="Power Source" dataDxfId="3"/>
    <tableColumn id="6" xr3:uid="{62B6D822-96EF-4E0A-96DC-EFA2A3FE618F}" name="USB Ports" dataDxfId="2"/>
    <tableColumn id="7" xr3:uid="{14AB100B-64C1-4B87-B082-AB13984924ED}" name="Bluetooth" dataDxfId="1"/>
    <tableColumn id="8" xr3:uid="{E73D538D-7538-4CD5-9DA5-65546963DB83}" name="Wi-Fi Ready" dataDxfId="0"/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nsorsTable" displayName="SensorsTable" ref="A1:F15" totalsRowShown="0">
  <sortState xmlns:xlrd2="http://schemas.microsoft.com/office/spreadsheetml/2017/richdata2" ref="A2:F15">
    <sortCondition ref="F2:F15"/>
  </sortState>
  <tableColumns count="6">
    <tableColumn id="1" xr3:uid="{00000000-0010-0000-0000-000001000000}" name="Sensor ID"/>
    <tableColumn id="2" xr3:uid="{00000000-0010-0000-0000-000002000000}" name="Sensor Name"/>
    <tableColumn id="3" xr3:uid="{00000000-0010-0000-0000-000003000000}" name="Oxford Classic Compatible"/>
    <tableColumn id="4" xr3:uid="{00000000-0010-0000-0000-000004000000}" name="Oxford 2 Compatible"/>
    <tableColumn id="5" xr3:uid="{00000000-0010-0000-0000-000005000000}" name="Oxford 3 Compatible"/>
    <tableColumn id="6" xr3:uid="{00000000-0010-0000-0000-000006000000}" name="Cost" dataDxfId="24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CasesTable" displayName="CasesTable" ref="A7:H30" totalsRowShown="0" headerRowDxfId="23" dataDxfId="22">
  <autoFilter ref="A7:H30" xr:uid="{00000000-0009-0000-0100-000003000000}"/>
  <tableColumns count="8">
    <tableColumn id="1" xr3:uid="{00000000-0010-0000-0300-000001000000}" name="Case ID"/>
    <tableColumn id="3" xr3:uid="{00000000-0010-0000-0300-000003000000}" name="System Compatibility" dataDxfId="21"/>
    <tableColumn id="4" xr3:uid="{00000000-0010-0000-0300-000004000000}" name="Body Material" dataDxfId="20"/>
    <tableColumn id="5" xr3:uid="{00000000-0010-0000-0300-000005000000}" name="Body Type" dataDxfId="19"/>
    <tableColumn id="6" xr3:uid="{00000000-0010-0000-0300-000006000000}" name="Color" dataDxfId="18"/>
    <tableColumn id="8" xr3:uid="{00000000-0010-0000-0300-000008000000}" name="Mounting Plate" dataDxfId="17"/>
    <tableColumn id="7" xr3:uid="{00000000-0010-0000-0300-000007000000}" name="2018 Inventory" dataDxfId="16"/>
    <tableColumn id="10" xr3:uid="{00000000-0010-0000-0300-00000A000000}" name="Cases Sold" dataDxfId="15"/>
  </tableColumns>
  <tableStyleInfo name="TableStyleLight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PackagesTable" displayName="PackagesTable" ref="A1:D22" totalsRowShown="0" headerRowDxfId="14" dataDxfId="13">
  <autoFilter ref="A1:D22" xr:uid="{00000000-0009-0000-0100-000005000000}"/>
  <tableColumns count="4">
    <tableColumn id="1" xr3:uid="{00000000-0010-0000-0400-000001000000}" name="Package ID" dataDxfId="12"/>
    <tableColumn id="2" xr3:uid="{00000000-0010-0000-0400-000002000000}" name="System ID" dataDxfId="11"/>
    <tableColumn id="4" xr3:uid="{00000000-0010-0000-0400-000004000000}" name="Display ID" dataDxfId="10"/>
    <tableColumn id="5" xr3:uid="{00000000-0010-0000-0400-000005000000}" name="Cost" dataDxfId="9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7"/>
  <sheetViews>
    <sheetView workbookViewId="0">
      <selection sqref="A1:H97"/>
    </sheetView>
  </sheetViews>
  <sheetFormatPr defaultRowHeight="15" x14ac:dyDescent="0.25"/>
  <cols>
    <col min="1" max="1" width="12.28515625" customWidth="1"/>
    <col min="2" max="2" width="18.42578125" bestFit="1" customWidth="1"/>
    <col min="3" max="3" width="17.7109375" customWidth="1"/>
    <col min="4" max="4" width="7.28515625" customWidth="1"/>
    <col min="5" max="5" width="15.28515625" customWidth="1"/>
    <col min="6" max="6" width="11.5703125" customWidth="1"/>
    <col min="7" max="7" width="12" customWidth="1"/>
    <col min="8" max="8" width="13.7109375" customWidth="1"/>
  </cols>
  <sheetData>
    <row r="1" spans="1:8" x14ac:dyDescent="0.25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</row>
    <row r="2" spans="1:8" x14ac:dyDescent="0.25">
      <c r="A2" s="4">
        <v>1000</v>
      </c>
      <c r="B2" s="4" t="s">
        <v>137</v>
      </c>
      <c r="C2" s="4" t="s">
        <v>8</v>
      </c>
      <c r="D2" s="4" t="s">
        <v>9</v>
      </c>
      <c r="E2" s="4" t="s">
        <v>10</v>
      </c>
      <c r="F2" s="4">
        <v>2</v>
      </c>
      <c r="G2" s="4" t="s">
        <v>11</v>
      </c>
      <c r="H2" s="4" t="s">
        <v>11</v>
      </c>
    </row>
    <row r="3" spans="1:8" hidden="1" x14ac:dyDescent="0.25">
      <c r="A3" s="4">
        <v>2013</v>
      </c>
      <c r="B3" s="4" t="s">
        <v>138</v>
      </c>
      <c r="C3" s="4" t="s">
        <v>12</v>
      </c>
      <c r="D3" s="4" t="s">
        <v>14</v>
      </c>
      <c r="E3" s="4" t="s">
        <v>13</v>
      </c>
      <c r="F3" s="4">
        <v>3</v>
      </c>
      <c r="G3" s="4" t="s">
        <v>11</v>
      </c>
      <c r="H3" s="4" t="s">
        <v>11</v>
      </c>
    </row>
    <row r="4" spans="1:8" hidden="1" x14ac:dyDescent="0.25">
      <c r="A4" s="4">
        <v>3013</v>
      </c>
      <c r="B4" s="4" t="s">
        <v>139</v>
      </c>
      <c r="C4" s="4" t="s">
        <v>12</v>
      </c>
      <c r="D4" s="4" t="s">
        <v>145</v>
      </c>
      <c r="E4" s="4" t="s">
        <v>13</v>
      </c>
      <c r="F4" s="4">
        <v>3</v>
      </c>
      <c r="G4" s="4" t="s">
        <v>15</v>
      </c>
      <c r="H4" s="4" t="s">
        <v>11</v>
      </c>
    </row>
    <row r="5" spans="1:8" hidden="1" x14ac:dyDescent="0.25">
      <c r="A5" s="4">
        <v>3014</v>
      </c>
      <c r="B5" s="4" t="s">
        <v>140</v>
      </c>
      <c r="C5" s="4" t="s">
        <v>16</v>
      </c>
      <c r="D5" s="4" t="s">
        <v>145</v>
      </c>
      <c r="E5" s="4" t="s">
        <v>13</v>
      </c>
      <c r="F5" s="4">
        <v>3</v>
      </c>
      <c r="G5" s="4" t="s">
        <v>15</v>
      </c>
      <c r="H5" s="4" t="s">
        <v>15</v>
      </c>
    </row>
    <row r="6" spans="1:8" hidden="1" x14ac:dyDescent="0.25">
      <c r="A6" s="4">
        <v>4034</v>
      </c>
      <c r="B6" s="4" t="s">
        <v>141</v>
      </c>
      <c r="C6" s="4" t="s">
        <v>16</v>
      </c>
      <c r="D6" s="4" t="s">
        <v>14</v>
      </c>
      <c r="E6" s="4" t="s">
        <v>17</v>
      </c>
      <c r="F6" s="4">
        <v>3</v>
      </c>
      <c r="G6" s="4" t="s">
        <v>11</v>
      </c>
      <c r="H6" s="4" t="s">
        <v>15</v>
      </c>
    </row>
    <row r="7" spans="1:8" hidden="1" x14ac:dyDescent="0.25">
      <c r="A7" s="4">
        <v>4035</v>
      </c>
      <c r="B7" s="4" t="s">
        <v>142</v>
      </c>
      <c r="C7" s="4" t="s">
        <v>18</v>
      </c>
      <c r="D7" s="4" t="s">
        <v>145</v>
      </c>
      <c r="E7" s="4" t="s">
        <v>17</v>
      </c>
      <c r="F7" s="4">
        <v>4</v>
      </c>
      <c r="G7" s="4" t="s">
        <v>15</v>
      </c>
      <c r="H7" s="4" t="s">
        <v>15</v>
      </c>
    </row>
    <row r="8" spans="1:8" hidden="1" x14ac:dyDescent="0.25">
      <c r="A8" s="4">
        <v>4036</v>
      </c>
      <c r="B8" s="4" t="s">
        <v>143</v>
      </c>
      <c r="C8" s="4" t="s">
        <v>18</v>
      </c>
      <c r="D8" s="4" t="s">
        <v>145</v>
      </c>
      <c r="E8" s="4" t="s">
        <v>19</v>
      </c>
      <c r="F8" s="4">
        <v>4</v>
      </c>
      <c r="G8" s="4" t="s">
        <v>15</v>
      </c>
      <c r="H8" s="4" t="s">
        <v>15</v>
      </c>
    </row>
    <row r="9" spans="1:8" hidden="1" x14ac:dyDescent="0.25">
      <c r="A9" s="5">
        <v>4037</v>
      </c>
      <c r="B9" s="5" t="s">
        <v>144</v>
      </c>
      <c r="C9" s="5" t="s">
        <v>20</v>
      </c>
      <c r="D9" s="5" t="s">
        <v>145</v>
      </c>
      <c r="E9" s="5" t="s">
        <v>19</v>
      </c>
      <c r="F9" s="5">
        <v>4</v>
      </c>
      <c r="G9" s="5" t="s">
        <v>15</v>
      </c>
      <c r="H9" s="5" t="s">
        <v>15</v>
      </c>
    </row>
    <row r="10" spans="1:8" x14ac:dyDescent="0.25">
      <c r="A10" s="4">
        <v>1000</v>
      </c>
      <c r="B10" s="4" t="s">
        <v>137</v>
      </c>
      <c r="C10" s="4" t="s">
        <v>8</v>
      </c>
      <c r="D10" s="4" t="s">
        <v>9</v>
      </c>
      <c r="E10" s="4" t="s">
        <v>10</v>
      </c>
      <c r="F10" s="4">
        <v>2</v>
      </c>
      <c r="G10" s="4" t="s">
        <v>11</v>
      </c>
      <c r="H10" s="4" t="s">
        <v>11</v>
      </c>
    </row>
    <row r="11" spans="1:8" hidden="1" x14ac:dyDescent="0.25">
      <c r="A11" s="4">
        <v>2013</v>
      </c>
      <c r="B11" s="4" t="s">
        <v>138</v>
      </c>
      <c r="C11" s="4" t="s">
        <v>12</v>
      </c>
      <c r="D11" s="4" t="s">
        <v>14</v>
      </c>
      <c r="E11" s="4" t="s">
        <v>13</v>
      </c>
      <c r="F11" s="4">
        <v>3</v>
      </c>
      <c r="G11" s="4" t="s">
        <v>11</v>
      </c>
      <c r="H11" s="4" t="s">
        <v>11</v>
      </c>
    </row>
    <row r="12" spans="1:8" hidden="1" x14ac:dyDescent="0.25">
      <c r="A12" s="4">
        <v>3013</v>
      </c>
      <c r="B12" s="4" t="s">
        <v>139</v>
      </c>
      <c r="C12" s="4" t="s">
        <v>12</v>
      </c>
      <c r="D12" s="4" t="s">
        <v>145</v>
      </c>
      <c r="E12" s="4" t="s">
        <v>13</v>
      </c>
      <c r="F12" s="4">
        <v>3</v>
      </c>
      <c r="G12" s="4" t="s">
        <v>15</v>
      </c>
      <c r="H12" s="4" t="s">
        <v>11</v>
      </c>
    </row>
    <row r="13" spans="1:8" hidden="1" x14ac:dyDescent="0.25">
      <c r="A13" s="4">
        <v>3014</v>
      </c>
      <c r="B13" s="4" t="s">
        <v>140</v>
      </c>
      <c r="C13" s="4" t="s">
        <v>16</v>
      </c>
      <c r="D13" s="4" t="s">
        <v>145</v>
      </c>
      <c r="E13" s="4" t="s">
        <v>13</v>
      </c>
      <c r="F13" s="4">
        <v>3</v>
      </c>
      <c r="G13" s="4" t="s">
        <v>15</v>
      </c>
      <c r="H13" s="4" t="s">
        <v>15</v>
      </c>
    </row>
    <row r="14" spans="1:8" hidden="1" x14ac:dyDescent="0.25">
      <c r="A14" s="4">
        <v>4034</v>
      </c>
      <c r="B14" s="4" t="s">
        <v>141</v>
      </c>
      <c r="C14" s="4" t="s">
        <v>16</v>
      </c>
      <c r="D14" s="4" t="s">
        <v>14</v>
      </c>
      <c r="E14" s="4" t="s">
        <v>17</v>
      </c>
      <c r="F14" s="4">
        <v>3</v>
      </c>
      <c r="G14" s="4" t="s">
        <v>11</v>
      </c>
      <c r="H14" s="4" t="s">
        <v>15</v>
      </c>
    </row>
    <row r="15" spans="1:8" hidden="1" x14ac:dyDescent="0.25">
      <c r="A15" s="4">
        <v>4035</v>
      </c>
      <c r="B15" s="4" t="s">
        <v>142</v>
      </c>
      <c r="C15" s="4" t="s">
        <v>18</v>
      </c>
      <c r="D15" s="4" t="s">
        <v>145</v>
      </c>
      <c r="E15" s="4" t="s">
        <v>17</v>
      </c>
      <c r="F15" s="4">
        <v>4</v>
      </c>
      <c r="G15" s="4" t="s">
        <v>15</v>
      </c>
      <c r="H15" s="4" t="s">
        <v>15</v>
      </c>
    </row>
    <row r="16" spans="1:8" hidden="1" x14ac:dyDescent="0.25">
      <c r="A16" s="4">
        <v>4036</v>
      </c>
      <c r="B16" s="4" t="s">
        <v>143</v>
      </c>
      <c r="C16" s="4" t="s">
        <v>18</v>
      </c>
      <c r="D16" s="4" t="s">
        <v>145</v>
      </c>
      <c r="E16" s="4" t="s">
        <v>19</v>
      </c>
      <c r="F16" s="4">
        <v>4</v>
      </c>
      <c r="G16" s="4" t="s">
        <v>15</v>
      </c>
      <c r="H16" s="4" t="s">
        <v>15</v>
      </c>
    </row>
    <row r="17" spans="1:8" hidden="1" x14ac:dyDescent="0.25">
      <c r="A17" s="5">
        <v>4037</v>
      </c>
      <c r="B17" s="5" t="s">
        <v>144</v>
      </c>
      <c r="C17" s="5" t="s">
        <v>20</v>
      </c>
      <c r="D17" s="5" t="s">
        <v>145</v>
      </c>
      <c r="E17" s="5" t="s">
        <v>19</v>
      </c>
      <c r="F17" s="5">
        <v>4</v>
      </c>
      <c r="G17" s="5" t="s">
        <v>15</v>
      </c>
      <c r="H17" s="5" t="s">
        <v>15</v>
      </c>
    </row>
    <row r="18" spans="1:8" x14ac:dyDescent="0.25">
      <c r="A18" s="4">
        <v>1000</v>
      </c>
      <c r="B18" s="4" t="s">
        <v>137</v>
      </c>
      <c r="C18" s="4" t="s">
        <v>8</v>
      </c>
      <c r="D18" s="4" t="s">
        <v>9</v>
      </c>
      <c r="E18" s="4" t="s">
        <v>10</v>
      </c>
      <c r="F18" s="4">
        <v>2</v>
      </c>
      <c r="G18" s="4" t="s">
        <v>11</v>
      </c>
      <c r="H18" s="4" t="s">
        <v>11</v>
      </c>
    </row>
    <row r="19" spans="1:8" hidden="1" x14ac:dyDescent="0.25">
      <c r="A19" s="4">
        <v>2013</v>
      </c>
      <c r="B19" s="4" t="s">
        <v>138</v>
      </c>
      <c r="C19" s="4" t="s">
        <v>12</v>
      </c>
      <c r="D19" s="4" t="s">
        <v>14</v>
      </c>
      <c r="E19" s="4" t="s">
        <v>13</v>
      </c>
      <c r="F19" s="4">
        <v>3</v>
      </c>
      <c r="G19" s="4" t="s">
        <v>11</v>
      </c>
      <c r="H19" s="4" t="s">
        <v>11</v>
      </c>
    </row>
    <row r="20" spans="1:8" hidden="1" x14ac:dyDescent="0.25">
      <c r="A20" s="4">
        <v>3013</v>
      </c>
      <c r="B20" s="4" t="s">
        <v>139</v>
      </c>
      <c r="C20" s="4" t="s">
        <v>12</v>
      </c>
      <c r="D20" s="4" t="s">
        <v>145</v>
      </c>
      <c r="E20" s="4" t="s">
        <v>13</v>
      </c>
      <c r="F20" s="4">
        <v>3</v>
      </c>
      <c r="G20" s="4" t="s">
        <v>15</v>
      </c>
      <c r="H20" s="4" t="s">
        <v>11</v>
      </c>
    </row>
    <row r="21" spans="1:8" hidden="1" x14ac:dyDescent="0.25">
      <c r="A21" s="4">
        <v>3014</v>
      </c>
      <c r="B21" s="4" t="s">
        <v>140</v>
      </c>
      <c r="C21" s="4" t="s">
        <v>16</v>
      </c>
      <c r="D21" s="4" t="s">
        <v>145</v>
      </c>
      <c r="E21" s="4" t="s">
        <v>13</v>
      </c>
      <c r="F21" s="4">
        <v>3</v>
      </c>
      <c r="G21" s="4" t="s">
        <v>15</v>
      </c>
      <c r="H21" s="4" t="s">
        <v>15</v>
      </c>
    </row>
    <row r="22" spans="1:8" hidden="1" x14ac:dyDescent="0.25">
      <c r="A22" s="4">
        <v>4034</v>
      </c>
      <c r="B22" s="4" t="s">
        <v>141</v>
      </c>
      <c r="C22" s="4" t="s">
        <v>16</v>
      </c>
      <c r="D22" s="4" t="s">
        <v>14</v>
      </c>
      <c r="E22" s="4" t="s">
        <v>17</v>
      </c>
      <c r="F22" s="4">
        <v>3</v>
      </c>
      <c r="G22" s="4" t="s">
        <v>11</v>
      </c>
      <c r="H22" s="4" t="s">
        <v>15</v>
      </c>
    </row>
    <row r="23" spans="1:8" hidden="1" x14ac:dyDescent="0.25">
      <c r="A23" s="4">
        <v>4035</v>
      </c>
      <c r="B23" s="4" t="s">
        <v>142</v>
      </c>
      <c r="C23" s="4" t="s">
        <v>18</v>
      </c>
      <c r="D23" s="4" t="s">
        <v>145</v>
      </c>
      <c r="E23" s="4" t="s">
        <v>17</v>
      </c>
      <c r="F23" s="4">
        <v>4</v>
      </c>
      <c r="G23" s="4" t="s">
        <v>15</v>
      </c>
      <c r="H23" s="4" t="s">
        <v>15</v>
      </c>
    </row>
    <row r="24" spans="1:8" hidden="1" x14ac:dyDescent="0.25">
      <c r="A24" s="4">
        <v>4036</v>
      </c>
      <c r="B24" s="4" t="s">
        <v>143</v>
      </c>
      <c r="C24" s="4" t="s">
        <v>18</v>
      </c>
      <c r="D24" s="4" t="s">
        <v>145</v>
      </c>
      <c r="E24" s="4" t="s">
        <v>19</v>
      </c>
      <c r="F24" s="4">
        <v>4</v>
      </c>
      <c r="G24" s="4" t="s">
        <v>15</v>
      </c>
      <c r="H24" s="4" t="s">
        <v>15</v>
      </c>
    </row>
    <row r="25" spans="1:8" hidden="1" x14ac:dyDescent="0.25">
      <c r="A25" s="5">
        <v>4037</v>
      </c>
      <c r="B25" s="5" t="s">
        <v>144</v>
      </c>
      <c r="C25" s="5" t="s">
        <v>20</v>
      </c>
      <c r="D25" s="5" t="s">
        <v>145</v>
      </c>
      <c r="E25" s="5" t="s">
        <v>19</v>
      </c>
      <c r="F25" s="5">
        <v>4</v>
      </c>
      <c r="G25" s="5" t="s">
        <v>15</v>
      </c>
      <c r="H25" s="5" t="s">
        <v>15</v>
      </c>
    </row>
    <row r="26" spans="1:8" x14ac:dyDescent="0.25">
      <c r="A26" s="4">
        <v>1000</v>
      </c>
      <c r="B26" s="4" t="s">
        <v>137</v>
      </c>
      <c r="C26" s="4" t="s">
        <v>8</v>
      </c>
      <c r="D26" s="4" t="s">
        <v>9</v>
      </c>
      <c r="E26" s="4" t="s">
        <v>10</v>
      </c>
      <c r="F26" s="4">
        <v>2</v>
      </c>
      <c r="G26" s="4" t="s">
        <v>11</v>
      </c>
      <c r="H26" s="4" t="s">
        <v>11</v>
      </c>
    </row>
    <row r="27" spans="1:8" hidden="1" x14ac:dyDescent="0.25">
      <c r="A27" s="4">
        <v>2013</v>
      </c>
      <c r="B27" s="4" t="s">
        <v>138</v>
      </c>
      <c r="C27" s="4" t="s">
        <v>12</v>
      </c>
      <c r="D27" s="4" t="s">
        <v>14</v>
      </c>
      <c r="E27" s="4" t="s">
        <v>13</v>
      </c>
      <c r="F27" s="4">
        <v>3</v>
      </c>
      <c r="G27" s="4" t="s">
        <v>11</v>
      </c>
      <c r="H27" s="4" t="s">
        <v>11</v>
      </c>
    </row>
    <row r="28" spans="1:8" hidden="1" x14ac:dyDescent="0.25">
      <c r="A28" s="4">
        <v>3013</v>
      </c>
      <c r="B28" s="4" t="s">
        <v>139</v>
      </c>
      <c r="C28" s="4" t="s">
        <v>12</v>
      </c>
      <c r="D28" s="4" t="s">
        <v>145</v>
      </c>
      <c r="E28" s="4" t="s">
        <v>13</v>
      </c>
      <c r="F28" s="4">
        <v>3</v>
      </c>
      <c r="G28" s="4" t="s">
        <v>15</v>
      </c>
      <c r="H28" s="4" t="s">
        <v>11</v>
      </c>
    </row>
    <row r="29" spans="1:8" hidden="1" x14ac:dyDescent="0.25">
      <c r="A29" s="4">
        <v>3014</v>
      </c>
      <c r="B29" s="4" t="s">
        <v>140</v>
      </c>
      <c r="C29" s="4" t="s">
        <v>16</v>
      </c>
      <c r="D29" s="4" t="s">
        <v>145</v>
      </c>
      <c r="E29" s="4" t="s">
        <v>13</v>
      </c>
      <c r="F29" s="4">
        <v>3</v>
      </c>
      <c r="G29" s="4" t="s">
        <v>15</v>
      </c>
      <c r="H29" s="4" t="s">
        <v>15</v>
      </c>
    </row>
    <row r="30" spans="1:8" hidden="1" x14ac:dyDescent="0.25">
      <c r="A30" s="4">
        <v>4034</v>
      </c>
      <c r="B30" s="4" t="s">
        <v>141</v>
      </c>
      <c r="C30" s="4" t="s">
        <v>16</v>
      </c>
      <c r="D30" s="4" t="s">
        <v>14</v>
      </c>
      <c r="E30" s="4" t="s">
        <v>17</v>
      </c>
      <c r="F30" s="4">
        <v>3</v>
      </c>
      <c r="G30" s="4" t="s">
        <v>11</v>
      </c>
      <c r="H30" s="4" t="s">
        <v>15</v>
      </c>
    </row>
    <row r="31" spans="1:8" hidden="1" x14ac:dyDescent="0.25">
      <c r="A31" s="4">
        <v>4035</v>
      </c>
      <c r="B31" s="4" t="s">
        <v>142</v>
      </c>
      <c r="C31" s="4" t="s">
        <v>18</v>
      </c>
      <c r="D31" s="4" t="s">
        <v>145</v>
      </c>
      <c r="E31" s="4" t="s">
        <v>17</v>
      </c>
      <c r="F31" s="4">
        <v>4</v>
      </c>
      <c r="G31" s="4" t="s">
        <v>15</v>
      </c>
      <c r="H31" s="4" t="s">
        <v>15</v>
      </c>
    </row>
    <row r="32" spans="1:8" hidden="1" x14ac:dyDescent="0.25">
      <c r="A32" s="4">
        <v>4036</v>
      </c>
      <c r="B32" s="4" t="s">
        <v>143</v>
      </c>
      <c r="C32" s="4" t="s">
        <v>18</v>
      </c>
      <c r="D32" s="4" t="s">
        <v>145</v>
      </c>
      <c r="E32" s="4" t="s">
        <v>19</v>
      </c>
      <c r="F32" s="4">
        <v>4</v>
      </c>
      <c r="G32" s="4" t="s">
        <v>15</v>
      </c>
      <c r="H32" s="4" t="s">
        <v>15</v>
      </c>
    </row>
    <row r="33" spans="1:8" hidden="1" x14ac:dyDescent="0.25">
      <c r="A33" s="5">
        <v>4037</v>
      </c>
      <c r="B33" s="5" t="s">
        <v>144</v>
      </c>
      <c r="C33" s="5" t="s">
        <v>20</v>
      </c>
      <c r="D33" s="5" t="s">
        <v>145</v>
      </c>
      <c r="E33" s="5" t="s">
        <v>19</v>
      </c>
      <c r="F33" s="5">
        <v>4</v>
      </c>
      <c r="G33" s="5" t="s">
        <v>15</v>
      </c>
      <c r="H33" s="5" t="s">
        <v>15</v>
      </c>
    </row>
    <row r="34" spans="1:8" x14ac:dyDescent="0.25">
      <c r="A34" s="4">
        <v>1000</v>
      </c>
      <c r="B34" s="4" t="s">
        <v>137</v>
      </c>
      <c r="C34" s="4" t="s">
        <v>8</v>
      </c>
      <c r="D34" s="4" t="s">
        <v>9</v>
      </c>
      <c r="E34" s="4" t="s">
        <v>10</v>
      </c>
      <c r="F34" s="4">
        <v>2</v>
      </c>
      <c r="G34" s="4" t="s">
        <v>11</v>
      </c>
      <c r="H34" s="4" t="s">
        <v>11</v>
      </c>
    </row>
    <row r="35" spans="1:8" hidden="1" x14ac:dyDescent="0.25">
      <c r="A35" s="4">
        <v>2013</v>
      </c>
      <c r="B35" s="4" t="s">
        <v>138</v>
      </c>
      <c r="C35" s="4" t="s">
        <v>12</v>
      </c>
      <c r="D35" s="4" t="s">
        <v>14</v>
      </c>
      <c r="E35" s="4" t="s">
        <v>13</v>
      </c>
      <c r="F35" s="4">
        <v>3</v>
      </c>
      <c r="G35" s="4" t="s">
        <v>11</v>
      </c>
      <c r="H35" s="4" t="s">
        <v>11</v>
      </c>
    </row>
    <row r="36" spans="1:8" hidden="1" x14ac:dyDescent="0.25">
      <c r="A36" s="4">
        <v>3013</v>
      </c>
      <c r="B36" s="4" t="s">
        <v>139</v>
      </c>
      <c r="C36" s="4" t="s">
        <v>12</v>
      </c>
      <c r="D36" s="4" t="s">
        <v>145</v>
      </c>
      <c r="E36" s="4" t="s">
        <v>13</v>
      </c>
      <c r="F36" s="4">
        <v>3</v>
      </c>
      <c r="G36" s="4" t="s">
        <v>15</v>
      </c>
      <c r="H36" s="4" t="s">
        <v>11</v>
      </c>
    </row>
    <row r="37" spans="1:8" hidden="1" x14ac:dyDescent="0.25">
      <c r="A37" s="4">
        <v>3014</v>
      </c>
      <c r="B37" s="4" t="s">
        <v>140</v>
      </c>
      <c r="C37" s="4" t="s">
        <v>16</v>
      </c>
      <c r="D37" s="4" t="s">
        <v>145</v>
      </c>
      <c r="E37" s="4" t="s">
        <v>13</v>
      </c>
      <c r="F37" s="4">
        <v>3</v>
      </c>
      <c r="G37" s="4" t="s">
        <v>15</v>
      </c>
      <c r="H37" s="4" t="s">
        <v>15</v>
      </c>
    </row>
    <row r="38" spans="1:8" hidden="1" x14ac:dyDescent="0.25">
      <c r="A38" s="4">
        <v>4034</v>
      </c>
      <c r="B38" s="4" t="s">
        <v>141</v>
      </c>
      <c r="C38" s="4" t="s">
        <v>16</v>
      </c>
      <c r="D38" s="4" t="s">
        <v>14</v>
      </c>
      <c r="E38" s="4" t="s">
        <v>17</v>
      </c>
      <c r="F38" s="4">
        <v>3</v>
      </c>
      <c r="G38" s="4" t="s">
        <v>11</v>
      </c>
      <c r="H38" s="4" t="s">
        <v>15</v>
      </c>
    </row>
    <row r="39" spans="1:8" hidden="1" x14ac:dyDescent="0.25">
      <c r="A39" s="4">
        <v>4035</v>
      </c>
      <c r="B39" s="4" t="s">
        <v>142</v>
      </c>
      <c r="C39" s="4" t="s">
        <v>18</v>
      </c>
      <c r="D39" s="4" t="s">
        <v>145</v>
      </c>
      <c r="E39" s="4" t="s">
        <v>17</v>
      </c>
      <c r="F39" s="4">
        <v>4</v>
      </c>
      <c r="G39" s="4" t="s">
        <v>15</v>
      </c>
      <c r="H39" s="4" t="s">
        <v>15</v>
      </c>
    </row>
    <row r="40" spans="1:8" hidden="1" x14ac:dyDescent="0.25">
      <c r="A40" s="4">
        <v>4036</v>
      </c>
      <c r="B40" s="4" t="s">
        <v>143</v>
      </c>
      <c r="C40" s="4" t="s">
        <v>18</v>
      </c>
      <c r="D40" s="4" t="s">
        <v>145</v>
      </c>
      <c r="E40" s="4" t="s">
        <v>19</v>
      </c>
      <c r="F40" s="4">
        <v>4</v>
      </c>
      <c r="G40" s="4" t="s">
        <v>15</v>
      </c>
      <c r="H40" s="4" t="s">
        <v>15</v>
      </c>
    </row>
    <row r="41" spans="1:8" hidden="1" x14ac:dyDescent="0.25">
      <c r="A41" s="5">
        <v>4037</v>
      </c>
      <c r="B41" s="5" t="s">
        <v>144</v>
      </c>
      <c r="C41" s="5" t="s">
        <v>20</v>
      </c>
      <c r="D41" s="5" t="s">
        <v>145</v>
      </c>
      <c r="E41" s="5" t="s">
        <v>19</v>
      </c>
      <c r="F41" s="5">
        <v>4</v>
      </c>
      <c r="G41" s="5" t="s">
        <v>15</v>
      </c>
      <c r="H41" s="5" t="s">
        <v>15</v>
      </c>
    </row>
    <row r="42" spans="1:8" x14ac:dyDescent="0.25">
      <c r="A42" s="4">
        <v>1000</v>
      </c>
      <c r="B42" s="4" t="s">
        <v>137</v>
      </c>
      <c r="C42" s="4" t="s">
        <v>8</v>
      </c>
      <c r="D42" s="4" t="s">
        <v>9</v>
      </c>
      <c r="E42" s="4" t="s">
        <v>10</v>
      </c>
      <c r="F42" s="4">
        <v>2</v>
      </c>
      <c r="G42" s="4" t="s">
        <v>11</v>
      </c>
      <c r="H42" s="4" t="s">
        <v>11</v>
      </c>
    </row>
    <row r="43" spans="1:8" hidden="1" x14ac:dyDescent="0.25">
      <c r="A43" s="4">
        <v>2013</v>
      </c>
      <c r="B43" s="4" t="s">
        <v>138</v>
      </c>
      <c r="C43" s="4" t="s">
        <v>12</v>
      </c>
      <c r="D43" s="4" t="s">
        <v>14</v>
      </c>
      <c r="E43" s="4" t="s">
        <v>13</v>
      </c>
      <c r="F43" s="4">
        <v>3</v>
      </c>
      <c r="G43" s="4" t="s">
        <v>11</v>
      </c>
      <c r="H43" s="4" t="s">
        <v>11</v>
      </c>
    </row>
    <row r="44" spans="1:8" hidden="1" x14ac:dyDescent="0.25">
      <c r="A44" s="4">
        <v>3013</v>
      </c>
      <c r="B44" s="4" t="s">
        <v>139</v>
      </c>
      <c r="C44" s="4" t="s">
        <v>12</v>
      </c>
      <c r="D44" s="4" t="s">
        <v>145</v>
      </c>
      <c r="E44" s="4" t="s">
        <v>13</v>
      </c>
      <c r="F44" s="4">
        <v>3</v>
      </c>
      <c r="G44" s="4" t="s">
        <v>15</v>
      </c>
      <c r="H44" s="4" t="s">
        <v>11</v>
      </c>
    </row>
    <row r="45" spans="1:8" hidden="1" x14ac:dyDescent="0.25">
      <c r="A45" s="4">
        <v>3014</v>
      </c>
      <c r="B45" s="4" t="s">
        <v>140</v>
      </c>
      <c r="C45" s="4" t="s">
        <v>16</v>
      </c>
      <c r="D45" s="4" t="s">
        <v>145</v>
      </c>
      <c r="E45" s="4" t="s">
        <v>13</v>
      </c>
      <c r="F45" s="4">
        <v>3</v>
      </c>
      <c r="G45" s="4" t="s">
        <v>15</v>
      </c>
      <c r="H45" s="4" t="s">
        <v>15</v>
      </c>
    </row>
    <row r="46" spans="1:8" hidden="1" x14ac:dyDescent="0.25">
      <c r="A46" s="4">
        <v>4034</v>
      </c>
      <c r="B46" s="4" t="s">
        <v>141</v>
      </c>
      <c r="C46" s="4" t="s">
        <v>16</v>
      </c>
      <c r="D46" s="4" t="s">
        <v>14</v>
      </c>
      <c r="E46" s="4" t="s">
        <v>17</v>
      </c>
      <c r="F46" s="4">
        <v>3</v>
      </c>
      <c r="G46" s="4" t="s">
        <v>11</v>
      </c>
      <c r="H46" s="4" t="s">
        <v>15</v>
      </c>
    </row>
    <row r="47" spans="1:8" hidden="1" x14ac:dyDescent="0.25">
      <c r="A47" s="4">
        <v>4035</v>
      </c>
      <c r="B47" s="4" t="s">
        <v>142</v>
      </c>
      <c r="C47" s="4" t="s">
        <v>18</v>
      </c>
      <c r="D47" s="4" t="s">
        <v>145</v>
      </c>
      <c r="E47" s="4" t="s">
        <v>17</v>
      </c>
      <c r="F47" s="4">
        <v>4</v>
      </c>
      <c r="G47" s="4" t="s">
        <v>15</v>
      </c>
      <c r="H47" s="4" t="s">
        <v>15</v>
      </c>
    </row>
    <row r="48" spans="1:8" hidden="1" x14ac:dyDescent="0.25">
      <c r="A48" s="4">
        <v>4036</v>
      </c>
      <c r="B48" s="4" t="s">
        <v>143</v>
      </c>
      <c r="C48" s="4" t="s">
        <v>18</v>
      </c>
      <c r="D48" s="4" t="s">
        <v>145</v>
      </c>
      <c r="E48" s="4" t="s">
        <v>19</v>
      </c>
      <c r="F48" s="4">
        <v>4</v>
      </c>
      <c r="G48" s="4" t="s">
        <v>15</v>
      </c>
      <c r="H48" s="4" t="s">
        <v>15</v>
      </c>
    </row>
    <row r="49" spans="1:8" hidden="1" x14ac:dyDescent="0.25">
      <c r="A49" s="5">
        <v>4037</v>
      </c>
      <c r="B49" s="5" t="s">
        <v>144</v>
      </c>
      <c r="C49" s="5" t="s">
        <v>20</v>
      </c>
      <c r="D49" s="5" t="s">
        <v>145</v>
      </c>
      <c r="E49" s="5" t="s">
        <v>19</v>
      </c>
      <c r="F49" s="5">
        <v>4</v>
      </c>
      <c r="G49" s="5" t="s">
        <v>15</v>
      </c>
      <c r="H49" s="5" t="s">
        <v>15</v>
      </c>
    </row>
    <row r="50" spans="1:8" x14ac:dyDescent="0.25">
      <c r="A50" s="4">
        <v>1000</v>
      </c>
      <c r="B50" s="4" t="s">
        <v>137</v>
      </c>
      <c r="C50" s="4" t="s">
        <v>8</v>
      </c>
      <c r="D50" s="4" t="s">
        <v>9</v>
      </c>
      <c r="E50" s="4" t="s">
        <v>10</v>
      </c>
      <c r="F50" s="4">
        <v>2</v>
      </c>
      <c r="G50" s="4" t="s">
        <v>11</v>
      </c>
      <c r="H50" s="4" t="s">
        <v>11</v>
      </c>
    </row>
    <row r="51" spans="1:8" hidden="1" x14ac:dyDescent="0.25">
      <c r="A51" s="4">
        <v>2013</v>
      </c>
      <c r="B51" s="4" t="s">
        <v>138</v>
      </c>
      <c r="C51" s="4" t="s">
        <v>12</v>
      </c>
      <c r="D51" s="4" t="s">
        <v>14</v>
      </c>
      <c r="E51" s="4" t="s">
        <v>13</v>
      </c>
      <c r="F51" s="4">
        <v>3</v>
      </c>
      <c r="G51" s="4" t="s">
        <v>11</v>
      </c>
      <c r="H51" s="4" t="s">
        <v>11</v>
      </c>
    </row>
    <row r="52" spans="1:8" hidden="1" x14ac:dyDescent="0.25">
      <c r="A52" s="4">
        <v>3013</v>
      </c>
      <c r="B52" s="4" t="s">
        <v>139</v>
      </c>
      <c r="C52" s="4" t="s">
        <v>12</v>
      </c>
      <c r="D52" s="4" t="s">
        <v>145</v>
      </c>
      <c r="E52" s="4" t="s">
        <v>13</v>
      </c>
      <c r="F52" s="4">
        <v>3</v>
      </c>
      <c r="G52" s="4" t="s">
        <v>15</v>
      </c>
      <c r="H52" s="4" t="s">
        <v>11</v>
      </c>
    </row>
    <row r="53" spans="1:8" hidden="1" x14ac:dyDescent="0.25">
      <c r="A53" s="4">
        <v>3014</v>
      </c>
      <c r="B53" s="4" t="s">
        <v>140</v>
      </c>
      <c r="C53" s="4" t="s">
        <v>16</v>
      </c>
      <c r="D53" s="4" t="s">
        <v>145</v>
      </c>
      <c r="E53" s="4" t="s">
        <v>13</v>
      </c>
      <c r="F53" s="4">
        <v>3</v>
      </c>
      <c r="G53" s="4" t="s">
        <v>15</v>
      </c>
      <c r="H53" s="4" t="s">
        <v>15</v>
      </c>
    </row>
    <row r="54" spans="1:8" hidden="1" x14ac:dyDescent="0.25">
      <c r="A54" s="4">
        <v>4034</v>
      </c>
      <c r="B54" s="4" t="s">
        <v>141</v>
      </c>
      <c r="C54" s="4" t="s">
        <v>16</v>
      </c>
      <c r="D54" s="4" t="s">
        <v>14</v>
      </c>
      <c r="E54" s="4" t="s">
        <v>17</v>
      </c>
      <c r="F54" s="4">
        <v>3</v>
      </c>
      <c r="G54" s="4" t="s">
        <v>11</v>
      </c>
      <c r="H54" s="4" t="s">
        <v>15</v>
      </c>
    </row>
    <row r="55" spans="1:8" hidden="1" x14ac:dyDescent="0.25">
      <c r="A55" s="4">
        <v>4035</v>
      </c>
      <c r="B55" s="4" t="s">
        <v>142</v>
      </c>
      <c r="C55" s="4" t="s">
        <v>18</v>
      </c>
      <c r="D55" s="4" t="s">
        <v>145</v>
      </c>
      <c r="E55" s="4" t="s">
        <v>17</v>
      </c>
      <c r="F55" s="4">
        <v>4</v>
      </c>
      <c r="G55" s="4" t="s">
        <v>15</v>
      </c>
      <c r="H55" s="4" t="s">
        <v>15</v>
      </c>
    </row>
    <row r="56" spans="1:8" hidden="1" x14ac:dyDescent="0.25">
      <c r="A56" s="4">
        <v>4036</v>
      </c>
      <c r="B56" s="4" t="s">
        <v>143</v>
      </c>
      <c r="C56" s="4" t="s">
        <v>18</v>
      </c>
      <c r="D56" s="4" t="s">
        <v>145</v>
      </c>
      <c r="E56" s="4" t="s">
        <v>19</v>
      </c>
      <c r="F56" s="4">
        <v>4</v>
      </c>
      <c r="G56" s="4" t="s">
        <v>15</v>
      </c>
      <c r="H56" s="4" t="s">
        <v>15</v>
      </c>
    </row>
    <row r="57" spans="1:8" hidden="1" x14ac:dyDescent="0.25">
      <c r="A57" s="5">
        <v>4037</v>
      </c>
      <c r="B57" s="5" t="s">
        <v>144</v>
      </c>
      <c r="C57" s="5" t="s">
        <v>20</v>
      </c>
      <c r="D57" s="5" t="s">
        <v>145</v>
      </c>
      <c r="E57" s="5" t="s">
        <v>19</v>
      </c>
      <c r="F57" s="5">
        <v>4</v>
      </c>
      <c r="G57" s="5" t="s">
        <v>15</v>
      </c>
      <c r="H57" s="5" t="s">
        <v>15</v>
      </c>
    </row>
    <row r="58" spans="1:8" x14ac:dyDescent="0.25">
      <c r="A58" s="4">
        <v>1000</v>
      </c>
      <c r="B58" s="4" t="s">
        <v>137</v>
      </c>
      <c r="C58" s="4" t="s">
        <v>8</v>
      </c>
      <c r="D58" s="4" t="s">
        <v>9</v>
      </c>
      <c r="E58" s="4" t="s">
        <v>10</v>
      </c>
      <c r="F58" s="4">
        <v>2</v>
      </c>
      <c r="G58" s="4" t="s">
        <v>11</v>
      </c>
      <c r="H58" s="4" t="s">
        <v>11</v>
      </c>
    </row>
    <row r="59" spans="1:8" hidden="1" x14ac:dyDescent="0.25">
      <c r="A59" s="4">
        <v>2013</v>
      </c>
      <c r="B59" s="4" t="s">
        <v>138</v>
      </c>
      <c r="C59" s="4" t="s">
        <v>12</v>
      </c>
      <c r="D59" s="4" t="s">
        <v>14</v>
      </c>
      <c r="E59" s="4" t="s">
        <v>13</v>
      </c>
      <c r="F59" s="4">
        <v>3</v>
      </c>
      <c r="G59" s="4" t="s">
        <v>11</v>
      </c>
      <c r="H59" s="4" t="s">
        <v>11</v>
      </c>
    </row>
    <row r="60" spans="1:8" hidden="1" x14ac:dyDescent="0.25">
      <c r="A60" s="4">
        <v>3013</v>
      </c>
      <c r="B60" s="4" t="s">
        <v>139</v>
      </c>
      <c r="C60" s="4" t="s">
        <v>12</v>
      </c>
      <c r="D60" s="4" t="s">
        <v>145</v>
      </c>
      <c r="E60" s="4" t="s">
        <v>13</v>
      </c>
      <c r="F60" s="4">
        <v>3</v>
      </c>
      <c r="G60" s="4" t="s">
        <v>15</v>
      </c>
      <c r="H60" s="4" t="s">
        <v>11</v>
      </c>
    </row>
    <row r="61" spans="1:8" hidden="1" x14ac:dyDescent="0.25">
      <c r="A61" s="4">
        <v>3014</v>
      </c>
      <c r="B61" s="4" t="s">
        <v>140</v>
      </c>
      <c r="C61" s="4" t="s">
        <v>16</v>
      </c>
      <c r="D61" s="4" t="s">
        <v>145</v>
      </c>
      <c r="E61" s="4" t="s">
        <v>13</v>
      </c>
      <c r="F61" s="4">
        <v>3</v>
      </c>
      <c r="G61" s="4" t="s">
        <v>15</v>
      </c>
      <c r="H61" s="4" t="s">
        <v>15</v>
      </c>
    </row>
    <row r="62" spans="1:8" hidden="1" x14ac:dyDescent="0.25">
      <c r="A62" s="4">
        <v>4034</v>
      </c>
      <c r="B62" s="4" t="s">
        <v>141</v>
      </c>
      <c r="C62" s="4" t="s">
        <v>16</v>
      </c>
      <c r="D62" s="4" t="s">
        <v>14</v>
      </c>
      <c r="E62" s="4" t="s">
        <v>17</v>
      </c>
      <c r="F62" s="4">
        <v>3</v>
      </c>
      <c r="G62" s="4" t="s">
        <v>11</v>
      </c>
      <c r="H62" s="4" t="s">
        <v>15</v>
      </c>
    </row>
    <row r="63" spans="1:8" hidden="1" x14ac:dyDescent="0.25">
      <c r="A63" s="4">
        <v>4035</v>
      </c>
      <c r="B63" s="4" t="s">
        <v>142</v>
      </c>
      <c r="C63" s="4" t="s">
        <v>18</v>
      </c>
      <c r="D63" s="4" t="s">
        <v>145</v>
      </c>
      <c r="E63" s="4" t="s">
        <v>17</v>
      </c>
      <c r="F63" s="4">
        <v>4</v>
      </c>
      <c r="G63" s="4" t="s">
        <v>15</v>
      </c>
      <c r="H63" s="4" t="s">
        <v>15</v>
      </c>
    </row>
    <row r="64" spans="1:8" hidden="1" x14ac:dyDescent="0.25">
      <c r="A64" s="4">
        <v>4036</v>
      </c>
      <c r="B64" s="4" t="s">
        <v>143</v>
      </c>
      <c r="C64" s="4" t="s">
        <v>18</v>
      </c>
      <c r="D64" s="4" t="s">
        <v>145</v>
      </c>
      <c r="E64" s="4" t="s">
        <v>19</v>
      </c>
      <c r="F64" s="4">
        <v>4</v>
      </c>
      <c r="G64" s="4" t="s">
        <v>15</v>
      </c>
      <c r="H64" s="4" t="s">
        <v>15</v>
      </c>
    </row>
    <row r="65" spans="1:8" hidden="1" x14ac:dyDescent="0.25">
      <c r="A65" s="5">
        <v>4037</v>
      </c>
      <c r="B65" s="5" t="s">
        <v>144</v>
      </c>
      <c r="C65" s="5" t="s">
        <v>20</v>
      </c>
      <c r="D65" s="5" t="s">
        <v>145</v>
      </c>
      <c r="E65" s="5" t="s">
        <v>19</v>
      </c>
      <c r="F65" s="5">
        <v>4</v>
      </c>
      <c r="G65" s="5" t="s">
        <v>15</v>
      </c>
      <c r="H65" s="5" t="s">
        <v>15</v>
      </c>
    </row>
    <row r="66" spans="1:8" x14ac:dyDescent="0.25">
      <c r="A66" s="4">
        <v>1000</v>
      </c>
      <c r="B66" s="4" t="s">
        <v>137</v>
      </c>
      <c r="C66" s="4" t="s">
        <v>8</v>
      </c>
      <c r="D66" s="4" t="s">
        <v>9</v>
      </c>
      <c r="E66" s="4" t="s">
        <v>10</v>
      </c>
      <c r="F66" s="4">
        <v>2</v>
      </c>
      <c r="G66" s="4" t="s">
        <v>11</v>
      </c>
      <c r="H66" s="4" t="s">
        <v>11</v>
      </c>
    </row>
    <row r="67" spans="1:8" hidden="1" x14ac:dyDescent="0.25">
      <c r="A67" s="4">
        <v>2013</v>
      </c>
      <c r="B67" s="4" t="s">
        <v>138</v>
      </c>
      <c r="C67" s="4" t="s">
        <v>12</v>
      </c>
      <c r="D67" s="4" t="s">
        <v>14</v>
      </c>
      <c r="E67" s="4" t="s">
        <v>13</v>
      </c>
      <c r="F67" s="4">
        <v>3</v>
      </c>
      <c r="G67" s="4" t="s">
        <v>11</v>
      </c>
      <c r="H67" s="4" t="s">
        <v>11</v>
      </c>
    </row>
    <row r="68" spans="1:8" hidden="1" x14ac:dyDescent="0.25">
      <c r="A68" s="4">
        <v>3013</v>
      </c>
      <c r="B68" s="4" t="s">
        <v>139</v>
      </c>
      <c r="C68" s="4" t="s">
        <v>12</v>
      </c>
      <c r="D68" s="4" t="s">
        <v>145</v>
      </c>
      <c r="E68" s="4" t="s">
        <v>13</v>
      </c>
      <c r="F68" s="4">
        <v>3</v>
      </c>
      <c r="G68" s="4" t="s">
        <v>15</v>
      </c>
      <c r="H68" s="4" t="s">
        <v>11</v>
      </c>
    </row>
    <row r="69" spans="1:8" hidden="1" x14ac:dyDescent="0.25">
      <c r="A69" s="4">
        <v>3014</v>
      </c>
      <c r="B69" s="4" t="s">
        <v>140</v>
      </c>
      <c r="C69" s="4" t="s">
        <v>16</v>
      </c>
      <c r="D69" s="4" t="s">
        <v>145</v>
      </c>
      <c r="E69" s="4" t="s">
        <v>13</v>
      </c>
      <c r="F69" s="4">
        <v>3</v>
      </c>
      <c r="G69" s="4" t="s">
        <v>15</v>
      </c>
      <c r="H69" s="4" t="s">
        <v>15</v>
      </c>
    </row>
    <row r="70" spans="1:8" hidden="1" x14ac:dyDescent="0.25">
      <c r="A70" s="4">
        <v>4034</v>
      </c>
      <c r="B70" s="4" t="s">
        <v>141</v>
      </c>
      <c r="C70" s="4" t="s">
        <v>16</v>
      </c>
      <c r="D70" s="4" t="s">
        <v>14</v>
      </c>
      <c r="E70" s="4" t="s">
        <v>17</v>
      </c>
      <c r="F70" s="4">
        <v>3</v>
      </c>
      <c r="G70" s="4" t="s">
        <v>11</v>
      </c>
      <c r="H70" s="4" t="s">
        <v>15</v>
      </c>
    </row>
    <row r="71" spans="1:8" hidden="1" x14ac:dyDescent="0.25">
      <c r="A71" s="4">
        <v>4035</v>
      </c>
      <c r="B71" s="4" t="s">
        <v>142</v>
      </c>
      <c r="C71" s="4" t="s">
        <v>18</v>
      </c>
      <c r="D71" s="4" t="s">
        <v>145</v>
      </c>
      <c r="E71" s="4" t="s">
        <v>17</v>
      </c>
      <c r="F71" s="4">
        <v>4</v>
      </c>
      <c r="G71" s="4" t="s">
        <v>15</v>
      </c>
      <c r="H71" s="4" t="s">
        <v>15</v>
      </c>
    </row>
    <row r="72" spans="1:8" hidden="1" x14ac:dyDescent="0.25">
      <c r="A72" s="4">
        <v>4036</v>
      </c>
      <c r="B72" s="4" t="s">
        <v>143</v>
      </c>
      <c r="C72" s="4" t="s">
        <v>18</v>
      </c>
      <c r="D72" s="4" t="s">
        <v>145</v>
      </c>
      <c r="E72" s="4" t="s">
        <v>19</v>
      </c>
      <c r="F72" s="4">
        <v>4</v>
      </c>
      <c r="G72" s="4" t="s">
        <v>15</v>
      </c>
      <c r="H72" s="4" t="s">
        <v>15</v>
      </c>
    </row>
    <row r="73" spans="1:8" hidden="1" x14ac:dyDescent="0.25">
      <c r="A73" s="5">
        <v>4037</v>
      </c>
      <c r="B73" s="5" t="s">
        <v>144</v>
      </c>
      <c r="C73" s="5" t="s">
        <v>20</v>
      </c>
      <c r="D73" s="5" t="s">
        <v>145</v>
      </c>
      <c r="E73" s="5" t="s">
        <v>19</v>
      </c>
      <c r="F73" s="5">
        <v>4</v>
      </c>
      <c r="G73" s="5" t="s">
        <v>15</v>
      </c>
      <c r="H73" s="5" t="s">
        <v>15</v>
      </c>
    </row>
    <row r="74" spans="1:8" x14ac:dyDescent="0.25">
      <c r="A74" s="4">
        <v>1000</v>
      </c>
      <c r="B74" s="4" t="s">
        <v>137</v>
      </c>
      <c r="C74" s="4" t="s">
        <v>8</v>
      </c>
      <c r="D74" s="4" t="s">
        <v>9</v>
      </c>
      <c r="E74" s="4" t="s">
        <v>10</v>
      </c>
      <c r="F74" s="4">
        <v>2</v>
      </c>
      <c r="G74" s="4" t="s">
        <v>11</v>
      </c>
      <c r="H74" s="4" t="s">
        <v>11</v>
      </c>
    </row>
    <row r="75" spans="1:8" hidden="1" x14ac:dyDescent="0.25">
      <c r="A75" s="4">
        <v>2013</v>
      </c>
      <c r="B75" s="4" t="s">
        <v>138</v>
      </c>
      <c r="C75" s="4" t="s">
        <v>12</v>
      </c>
      <c r="D75" s="4" t="s">
        <v>14</v>
      </c>
      <c r="E75" s="4" t="s">
        <v>13</v>
      </c>
      <c r="F75" s="4">
        <v>3</v>
      </c>
      <c r="G75" s="4" t="s">
        <v>11</v>
      </c>
      <c r="H75" s="4" t="s">
        <v>11</v>
      </c>
    </row>
    <row r="76" spans="1:8" hidden="1" x14ac:dyDescent="0.25">
      <c r="A76" s="4">
        <v>3013</v>
      </c>
      <c r="B76" s="4" t="s">
        <v>139</v>
      </c>
      <c r="C76" s="4" t="s">
        <v>12</v>
      </c>
      <c r="D76" s="4" t="s">
        <v>145</v>
      </c>
      <c r="E76" s="4" t="s">
        <v>13</v>
      </c>
      <c r="F76" s="4">
        <v>3</v>
      </c>
      <c r="G76" s="4" t="s">
        <v>15</v>
      </c>
      <c r="H76" s="4" t="s">
        <v>11</v>
      </c>
    </row>
    <row r="77" spans="1:8" hidden="1" x14ac:dyDescent="0.25">
      <c r="A77" s="4">
        <v>3014</v>
      </c>
      <c r="B77" s="4" t="s">
        <v>140</v>
      </c>
      <c r="C77" s="4" t="s">
        <v>16</v>
      </c>
      <c r="D77" s="4" t="s">
        <v>145</v>
      </c>
      <c r="E77" s="4" t="s">
        <v>13</v>
      </c>
      <c r="F77" s="4">
        <v>3</v>
      </c>
      <c r="G77" s="4" t="s">
        <v>15</v>
      </c>
      <c r="H77" s="4" t="s">
        <v>15</v>
      </c>
    </row>
    <row r="78" spans="1:8" hidden="1" x14ac:dyDescent="0.25">
      <c r="A78" s="4">
        <v>4034</v>
      </c>
      <c r="B78" s="4" t="s">
        <v>141</v>
      </c>
      <c r="C78" s="4" t="s">
        <v>16</v>
      </c>
      <c r="D78" s="4" t="s">
        <v>14</v>
      </c>
      <c r="E78" s="4" t="s">
        <v>17</v>
      </c>
      <c r="F78" s="4">
        <v>3</v>
      </c>
      <c r="G78" s="4" t="s">
        <v>11</v>
      </c>
      <c r="H78" s="4" t="s">
        <v>15</v>
      </c>
    </row>
    <row r="79" spans="1:8" hidden="1" x14ac:dyDescent="0.25">
      <c r="A79" s="4">
        <v>4035</v>
      </c>
      <c r="B79" s="4" t="s">
        <v>142</v>
      </c>
      <c r="C79" s="4" t="s">
        <v>18</v>
      </c>
      <c r="D79" s="4" t="s">
        <v>145</v>
      </c>
      <c r="E79" s="4" t="s">
        <v>17</v>
      </c>
      <c r="F79" s="4">
        <v>4</v>
      </c>
      <c r="G79" s="4" t="s">
        <v>15</v>
      </c>
      <c r="H79" s="4" t="s">
        <v>15</v>
      </c>
    </row>
    <row r="80" spans="1:8" hidden="1" x14ac:dyDescent="0.25">
      <c r="A80" s="4">
        <v>4036</v>
      </c>
      <c r="B80" s="4" t="s">
        <v>143</v>
      </c>
      <c r="C80" s="4" t="s">
        <v>18</v>
      </c>
      <c r="D80" s="4" t="s">
        <v>145</v>
      </c>
      <c r="E80" s="4" t="s">
        <v>19</v>
      </c>
      <c r="F80" s="4">
        <v>4</v>
      </c>
      <c r="G80" s="4" t="s">
        <v>15</v>
      </c>
      <c r="H80" s="4" t="s">
        <v>15</v>
      </c>
    </row>
    <row r="81" spans="1:8" hidden="1" x14ac:dyDescent="0.25">
      <c r="A81" s="5">
        <v>4037</v>
      </c>
      <c r="B81" s="5" t="s">
        <v>144</v>
      </c>
      <c r="C81" s="5" t="s">
        <v>20</v>
      </c>
      <c r="D81" s="5" t="s">
        <v>145</v>
      </c>
      <c r="E81" s="5" t="s">
        <v>19</v>
      </c>
      <c r="F81" s="5">
        <v>4</v>
      </c>
      <c r="G81" s="5" t="s">
        <v>15</v>
      </c>
      <c r="H81" s="5" t="s">
        <v>15</v>
      </c>
    </row>
    <row r="82" spans="1:8" x14ac:dyDescent="0.25">
      <c r="A82" s="4">
        <v>1000</v>
      </c>
      <c r="B82" s="4" t="s">
        <v>137</v>
      </c>
      <c r="C82" s="4" t="s">
        <v>8</v>
      </c>
      <c r="D82" s="4" t="s">
        <v>9</v>
      </c>
      <c r="E82" s="4" t="s">
        <v>10</v>
      </c>
      <c r="F82" s="4">
        <v>2</v>
      </c>
      <c r="G82" s="4" t="s">
        <v>11</v>
      </c>
      <c r="H82" s="4" t="s">
        <v>11</v>
      </c>
    </row>
    <row r="83" spans="1:8" hidden="1" x14ac:dyDescent="0.25">
      <c r="A83" s="4">
        <v>2013</v>
      </c>
      <c r="B83" s="4" t="s">
        <v>138</v>
      </c>
      <c r="C83" s="4" t="s">
        <v>12</v>
      </c>
      <c r="D83" s="4" t="s">
        <v>14</v>
      </c>
      <c r="E83" s="4" t="s">
        <v>13</v>
      </c>
      <c r="F83" s="4">
        <v>3</v>
      </c>
      <c r="G83" s="4" t="s">
        <v>11</v>
      </c>
      <c r="H83" s="4" t="s">
        <v>11</v>
      </c>
    </row>
    <row r="84" spans="1:8" hidden="1" x14ac:dyDescent="0.25">
      <c r="A84" s="4">
        <v>3013</v>
      </c>
      <c r="B84" s="4" t="s">
        <v>139</v>
      </c>
      <c r="C84" s="4" t="s">
        <v>12</v>
      </c>
      <c r="D84" s="4" t="s">
        <v>145</v>
      </c>
      <c r="E84" s="4" t="s">
        <v>13</v>
      </c>
      <c r="F84" s="4">
        <v>3</v>
      </c>
      <c r="G84" s="4" t="s">
        <v>15</v>
      </c>
      <c r="H84" s="4" t="s">
        <v>11</v>
      </c>
    </row>
    <row r="85" spans="1:8" hidden="1" x14ac:dyDescent="0.25">
      <c r="A85" s="4">
        <v>3014</v>
      </c>
      <c r="B85" s="4" t="s">
        <v>140</v>
      </c>
      <c r="C85" s="4" t="s">
        <v>16</v>
      </c>
      <c r="D85" s="4" t="s">
        <v>145</v>
      </c>
      <c r="E85" s="4" t="s">
        <v>13</v>
      </c>
      <c r="F85" s="4">
        <v>3</v>
      </c>
      <c r="G85" s="4" t="s">
        <v>15</v>
      </c>
      <c r="H85" s="4" t="s">
        <v>15</v>
      </c>
    </row>
    <row r="86" spans="1:8" hidden="1" x14ac:dyDescent="0.25">
      <c r="A86" s="4">
        <v>4034</v>
      </c>
      <c r="B86" s="4" t="s">
        <v>141</v>
      </c>
      <c r="C86" s="4" t="s">
        <v>16</v>
      </c>
      <c r="D86" s="4" t="s">
        <v>14</v>
      </c>
      <c r="E86" s="4" t="s">
        <v>17</v>
      </c>
      <c r="F86" s="4">
        <v>3</v>
      </c>
      <c r="G86" s="4" t="s">
        <v>11</v>
      </c>
      <c r="H86" s="4" t="s">
        <v>15</v>
      </c>
    </row>
    <row r="87" spans="1:8" hidden="1" x14ac:dyDescent="0.25">
      <c r="A87" s="4">
        <v>4035</v>
      </c>
      <c r="B87" s="4" t="s">
        <v>142</v>
      </c>
      <c r="C87" s="4" t="s">
        <v>18</v>
      </c>
      <c r="D87" s="4" t="s">
        <v>145</v>
      </c>
      <c r="E87" s="4" t="s">
        <v>17</v>
      </c>
      <c r="F87" s="4">
        <v>4</v>
      </c>
      <c r="G87" s="4" t="s">
        <v>15</v>
      </c>
      <c r="H87" s="4" t="s">
        <v>15</v>
      </c>
    </row>
    <row r="88" spans="1:8" hidden="1" x14ac:dyDescent="0.25">
      <c r="A88" s="4">
        <v>4036</v>
      </c>
      <c r="B88" s="4" t="s">
        <v>143</v>
      </c>
      <c r="C88" s="4" t="s">
        <v>18</v>
      </c>
      <c r="D88" s="4" t="s">
        <v>145</v>
      </c>
      <c r="E88" s="4" t="s">
        <v>19</v>
      </c>
      <c r="F88" s="4">
        <v>4</v>
      </c>
      <c r="G88" s="4" t="s">
        <v>15</v>
      </c>
      <c r="H88" s="4" t="s">
        <v>15</v>
      </c>
    </row>
    <row r="89" spans="1:8" hidden="1" x14ac:dyDescent="0.25">
      <c r="A89" s="5">
        <v>4037</v>
      </c>
      <c r="B89" s="5" t="s">
        <v>144</v>
      </c>
      <c r="C89" s="5" t="s">
        <v>20</v>
      </c>
      <c r="D89" s="5" t="s">
        <v>145</v>
      </c>
      <c r="E89" s="5" t="s">
        <v>19</v>
      </c>
      <c r="F89" s="5">
        <v>4</v>
      </c>
      <c r="G89" s="5" t="s">
        <v>15</v>
      </c>
      <c r="H89" s="5" t="s">
        <v>15</v>
      </c>
    </row>
    <row r="90" spans="1:8" x14ac:dyDescent="0.25">
      <c r="A90" s="4">
        <v>1000</v>
      </c>
      <c r="B90" s="4" t="s">
        <v>137</v>
      </c>
      <c r="C90" s="4" t="s">
        <v>8</v>
      </c>
      <c r="D90" s="4" t="s">
        <v>9</v>
      </c>
      <c r="E90" s="4" t="s">
        <v>10</v>
      </c>
      <c r="F90" s="4">
        <v>2</v>
      </c>
      <c r="G90" s="4" t="s">
        <v>11</v>
      </c>
      <c r="H90" s="4" t="s">
        <v>11</v>
      </c>
    </row>
    <row r="91" spans="1:8" hidden="1" x14ac:dyDescent="0.25">
      <c r="A91" s="4">
        <v>2013</v>
      </c>
      <c r="B91" s="4" t="s">
        <v>138</v>
      </c>
      <c r="C91" s="4" t="s">
        <v>12</v>
      </c>
      <c r="D91" s="4" t="s">
        <v>14</v>
      </c>
      <c r="E91" s="4" t="s">
        <v>13</v>
      </c>
      <c r="F91" s="4">
        <v>3</v>
      </c>
      <c r="G91" s="4" t="s">
        <v>11</v>
      </c>
      <c r="H91" s="4" t="s">
        <v>11</v>
      </c>
    </row>
    <row r="92" spans="1:8" hidden="1" x14ac:dyDescent="0.25">
      <c r="A92" s="4">
        <v>3013</v>
      </c>
      <c r="B92" s="4" t="s">
        <v>139</v>
      </c>
      <c r="C92" s="4" t="s">
        <v>12</v>
      </c>
      <c r="D92" s="4" t="s">
        <v>145</v>
      </c>
      <c r="E92" s="4" t="s">
        <v>13</v>
      </c>
      <c r="F92" s="4">
        <v>3</v>
      </c>
      <c r="G92" s="4" t="s">
        <v>15</v>
      </c>
      <c r="H92" s="4" t="s">
        <v>11</v>
      </c>
    </row>
    <row r="93" spans="1:8" hidden="1" x14ac:dyDescent="0.25">
      <c r="A93" s="4">
        <v>3014</v>
      </c>
      <c r="B93" s="4" t="s">
        <v>140</v>
      </c>
      <c r="C93" s="4" t="s">
        <v>16</v>
      </c>
      <c r="D93" s="4" t="s">
        <v>145</v>
      </c>
      <c r="E93" s="4" t="s">
        <v>13</v>
      </c>
      <c r="F93" s="4">
        <v>3</v>
      </c>
      <c r="G93" s="4" t="s">
        <v>15</v>
      </c>
      <c r="H93" s="4" t="s">
        <v>15</v>
      </c>
    </row>
    <row r="94" spans="1:8" hidden="1" x14ac:dyDescent="0.25">
      <c r="A94" s="4">
        <v>4034</v>
      </c>
      <c r="B94" s="4" t="s">
        <v>141</v>
      </c>
      <c r="C94" s="4" t="s">
        <v>16</v>
      </c>
      <c r="D94" s="4" t="s">
        <v>14</v>
      </c>
      <c r="E94" s="4" t="s">
        <v>17</v>
      </c>
      <c r="F94" s="4">
        <v>3</v>
      </c>
      <c r="G94" s="4" t="s">
        <v>11</v>
      </c>
      <c r="H94" s="4" t="s">
        <v>15</v>
      </c>
    </row>
    <row r="95" spans="1:8" hidden="1" x14ac:dyDescent="0.25">
      <c r="A95" s="4">
        <v>4035</v>
      </c>
      <c r="B95" s="4" t="s">
        <v>142</v>
      </c>
      <c r="C95" s="4" t="s">
        <v>18</v>
      </c>
      <c r="D95" s="4" t="s">
        <v>145</v>
      </c>
      <c r="E95" s="4" t="s">
        <v>17</v>
      </c>
      <c r="F95" s="4">
        <v>4</v>
      </c>
      <c r="G95" s="4" t="s">
        <v>15</v>
      </c>
      <c r="H95" s="4" t="s">
        <v>15</v>
      </c>
    </row>
    <row r="96" spans="1:8" hidden="1" x14ac:dyDescent="0.25">
      <c r="A96" s="4">
        <v>4036</v>
      </c>
      <c r="B96" s="4" t="s">
        <v>143</v>
      </c>
      <c r="C96" s="4" t="s">
        <v>18</v>
      </c>
      <c r="D96" s="4" t="s">
        <v>145</v>
      </c>
      <c r="E96" s="4" t="s">
        <v>19</v>
      </c>
      <c r="F96" s="4">
        <v>4</v>
      </c>
      <c r="G96" s="4" t="s">
        <v>15</v>
      </c>
      <c r="H96" s="4" t="s">
        <v>15</v>
      </c>
    </row>
    <row r="97" spans="1:8" hidden="1" x14ac:dyDescent="0.25">
      <c r="A97" s="4">
        <v>4037</v>
      </c>
      <c r="B97" s="4" t="s">
        <v>144</v>
      </c>
      <c r="C97" s="4" t="s">
        <v>20</v>
      </c>
      <c r="D97" s="4" t="s">
        <v>145</v>
      </c>
      <c r="E97" s="4" t="s">
        <v>19</v>
      </c>
      <c r="F97" s="4">
        <v>4</v>
      </c>
      <c r="G97" s="4" t="s">
        <v>15</v>
      </c>
      <c r="H97" s="4" t="s">
        <v>15</v>
      </c>
    </row>
  </sheetData>
  <dataValidations count="1">
    <dataValidation allowBlank="1" error="pavI8MeUFtEyxX2I4tkyf4a764d7-f673-4165-acb2-541dbbbee57a" sqref="A1:H97" xr:uid="{00000000-0002-0000-0100-000000000000}"/>
  </dataValidation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3"/>
  <sheetViews>
    <sheetView workbookViewId="0">
      <selection activeCell="K13" sqref="K13"/>
    </sheetView>
  </sheetViews>
  <sheetFormatPr defaultRowHeight="15" x14ac:dyDescent="0.25"/>
  <cols>
    <col min="1" max="1" width="12.28515625" customWidth="1"/>
    <col min="2" max="2" width="38.28515625" bestFit="1" customWidth="1"/>
    <col min="3" max="3" width="19.42578125" customWidth="1"/>
    <col min="4" max="4" width="17" customWidth="1"/>
    <col min="5" max="5" width="12.85546875" customWidth="1"/>
    <col min="6" max="6" width="11.7109375" customWidth="1"/>
    <col min="7" max="7" width="3.140625" customWidth="1"/>
    <col min="8" max="8" width="5.42578125" customWidth="1"/>
  </cols>
  <sheetData>
    <row r="1" spans="1:6" ht="30" x14ac:dyDescent="0.25">
      <c r="A1" t="s">
        <v>21</v>
      </c>
      <c r="B1" t="s">
        <v>22</v>
      </c>
      <c r="C1" s="25" t="s">
        <v>146</v>
      </c>
      <c r="D1" s="25" t="s">
        <v>147</v>
      </c>
      <c r="E1" s="25" t="s">
        <v>148</v>
      </c>
      <c r="F1" t="s">
        <v>23</v>
      </c>
    </row>
    <row r="2" spans="1:6" x14ac:dyDescent="0.25">
      <c r="A2" t="s">
        <v>32</v>
      </c>
      <c r="B2" t="s">
        <v>33</v>
      </c>
      <c r="C2" t="s">
        <v>11</v>
      </c>
      <c r="D2" t="s">
        <v>15</v>
      </c>
      <c r="E2" t="s">
        <v>15</v>
      </c>
      <c r="F2" s="28">
        <v>1.25</v>
      </c>
    </row>
    <row r="3" spans="1:6" x14ac:dyDescent="0.25">
      <c r="A3" t="s">
        <v>34</v>
      </c>
      <c r="B3" t="s">
        <v>35</v>
      </c>
      <c r="C3" t="s">
        <v>11</v>
      </c>
      <c r="D3" t="s">
        <v>15</v>
      </c>
      <c r="E3" t="s">
        <v>15</v>
      </c>
      <c r="F3" s="28">
        <v>2</v>
      </c>
    </row>
    <row r="4" spans="1:6" x14ac:dyDescent="0.25">
      <c r="A4" t="s">
        <v>24</v>
      </c>
      <c r="B4" t="s">
        <v>25</v>
      </c>
      <c r="C4" t="s">
        <v>15</v>
      </c>
      <c r="D4" t="s">
        <v>15</v>
      </c>
      <c r="E4" t="s">
        <v>15</v>
      </c>
      <c r="F4" s="28">
        <v>5.5</v>
      </c>
    </row>
    <row r="5" spans="1:6" x14ac:dyDescent="0.25">
      <c r="A5" t="s">
        <v>154</v>
      </c>
      <c r="B5" t="s">
        <v>155</v>
      </c>
      <c r="C5" t="s">
        <v>15</v>
      </c>
      <c r="D5" t="s">
        <v>15</v>
      </c>
      <c r="E5" t="s">
        <v>11</v>
      </c>
      <c r="F5" s="28">
        <v>5.69</v>
      </c>
    </row>
    <row r="6" spans="1:6" x14ac:dyDescent="0.25">
      <c r="A6" t="s">
        <v>46</v>
      </c>
      <c r="B6" t="s">
        <v>47</v>
      </c>
      <c r="C6" t="s">
        <v>11</v>
      </c>
      <c r="D6" t="s">
        <v>15</v>
      </c>
      <c r="E6" t="s">
        <v>11</v>
      </c>
      <c r="F6" s="28">
        <v>6</v>
      </c>
    </row>
    <row r="7" spans="1:6" x14ac:dyDescent="0.25">
      <c r="A7" t="s">
        <v>26</v>
      </c>
      <c r="B7" t="s">
        <v>27</v>
      </c>
      <c r="C7" t="s">
        <v>15</v>
      </c>
      <c r="D7" t="s">
        <v>15</v>
      </c>
      <c r="E7" t="s">
        <v>11</v>
      </c>
      <c r="F7" s="28">
        <v>8</v>
      </c>
    </row>
    <row r="8" spans="1:6" x14ac:dyDescent="0.25">
      <c r="A8" t="s">
        <v>48</v>
      </c>
      <c r="B8" t="s">
        <v>49</v>
      </c>
      <c r="C8" t="s">
        <v>15</v>
      </c>
      <c r="D8" t="s">
        <v>15</v>
      </c>
      <c r="E8" t="s">
        <v>15</v>
      </c>
      <c r="F8" s="28">
        <v>8.5</v>
      </c>
    </row>
    <row r="9" spans="1:6" x14ac:dyDescent="0.25">
      <c r="A9" t="s">
        <v>36</v>
      </c>
      <c r="B9" t="s">
        <v>37</v>
      </c>
      <c r="C9" t="s">
        <v>11</v>
      </c>
      <c r="D9" t="s">
        <v>11</v>
      </c>
      <c r="E9" t="s">
        <v>15</v>
      </c>
      <c r="F9" s="28">
        <v>9.9499999999999993</v>
      </c>
    </row>
    <row r="10" spans="1:6" x14ac:dyDescent="0.25">
      <c r="A10" t="s">
        <v>30</v>
      </c>
      <c r="B10" t="s">
        <v>31</v>
      </c>
      <c r="C10" t="s">
        <v>11</v>
      </c>
      <c r="D10" t="s">
        <v>15</v>
      </c>
      <c r="E10" t="s">
        <v>15</v>
      </c>
      <c r="F10" s="28">
        <v>10.5</v>
      </c>
    </row>
    <row r="11" spans="1:6" x14ac:dyDescent="0.25">
      <c r="A11" t="s">
        <v>28</v>
      </c>
      <c r="B11" t="s">
        <v>29</v>
      </c>
      <c r="C11" t="s">
        <v>11</v>
      </c>
      <c r="D11" t="s">
        <v>11</v>
      </c>
      <c r="E11" t="s">
        <v>15</v>
      </c>
      <c r="F11" s="28">
        <v>14.95</v>
      </c>
    </row>
    <row r="12" spans="1:6" x14ac:dyDescent="0.25">
      <c r="A12" t="s">
        <v>42</v>
      </c>
      <c r="B12" t="s">
        <v>43</v>
      </c>
      <c r="C12" t="s">
        <v>15</v>
      </c>
      <c r="D12" t="s">
        <v>15</v>
      </c>
      <c r="E12" t="s">
        <v>11</v>
      </c>
      <c r="F12" s="28">
        <v>20.95</v>
      </c>
    </row>
    <row r="13" spans="1:6" x14ac:dyDescent="0.25">
      <c r="A13" t="s">
        <v>38</v>
      </c>
      <c r="B13" t="s">
        <v>39</v>
      </c>
      <c r="C13" t="s">
        <v>11</v>
      </c>
      <c r="D13" t="s">
        <v>15</v>
      </c>
      <c r="E13" t="s">
        <v>15</v>
      </c>
      <c r="F13" s="28">
        <v>40.5</v>
      </c>
    </row>
    <row r="14" spans="1:6" x14ac:dyDescent="0.25">
      <c r="A14" t="s">
        <v>44</v>
      </c>
      <c r="B14" t="s">
        <v>45</v>
      </c>
      <c r="C14" t="s">
        <v>11</v>
      </c>
      <c r="D14" t="s">
        <v>15</v>
      </c>
      <c r="E14" t="s">
        <v>15</v>
      </c>
      <c r="F14" s="28">
        <v>50.95</v>
      </c>
    </row>
    <row r="15" spans="1:6" x14ac:dyDescent="0.25">
      <c r="A15" t="s">
        <v>40</v>
      </c>
      <c r="B15" t="s">
        <v>41</v>
      </c>
      <c r="C15" t="s">
        <v>11</v>
      </c>
      <c r="D15" t="s">
        <v>15</v>
      </c>
      <c r="E15" t="s">
        <v>15</v>
      </c>
      <c r="F15" s="28">
        <v>65.95</v>
      </c>
    </row>
    <row r="17" spans="1:6" x14ac:dyDescent="0.25">
      <c r="A17" s="33" t="s">
        <v>149</v>
      </c>
      <c r="B17" s="33"/>
      <c r="C17" s="33"/>
      <c r="D17" s="33"/>
      <c r="E17" s="33"/>
      <c r="F17" s="33"/>
    </row>
    <row r="18" spans="1:6" ht="30.75" thickBot="1" x14ac:dyDescent="0.3">
      <c r="A18" s="22" t="s">
        <v>21</v>
      </c>
      <c r="B18" s="21" t="s">
        <v>22</v>
      </c>
      <c r="C18" s="21" t="s">
        <v>146</v>
      </c>
      <c r="D18" s="21" t="s">
        <v>147</v>
      </c>
      <c r="E18" s="21" t="s">
        <v>148</v>
      </c>
      <c r="F18" s="23" t="s">
        <v>23</v>
      </c>
    </row>
    <row r="19" spans="1:6" ht="15.75" thickTop="1" x14ac:dyDescent="0.25">
      <c r="A19" s="7"/>
      <c r="B19" s="3"/>
      <c r="C19" s="3"/>
      <c r="D19" s="3" t="s">
        <v>15</v>
      </c>
      <c r="E19" s="3"/>
      <c r="F19" s="6"/>
    </row>
    <row r="21" spans="1:6" ht="30.75" thickBot="1" x14ac:dyDescent="0.3">
      <c r="A21" s="22" t="s">
        <v>21</v>
      </c>
      <c r="B21" s="21" t="s">
        <v>22</v>
      </c>
      <c r="C21" s="21" t="s">
        <v>146</v>
      </c>
      <c r="D21" s="21" t="s">
        <v>147</v>
      </c>
      <c r="E21" s="21" t="s">
        <v>148</v>
      </c>
      <c r="F21" s="23" t="s">
        <v>23</v>
      </c>
    </row>
    <row r="22" spans="1:6" ht="15.75" thickTop="1" x14ac:dyDescent="0.25">
      <c r="A22" t="s">
        <v>32</v>
      </c>
      <c r="B22" t="s">
        <v>33</v>
      </c>
      <c r="C22" t="s">
        <v>11</v>
      </c>
      <c r="D22" t="s">
        <v>15</v>
      </c>
      <c r="E22" t="s">
        <v>15</v>
      </c>
      <c r="F22" s="28">
        <v>1.25</v>
      </c>
    </row>
    <row r="23" spans="1:6" x14ac:dyDescent="0.25">
      <c r="A23" t="s">
        <v>34</v>
      </c>
      <c r="B23" t="s">
        <v>35</v>
      </c>
      <c r="C23" t="s">
        <v>11</v>
      </c>
      <c r="D23" t="s">
        <v>15</v>
      </c>
      <c r="E23" t="s">
        <v>15</v>
      </c>
      <c r="F23" s="28">
        <v>2</v>
      </c>
    </row>
    <row r="24" spans="1:6" x14ac:dyDescent="0.25">
      <c r="A24" t="s">
        <v>24</v>
      </c>
      <c r="B24" t="s">
        <v>25</v>
      </c>
      <c r="C24" t="s">
        <v>15</v>
      </c>
      <c r="D24" t="s">
        <v>15</v>
      </c>
      <c r="E24" t="s">
        <v>15</v>
      </c>
      <c r="F24" s="28">
        <v>5.5</v>
      </c>
    </row>
    <row r="25" spans="1:6" x14ac:dyDescent="0.25">
      <c r="A25" t="s">
        <v>154</v>
      </c>
      <c r="B25" t="s">
        <v>155</v>
      </c>
      <c r="C25" t="s">
        <v>15</v>
      </c>
      <c r="D25" t="s">
        <v>15</v>
      </c>
      <c r="E25" t="s">
        <v>11</v>
      </c>
      <c r="F25" s="28">
        <v>5.69</v>
      </c>
    </row>
    <row r="26" spans="1:6" x14ac:dyDescent="0.25">
      <c r="A26" t="s">
        <v>46</v>
      </c>
      <c r="B26" t="s">
        <v>47</v>
      </c>
      <c r="C26" t="s">
        <v>11</v>
      </c>
      <c r="D26" t="s">
        <v>15</v>
      </c>
      <c r="E26" t="s">
        <v>11</v>
      </c>
      <c r="F26" s="28">
        <v>6</v>
      </c>
    </row>
    <row r="27" spans="1:6" x14ac:dyDescent="0.25">
      <c r="A27" t="s">
        <v>26</v>
      </c>
      <c r="B27" t="s">
        <v>27</v>
      </c>
      <c r="C27" t="s">
        <v>15</v>
      </c>
      <c r="D27" t="s">
        <v>15</v>
      </c>
      <c r="E27" t="s">
        <v>11</v>
      </c>
      <c r="F27" s="28">
        <v>8</v>
      </c>
    </row>
    <row r="28" spans="1:6" x14ac:dyDescent="0.25">
      <c r="A28" t="s">
        <v>48</v>
      </c>
      <c r="B28" t="s">
        <v>49</v>
      </c>
      <c r="C28" t="s">
        <v>15</v>
      </c>
      <c r="D28" t="s">
        <v>15</v>
      </c>
      <c r="E28" t="s">
        <v>15</v>
      </c>
      <c r="F28" s="28">
        <v>8.5</v>
      </c>
    </row>
    <row r="29" spans="1:6" x14ac:dyDescent="0.25">
      <c r="A29" t="s">
        <v>30</v>
      </c>
      <c r="B29" t="s">
        <v>31</v>
      </c>
      <c r="C29" t="s">
        <v>11</v>
      </c>
      <c r="D29" t="s">
        <v>15</v>
      </c>
      <c r="E29" t="s">
        <v>15</v>
      </c>
      <c r="F29" s="28">
        <v>10.5</v>
      </c>
    </row>
    <row r="30" spans="1:6" x14ac:dyDescent="0.25">
      <c r="A30" t="s">
        <v>42</v>
      </c>
      <c r="B30" t="s">
        <v>43</v>
      </c>
      <c r="C30" t="s">
        <v>15</v>
      </c>
      <c r="D30" t="s">
        <v>15</v>
      </c>
      <c r="E30" t="s">
        <v>11</v>
      </c>
      <c r="F30" s="28">
        <v>20.95</v>
      </c>
    </row>
    <row r="31" spans="1:6" x14ac:dyDescent="0.25">
      <c r="A31" t="s">
        <v>38</v>
      </c>
      <c r="B31" t="s">
        <v>39</v>
      </c>
      <c r="C31" t="s">
        <v>11</v>
      </c>
      <c r="D31" t="s">
        <v>15</v>
      </c>
      <c r="E31" t="s">
        <v>15</v>
      </c>
      <c r="F31" s="28">
        <v>40.5</v>
      </c>
    </row>
    <row r="32" spans="1:6" x14ac:dyDescent="0.25">
      <c r="A32" t="s">
        <v>44</v>
      </c>
      <c r="B32" t="s">
        <v>45</v>
      </c>
      <c r="C32" t="s">
        <v>11</v>
      </c>
      <c r="D32" t="s">
        <v>15</v>
      </c>
      <c r="E32" t="s">
        <v>15</v>
      </c>
      <c r="F32" s="28">
        <v>50.95</v>
      </c>
    </row>
    <row r="33" spans="1:6" x14ac:dyDescent="0.25">
      <c r="A33" t="s">
        <v>40</v>
      </c>
      <c r="B33" t="s">
        <v>41</v>
      </c>
      <c r="C33" t="s">
        <v>11</v>
      </c>
      <c r="D33" t="s">
        <v>15</v>
      </c>
      <c r="E33" t="s">
        <v>15</v>
      </c>
      <c r="F33" s="28">
        <v>65.95</v>
      </c>
    </row>
  </sheetData>
  <mergeCells count="1">
    <mergeCell ref="A17:F17"/>
  </mergeCells>
  <dataValidations count="1">
    <dataValidation allowBlank="1" error="pavI8MeUFtEyxX2I4tkyf4a764d7-f673-4165-acb2-541dbbbee57a" sqref="A1:F22" xr:uid="{00000000-0002-0000-0200-000000000000}"/>
  </dataValidation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1"/>
  <sheetViews>
    <sheetView workbookViewId="0">
      <selection activeCell="H8" sqref="H8:H27"/>
    </sheetView>
  </sheetViews>
  <sheetFormatPr defaultRowHeight="15" x14ac:dyDescent="0.25"/>
  <cols>
    <col min="1" max="1" width="14.7109375" bestFit="1" customWidth="1"/>
    <col min="2" max="2" width="21.85546875" customWidth="1"/>
    <col min="3" max="3" width="19.42578125" customWidth="1"/>
    <col min="4" max="4" width="15" customWidth="1"/>
    <col min="5" max="5" width="22.7109375" bestFit="1" customWidth="1"/>
    <col min="6" max="6" width="16.28515625" customWidth="1"/>
    <col min="7" max="7" width="18.7109375" customWidth="1"/>
    <col min="8" max="8" width="14.85546875" style="1" bestFit="1" customWidth="1"/>
    <col min="9" max="9" width="19.42578125" bestFit="1" customWidth="1"/>
  </cols>
  <sheetData>
    <row r="1" spans="1:9" s="2" customFormat="1" x14ac:dyDescent="0.25">
      <c r="A1" s="38" t="s">
        <v>50</v>
      </c>
      <c r="B1" s="39" t="s">
        <v>51</v>
      </c>
      <c r="C1" s="39" t="s">
        <v>52</v>
      </c>
      <c r="D1" s="39" t="s">
        <v>53</v>
      </c>
      <c r="E1" s="39" t="s">
        <v>54</v>
      </c>
      <c r="F1" s="39" t="s">
        <v>55</v>
      </c>
      <c r="G1" s="39" t="s">
        <v>56</v>
      </c>
      <c r="H1" s="39" t="s">
        <v>57</v>
      </c>
      <c r="I1" s="40" t="s">
        <v>58</v>
      </c>
    </row>
    <row r="2" spans="1:9" x14ac:dyDescent="0.25">
      <c r="A2" s="41" t="s">
        <v>66</v>
      </c>
      <c r="B2" s="42" t="s">
        <v>137</v>
      </c>
      <c r="C2" s="42" t="s">
        <v>67</v>
      </c>
      <c r="D2" s="42" t="s">
        <v>67</v>
      </c>
      <c r="E2" s="42" t="s">
        <v>68</v>
      </c>
      <c r="F2" s="42" t="s">
        <v>11</v>
      </c>
      <c r="G2" s="42">
        <v>25</v>
      </c>
      <c r="H2" s="48">
        <v>13</v>
      </c>
      <c r="I2" s="49">
        <v>12</v>
      </c>
    </row>
    <row r="3" spans="1:9" x14ac:dyDescent="0.25">
      <c r="A3" s="41" t="s">
        <v>59</v>
      </c>
      <c r="B3" s="42" t="s">
        <v>137</v>
      </c>
      <c r="C3" s="42" t="s">
        <v>61</v>
      </c>
      <c r="D3" s="42" t="s">
        <v>61</v>
      </c>
      <c r="E3" s="42" t="s">
        <v>151</v>
      </c>
      <c r="F3" s="42" t="s">
        <v>11</v>
      </c>
      <c r="G3" s="42">
        <v>50</v>
      </c>
      <c r="H3" s="42">
        <v>28</v>
      </c>
      <c r="I3" s="43">
        <v>22</v>
      </c>
    </row>
    <row r="4" spans="1:9" x14ac:dyDescent="0.25">
      <c r="A4" s="44" t="s">
        <v>63</v>
      </c>
      <c r="B4" s="45" t="s">
        <v>137</v>
      </c>
      <c r="C4" s="45" t="s">
        <v>61</v>
      </c>
      <c r="D4" s="45" t="s">
        <v>61</v>
      </c>
      <c r="E4" s="45" t="s">
        <v>65</v>
      </c>
      <c r="F4" s="45" t="s">
        <v>11</v>
      </c>
      <c r="G4" s="45">
        <v>25</v>
      </c>
      <c r="H4" s="46">
        <v>17</v>
      </c>
      <c r="I4" s="47">
        <v>8</v>
      </c>
    </row>
    <row r="5" spans="1:9" x14ac:dyDescent="0.25">
      <c r="A5" s="44" t="s">
        <v>69</v>
      </c>
      <c r="B5" s="45" t="s">
        <v>137</v>
      </c>
      <c r="C5" s="45" t="s">
        <v>64</v>
      </c>
      <c r="D5" s="45" t="s">
        <v>67</v>
      </c>
      <c r="E5" s="45" t="s">
        <v>70</v>
      </c>
      <c r="F5" s="45" t="s">
        <v>11</v>
      </c>
      <c r="G5" s="45">
        <v>25</v>
      </c>
      <c r="H5" s="46">
        <v>10</v>
      </c>
      <c r="I5" s="47">
        <v>15</v>
      </c>
    </row>
    <row r="6" spans="1:9" x14ac:dyDescent="0.25">
      <c r="A6" s="41" t="s">
        <v>84</v>
      </c>
      <c r="B6" s="42" t="s">
        <v>150</v>
      </c>
      <c r="C6" s="42" t="s">
        <v>60</v>
      </c>
      <c r="D6" s="42" t="s">
        <v>67</v>
      </c>
      <c r="E6" s="42" t="s">
        <v>151</v>
      </c>
      <c r="F6" s="42" t="s">
        <v>11</v>
      </c>
      <c r="G6" s="42">
        <v>50</v>
      </c>
      <c r="H6" s="48">
        <v>31</v>
      </c>
      <c r="I6" s="49">
        <v>19</v>
      </c>
    </row>
    <row r="7" spans="1:9" x14ac:dyDescent="0.25">
      <c r="A7" s="41" t="s">
        <v>86</v>
      </c>
      <c r="B7" s="42" t="s">
        <v>150</v>
      </c>
      <c r="C7" s="42" t="s">
        <v>60</v>
      </c>
      <c r="D7" s="42" t="s">
        <v>67</v>
      </c>
      <c r="E7" s="42" t="s">
        <v>151</v>
      </c>
      <c r="F7" s="42" t="s">
        <v>15</v>
      </c>
      <c r="G7" s="42">
        <v>150</v>
      </c>
      <c r="H7" s="48">
        <v>94</v>
      </c>
      <c r="I7" s="49" t="s">
        <v>58</v>
      </c>
    </row>
    <row r="8" spans="1:9" x14ac:dyDescent="0.25">
      <c r="A8" s="44" t="s">
        <v>83</v>
      </c>
      <c r="B8" s="45" t="s">
        <v>150</v>
      </c>
      <c r="C8" s="45" t="s">
        <v>60</v>
      </c>
      <c r="D8" s="45" t="s">
        <v>61</v>
      </c>
      <c r="E8" s="45" t="s">
        <v>151</v>
      </c>
      <c r="F8" s="45" t="s">
        <v>15</v>
      </c>
      <c r="G8" s="45">
        <v>100</v>
      </c>
      <c r="H8" s="46">
        <v>37</v>
      </c>
      <c r="I8" s="47">
        <f>G8-H8</f>
        <v>63</v>
      </c>
    </row>
    <row r="9" spans="1:9" x14ac:dyDescent="0.25">
      <c r="A9" s="44" t="s">
        <v>85</v>
      </c>
      <c r="B9" s="45" t="s">
        <v>150</v>
      </c>
      <c r="C9" s="45" t="s">
        <v>60</v>
      </c>
      <c r="D9" s="45" t="s">
        <v>61</v>
      </c>
      <c r="E9" s="45" t="s">
        <v>151</v>
      </c>
      <c r="F9" s="45" t="s">
        <v>11</v>
      </c>
      <c r="G9" s="45">
        <v>150</v>
      </c>
      <c r="H9" s="46">
        <v>58</v>
      </c>
      <c r="I9" s="47">
        <f t="shared" ref="I9:I30" si="0">G9-H9</f>
        <v>92</v>
      </c>
    </row>
    <row r="10" spans="1:9" x14ac:dyDescent="0.25">
      <c r="A10" s="44" t="s">
        <v>87</v>
      </c>
      <c r="B10" s="45" t="s">
        <v>150</v>
      </c>
      <c r="C10" s="45" t="s">
        <v>64</v>
      </c>
      <c r="D10" s="45" t="s">
        <v>67</v>
      </c>
      <c r="E10" s="45" t="s">
        <v>88</v>
      </c>
      <c r="F10" s="45" t="s">
        <v>15</v>
      </c>
      <c r="G10" s="45">
        <v>50</v>
      </c>
      <c r="H10" s="46">
        <v>37</v>
      </c>
      <c r="I10" s="47">
        <f t="shared" si="0"/>
        <v>13</v>
      </c>
    </row>
    <row r="11" spans="1:9" x14ac:dyDescent="0.25">
      <c r="A11" s="41" t="s">
        <v>89</v>
      </c>
      <c r="B11" s="42" t="s">
        <v>150</v>
      </c>
      <c r="C11" s="42" t="s">
        <v>64</v>
      </c>
      <c r="D11" s="42" t="s">
        <v>67</v>
      </c>
      <c r="E11" s="42" t="s">
        <v>70</v>
      </c>
      <c r="F11" s="42" t="s">
        <v>15</v>
      </c>
      <c r="G11" s="42">
        <v>50</v>
      </c>
      <c r="H11" s="48">
        <v>35</v>
      </c>
      <c r="I11" s="49">
        <f t="shared" si="0"/>
        <v>15</v>
      </c>
    </row>
    <row r="12" spans="1:9" x14ac:dyDescent="0.25">
      <c r="A12" s="44" t="s">
        <v>94</v>
      </c>
      <c r="B12" s="45" t="s">
        <v>150</v>
      </c>
      <c r="C12" s="45" t="s">
        <v>64</v>
      </c>
      <c r="D12" s="45" t="s">
        <v>67</v>
      </c>
      <c r="E12" s="45" t="s">
        <v>95</v>
      </c>
      <c r="F12" s="45" t="s">
        <v>15</v>
      </c>
      <c r="G12" s="45">
        <v>100</v>
      </c>
      <c r="H12" s="46">
        <v>37</v>
      </c>
      <c r="I12" s="47">
        <f t="shared" si="0"/>
        <v>63</v>
      </c>
    </row>
    <row r="13" spans="1:9" x14ac:dyDescent="0.25">
      <c r="A13" s="41" t="s">
        <v>96</v>
      </c>
      <c r="B13" s="42" t="s">
        <v>150</v>
      </c>
      <c r="C13" s="42" t="s">
        <v>64</v>
      </c>
      <c r="D13" s="42" t="s">
        <v>67</v>
      </c>
      <c r="E13" s="42" t="s">
        <v>97</v>
      </c>
      <c r="F13" s="42" t="s">
        <v>15</v>
      </c>
      <c r="G13" s="42">
        <v>75</v>
      </c>
      <c r="H13" s="48">
        <v>56</v>
      </c>
      <c r="I13" s="49">
        <f t="shared" si="0"/>
        <v>19</v>
      </c>
    </row>
    <row r="14" spans="1:9" x14ac:dyDescent="0.25">
      <c r="A14" s="44" t="s">
        <v>90</v>
      </c>
      <c r="B14" s="45" t="s">
        <v>150</v>
      </c>
      <c r="C14" s="45" t="s">
        <v>64</v>
      </c>
      <c r="D14" s="45" t="s">
        <v>91</v>
      </c>
      <c r="E14" s="45" t="s">
        <v>65</v>
      </c>
      <c r="F14" s="45" t="s">
        <v>15</v>
      </c>
      <c r="G14" s="45">
        <v>150</v>
      </c>
      <c r="H14" s="46">
        <v>106</v>
      </c>
      <c r="I14" s="47">
        <f t="shared" si="0"/>
        <v>44</v>
      </c>
    </row>
    <row r="15" spans="1:9" x14ac:dyDescent="0.25">
      <c r="A15" s="41" t="s">
        <v>99</v>
      </c>
      <c r="B15" s="42" t="s">
        <v>150</v>
      </c>
      <c r="C15" s="42" t="s">
        <v>64</v>
      </c>
      <c r="D15" s="42" t="s">
        <v>91</v>
      </c>
      <c r="E15" s="42" t="s">
        <v>100</v>
      </c>
      <c r="F15" s="42" t="s">
        <v>15</v>
      </c>
      <c r="G15" s="42">
        <v>200</v>
      </c>
      <c r="H15" s="48">
        <v>81</v>
      </c>
      <c r="I15" s="49">
        <f t="shared" si="0"/>
        <v>119</v>
      </c>
    </row>
    <row r="16" spans="1:9" x14ac:dyDescent="0.25">
      <c r="A16" s="41" t="s">
        <v>92</v>
      </c>
      <c r="B16" s="42" t="s">
        <v>150</v>
      </c>
      <c r="C16" s="42" t="s">
        <v>64</v>
      </c>
      <c r="D16" s="42" t="s">
        <v>61</v>
      </c>
      <c r="E16" s="42" t="s">
        <v>93</v>
      </c>
      <c r="F16" s="42" t="s">
        <v>15</v>
      </c>
      <c r="G16" s="42">
        <v>50</v>
      </c>
      <c r="H16" s="48">
        <v>32</v>
      </c>
      <c r="I16" s="49">
        <f t="shared" si="0"/>
        <v>18</v>
      </c>
    </row>
    <row r="17" spans="1:9" x14ac:dyDescent="0.25">
      <c r="A17" s="44" t="s">
        <v>98</v>
      </c>
      <c r="B17" s="45" t="s">
        <v>150</v>
      </c>
      <c r="C17" s="45" t="s">
        <v>64</v>
      </c>
      <c r="D17" s="45" t="s">
        <v>61</v>
      </c>
      <c r="E17" s="45" t="s">
        <v>97</v>
      </c>
      <c r="F17" s="45" t="s">
        <v>15</v>
      </c>
      <c r="G17" s="45">
        <v>50</v>
      </c>
      <c r="H17" s="46">
        <v>36</v>
      </c>
      <c r="I17" s="47">
        <f t="shared" si="0"/>
        <v>14</v>
      </c>
    </row>
    <row r="18" spans="1:9" x14ac:dyDescent="0.25">
      <c r="A18" s="41" t="s">
        <v>71</v>
      </c>
      <c r="B18" s="42" t="s">
        <v>138</v>
      </c>
      <c r="C18" s="42" t="s">
        <v>60</v>
      </c>
      <c r="D18" s="42" t="s">
        <v>61</v>
      </c>
      <c r="E18" s="42" t="s">
        <v>151</v>
      </c>
      <c r="F18" s="42" t="s">
        <v>11</v>
      </c>
      <c r="G18" s="42">
        <v>75</v>
      </c>
      <c r="H18" s="48">
        <v>37</v>
      </c>
      <c r="I18" s="49">
        <f t="shared" si="0"/>
        <v>38</v>
      </c>
    </row>
    <row r="19" spans="1:9" x14ac:dyDescent="0.25">
      <c r="A19" s="44" t="s">
        <v>72</v>
      </c>
      <c r="B19" s="45" t="s">
        <v>138</v>
      </c>
      <c r="C19" s="45" t="s">
        <v>64</v>
      </c>
      <c r="D19" s="45" t="s">
        <v>67</v>
      </c>
      <c r="E19" s="45" t="s">
        <v>73</v>
      </c>
      <c r="F19" s="45" t="s">
        <v>15</v>
      </c>
      <c r="G19" s="45">
        <v>100</v>
      </c>
      <c r="H19" s="46">
        <v>36</v>
      </c>
      <c r="I19" s="47">
        <f t="shared" si="0"/>
        <v>64</v>
      </c>
    </row>
    <row r="20" spans="1:9" x14ac:dyDescent="0.25">
      <c r="A20" s="41" t="s">
        <v>77</v>
      </c>
      <c r="B20" s="42" t="s">
        <v>138</v>
      </c>
      <c r="C20" s="42" t="s">
        <v>64</v>
      </c>
      <c r="D20" s="42" t="s">
        <v>67</v>
      </c>
      <c r="E20" s="42" t="s">
        <v>78</v>
      </c>
      <c r="F20" s="42" t="s">
        <v>15</v>
      </c>
      <c r="G20" s="42">
        <v>50</v>
      </c>
      <c r="H20" s="48">
        <v>28</v>
      </c>
      <c r="I20" s="49">
        <f t="shared" si="0"/>
        <v>22</v>
      </c>
    </row>
    <row r="21" spans="1:9" x14ac:dyDescent="0.25">
      <c r="A21" s="41" t="s">
        <v>81</v>
      </c>
      <c r="B21" s="42" t="s">
        <v>138</v>
      </c>
      <c r="C21" s="42" t="s">
        <v>64</v>
      </c>
      <c r="D21" s="42" t="s">
        <v>67</v>
      </c>
      <c r="E21" s="42" t="s">
        <v>82</v>
      </c>
      <c r="F21" s="42" t="s">
        <v>11</v>
      </c>
      <c r="G21" s="42">
        <v>50</v>
      </c>
      <c r="H21" s="48">
        <v>15</v>
      </c>
      <c r="I21" s="49">
        <f t="shared" si="0"/>
        <v>35</v>
      </c>
    </row>
    <row r="22" spans="1:9" x14ac:dyDescent="0.25">
      <c r="A22" s="41" t="s">
        <v>74</v>
      </c>
      <c r="B22" s="42" t="s">
        <v>138</v>
      </c>
      <c r="C22" s="42" t="s">
        <v>64</v>
      </c>
      <c r="D22" s="42" t="s">
        <v>61</v>
      </c>
      <c r="E22" s="42" t="s">
        <v>68</v>
      </c>
      <c r="F22" s="42" t="s">
        <v>15</v>
      </c>
      <c r="G22" s="42">
        <v>50</v>
      </c>
      <c r="H22" s="48">
        <v>28</v>
      </c>
      <c r="I22" s="49">
        <f t="shared" si="0"/>
        <v>22</v>
      </c>
    </row>
    <row r="23" spans="1:9" x14ac:dyDescent="0.25">
      <c r="A23" s="44" t="s">
        <v>75</v>
      </c>
      <c r="B23" s="45" t="s">
        <v>138</v>
      </c>
      <c r="C23" s="45" t="s">
        <v>64</v>
      </c>
      <c r="D23" s="45" t="s">
        <v>61</v>
      </c>
      <c r="E23" s="45" t="s">
        <v>76</v>
      </c>
      <c r="F23" s="45" t="s">
        <v>15</v>
      </c>
      <c r="G23" s="45">
        <v>100</v>
      </c>
      <c r="H23" s="46">
        <v>33</v>
      </c>
      <c r="I23" s="47">
        <f t="shared" si="0"/>
        <v>67</v>
      </c>
    </row>
    <row r="24" spans="1:9" x14ac:dyDescent="0.25">
      <c r="A24" s="44" t="s">
        <v>79</v>
      </c>
      <c r="B24" s="45" t="s">
        <v>138</v>
      </c>
      <c r="C24" s="45" t="s">
        <v>64</v>
      </c>
      <c r="D24" s="45" t="s">
        <v>61</v>
      </c>
      <c r="E24" s="45" t="s">
        <v>80</v>
      </c>
      <c r="F24" s="45" t="s">
        <v>15</v>
      </c>
      <c r="G24" s="45">
        <v>100</v>
      </c>
      <c r="H24" s="46">
        <v>53</v>
      </c>
      <c r="I24" s="47">
        <f t="shared" si="0"/>
        <v>47</v>
      </c>
    </row>
    <row r="25" spans="1:9" x14ac:dyDescent="0.25">
      <c r="A25" s="44" t="s">
        <v>156</v>
      </c>
      <c r="B25" s="45"/>
      <c r="C25" s="45"/>
      <c r="D25" s="45"/>
      <c r="E25" s="45"/>
      <c r="F25" s="45"/>
      <c r="G25" s="45">
        <f>SUM(G21:G24)</f>
        <v>300</v>
      </c>
      <c r="H25" s="46">
        <f>SUM(H21:H24)</f>
        <v>129</v>
      </c>
      <c r="I25" s="47">
        <f t="shared" si="0"/>
        <v>171</v>
      </c>
    </row>
    <row r="26" spans="1:9" x14ac:dyDescent="0.25">
      <c r="A26" s="50" t="s">
        <v>157</v>
      </c>
      <c r="B26" s="51"/>
      <c r="C26" s="51"/>
      <c r="D26" s="51"/>
      <c r="E26" s="51"/>
      <c r="F26" s="51"/>
      <c r="G26" s="51">
        <f>SUM(G19:G25)</f>
        <v>750</v>
      </c>
      <c r="H26" s="52">
        <f>SUM(H19:H25)</f>
        <v>322</v>
      </c>
      <c r="I26" s="53">
        <f t="shared" si="0"/>
        <v>428</v>
      </c>
    </row>
    <row r="27" spans="1:9" x14ac:dyDescent="0.25">
      <c r="A27" s="50" t="s">
        <v>158</v>
      </c>
      <c r="B27" s="51"/>
      <c r="C27" s="51"/>
      <c r="D27" s="51"/>
      <c r="E27" s="51"/>
      <c r="F27" s="51"/>
      <c r="G27" s="51">
        <f>SUM(G15:G26)</f>
        <v>1875</v>
      </c>
      <c r="H27" s="52">
        <f>SUM(H15:H26)</f>
        <v>830</v>
      </c>
      <c r="I27" s="53">
        <f t="shared" si="0"/>
        <v>1045</v>
      </c>
    </row>
    <row r="31" spans="1:9" x14ac:dyDescent="0.25">
      <c r="A31" s="44" t="s">
        <v>159</v>
      </c>
      <c r="B31" s="45"/>
      <c r="C31" s="44"/>
      <c r="D31" s="45"/>
      <c r="E31" s="44"/>
      <c r="F31" s="45"/>
      <c r="G31" s="44">
        <f>SUM(G2:G30)</f>
        <v>4750</v>
      </c>
      <c r="H31" s="45">
        <f>SUM(H2:H30)</f>
        <v>2219</v>
      </c>
      <c r="I31" s="44">
        <f>SUM(I8:I30)</f>
        <v>2399</v>
      </c>
    </row>
  </sheetData>
  <sortState xmlns:xlrd2="http://schemas.microsoft.com/office/spreadsheetml/2017/richdata2" ref="A2:I27">
    <sortCondition descending="1" ref="B2:B27"/>
    <sortCondition ref="C2:C27"/>
    <sortCondition ref="D2:D27"/>
  </sortState>
  <conditionalFormatting sqref="H28:H30">
    <cfRule type="iconSet" priority="1">
      <iconSet>
        <cfvo type="percent" val="0"/>
        <cfvo type="num" val="26"/>
        <cfvo type="num" val="59"/>
      </iconSet>
    </cfRule>
  </conditionalFormatting>
  <dataValidations count="1">
    <dataValidation allowBlank="1" error="pavI8MeUFtEyxX2I4tkyf4a764d7-f673-4165-acb2-541dbbbee57a" sqref="A1:I26" xr:uid="{00000000-0002-0000-0400-000000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0"/>
  <sheetViews>
    <sheetView tabSelected="1" workbookViewId="0">
      <selection activeCell="G5" sqref="G5"/>
    </sheetView>
  </sheetViews>
  <sheetFormatPr defaultRowHeight="15" x14ac:dyDescent="0.25"/>
  <cols>
    <col min="1" max="1" width="14.7109375" bestFit="1" customWidth="1"/>
    <col min="2" max="2" width="24.140625" bestFit="1" customWidth="1"/>
    <col min="3" max="3" width="19.42578125" customWidth="1"/>
    <col min="4" max="4" width="17.7109375" customWidth="1"/>
    <col min="5" max="5" width="22.7109375" bestFit="1" customWidth="1"/>
    <col min="6" max="6" width="18.7109375" customWidth="1"/>
    <col min="7" max="7" width="20.7109375" bestFit="1" customWidth="1"/>
    <col min="8" max="8" width="21.85546875" bestFit="1" customWidth="1"/>
    <col min="9" max="9" width="18.7109375" customWidth="1"/>
  </cols>
  <sheetData>
    <row r="1" spans="1:8" x14ac:dyDescent="0.25">
      <c r="C1" s="31" t="s">
        <v>101</v>
      </c>
      <c r="D1" s="31" t="s">
        <v>56</v>
      </c>
      <c r="E1" s="31" t="s">
        <v>57</v>
      </c>
      <c r="F1" s="31" t="s">
        <v>58</v>
      </c>
    </row>
    <row r="2" spans="1:8" x14ac:dyDescent="0.25">
      <c r="B2" s="29" t="s">
        <v>61</v>
      </c>
      <c r="C2" s="29">
        <f>COUNTIF(CasesTable[Body Type],B2)</f>
        <v>10</v>
      </c>
      <c r="D2" s="29">
        <f>SUMIF(CasesTable[Body Type],B2,CasesTable[2018 Inventory])</f>
        <v>750</v>
      </c>
      <c r="E2" s="29">
        <f>SUMIF(CasesTable[Body Type],B2,CasesTable[Cases Sold])</f>
        <v>359</v>
      </c>
      <c r="F2" s="29">
        <f>D2-E2</f>
        <v>391</v>
      </c>
    </row>
    <row r="3" spans="1:8" x14ac:dyDescent="0.25">
      <c r="B3" s="30" t="s">
        <v>67</v>
      </c>
      <c r="C3" s="29">
        <f>COUNTIF(CasesTable[Body Type],B3)</f>
        <v>11</v>
      </c>
      <c r="D3" s="30">
        <f>SUMIF(CasesTable[Body Type],B3,CasesTable[2018 Inventory])</f>
        <v>725</v>
      </c>
      <c r="E3" s="29">
        <f>SUMIF(CasesTable[Body Type],B3,CasesTable[Cases Sold])</f>
        <v>392</v>
      </c>
      <c r="F3" s="30">
        <f t="shared" ref="F3:F4" si="0">D3-E3</f>
        <v>333</v>
      </c>
    </row>
    <row r="4" spans="1:8" x14ac:dyDescent="0.25">
      <c r="B4" s="29" t="s">
        <v>91</v>
      </c>
      <c r="C4" s="29">
        <f>COUNTIF(CasesTable[Body Type],B4)</f>
        <v>2</v>
      </c>
      <c r="D4" s="29">
        <f>SUMIF(CasesTable[Body Type],B4,CasesTable[2018 Inventory])</f>
        <v>350</v>
      </c>
      <c r="E4" s="29">
        <f>SUMIF(CasesTable[Body Type],B4,CasesTable[Cases Sold])</f>
        <v>187</v>
      </c>
      <c r="F4" s="29">
        <f t="shared" si="0"/>
        <v>163</v>
      </c>
    </row>
    <row r="7" spans="1:8" s="2" customFormat="1" x14ac:dyDescent="0.25">
      <c r="A7" s="2" t="s">
        <v>50</v>
      </c>
      <c r="B7" s="2" t="s">
        <v>51</v>
      </c>
      <c r="C7" s="2" t="s">
        <v>52</v>
      </c>
      <c r="D7" s="2" t="s">
        <v>53</v>
      </c>
      <c r="E7" s="2" t="s">
        <v>54</v>
      </c>
      <c r="F7" s="2" t="s">
        <v>55</v>
      </c>
      <c r="G7" s="2" t="s">
        <v>56</v>
      </c>
      <c r="H7" s="2" t="s">
        <v>57</v>
      </c>
    </row>
    <row r="8" spans="1:8" x14ac:dyDescent="0.25">
      <c r="A8" t="s">
        <v>63</v>
      </c>
      <c r="B8" t="s">
        <v>137</v>
      </c>
      <c r="C8" t="s">
        <v>64</v>
      </c>
      <c r="D8" t="s">
        <v>61</v>
      </c>
      <c r="E8" t="s">
        <v>65</v>
      </c>
      <c r="F8" t="s">
        <v>11</v>
      </c>
      <c r="G8">
        <v>25</v>
      </c>
      <c r="H8">
        <v>17</v>
      </c>
    </row>
    <row r="9" spans="1:8" x14ac:dyDescent="0.25">
      <c r="A9" t="s">
        <v>59</v>
      </c>
      <c r="B9" t="s">
        <v>137</v>
      </c>
      <c r="C9" t="s">
        <v>60</v>
      </c>
      <c r="D9" t="s">
        <v>61</v>
      </c>
      <c r="E9" t="s">
        <v>62</v>
      </c>
      <c r="F9" t="s">
        <v>11</v>
      </c>
      <c r="G9">
        <v>50</v>
      </c>
      <c r="H9">
        <v>28</v>
      </c>
    </row>
    <row r="10" spans="1:8" x14ac:dyDescent="0.25">
      <c r="A10" t="s">
        <v>72</v>
      </c>
      <c r="B10" t="s">
        <v>138</v>
      </c>
      <c r="C10" t="s">
        <v>64</v>
      </c>
      <c r="D10" t="s">
        <v>67</v>
      </c>
      <c r="E10" t="s">
        <v>73</v>
      </c>
      <c r="F10" t="s">
        <v>15</v>
      </c>
      <c r="G10">
        <v>100</v>
      </c>
      <c r="H10">
        <v>36</v>
      </c>
    </row>
    <row r="11" spans="1:8" x14ac:dyDescent="0.25">
      <c r="A11" t="s">
        <v>71</v>
      </c>
      <c r="B11" t="s">
        <v>138</v>
      </c>
      <c r="C11" t="s">
        <v>60</v>
      </c>
      <c r="D11" t="s">
        <v>61</v>
      </c>
      <c r="E11" t="s">
        <v>62</v>
      </c>
      <c r="F11" t="s">
        <v>11</v>
      </c>
      <c r="G11">
        <v>75</v>
      </c>
      <c r="H11">
        <v>37</v>
      </c>
    </row>
    <row r="12" spans="1:8" x14ac:dyDescent="0.25">
      <c r="A12" t="s">
        <v>66</v>
      </c>
      <c r="B12" t="s">
        <v>137</v>
      </c>
      <c r="C12" t="s">
        <v>64</v>
      </c>
      <c r="D12" t="s">
        <v>67</v>
      </c>
      <c r="E12" t="s">
        <v>68</v>
      </c>
      <c r="F12" t="s">
        <v>11</v>
      </c>
      <c r="G12">
        <v>25</v>
      </c>
      <c r="H12">
        <v>13</v>
      </c>
    </row>
    <row r="13" spans="1:8" x14ac:dyDescent="0.25">
      <c r="A13" t="s">
        <v>69</v>
      </c>
      <c r="B13" t="s">
        <v>137</v>
      </c>
      <c r="C13" t="s">
        <v>64</v>
      </c>
      <c r="D13" t="s">
        <v>67</v>
      </c>
      <c r="E13" t="s">
        <v>70</v>
      </c>
      <c r="F13" t="s">
        <v>11</v>
      </c>
      <c r="G13">
        <v>25</v>
      </c>
      <c r="H13">
        <v>10</v>
      </c>
    </row>
    <row r="14" spans="1:8" x14ac:dyDescent="0.25">
      <c r="A14" t="s">
        <v>74</v>
      </c>
      <c r="B14" t="s">
        <v>138</v>
      </c>
      <c r="C14" t="s">
        <v>64</v>
      </c>
      <c r="D14" t="s">
        <v>61</v>
      </c>
      <c r="E14" t="s">
        <v>68</v>
      </c>
      <c r="F14" t="s">
        <v>15</v>
      </c>
      <c r="G14">
        <v>50</v>
      </c>
      <c r="H14">
        <v>28</v>
      </c>
    </row>
    <row r="15" spans="1:8" x14ac:dyDescent="0.25">
      <c r="A15" t="s">
        <v>75</v>
      </c>
      <c r="B15" t="s">
        <v>138</v>
      </c>
      <c r="C15" t="s">
        <v>64</v>
      </c>
      <c r="D15" t="s">
        <v>61</v>
      </c>
      <c r="E15" t="s">
        <v>76</v>
      </c>
      <c r="F15" t="s">
        <v>15</v>
      </c>
      <c r="G15">
        <v>100</v>
      </c>
      <c r="H15">
        <v>33</v>
      </c>
    </row>
    <row r="16" spans="1:8" x14ac:dyDescent="0.25">
      <c r="A16" t="s">
        <v>77</v>
      </c>
      <c r="B16" t="s">
        <v>138</v>
      </c>
      <c r="C16" t="s">
        <v>64</v>
      </c>
      <c r="D16" t="s">
        <v>67</v>
      </c>
      <c r="E16" t="s">
        <v>78</v>
      </c>
      <c r="F16" t="s">
        <v>15</v>
      </c>
      <c r="G16">
        <v>50</v>
      </c>
      <c r="H16">
        <v>28</v>
      </c>
    </row>
    <row r="17" spans="1:8" x14ac:dyDescent="0.25">
      <c r="A17" t="s">
        <v>87</v>
      </c>
      <c r="B17" t="s">
        <v>150</v>
      </c>
      <c r="C17" t="s">
        <v>64</v>
      </c>
      <c r="D17" t="s">
        <v>67</v>
      </c>
      <c r="E17" t="s">
        <v>88</v>
      </c>
      <c r="F17" t="s">
        <v>15</v>
      </c>
      <c r="G17">
        <v>50</v>
      </c>
      <c r="H17">
        <v>37</v>
      </c>
    </row>
    <row r="18" spans="1:8" x14ac:dyDescent="0.25">
      <c r="A18" t="s">
        <v>83</v>
      </c>
      <c r="B18" t="s">
        <v>150</v>
      </c>
      <c r="C18" t="s">
        <v>60</v>
      </c>
      <c r="D18" t="s">
        <v>61</v>
      </c>
      <c r="E18" t="s">
        <v>62</v>
      </c>
      <c r="F18" t="s">
        <v>15</v>
      </c>
      <c r="G18">
        <v>100</v>
      </c>
      <c r="H18">
        <v>37</v>
      </c>
    </row>
    <row r="19" spans="1:8" x14ac:dyDescent="0.25">
      <c r="A19" t="s">
        <v>89</v>
      </c>
      <c r="B19" t="s">
        <v>150</v>
      </c>
      <c r="C19" t="s">
        <v>64</v>
      </c>
      <c r="D19" t="s">
        <v>67</v>
      </c>
      <c r="E19" t="s">
        <v>70</v>
      </c>
      <c r="F19" t="s">
        <v>15</v>
      </c>
      <c r="G19">
        <v>50</v>
      </c>
      <c r="H19">
        <v>35</v>
      </c>
    </row>
    <row r="20" spans="1:8" x14ac:dyDescent="0.25">
      <c r="A20" t="s">
        <v>90</v>
      </c>
      <c r="B20" t="s">
        <v>150</v>
      </c>
      <c r="C20" t="s">
        <v>64</v>
      </c>
      <c r="D20" t="s">
        <v>91</v>
      </c>
      <c r="E20" t="s">
        <v>65</v>
      </c>
      <c r="F20" t="s">
        <v>15</v>
      </c>
      <c r="G20">
        <v>150</v>
      </c>
      <c r="H20">
        <v>106</v>
      </c>
    </row>
    <row r="21" spans="1:8" x14ac:dyDescent="0.25">
      <c r="A21" t="s">
        <v>92</v>
      </c>
      <c r="B21" t="s">
        <v>150</v>
      </c>
      <c r="C21" t="s">
        <v>64</v>
      </c>
      <c r="D21" t="s">
        <v>61</v>
      </c>
      <c r="E21" t="s">
        <v>93</v>
      </c>
      <c r="F21" t="s">
        <v>15</v>
      </c>
      <c r="G21">
        <v>50</v>
      </c>
      <c r="H21">
        <v>32</v>
      </c>
    </row>
    <row r="22" spans="1:8" x14ac:dyDescent="0.25">
      <c r="A22" t="s">
        <v>84</v>
      </c>
      <c r="B22" t="s">
        <v>150</v>
      </c>
      <c r="C22" t="s">
        <v>60</v>
      </c>
      <c r="D22" t="s">
        <v>67</v>
      </c>
      <c r="E22" t="s">
        <v>62</v>
      </c>
      <c r="F22" t="s">
        <v>11</v>
      </c>
      <c r="G22">
        <v>50</v>
      </c>
      <c r="H22">
        <v>31</v>
      </c>
    </row>
    <row r="23" spans="1:8" x14ac:dyDescent="0.25">
      <c r="A23" t="s">
        <v>85</v>
      </c>
      <c r="B23" t="s">
        <v>150</v>
      </c>
      <c r="C23" t="s">
        <v>60</v>
      </c>
      <c r="D23" t="s">
        <v>61</v>
      </c>
      <c r="E23" t="s">
        <v>62</v>
      </c>
      <c r="F23" t="s">
        <v>11</v>
      </c>
      <c r="G23">
        <v>150</v>
      </c>
      <c r="H23">
        <v>58</v>
      </c>
    </row>
    <row r="24" spans="1:8" x14ac:dyDescent="0.25">
      <c r="A24" t="s">
        <v>86</v>
      </c>
      <c r="B24" t="s">
        <v>150</v>
      </c>
      <c r="C24" t="s">
        <v>60</v>
      </c>
      <c r="D24" t="s">
        <v>67</v>
      </c>
      <c r="E24" t="s">
        <v>62</v>
      </c>
      <c r="F24" t="s">
        <v>15</v>
      </c>
      <c r="G24">
        <v>150</v>
      </c>
      <c r="H24">
        <v>94</v>
      </c>
    </row>
    <row r="25" spans="1:8" x14ac:dyDescent="0.25">
      <c r="A25" t="s">
        <v>94</v>
      </c>
      <c r="B25" t="s">
        <v>150</v>
      </c>
      <c r="C25" t="s">
        <v>64</v>
      </c>
      <c r="D25" t="s">
        <v>67</v>
      </c>
      <c r="E25" t="s">
        <v>95</v>
      </c>
      <c r="F25" t="s">
        <v>15</v>
      </c>
      <c r="G25">
        <v>100</v>
      </c>
      <c r="H25">
        <v>37</v>
      </c>
    </row>
    <row r="26" spans="1:8" x14ac:dyDescent="0.25">
      <c r="A26" t="s">
        <v>96</v>
      </c>
      <c r="B26" t="s">
        <v>150</v>
      </c>
      <c r="C26" t="s">
        <v>64</v>
      </c>
      <c r="D26" t="s">
        <v>67</v>
      </c>
      <c r="E26" t="s">
        <v>97</v>
      </c>
      <c r="F26" t="s">
        <v>15</v>
      </c>
      <c r="G26">
        <v>75</v>
      </c>
      <c r="H26">
        <v>56</v>
      </c>
    </row>
    <row r="27" spans="1:8" x14ac:dyDescent="0.25">
      <c r="A27" t="s">
        <v>98</v>
      </c>
      <c r="B27" t="s">
        <v>150</v>
      </c>
      <c r="C27" t="s">
        <v>64</v>
      </c>
      <c r="D27" t="s">
        <v>61</v>
      </c>
      <c r="E27" t="s">
        <v>97</v>
      </c>
      <c r="F27" t="s">
        <v>15</v>
      </c>
      <c r="G27">
        <v>50</v>
      </c>
      <c r="H27">
        <v>36</v>
      </c>
    </row>
    <row r="28" spans="1:8" x14ac:dyDescent="0.25">
      <c r="A28" t="s">
        <v>99</v>
      </c>
      <c r="B28" t="s">
        <v>150</v>
      </c>
      <c r="C28" t="s">
        <v>64</v>
      </c>
      <c r="D28" t="s">
        <v>91</v>
      </c>
      <c r="E28" t="s">
        <v>100</v>
      </c>
      <c r="F28" t="s">
        <v>15</v>
      </c>
      <c r="G28">
        <v>200</v>
      </c>
      <c r="H28">
        <v>81</v>
      </c>
    </row>
    <row r="29" spans="1:8" x14ac:dyDescent="0.25">
      <c r="A29" t="s">
        <v>79</v>
      </c>
      <c r="B29" t="s">
        <v>138</v>
      </c>
      <c r="C29" t="s">
        <v>64</v>
      </c>
      <c r="D29" t="s">
        <v>61</v>
      </c>
      <c r="E29" t="s">
        <v>80</v>
      </c>
      <c r="F29" t="s">
        <v>15</v>
      </c>
      <c r="G29">
        <v>100</v>
      </c>
      <c r="H29">
        <v>53</v>
      </c>
    </row>
    <row r="30" spans="1:8" x14ac:dyDescent="0.25">
      <c r="A30" t="s">
        <v>81</v>
      </c>
      <c r="B30" t="s">
        <v>138</v>
      </c>
      <c r="C30" t="s">
        <v>64</v>
      </c>
      <c r="D30" t="s">
        <v>67</v>
      </c>
      <c r="E30" t="s">
        <v>82</v>
      </c>
      <c r="F30" t="s">
        <v>11</v>
      </c>
      <c r="G30">
        <v>50</v>
      </c>
      <c r="H30">
        <v>15</v>
      </c>
    </row>
  </sheetData>
  <conditionalFormatting sqref="G8:G29">
    <cfRule type="iconSet" priority="1">
      <iconSet>
        <cfvo type="percent" val="0"/>
        <cfvo type="num" val="26"/>
        <cfvo type="num" val="59"/>
      </iconSet>
    </cfRule>
  </conditionalFormatting>
  <dataValidations count="1">
    <dataValidation allowBlank="1" error="pavI8MeUFtEyxX2I4tkyf4a764d7-f673-4165-acb2-541dbbbee57a" sqref="A1:H30" xr:uid="{00000000-0002-0000-0500-000000000000}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2"/>
  <sheetViews>
    <sheetView topLeftCell="B7" workbookViewId="0">
      <selection activeCell="H17" sqref="H17"/>
    </sheetView>
  </sheetViews>
  <sheetFormatPr defaultRowHeight="15" x14ac:dyDescent="0.25"/>
  <cols>
    <col min="1" max="1" width="15" bestFit="1" customWidth="1"/>
    <col min="2" max="3" width="14.28515625" bestFit="1" customWidth="1"/>
    <col min="6" max="6" width="3.85546875" customWidth="1"/>
    <col min="7" max="7" width="27" customWidth="1"/>
    <col min="8" max="8" width="22.28515625" customWidth="1"/>
    <col min="9" max="9" width="16.28515625" customWidth="1"/>
    <col min="10" max="10" width="17.7109375" customWidth="1"/>
    <col min="11" max="11" width="37.7109375" customWidth="1"/>
    <col min="12" max="12" width="16" customWidth="1"/>
    <col min="13" max="13" width="16.28515625" customWidth="1"/>
  </cols>
  <sheetData>
    <row r="1" spans="1:11" ht="30" customHeight="1" x14ac:dyDescent="0.25">
      <c r="A1" s="14" t="s">
        <v>102</v>
      </c>
      <c r="B1" s="12" t="s">
        <v>0</v>
      </c>
      <c r="C1" s="15" t="s">
        <v>103</v>
      </c>
      <c r="D1" s="15" t="s">
        <v>23</v>
      </c>
      <c r="E1" s="15"/>
      <c r="G1" s="35" t="s">
        <v>104</v>
      </c>
      <c r="H1" s="36"/>
      <c r="I1" s="36"/>
      <c r="J1" s="36"/>
    </row>
    <row r="2" spans="1:11" ht="30" customHeight="1" x14ac:dyDescent="0.25">
      <c r="A2" t="s">
        <v>105</v>
      </c>
      <c r="B2">
        <v>4037</v>
      </c>
      <c r="C2" t="s">
        <v>106</v>
      </c>
      <c r="D2" s="32">
        <v>72.900000000000006</v>
      </c>
      <c r="E2" s="16"/>
      <c r="G2" s="17" t="s">
        <v>102</v>
      </c>
      <c r="H2" s="34" t="s">
        <v>107</v>
      </c>
      <c r="I2" s="34"/>
      <c r="J2" s="34"/>
    </row>
    <row r="3" spans="1:11" ht="30" customHeight="1" x14ac:dyDescent="0.25">
      <c r="A3" t="s">
        <v>108</v>
      </c>
      <c r="B3">
        <v>4037</v>
      </c>
      <c r="C3" t="s">
        <v>109</v>
      </c>
      <c r="D3" s="32">
        <v>69.45</v>
      </c>
      <c r="E3" s="16"/>
      <c r="G3" s="17" t="s">
        <v>1</v>
      </c>
      <c r="H3" s="26" t="str">
        <f>VLOOKUP(J3,G7:H12,2)</f>
        <v>Oxford 3 Mod C</v>
      </c>
      <c r="I3" s="17" t="s">
        <v>0</v>
      </c>
      <c r="J3" s="19">
        <f>VLOOKUP(H2,PackagesTable[],2,FALSE)</f>
        <v>4036</v>
      </c>
    </row>
    <row r="4" spans="1:11" ht="30" customHeight="1" x14ac:dyDescent="0.25">
      <c r="A4" t="s">
        <v>110</v>
      </c>
      <c r="B4">
        <v>4037</v>
      </c>
      <c r="C4" t="s">
        <v>111</v>
      </c>
      <c r="D4" s="32">
        <v>74.900000000000006</v>
      </c>
      <c r="E4" s="16"/>
      <c r="G4" s="17" t="s">
        <v>112</v>
      </c>
      <c r="H4" s="24" t="str">
        <f>VLOOKUP(J4,DisplayValues,2,FALSE)</f>
        <v>1.3" LED - Green on Black</v>
      </c>
      <c r="I4" s="17" t="s">
        <v>103</v>
      </c>
      <c r="J4" s="19" t="str">
        <f>VLOOKUP(H2,PackagesTable[],3,FALSE)</f>
        <v>D1116</v>
      </c>
    </row>
    <row r="5" spans="1:11" ht="30" customHeight="1" x14ac:dyDescent="0.25">
      <c r="A5" t="s">
        <v>113</v>
      </c>
      <c r="B5">
        <v>4035</v>
      </c>
      <c r="C5" t="s">
        <v>106</v>
      </c>
      <c r="D5" s="32">
        <v>66.45</v>
      </c>
      <c r="E5" s="16"/>
      <c r="G5" s="17" t="s">
        <v>23</v>
      </c>
      <c r="H5" s="54">
        <f>VLOOKUP(H2,PackagesTable[],4)</f>
        <v>66</v>
      </c>
      <c r="I5" s="54"/>
      <c r="J5" s="54"/>
    </row>
    <row r="6" spans="1:11" ht="30" customHeight="1" x14ac:dyDescent="0.25">
      <c r="A6" t="s">
        <v>114</v>
      </c>
      <c r="B6">
        <v>4034</v>
      </c>
      <c r="C6" t="s">
        <v>115</v>
      </c>
      <c r="D6" s="32">
        <v>65.900000000000006</v>
      </c>
      <c r="E6" s="16"/>
    </row>
    <row r="7" spans="1:11" ht="30" customHeight="1" x14ac:dyDescent="0.25">
      <c r="A7" t="s">
        <v>116</v>
      </c>
      <c r="B7">
        <v>4035</v>
      </c>
      <c r="C7" t="s">
        <v>115</v>
      </c>
      <c r="D7" s="32">
        <v>68.45</v>
      </c>
      <c r="E7" s="16"/>
      <c r="G7" s="17" t="s">
        <v>0</v>
      </c>
      <c r="H7" s="13" t="s">
        <v>1</v>
      </c>
      <c r="J7" s="17" t="s">
        <v>103</v>
      </c>
      <c r="K7" s="17" t="s">
        <v>112</v>
      </c>
    </row>
    <row r="8" spans="1:11" ht="30" customHeight="1" x14ac:dyDescent="0.25">
      <c r="A8" t="s">
        <v>117</v>
      </c>
      <c r="B8">
        <v>4036</v>
      </c>
      <c r="C8" t="s">
        <v>106</v>
      </c>
      <c r="D8" s="32">
        <v>69.45</v>
      </c>
      <c r="E8" s="16"/>
      <c r="G8" s="8">
        <v>3014</v>
      </c>
      <c r="H8" s="9" t="s">
        <v>140</v>
      </c>
      <c r="J8" s="8" t="s">
        <v>111</v>
      </c>
      <c r="K8" s="9" t="s">
        <v>118</v>
      </c>
    </row>
    <row r="9" spans="1:11" ht="30" customHeight="1" x14ac:dyDescent="0.25">
      <c r="A9" t="s">
        <v>119</v>
      </c>
      <c r="B9">
        <v>4034</v>
      </c>
      <c r="C9" t="s">
        <v>106</v>
      </c>
      <c r="D9" s="32">
        <v>63.900000000000006</v>
      </c>
      <c r="E9" s="16"/>
      <c r="G9" s="10">
        <v>4034</v>
      </c>
      <c r="H9" s="11" t="s">
        <v>141</v>
      </c>
      <c r="J9" s="10" t="s">
        <v>106</v>
      </c>
      <c r="K9" s="11" t="s">
        <v>120</v>
      </c>
    </row>
    <row r="10" spans="1:11" ht="30" customHeight="1" x14ac:dyDescent="0.25">
      <c r="A10" t="s">
        <v>121</v>
      </c>
      <c r="B10">
        <v>4034</v>
      </c>
      <c r="C10" t="s">
        <v>111</v>
      </c>
      <c r="D10" s="32">
        <v>65.900000000000006</v>
      </c>
      <c r="E10" s="16"/>
      <c r="G10" s="8">
        <v>4035</v>
      </c>
      <c r="H10" s="9" t="s">
        <v>142</v>
      </c>
      <c r="J10" s="8" t="s">
        <v>115</v>
      </c>
      <c r="K10" s="9" t="s">
        <v>122</v>
      </c>
    </row>
    <row r="11" spans="1:11" ht="30" customHeight="1" x14ac:dyDescent="0.25">
      <c r="A11" t="s">
        <v>123</v>
      </c>
      <c r="B11">
        <v>3014</v>
      </c>
      <c r="C11" t="s">
        <v>115</v>
      </c>
      <c r="D11" s="32">
        <v>63.95</v>
      </c>
      <c r="E11" s="16"/>
      <c r="G11" s="10">
        <v>4036</v>
      </c>
      <c r="H11" s="11" t="s">
        <v>143</v>
      </c>
      <c r="J11" s="10" t="s">
        <v>124</v>
      </c>
      <c r="K11" s="11" t="s">
        <v>125</v>
      </c>
    </row>
    <row r="12" spans="1:11" ht="30" customHeight="1" x14ac:dyDescent="0.25">
      <c r="A12" t="s">
        <v>126</v>
      </c>
      <c r="B12">
        <v>4036</v>
      </c>
      <c r="C12" t="s">
        <v>111</v>
      </c>
      <c r="D12" s="32">
        <v>71.45</v>
      </c>
      <c r="E12" s="16"/>
      <c r="G12" s="8">
        <v>4037</v>
      </c>
      <c r="H12" s="9" t="s">
        <v>144</v>
      </c>
      <c r="J12" s="8" t="s">
        <v>109</v>
      </c>
      <c r="K12" s="9" t="s">
        <v>127</v>
      </c>
    </row>
    <row r="13" spans="1:11" ht="30" customHeight="1" x14ac:dyDescent="0.25">
      <c r="A13" t="s">
        <v>128</v>
      </c>
      <c r="B13">
        <v>4037</v>
      </c>
      <c r="C13" t="s">
        <v>124</v>
      </c>
      <c r="D13" s="32">
        <v>76.900000000000006</v>
      </c>
      <c r="E13" s="16"/>
    </row>
    <row r="14" spans="1:11" ht="30" customHeight="1" x14ac:dyDescent="0.25">
      <c r="A14" t="s">
        <v>129</v>
      </c>
      <c r="B14">
        <v>4035</v>
      </c>
      <c r="C14" t="s">
        <v>124</v>
      </c>
      <c r="D14" s="32">
        <v>70.45</v>
      </c>
      <c r="E14" s="16"/>
      <c r="G14" s="13" t="s">
        <v>1</v>
      </c>
      <c r="H14" s="13" t="s">
        <v>0</v>
      </c>
    </row>
    <row r="15" spans="1:11" ht="30" customHeight="1" x14ac:dyDescent="0.25">
      <c r="A15" t="s">
        <v>130</v>
      </c>
      <c r="B15">
        <v>4036</v>
      </c>
      <c r="C15" t="s">
        <v>115</v>
      </c>
      <c r="D15" s="32">
        <v>71.45</v>
      </c>
      <c r="E15" s="16"/>
      <c r="G15" s="18" t="s">
        <v>144</v>
      </c>
      <c r="H15" s="18">
        <v>4035</v>
      </c>
    </row>
    <row r="16" spans="1:11" ht="30" customHeight="1" x14ac:dyDescent="0.25">
      <c r="A16" t="s">
        <v>107</v>
      </c>
      <c r="B16">
        <v>4036</v>
      </c>
      <c r="C16" t="s">
        <v>109</v>
      </c>
      <c r="D16" s="32">
        <v>66</v>
      </c>
      <c r="E16" s="16"/>
      <c r="G16" s="20" t="s">
        <v>152</v>
      </c>
      <c r="H16" s="27">
        <f>DCOUNT(A1:D22,"System ID",H14:H15)</f>
        <v>5</v>
      </c>
    </row>
    <row r="17" spans="1:8" ht="30" customHeight="1" x14ac:dyDescent="0.25">
      <c r="A17" t="s">
        <v>131</v>
      </c>
      <c r="B17">
        <v>4035</v>
      </c>
      <c r="C17" t="s">
        <v>111</v>
      </c>
      <c r="D17" s="32">
        <v>68.45</v>
      </c>
      <c r="E17" s="16"/>
      <c r="G17" s="20" t="s">
        <v>153</v>
      </c>
      <c r="H17" s="55">
        <f>DAVERAGE(A1:D22,"Cost",H14:H16)</f>
        <v>68.45</v>
      </c>
    </row>
    <row r="18" spans="1:8" ht="30" customHeight="1" x14ac:dyDescent="0.25">
      <c r="A18" t="s">
        <v>132</v>
      </c>
      <c r="B18">
        <v>4037</v>
      </c>
      <c r="C18" t="s">
        <v>115</v>
      </c>
      <c r="D18" s="32">
        <v>74.900000000000006</v>
      </c>
      <c r="E18" s="16"/>
    </row>
    <row r="19" spans="1:8" ht="30" customHeight="1" x14ac:dyDescent="0.25">
      <c r="A19" t="s">
        <v>133</v>
      </c>
      <c r="B19">
        <v>4036</v>
      </c>
      <c r="C19" t="s">
        <v>124</v>
      </c>
      <c r="D19" s="32">
        <v>73.45</v>
      </c>
      <c r="E19" s="16"/>
    </row>
    <row r="20" spans="1:8" ht="30" customHeight="1" x14ac:dyDescent="0.25">
      <c r="A20" t="s">
        <v>134</v>
      </c>
      <c r="B20">
        <v>4034</v>
      </c>
      <c r="C20" t="s">
        <v>109</v>
      </c>
      <c r="D20" s="32">
        <v>60.45</v>
      </c>
      <c r="E20" s="16"/>
    </row>
    <row r="21" spans="1:8" ht="30" customHeight="1" x14ac:dyDescent="0.25">
      <c r="A21" t="s">
        <v>135</v>
      </c>
      <c r="B21">
        <v>4034</v>
      </c>
      <c r="C21" t="s">
        <v>124</v>
      </c>
      <c r="D21" s="32">
        <v>67.900000000000006</v>
      </c>
      <c r="E21" s="16"/>
    </row>
    <row r="22" spans="1:8" ht="30" customHeight="1" x14ac:dyDescent="0.25">
      <c r="A22" t="s">
        <v>136</v>
      </c>
      <c r="B22">
        <v>4035</v>
      </c>
      <c r="C22" t="s">
        <v>111</v>
      </c>
      <c r="D22" s="32">
        <v>68.45</v>
      </c>
      <c r="E22" s="16"/>
    </row>
  </sheetData>
  <mergeCells count="3">
    <mergeCell ref="H2:J2"/>
    <mergeCell ref="H5:J5"/>
    <mergeCell ref="G1:J1"/>
  </mergeCells>
  <dataValidations count="1">
    <dataValidation allowBlank="1" error="pavI8MeUFtEyxX2I4tkyf4a764d7-f673-4165-acb2-541dbbbee57a" sqref="A1:K22" xr:uid="{00000000-0002-0000-0600-000000000000}"/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GradingEngineProps xmlns="http://tempuri.org/temp">
  <UserID>{f4a764d7-f673-4165-acb2-541dbbbee57a}</UserID>
  <AssignmentID>{f4a764d7-f673-4165-acb2-541dbbbee57a}</AssignmentID>
</GradingEngineProp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3C9AA8DAAF2B459EFAC894218A94DB" ma:contentTypeVersion="12" ma:contentTypeDescription="Create a new document." ma:contentTypeScope="" ma:versionID="f449c07aff8e2262e238d8328c1689f2">
  <xsd:schema xmlns:xsd="http://www.w3.org/2001/XMLSchema" xmlns:xs="http://www.w3.org/2001/XMLSchema" xmlns:p="http://schemas.microsoft.com/office/2006/metadata/properties" xmlns:ns2="caf26b7e-a51d-4cdc-82fb-dfd33ca4119f" xmlns:ns3="42536b8b-e0f7-4b7c-95e6-c27c3421fba1" targetNamespace="http://schemas.microsoft.com/office/2006/metadata/properties" ma:root="true" ma:fieldsID="757fa703292b83ed38728acb703ef32d" ns2:_="" ns3:_="">
    <xsd:import namespace="caf26b7e-a51d-4cdc-82fb-dfd33ca4119f"/>
    <xsd:import namespace="42536b8b-e0f7-4b7c-95e6-c27c3421fb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f26b7e-a51d-4cdc-82fb-dfd33ca411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0faba10-3e7b-4c7b-875f-debe4a9c812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536b8b-e0f7-4b7c-95e6-c27c3421fba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74ae6c7-7e46-4c79-bf2d-4214840c3226}" ma:internalName="TaxCatchAll" ma:showField="CatchAllData" ma:web="42536b8b-e0f7-4b7c-95e6-c27c3421fb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D25A0D-7037-45BE-BBAC-7371B2A94BB3}">
  <ds:schemaRefs>
    <ds:schemaRef ds:uri="http://tempuri.org/temp"/>
  </ds:schemaRefs>
</ds:datastoreItem>
</file>

<file path=customXml/itemProps2.xml><?xml version="1.0" encoding="utf-8"?>
<ds:datastoreItem xmlns:ds="http://schemas.openxmlformats.org/officeDocument/2006/customXml" ds:itemID="{34217D1F-20CC-4B24-B628-674B185B83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f26b7e-a51d-4cdc-82fb-dfd33ca4119f"/>
    <ds:schemaRef ds:uri="42536b8b-e0f7-4b7c-95e6-c27c3421fb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20949E-5E4F-4BF7-B5E3-39715C2B7F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Systems</vt:lpstr>
      <vt:lpstr>Sensors</vt:lpstr>
      <vt:lpstr>Cases Subtotal</vt:lpstr>
      <vt:lpstr>Cases</vt:lpstr>
      <vt:lpstr>Packages</vt:lpstr>
      <vt:lpstr>Sensors!Criteria</vt:lpstr>
      <vt:lpstr>DisplayValues</vt:lpstr>
      <vt:lpstr>Sensors!Extract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© 2018 Cengage Learning. All rights reserved.</dc:creator>
  <cp:keywords/>
  <dc:description/>
  <cp:lastModifiedBy>CS and IS Student</cp:lastModifiedBy>
  <cp:revision/>
  <dcterms:created xsi:type="dcterms:W3CDTF">2016-07-07T15:35:50Z</dcterms:created>
  <dcterms:modified xsi:type="dcterms:W3CDTF">2023-04-04T13:49:11Z</dcterms:modified>
  <cp:category/>
  <cp:contentStatus/>
</cp:coreProperties>
</file>