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35F25450-D1E8-452A-80D8-8E0603BF7749}" xr6:coauthVersionLast="47" xr6:coauthVersionMax="47" xr10:uidLastSave="{00000000-0000-0000-0000-000000000000}"/>
  <bookViews>
    <workbookView xWindow="-120" yWindow="-120" windowWidth="20730" windowHeight="1116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H21" i="11" l="1"/>
  <c r="I5" i="11"/>
  <c r="I4" i="11" s="1"/>
  <c r="H36" i="11"/>
  <c r="H35" i="11"/>
  <c r="H34" i="11"/>
  <c r="H33" i="11"/>
  <c r="H29" i="11"/>
  <c r="H28" i="11"/>
  <c r="H26" i="11"/>
  <c r="H20" i="11"/>
  <c r="H19" i="11"/>
  <c r="H11" i="11"/>
  <c r="H8" i="11"/>
  <c r="H9" i="11" l="1"/>
  <c r="I6" i="11"/>
  <c r="H27" i="11" l="1"/>
  <c r="H25" i="11"/>
  <c r="H10" i="11"/>
  <c r="H13" i="11"/>
  <c r="J5" i="11"/>
  <c r="K5" i="11" s="1"/>
  <c r="L5" i="11" s="1"/>
  <c r="M5" i="11" s="1"/>
  <c r="N5" i="11" s="1"/>
  <c r="O5" i="11" s="1"/>
  <c r="P5" i="11" s="1"/>
  <c r="P4" i="11" s="1"/>
  <c r="H14" i="11" l="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<sst xmlns="http://schemas.openxmlformats.org/spreadsheetml/2006/main" count="63" uniqueCount="53">
  <si>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</si>
  <si>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</si>
  <si>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</si>
  <si>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</si>
  <si>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</si>
  <si>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</si>
  <si>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</si>
  <si>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</si>
  <si>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</si>
  <si>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</si>
  <si>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</si>
  <si>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</si>
  <si>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</si>
  <si>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</si>
  <si>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</si>
  <si>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</si>
  <si>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</si>
  <si>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</si>
  <si>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</si>
  <si>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</si>
  <si>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</si>
  <si>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</si>
  <si>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GRÁFICO GANTT SIMPLE de Vertex42.com</t>
  </si>
  <si>
    <t>https://www.vertex42.com/ExcelTemplates/simple-gantt-chart.html</t>
  </si>
  <si>
    <t xml:space="preserve">Etapa modelado del negocio </t>
  </si>
  <si>
    <t>RESPONSABLES</t>
  </si>
  <si>
    <t>Selección del tema del proyecto</t>
  </si>
  <si>
    <t>Presentación del tema del proyecto</t>
  </si>
  <si>
    <t>Analisis de reunión</t>
  </si>
  <si>
    <t>Definición correcta del tema</t>
  </si>
  <si>
    <t>Redacción del perfil del proyecto</t>
  </si>
  <si>
    <t>Primera revisión</t>
  </si>
  <si>
    <t>Revisión y corrección del perfil del proyecto</t>
  </si>
  <si>
    <t>Elaboración matriz de marco de trabajo</t>
  </si>
  <si>
    <t>Tutor</t>
  </si>
  <si>
    <t>CRONOGRAMA DE TRABAJO</t>
  </si>
  <si>
    <t>Perfil De Proyecto</t>
  </si>
  <si>
    <t>Grupo N°4</t>
  </si>
  <si>
    <t>Camacho. Revelo, Sangucho</t>
  </si>
  <si>
    <t>Etapas de Requisitos</t>
  </si>
  <si>
    <t>Camacho,Revelo,Sangucho</t>
  </si>
  <si>
    <t>Comucacion con el Dueño del producto</t>
  </si>
  <si>
    <t>Revison del  proyecto</t>
  </si>
  <si>
    <t>Elaboracion de prwsentacion</t>
  </si>
  <si>
    <t>Defensa de proyecto</t>
  </si>
  <si>
    <t>Etapa de analisis y diseño</t>
  </si>
  <si>
    <t>Sprint 0</t>
  </si>
  <si>
    <t>Matriz de HU</t>
  </si>
  <si>
    <t>Creacion del Backlog (sprint 1 )</t>
  </si>
  <si>
    <t>Revision del Backlog (sprint 1)</t>
  </si>
  <si>
    <t>Elaboracion de pruebas Claja Blanca y Caja Negra (sprint 1)</t>
  </si>
  <si>
    <t>Presentacion de pruebas Caja Blanca yCaja Negra (sprint 1)</t>
  </si>
  <si>
    <t>Reunión con el experto del tema asignado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</si>
</sst>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1" formatCode="_ * #,##0_ ;_ * \-#,##0_ ;_ * &quot;-&quot;_ ;_ @_ "/>
    <numFmt numFmtId="43" formatCode="_ * #,##0.00_ ;_ * \-#,##0.00_ ;_ * &quot;-&quot;??_ ;_ @_ "/>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43" fontId="9" fillId="0" borderId="3" applyFont="0" applyFill="0" applyAlignment="0" applyProtection="0"/>
    <xf numFmtId="41" fontId="9" fillId="0" borderId="0" applyFont="0" applyFill="0" applyBorder="0" applyAlignment="0" applyProtection="0"/>
    <xf numFmtId="43" fontId="9" fillId="0" borderId="3" applyFont="0" applyFill="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0" fontId="6" fillId="4" borderId="2" xfId="0" applyFont="1" applyFill="1" applyBorder="1" applyAlignment="1">
      <alignment horizontal="left" vertical="center" indent="1"/>
    </xf>
    <xf numFmtId="0" fontId="0" fillId="0" borderId="0" xfId="0" applyBorder="1" applyAlignment="1">
      <alignment vertical="center"/>
    </xf>
    <xf numFmtId="170" fontId="5" fillId="4" borderId="2" xfId="0" applyNumberFormat="1" applyFont="1" applyFill="1" applyBorder="1" applyAlignment="1">
      <alignment horizontal="center" vertical="center"/>
    </xf>
    <xf numFmtId="170" fontId="0" fillId="4" borderId="2" xfId="0" applyNumberFormat="1" applyFill="1" applyBorder="1" applyAlignment="1">
      <alignment horizontal="center" vertical="center"/>
    </xf>
    <xf numFmtId="0" fontId="0" fillId="0" borderId="0" xfId="0" applyAlignment="1">
      <alignment vertical="center"/>
    </xf>
    <xf numFmtId="0" fontId="5" fillId="0" borderId="2" xfId="0" applyFont="1" applyBorder="1" applyAlignment="1">
      <alignment horizontal="center" vertical="center"/>
    </xf>
    <xf numFmtId="9" fontId="5" fillId="9" borderId="2" xfId="2" applyFont="1" applyFill="1" applyBorder="1" applyAlignment="1">
      <alignment horizontal="center" vertical="center"/>
    </xf>
    <xf numFmtId="0" fontId="0" fillId="0" borderId="9" xfId="0" applyBorder="1" applyAlignment="1">
      <alignment vertical="center"/>
    </xf>
    <xf numFmtId="0" fontId="16" fillId="0" borderId="0" xfId="3"/>
    <xf numFmtId="0" fontId="16" fillId="0" borderId="0" xfId="3" applyAlignment="1">
      <alignment wrapText="1"/>
    </xf>
    <xf numFmtId="0" fontId="9" fillId="4" borderId="2" xfId="11" applyFill="1">
      <alignment horizontal="center" vertical="center"/>
    </xf>
    <xf numFmtId="0" fontId="9" fillId="11" borderId="2" xfId="11" applyFill="1">
      <alignment horizontal="center" vertical="center"/>
    </xf>
    <xf numFmtId="0" fontId="9" fillId="10" borderId="2" xfId="11" applyFill="1">
      <alignment horizontal="center" vertical="center"/>
    </xf>
    <xf numFmtId="0" fontId="9" fillId="11" borderId="2" xfId="12" applyFill="1">
      <alignment horizontal="left" vertical="center" indent="2"/>
    </xf>
    <xf numFmtId="0" fontId="9" fillId="10" borderId="2" xfId="12" applyFill="1">
      <alignment horizontal="left" vertical="center" indent="2"/>
    </xf>
    <xf numFmtId="170" fontId="9" fillId="11" borderId="2" xfId="10" applyFill="1">
      <alignment horizontal="center" vertical="center"/>
    </xf>
    <xf numFmtId="170" fontId="9" fillId="10" borderId="2" xfId="10" applyFill="1">
      <alignment horizontal="center" vertical="center"/>
    </xf>
    <xf numFmtId="9" fontId="5" fillId="0" borderId="2" xfId="2" applyFont="1" applyBorder="1" applyAlignment="1">
      <alignment horizontal="center" vertical="center"/>
    </xf>
    <xf numFmtId="0" fontId="9" fillId="11" borderId="2" xfId="11" applyFill="1">
      <alignment horizontal="center" vertical="center"/>
    </xf>
    <xf numFmtId="0" fontId="9" fillId="11" borderId="2" xfId="12" applyFill="1">
      <alignment horizontal="left" vertical="center" indent="2"/>
    </xf>
  </cellXfs>
  <cellStyles count="57">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illares [0] 2" xfId="55" xr:uid="{DB0BC311-E64E-4250-A3C5-539AD191EE6D}"/>
    <cellStyle name="Millares 2" xfId="54" xr:uid="{3B48A623-F572-4345-84E7-CB2023F3F81E}"/>
    <cellStyle name="Millares 3" xfId="56" xr:uid="{FF97DFA7-9274-4138-8FF7-C8C4FC26DBC6}"/>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68" zoomScaleNormal="68" zoomScalePageLayoutView="70" workbookViewId="0">
      <pane ySplit="6" topLeftCell="A58" activePane="bottomLeft" state="frozen"/>
      <selection pane="bottomLeft" activeCell="E9" sqref="E9"/>
    </sheetView>
  </sheetViews>
  <sheetFormatPr baseColWidth="10" defaultColWidth="9.140625" defaultRowHeight="30" customHeight="1" x14ac:dyDescent="0.25"/>
  <cols>
    <col min="1" max="1" width="2.7109375" style="35" customWidth="1"/>
    <col min="2" max="2" width="39.7109375" customWidth="1"/>
    <col min="3" max="3" width="34.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6" t="s">
        <v>0</v>
      </c>
      <c r="B1" s="39" t="s">
        <v>35</v>
      </c>
      <c r="C1" s="1"/>
      <c r="D1" s="2"/>
      <c r="E1" s="4"/>
      <c r="F1" s="34"/>
      <c r="H1" s="2"/>
      <c r="I1" s="55" t="s">
        <v>22</v>
      </c>
    </row>
    <row r="2" spans="1:64" ht="30" customHeight="1" x14ac:dyDescent="0.3">
      <c r="A2" s="35" t="s">
        <v>1</v>
      </c>
      <c r="B2" s="40" t="s">
        <v>36</v>
      </c>
      <c r="I2" s="56" t="s">
        <v>23</v>
      </c>
    </row>
    <row r="3" spans="1:64" ht="30" customHeight="1" x14ac:dyDescent="0.25">
      <c r="A3" s="35" t="s">
        <v>2</v>
      </c>
      <c r="B3" s="41" t="s">
        <v>37</v>
      </c>
      <c r="C3" s="77" t="s">
        <v>16</v>
      </c>
      <c r="D3" s="78"/>
      <c r="E3" s="76">
        <f>E9</f>
        <v>45054</v>
      </c>
      <c r="F3" s="76"/>
    </row>
    <row r="4" spans="1:64" ht="30" customHeight="1" x14ac:dyDescent="0.25">
      <c r="A4" s="36" t="s">
        <v>3</v>
      </c>
      <c r="C4" s="77" t="s">
        <v>17</v>
      </c>
      <c r="D4" s="78"/>
      <c r="E4" s="7">
        <v>1</v>
      </c>
      <c r="I4" s="73">
        <f>I5</f>
        <v>45054</v>
      </c>
      <c r="J4" s="74"/>
      <c r="K4" s="74"/>
      <c r="L4" s="74"/>
      <c r="M4" s="74"/>
      <c r="N4" s="74"/>
      <c r="O4" s="75"/>
      <c r="P4" s="73">
        <f>P5</f>
        <v>45061</v>
      </c>
      <c r="Q4" s="74"/>
      <c r="R4" s="74"/>
      <c r="S4" s="74"/>
      <c r="T4" s="74"/>
      <c r="U4" s="74"/>
      <c r="V4" s="75"/>
      <c r="W4" s="73">
        <f>W5</f>
        <v>45068</v>
      </c>
      <c r="X4" s="74"/>
      <c r="Y4" s="74"/>
      <c r="Z4" s="74"/>
      <c r="AA4" s="74"/>
      <c r="AB4" s="74"/>
      <c r="AC4" s="75"/>
      <c r="AD4" s="73">
        <f>AD5</f>
        <v>45075</v>
      </c>
      <c r="AE4" s="74"/>
      <c r="AF4" s="74"/>
      <c r="AG4" s="74"/>
      <c r="AH4" s="74"/>
      <c r="AI4" s="74"/>
      <c r="AJ4" s="75"/>
      <c r="AK4" s="73">
        <f>AK5</f>
        <v>45082</v>
      </c>
      <c r="AL4" s="74"/>
      <c r="AM4" s="74"/>
      <c r="AN4" s="74"/>
      <c r="AO4" s="74"/>
      <c r="AP4" s="74"/>
      <c r="AQ4" s="75"/>
      <c r="AR4" s="73">
        <f>AR5</f>
        <v>45089</v>
      </c>
      <c r="AS4" s="74"/>
      <c r="AT4" s="74"/>
      <c r="AU4" s="74"/>
      <c r="AV4" s="74"/>
      <c r="AW4" s="74"/>
      <c r="AX4" s="75"/>
      <c r="AY4" s="73">
        <f>AY5</f>
        <v>45096</v>
      </c>
      <c r="AZ4" s="74"/>
      <c r="BA4" s="74"/>
      <c r="BB4" s="74"/>
      <c r="BC4" s="74"/>
      <c r="BD4" s="74"/>
      <c r="BE4" s="75"/>
      <c r="BF4" s="73">
        <f>BF5</f>
        <v>45103</v>
      </c>
      <c r="BG4" s="74"/>
      <c r="BH4" s="74"/>
      <c r="BI4" s="74"/>
      <c r="BJ4" s="74"/>
      <c r="BK4" s="74"/>
      <c r="BL4" s="75"/>
    </row>
    <row r="5" spans="1:64" ht="15" customHeight="1" x14ac:dyDescent="0.25">
      <c r="A5" s="36" t="s">
        <v>4</v>
      </c>
      <c r="B5" s="54"/>
      <c r="C5" s="54"/>
      <c r="D5" s="54"/>
      <c r="E5" s="54"/>
      <c r="F5" s="54"/>
      <c r="G5" s="54"/>
      <c r="I5" s="67">
        <f>Inicio_del_proyecto-WEEKDAY(Inicio_del_proyecto,1)+2+7*(Semana_para_mostrar-1)</f>
        <v>45054</v>
      </c>
      <c r="J5" s="68">
        <f>I5+1</f>
        <v>45055</v>
      </c>
      <c r="K5" s="68">
        <f t="shared" ref="K5:AX5" si="0">J5+1</f>
        <v>45056</v>
      </c>
      <c r="L5" s="68">
        <f t="shared" si="0"/>
        <v>45057</v>
      </c>
      <c r="M5" s="68">
        <f t="shared" si="0"/>
        <v>45058</v>
      </c>
      <c r="N5" s="68">
        <f t="shared" si="0"/>
        <v>45059</v>
      </c>
      <c r="O5" s="69">
        <f t="shared" si="0"/>
        <v>45060</v>
      </c>
      <c r="P5" s="67">
        <f>O5+1</f>
        <v>45061</v>
      </c>
      <c r="Q5" s="68">
        <f>P5+1</f>
        <v>45062</v>
      </c>
      <c r="R5" s="68">
        <f t="shared" si="0"/>
        <v>45063</v>
      </c>
      <c r="S5" s="68">
        <f t="shared" si="0"/>
        <v>45064</v>
      </c>
      <c r="T5" s="68">
        <f t="shared" si="0"/>
        <v>45065</v>
      </c>
      <c r="U5" s="68">
        <f t="shared" si="0"/>
        <v>45066</v>
      </c>
      <c r="V5" s="69">
        <f t="shared" si="0"/>
        <v>45067</v>
      </c>
      <c r="W5" s="67">
        <f>V5+1</f>
        <v>45068</v>
      </c>
      <c r="X5" s="68">
        <f>W5+1</f>
        <v>45069</v>
      </c>
      <c r="Y5" s="68">
        <f t="shared" si="0"/>
        <v>45070</v>
      </c>
      <c r="Z5" s="68">
        <f t="shared" si="0"/>
        <v>45071</v>
      </c>
      <c r="AA5" s="68">
        <f t="shared" si="0"/>
        <v>45072</v>
      </c>
      <c r="AB5" s="68">
        <f t="shared" si="0"/>
        <v>45073</v>
      </c>
      <c r="AC5" s="69">
        <f t="shared" si="0"/>
        <v>45074</v>
      </c>
      <c r="AD5" s="67">
        <f>AC5+1</f>
        <v>45075</v>
      </c>
      <c r="AE5" s="68">
        <f>AD5+1</f>
        <v>45076</v>
      </c>
      <c r="AF5" s="68">
        <f t="shared" si="0"/>
        <v>45077</v>
      </c>
      <c r="AG5" s="68">
        <f t="shared" si="0"/>
        <v>45078</v>
      </c>
      <c r="AH5" s="68">
        <f t="shared" si="0"/>
        <v>45079</v>
      </c>
      <c r="AI5" s="68">
        <f t="shared" si="0"/>
        <v>45080</v>
      </c>
      <c r="AJ5" s="69">
        <f t="shared" si="0"/>
        <v>45081</v>
      </c>
      <c r="AK5" s="67">
        <f>AJ5+1</f>
        <v>45082</v>
      </c>
      <c r="AL5" s="68">
        <f>AK5+1</f>
        <v>45083</v>
      </c>
      <c r="AM5" s="68">
        <f t="shared" si="0"/>
        <v>45084</v>
      </c>
      <c r="AN5" s="68">
        <f t="shared" si="0"/>
        <v>45085</v>
      </c>
      <c r="AO5" s="68">
        <f t="shared" si="0"/>
        <v>45086</v>
      </c>
      <c r="AP5" s="68">
        <f t="shared" si="0"/>
        <v>45087</v>
      </c>
      <c r="AQ5" s="69">
        <f t="shared" si="0"/>
        <v>45088</v>
      </c>
      <c r="AR5" s="67">
        <f>AQ5+1</f>
        <v>45089</v>
      </c>
      <c r="AS5" s="68">
        <f>AR5+1</f>
        <v>45090</v>
      </c>
      <c r="AT5" s="68">
        <f t="shared" si="0"/>
        <v>45091</v>
      </c>
      <c r="AU5" s="68">
        <f t="shared" si="0"/>
        <v>45092</v>
      </c>
      <c r="AV5" s="68">
        <f t="shared" si="0"/>
        <v>45093</v>
      </c>
      <c r="AW5" s="68">
        <f t="shared" si="0"/>
        <v>45094</v>
      </c>
      <c r="AX5" s="69">
        <f t="shared" si="0"/>
        <v>45095</v>
      </c>
      <c r="AY5" s="67">
        <f>AX5+1</f>
        <v>45096</v>
      </c>
      <c r="AZ5" s="68">
        <f>AY5+1</f>
        <v>45097</v>
      </c>
      <c r="BA5" s="68">
        <f t="shared" ref="BA5:BE5" si="1">AZ5+1</f>
        <v>45098</v>
      </c>
      <c r="BB5" s="68">
        <f t="shared" si="1"/>
        <v>45099</v>
      </c>
      <c r="BC5" s="68">
        <f t="shared" si="1"/>
        <v>45100</v>
      </c>
      <c r="BD5" s="68">
        <f t="shared" si="1"/>
        <v>45101</v>
      </c>
      <c r="BE5" s="69">
        <f t="shared" si="1"/>
        <v>45102</v>
      </c>
      <c r="BF5" s="67">
        <f>BE5+1</f>
        <v>45103</v>
      </c>
      <c r="BG5" s="68">
        <f>BF5+1</f>
        <v>45104</v>
      </c>
      <c r="BH5" s="68">
        <f t="shared" ref="BH5:BL5" si="2">BG5+1</f>
        <v>45105</v>
      </c>
      <c r="BI5" s="68">
        <f t="shared" si="2"/>
        <v>45106</v>
      </c>
      <c r="BJ5" s="68">
        <f t="shared" si="2"/>
        <v>45107</v>
      </c>
      <c r="BK5" s="68">
        <f t="shared" si="2"/>
        <v>45108</v>
      </c>
      <c r="BL5" s="69">
        <f t="shared" si="2"/>
        <v>45109</v>
      </c>
    </row>
    <row r="6" spans="1:64" ht="30" customHeight="1" thickBot="1" x14ac:dyDescent="0.3">
      <c r="A6" s="36" t="s">
        <v>5</v>
      </c>
      <c r="B6" s="8" t="s">
        <v>14</v>
      </c>
      <c r="C6" s="9" t="s">
        <v>25</v>
      </c>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24</v>
      </c>
      <c r="C8" s="42"/>
      <c r="D8" s="16"/>
      <c r="E8" s="57"/>
      <c r="F8" s="58"/>
      <c r="G8" s="14"/>
      <c r="H8" s="14" t="str">
        <f t="shared" ref="H8:H3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50" t="s">
        <v>26</v>
      </c>
      <c r="C9" s="43" t="s">
        <v>38</v>
      </c>
      <c r="D9" s="17">
        <v>1</v>
      </c>
      <c r="E9" s="70">
        <v>45054</v>
      </c>
      <c r="F9" s="70">
        <v>45063</v>
      </c>
      <c r="G9" s="14"/>
      <c r="H9" s="14">
        <f t="shared" si="6"/>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50" t="s">
        <v>27</v>
      </c>
      <c r="C10" s="43" t="s">
        <v>38</v>
      </c>
      <c r="D10" s="17">
        <v>1</v>
      </c>
      <c r="E10" s="70">
        <v>45065</v>
      </c>
      <c r="F10" s="70">
        <v>45075</v>
      </c>
      <c r="G10" s="14"/>
      <c r="H10" s="14">
        <f t="shared" si="6"/>
        <v>11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6" t="s">
        <v>10</v>
      </c>
      <c r="B11" s="18" t="s">
        <v>28</v>
      </c>
      <c r="C11" s="44"/>
      <c r="D11" s="19"/>
      <c r="E11" s="59"/>
      <c r="F11" s="60"/>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83" customFormat="1" ht="30" customHeight="1" thickBot="1" x14ac:dyDescent="0.3">
      <c r="A12" s="88"/>
      <c r="B12" s="79" t="s">
        <v>41</v>
      </c>
      <c r="C12" s="89" t="s">
        <v>38</v>
      </c>
      <c r="D12" s="85">
        <v>1</v>
      </c>
      <c r="E12" s="82">
        <v>45059</v>
      </c>
      <c r="F12" s="81">
        <v>45059</v>
      </c>
      <c r="G12" s="84"/>
      <c r="H12" s="84"/>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row>
    <row r="13" spans="1:64" s="3" customFormat="1" ht="30" customHeight="1" thickBot="1" x14ac:dyDescent="0.3">
      <c r="A13" s="36"/>
      <c r="B13" s="51" t="s">
        <v>29</v>
      </c>
      <c r="C13" s="45" t="s">
        <v>38</v>
      </c>
      <c r="D13" s="20">
        <v>1</v>
      </c>
      <c r="E13" s="71">
        <v>45061</v>
      </c>
      <c r="F13" s="71">
        <v>45065</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51" t="s">
        <v>30</v>
      </c>
      <c r="C14" s="45" t="s">
        <v>38</v>
      </c>
      <c r="D14" s="20">
        <v>1</v>
      </c>
      <c r="E14" s="71">
        <v>45068</v>
      </c>
      <c r="F14" s="71">
        <v>45072</v>
      </c>
      <c r="G14" s="14"/>
      <c r="H14" s="14">
        <f t="shared" si="6"/>
        <v>5</v>
      </c>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5"/>
      <c r="B15" s="51" t="s">
        <v>31</v>
      </c>
      <c r="C15" s="45" t="s">
        <v>34</v>
      </c>
      <c r="D15" s="20">
        <v>1</v>
      </c>
      <c r="E15" s="71">
        <v>45073</v>
      </c>
      <c r="F15" s="71">
        <v>45073</v>
      </c>
      <c r="G15" s="14"/>
      <c r="H15" s="14">
        <f t="shared" si="6"/>
        <v>1</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5"/>
      <c r="B16" s="51" t="s">
        <v>32</v>
      </c>
      <c r="C16" s="45" t="s">
        <v>38</v>
      </c>
      <c r="D16" s="20">
        <v>1</v>
      </c>
      <c r="E16" s="71">
        <v>45073</v>
      </c>
      <c r="F16" s="71">
        <v>45073</v>
      </c>
      <c r="G16" s="14"/>
      <c r="H16" s="14">
        <f t="shared" si="6"/>
        <v>1</v>
      </c>
      <c r="I16" s="31"/>
      <c r="J16" s="31"/>
      <c r="K16" s="31"/>
      <c r="L16" s="31"/>
      <c r="M16" s="31"/>
      <c r="N16" s="31"/>
      <c r="O16" s="31"/>
      <c r="P16" s="31"/>
      <c r="Q16" s="31"/>
      <c r="R16" s="31"/>
      <c r="S16" s="31"/>
      <c r="T16" s="31"/>
      <c r="U16" s="31"/>
      <c r="V16" s="31"/>
      <c r="W16" s="31"/>
      <c r="X16" s="31"/>
      <c r="Y16" s="32"/>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1" t="s">
        <v>33</v>
      </c>
      <c r="C17" s="45" t="s">
        <v>38</v>
      </c>
      <c r="D17" s="20">
        <v>1</v>
      </c>
      <c r="E17" s="71">
        <v>45073</v>
      </c>
      <c r="F17" s="71">
        <v>45074</v>
      </c>
      <c r="G17" s="14"/>
      <c r="H17" s="14"/>
      <c r="I17" s="31"/>
      <c r="J17" s="31"/>
      <c r="K17" s="31"/>
      <c r="L17" s="31"/>
      <c r="M17" s="31"/>
      <c r="N17" s="31"/>
      <c r="O17" s="31"/>
      <c r="P17" s="31"/>
      <c r="Q17" s="31"/>
      <c r="R17" s="31"/>
      <c r="S17" s="31"/>
      <c r="T17" s="31"/>
      <c r="U17" s="31"/>
      <c r="V17" s="31"/>
      <c r="W17" s="31"/>
      <c r="X17" s="31"/>
      <c r="Y17" s="32"/>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21" t="s">
        <v>39</v>
      </c>
      <c r="C18" s="46"/>
      <c r="D18" s="22"/>
      <c r="E18" s="61"/>
      <c r="F18" s="62"/>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row>
    <row r="19" spans="1:64" s="3" customFormat="1" ht="30" customHeight="1" thickBot="1" x14ac:dyDescent="0.3">
      <c r="A19" s="35" t="s">
        <v>11</v>
      </c>
      <c r="B19" s="92" t="s">
        <v>42</v>
      </c>
      <c r="C19" s="90" t="s">
        <v>34</v>
      </c>
      <c r="D19" s="23">
        <v>1</v>
      </c>
      <c r="E19" s="94">
        <v>45075</v>
      </c>
      <c r="F19" s="94">
        <v>45075</v>
      </c>
      <c r="G19" s="14"/>
      <c r="H19" s="14">
        <f t="shared" si="6"/>
        <v>1</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2" t="s">
        <v>43</v>
      </c>
      <c r="C20" s="47" t="s">
        <v>40</v>
      </c>
      <c r="D20" s="23">
        <v>1</v>
      </c>
      <c r="E20" s="94">
        <v>45074</v>
      </c>
      <c r="F20" s="94">
        <v>45074</v>
      </c>
      <c r="G20" s="14"/>
      <c r="H20" s="14">
        <f t="shared" si="6"/>
        <v>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52" t="s">
        <v>44</v>
      </c>
      <c r="C21" s="90" t="s">
        <v>40</v>
      </c>
      <c r="D21" s="23">
        <v>1</v>
      </c>
      <c r="E21" s="94">
        <v>45075</v>
      </c>
      <c r="F21" s="94">
        <v>45075</v>
      </c>
      <c r="G21" s="14"/>
      <c r="H21" s="14">
        <f t="shared" si="6"/>
        <v>1</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83" customFormat="1" ht="30" customHeight="1" thickBot="1" x14ac:dyDescent="0.3">
      <c r="A22" s="87"/>
      <c r="B22" s="98" t="s">
        <v>52</v>
      </c>
      <c r="C22" s="97" t="s">
        <v>40</v>
      </c>
      <c r="D22" s="23">
        <v>1</v>
      </c>
      <c r="E22" s="94">
        <v>45094</v>
      </c>
      <c r="F22" s="94">
        <v>45094</v>
      </c>
      <c r="G22" s="84"/>
      <c r="H22" s="84"/>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0"/>
      <c r="BI22" s="80"/>
      <c r="BJ22" s="80"/>
      <c r="BK22" s="80"/>
      <c r="BL22" s="80"/>
    </row>
    <row r="23" spans="1:64" s="3" customFormat="1" ht="30" customHeight="1" thickBot="1" x14ac:dyDescent="0.3">
      <c r="A23" s="35"/>
      <c r="B23" s="24" t="s">
        <v>45</v>
      </c>
      <c r="C23" s="48"/>
      <c r="D23" s="25"/>
      <c r="E23" s="63"/>
      <c r="F23" s="64"/>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row>
    <row r="24" spans="1:64" s="3" customFormat="1" ht="30" customHeight="1" thickBot="1" x14ac:dyDescent="0.3">
      <c r="A24" s="35"/>
      <c r="B24" s="53" t="s">
        <v>46</v>
      </c>
      <c r="C24" s="49"/>
      <c r="D24" s="26"/>
      <c r="E24" s="72"/>
      <c r="F24" s="72"/>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row>
    <row r="25" spans="1:64" s="3" customFormat="1" ht="30" customHeight="1" thickBot="1" x14ac:dyDescent="0.3">
      <c r="A25" s="35"/>
      <c r="B25" s="53" t="s">
        <v>47</v>
      </c>
      <c r="C25" s="49"/>
      <c r="D25" s="26">
        <v>1</v>
      </c>
      <c r="E25" s="72">
        <v>45075</v>
      </c>
      <c r="F25" s="72">
        <v>45075</v>
      </c>
      <c r="G25" s="14"/>
      <c r="H25" s="14">
        <f t="shared" si="6"/>
        <v>1</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t="s">
        <v>11</v>
      </c>
      <c r="B26" s="53" t="s">
        <v>48</v>
      </c>
      <c r="C26" s="49"/>
      <c r="D26" s="26">
        <v>1</v>
      </c>
      <c r="E26" s="72">
        <v>45082</v>
      </c>
      <c r="F26" s="72">
        <v>45085</v>
      </c>
      <c r="G26" s="14"/>
      <c r="H26" s="14">
        <f t="shared" si="6"/>
        <v>4</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3" t="s">
        <v>49</v>
      </c>
      <c r="C27" s="49"/>
      <c r="D27" s="26">
        <v>1</v>
      </c>
      <c r="E27" s="72">
        <v>45086</v>
      </c>
      <c r="F27" s="72">
        <v>45086</v>
      </c>
      <c r="G27" s="14"/>
      <c r="H27" s="14">
        <f t="shared" si="6"/>
        <v>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c r="B28" s="53" t="s">
        <v>50</v>
      </c>
      <c r="C28" s="49"/>
      <c r="D28" s="26">
        <v>1</v>
      </c>
      <c r="E28" s="72">
        <v>45096</v>
      </c>
      <c r="F28" s="72">
        <v>45099</v>
      </c>
      <c r="G28" s="14"/>
      <c r="H28" s="14">
        <f t="shared" si="6"/>
        <v>4</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93" t="s">
        <v>51</v>
      </c>
      <c r="C29" s="91"/>
      <c r="D29" s="13">
        <v>1</v>
      </c>
      <c r="E29" s="95">
        <v>45100</v>
      </c>
      <c r="F29" s="95">
        <v>45100</v>
      </c>
      <c r="G29" s="14"/>
      <c r="H29" s="14">
        <f t="shared" si="6"/>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83" customFormat="1" ht="30" customHeight="1" thickBot="1" x14ac:dyDescent="0.3">
      <c r="A30" s="87"/>
      <c r="B30" s="93"/>
      <c r="C30" s="91"/>
      <c r="D30" s="96">
        <v>1</v>
      </c>
      <c r="E30" s="95"/>
      <c r="F30" s="95"/>
      <c r="G30" s="84"/>
      <c r="H30" s="84"/>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row>
    <row r="31" spans="1:64" s="83" customFormat="1" ht="30" customHeight="1" thickBot="1" x14ac:dyDescent="0.3">
      <c r="A31" s="87"/>
      <c r="B31" s="93"/>
      <c r="C31" s="91"/>
      <c r="D31" s="96">
        <v>1</v>
      </c>
      <c r="E31" s="95"/>
      <c r="F31" s="95"/>
      <c r="G31" s="84"/>
      <c r="H31" s="84"/>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row>
    <row r="32" spans="1:64" s="83" customFormat="1" ht="30" customHeight="1" thickBot="1" x14ac:dyDescent="0.3">
      <c r="A32" s="87"/>
      <c r="B32" s="93"/>
      <c r="C32" s="91"/>
      <c r="D32" s="96">
        <v>1</v>
      </c>
      <c r="E32" s="95"/>
      <c r="F32" s="95"/>
      <c r="G32" s="84"/>
      <c r="H32" s="84"/>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c r="BH32" s="86"/>
      <c r="BI32" s="86"/>
      <c r="BJ32" s="86"/>
      <c r="BK32" s="86"/>
      <c r="BL32" s="86"/>
    </row>
    <row r="33" spans="1:64" s="3" customFormat="1" ht="30" customHeight="1" thickBot="1" x14ac:dyDescent="0.3">
      <c r="A33" s="35"/>
      <c r="B33" s="27" t="s">
        <v>15</v>
      </c>
      <c r="C33" s="28"/>
      <c r="D33" s="29"/>
      <c r="E33" s="65"/>
      <c r="F33" s="66"/>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35"/>
      <c r="B34"/>
      <c r="C34"/>
      <c r="D34"/>
      <c r="E34" s="5"/>
      <c r="F34"/>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35" t="s">
        <v>12</v>
      </c>
      <c r="B35"/>
      <c r="C35" s="11"/>
      <c r="D35"/>
      <c r="E35" s="5"/>
      <c r="F35" s="37"/>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36" t="s">
        <v>13</v>
      </c>
      <c r="B36"/>
      <c r="C36" s="12"/>
      <c r="D36"/>
      <c r="E36" s="5"/>
      <c r="F36"/>
      <c r="G36" s="30"/>
      <c r="H36" s="30" t="str">
        <f t="shared" si="6"/>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ht="30" customHeight="1" x14ac:dyDescent="0.25">
      <c r="G37" s="6"/>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I19:BL22 I25:BL36">
    <cfRule type="expression" dxfId="5" priority="33">
      <formula>AND(TODAY()&gt;=I$5,TODAY()&lt;J$5)</formula>
    </cfRule>
  </conditionalFormatting>
  <conditionalFormatting sqref="I7:BL17 I19:BL22 I25:BL36">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G18:BG18 G23:BG24">
    <cfRule type="expression" dxfId="2" priority="35">
      <formula>AND(TODAY()&gt;=L$5,TODAY()&lt;M$5)</formula>
    </cfRule>
  </conditionalFormatting>
  <conditionalFormatting sqref="G18:BG18 G23:BG24">
    <cfRule type="expression" dxfId="1" priority="38">
      <formula>AND(task_start&lt;=L$5,ROUNDDOWN((task_end-task_start+1)*task_progress,0)+task_start-1&gt;=L$5)</formula>
    </cfRule>
    <cfRule type="expression" dxfId="0" priority="39" stopIfTrue="1">
      <formula>AND(task_end&gt;=L$5,task_start&lt;M$5)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2023-06-27T00:05:25Z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