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8_{B020E832-0E68-49AB-B87F-9B4EBBC677E5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Formato descripción HU" sheetId="1" r:id="rId1"/>
    <sheet name="Historia de Usuario" sheetId="2" r:id="rId2"/>
  </sheets>
  <calcPr calcId="191028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<sst xmlns="http://schemas.openxmlformats.org/spreadsheetml/2006/main" count="91" uniqueCount="72">
  <si>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</si>
  <si>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</si>
  <si>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</si>
  <si>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</si>
  <si>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</si>
  <si>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</si>
  <si>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</si>
  <si>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</si>
  <si>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</si>
  <si>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</si>
  <si>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</si>
  <si>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</si>
  <si>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</si>
  <si>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</si>
  <si>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</si>
  <si>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</si>
  <si>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Usuario</t>
  </si>
  <si>
    <t>C.Santiago</t>
  </si>
  <si>
    <t>Alta</t>
  </si>
  <si>
    <t>En proceso</t>
  </si>
  <si>
    <t>REQ002</t>
  </si>
  <si>
    <t>No iniciado</t>
  </si>
  <si>
    <t>REQ004</t>
  </si>
  <si>
    <t xml:space="preserve">Media </t>
  </si>
  <si>
    <t>REQ005</t>
  </si>
  <si>
    <t>REQ007</t>
  </si>
  <si>
    <t>REQ008</t>
  </si>
  <si>
    <t>REQ009</t>
  </si>
  <si>
    <t>REQ0010</t>
  </si>
  <si>
    <t>REQ011</t>
  </si>
  <si>
    <t>REQ012</t>
  </si>
  <si>
    <t>REQ013</t>
  </si>
  <si>
    <t>REQ014</t>
  </si>
  <si>
    <t>REQ015</t>
  </si>
  <si>
    <t>REQ016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</si>
  <si>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</si>
  <si>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</si>
  <si>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</si>
  <si>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</si>
  <si>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</si>
  <si>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</si>
  <si>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</si>
  <si>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</si>
  <si>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</si>
  <si>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</si>
  <si>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</si>
  <si>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</si>
  <si>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</si>
  <si>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crear una nueva factura en el sistema para registrar una compra.</t>
  </si>
  <si>
    <t>visualizar una factura específica para revisar los detalles de la compra.</t>
  </si>
  <si>
    <t>Editar los detalles de una factura existente</t>
  </si>
  <si>
    <t>eliminar una factura del sistema si ya no es relevante o fue ingresada por error.</t>
  </si>
  <si>
    <t>Poder registrar nuevas transacciones en el sistema mediante facturas.</t>
  </si>
  <si>
    <t>Visualizar y obtener detalles específicos de una transacción registrada en una factura.</t>
  </si>
  <si>
    <t>Modificar y actualizar la información de una factura existente.</t>
  </si>
  <si>
    <t>Eliminar facturas que ya no son necesarias o fueron ingresadas erróneamente.</t>
  </si>
  <si>
    <t>registrar una nueva transacción en el sistema mediante la creación de una factura.</t>
  </si>
  <si>
    <t>acceder y visualizar los detalles de una factura específica para revisar una transacción registrada.</t>
  </si>
  <si>
    <t>poder modificar los detalles de una factura existente para corregir información incorrecta o desactualizada.</t>
  </si>
  <si>
    <t>poder eliminar una factura del sistema si ya no es relevante o fue ingresada por error.</t>
  </si>
  <si>
    <t>Abrir la página de creación de facturas. &lt;br&gt; - Ingresar los detalles de la factura (número, fecha, cliente, productos/servicios, etc.). &lt;br&gt; - Guardar la factura en la base de datos.</t>
  </si>
  <si>
    <t>Buscar la factura en el sistema por su número o cliente asociado. &lt;br&gt; - Mostrar los detalles completos de la factura en la pantalla.</t>
  </si>
  <si>
    <t>Buscar la factura que se desea editar en el sistema. &lt;br&gt; - Modificar los campos necesarios (fecha, productos, cantidad, etc.). &lt;br&gt; - Guardar los cambios realizados en la factura.</t>
  </si>
  <si>
    <t>Buscar la factura que se desea eliminar en el sistema. &lt;br&gt; - Confirmar la eliminación de la factura.</t>
  </si>
  <si>
    <t>Verificar que la factura se haya almacenado correctamente en la base de datos y que los detalles ingresados sean precisos.</t>
  </si>
  <si>
    <t>Verificar que los detalles de la factura coincidan con los datos almacenados en la base de datos.</t>
  </si>
  <si>
    <t>Verificar que los cambios se hayan guardado correctamente y que los nuevos detalles sean reflejados en la factura.</t>
  </si>
  <si>
    <t>Verificar que la factura se haya eliminado correctamente de la base de datos y que ya no esté disponible en el sistema.</t>
  </si>
  <si>
    <t>Crear factura</t>
  </si>
  <si>
    <t>Ver factura</t>
  </si>
  <si>
    <t>Editar factura</t>
  </si>
  <si>
    <t>Eliminar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</si>
</sst>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B7B7B"/>
      </top>
      <bottom style="thin">
        <color rgb="FF7B7B7B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6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vertical="center"/>
    </xf>
    <xf numFmtId="0" fontId="2" fillId="3" borderId="10" xfId="0" applyFont="1" applyFill="1" applyBorder="1"/>
    <xf numFmtId="0" fontId="15" fillId="5" borderId="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0" fontId="15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25" xfId="0" applyFont="1" applyFill="1" applyBorder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12" xfId="0" applyFont="1" applyFill="1" applyBorder="1"/>
    <xf numFmtId="0" fontId="10" fillId="3" borderId="14" xfId="0" applyFont="1" applyFill="1" applyBorder="1" applyAlignment="1">
      <alignment horizontal="left" vertical="center" wrapText="1"/>
    </xf>
    <xf numFmtId="0" fontId="1" fillId="3" borderId="14" xfId="0" applyFont="1" applyFill="1" applyBorder="1"/>
    <xf numFmtId="0" fontId="2" fillId="3" borderId="14" xfId="0" applyFont="1" applyFill="1" applyBorder="1"/>
    <xf numFmtId="0" fontId="2" fillId="3" borderId="13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18" fillId="0" borderId="6" xfId="0" applyFont="1" applyBorder="1" applyAlignment="1">
      <alignment vertical="center" wrapText="1"/>
    </xf>
    <xf numFmtId="0" fontId="18" fillId="0" borderId="3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28" xfId="0" applyFont="1" applyBorder="1" applyAlignment="1">
      <alignment vertical="center" wrapText="1"/>
    </xf>
    <xf numFmtId="0" fontId="18" fillId="0" borderId="2" xfId="0" applyFont="1" applyBorder="1" applyAlignment="1">
      <alignment vertical="center"/>
    </xf>
    <xf numFmtId="0" fontId="1" fillId="0" borderId="29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3" fillId="6" borderId="11" xfId="0" applyFont="1" applyFill="1" applyBorder="1" applyAlignment="1">
      <alignment horizontal="center" vertical="center"/>
    </xf>
    <xf numFmtId="0" fontId="12" fillId="0" borderId="15" xfId="0" applyFont="1" applyBorder="1"/>
    <xf numFmtId="0" fontId="12" fillId="0" borderId="18" xfId="0" applyFont="1" applyBorder="1"/>
    <xf numFmtId="0" fontId="16" fillId="7" borderId="12" xfId="0" applyFont="1" applyFill="1" applyBorder="1" applyAlignment="1">
      <alignment horizontal="center" vertical="center"/>
    </xf>
    <xf numFmtId="0" fontId="12" fillId="0" borderId="13" xfId="0" applyFont="1" applyBorder="1"/>
    <xf numFmtId="0" fontId="12" fillId="0" borderId="25" xfId="0" applyFont="1" applyBorder="1"/>
    <xf numFmtId="0" fontId="12" fillId="0" borderId="27" xfId="0" applyFont="1" applyBorder="1"/>
    <xf numFmtId="0" fontId="13" fillId="4" borderId="12" xfId="0" applyFont="1" applyFill="1" applyBorder="1" applyAlignment="1">
      <alignment horizontal="center" vertical="center"/>
    </xf>
    <xf numFmtId="0" fontId="12" fillId="0" borderId="16" xfId="0" applyFont="1" applyBorder="1"/>
    <xf numFmtId="0" fontId="12" fillId="0" borderId="17" xfId="0" applyFont="1" applyBorder="1"/>
    <xf numFmtId="0" fontId="1" fillId="5" borderId="12" xfId="0" applyFont="1" applyFill="1" applyBorder="1" applyAlignment="1">
      <alignment horizontal="center" vertical="center"/>
    </xf>
    <xf numFmtId="0" fontId="12" fillId="0" borderId="14" xfId="0" applyFont="1" applyBorder="1"/>
    <xf numFmtId="0" fontId="12" fillId="0" borderId="26" xfId="0" applyFont="1" applyBorder="1"/>
    <xf numFmtId="0" fontId="11" fillId="3" borderId="7" xfId="0" applyFont="1" applyFill="1" applyBorder="1" applyAlignment="1">
      <alignment horizontal="center" vertical="center" wrapText="1"/>
    </xf>
    <xf numFmtId="0" fontId="12" fillId="0" borderId="8" xfId="0" applyFont="1" applyBorder="1"/>
    <xf numFmtId="0" fontId="12" fillId="0" borderId="9" xfId="0" applyFont="1" applyBorder="1"/>
    <xf numFmtId="0" fontId="13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/>
    </xf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7" fillId="0" borderId="28" xfId="0" applyFont="1" applyBorder="1" applyAlignment="1">
      <alignment horizontal="left" vertical="top" wrapText="1"/>
    </xf>
    <xf numFmtId="0" fontId="17" fillId="0" borderId="6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281940</xdr:colOff>
      <xdr:row>8</xdr:row>
      <xdr:rowOff>228600</xdr:rowOff>
    </xdr:from>
    <xdr:to>
      <xdr:col>14</xdr:col>
      <xdr:colOff>723900</xdr:colOff>
      <xdr:row>12</xdr:row>
      <xdr:rowOff>213360</xdr:rowOff>
    </xdr:to>
    <xdr:pic>
      <xdr:nvPicPr>
        <xdr:cNvPr id="5" name="Imagen 4" descr="ITIN - ESPE | Sangolquí">
          <a:extLst>
            <a:ext uri="{FF2B5EF4-FFF2-40B4-BE49-F238E27FC236}">
              <a16:creationId xmlns:a16="http://schemas.microsoft.com/office/drawing/2014/main" id="{4C90B6A8-5CCB-8A0E-E08B-0C79B5627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1260" y="1165860"/>
          <a:ext cx="12496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0"/>
  <sheetViews>
    <sheetView showGridLines="0" tabSelected="1" topLeftCell="A4" zoomScale="69" zoomScaleNormal="69" zoomScaleSheetLayoutView="73" workbookViewId="0">
      <selection activeCell="H10" sqref="H10"/>
    </sheetView>
  </sheetViews>
  <sheetFormatPr baseColWidth="10" defaultColWidth="12.625" defaultRowHeight="15" customHeight="1" x14ac:dyDescent="0.2"/>
  <cols>
    <col min="1" max="1" width="2" customWidth="1"/>
    <col min="2" max="2" width="8.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51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9.25" customHeight="1" x14ac:dyDescent="0.25">
      <c r="B6" s="49" t="s">
        <v>15</v>
      </c>
      <c r="C6" s="46" t="s">
        <v>48</v>
      </c>
      <c r="D6" s="46" t="s">
        <v>56</v>
      </c>
      <c r="E6" s="8" t="s">
        <v>52</v>
      </c>
      <c r="F6" s="9" t="s">
        <v>16</v>
      </c>
      <c r="G6" s="8" t="s">
        <v>60</v>
      </c>
      <c r="H6" s="8" t="s">
        <v>17</v>
      </c>
      <c r="I6" s="10">
        <v>4</v>
      </c>
      <c r="J6" s="11">
        <v>45142</v>
      </c>
      <c r="K6" s="10" t="s">
        <v>23</v>
      </c>
      <c r="L6" s="10" t="s">
        <v>19</v>
      </c>
      <c r="M6" s="12" t="s">
        <v>64</v>
      </c>
      <c r="N6" s="50"/>
      <c r="O6" s="78" t="s">
        <v>68</v>
      </c>
    </row>
    <row r="7" spans="2:15" ht="47.25" customHeight="1" x14ac:dyDescent="0.2">
      <c r="B7" s="14" t="s">
        <v>20</v>
      </c>
      <c r="C7" s="48" t="s">
        <v>49</v>
      </c>
      <c r="D7" s="48" t="s">
        <v>57</v>
      </c>
      <c r="E7" s="48" t="s">
        <v>53</v>
      </c>
      <c r="F7" s="15" t="s">
        <v>16</v>
      </c>
      <c r="G7" s="46" t="s">
        <v>61</v>
      </c>
      <c r="H7" s="46" t="s">
        <v>17</v>
      </c>
      <c r="I7" s="10">
        <v>4</v>
      </c>
      <c r="J7" s="11">
        <v>45142</v>
      </c>
      <c r="K7" s="10" t="s">
        <v>23</v>
      </c>
      <c r="L7" s="10" t="s">
        <v>19</v>
      </c>
      <c r="M7" s="13" t="s">
        <v>65</v>
      </c>
      <c r="N7" s="8"/>
      <c r="O7" s="79" t="s">
        <v>69</v>
      </c>
    </row>
    <row r="8" spans="2:15" ht="57" customHeight="1" x14ac:dyDescent="0.2">
      <c r="B8" s="14" t="s">
        <v>22</v>
      </c>
      <c r="C8" s="48" t="s">
        <v>50</v>
      </c>
      <c r="D8" s="48" t="s">
        <v>58</v>
      </c>
      <c r="E8" s="48" t="s">
        <v>54</v>
      </c>
      <c r="F8" s="45" t="s">
        <v>16</v>
      </c>
      <c r="G8" s="46" t="s">
        <v>62</v>
      </c>
      <c r="H8" s="45" t="s">
        <v>17</v>
      </c>
      <c r="I8" s="16">
        <v>2</v>
      </c>
      <c r="J8" s="11">
        <v>45142</v>
      </c>
      <c r="K8" s="10" t="s">
        <v>23</v>
      </c>
      <c r="L8" s="47" t="s">
        <v>19</v>
      </c>
      <c r="M8" s="17" t="s">
        <v>66</v>
      </c>
      <c r="N8" s="8"/>
      <c r="O8" s="46" t="s">
        <v>70</v>
      </c>
    </row>
    <row r="9" spans="2:15" ht="68.25" customHeight="1" x14ac:dyDescent="0.2">
      <c r="B9" s="7" t="s">
        <v>24</v>
      </c>
      <c r="C9" s="44" t="s">
        <v>51</v>
      </c>
      <c r="D9" s="44" t="s">
        <v>59</v>
      </c>
      <c r="E9" s="44" t="s">
        <v>55</v>
      </c>
      <c r="F9" s="46" t="s">
        <v>16</v>
      </c>
      <c r="G9" s="46" t="s">
        <v>63</v>
      </c>
      <c r="H9" s="46" t="s">
        <v>17</v>
      </c>
      <c r="I9" s="10">
        <v>3</v>
      </c>
      <c r="J9" s="11">
        <v>45142</v>
      </c>
      <c r="K9" s="10" t="s">
        <v>23</v>
      </c>
      <c r="L9" s="47" t="s">
        <v>19</v>
      </c>
      <c r="M9" s="46" t="s">
        <v>67</v>
      </c>
      <c r="N9" s="8"/>
      <c r="O9" s="46" t="s">
        <v>71</v>
      </c>
    </row>
    <row r="10" spans="2:15" ht="39.75" customHeight="1" x14ac:dyDescent="0.2">
      <c r="B10" s="7" t="s">
        <v>25</v>
      </c>
      <c r="C10" s="19"/>
      <c r="D10" s="20"/>
      <c r="E10" s="20"/>
      <c r="F10" s="18"/>
      <c r="G10" s="20"/>
      <c r="H10" s="18"/>
      <c r="I10" s="16"/>
      <c r="J10" s="11"/>
      <c r="K10" s="10"/>
      <c r="L10" s="10"/>
      <c r="M10" s="21"/>
      <c r="N10" s="8"/>
      <c r="O10" s="8"/>
    </row>
    <row r="11" spans="2:15" ht="39.75" customHeight="1" x14ac:dyDescent="0.2">
      <c r="B11" s="7" t="s">
        <v>26</v>
      </c>
      <c r="C11" s="8"/>
      <c r="D11" s="8"/>
      <c r="E11" s="8"/>
      <c r="F11" s="8"/>
      <c r="G11" s="8"/>
      <c r="H11" s="8"/>
      <c r="I11" s="10"/>
      <c r="J11" s="11"/>
      <c r="K11" s="10"/>
      <c r="L11" s="16"/>
      <c r="M11" s="17"/>
      <c r="N11" s="11"/>
      <c r="O11" s="8"/>
    </row>
    <row r="12" spans="2:15" ht="39.75" customHeight="1" x14ac:dyDescent="0.2">
      <c r="B12" s="7" t="s">
        <v>27</v>
      </c>
      <c r="C12" s="8"/>
      <c r="D12" s="8"/>
      <c r="E12" s="8"/>
      <c r="F12" s="8"/>
      <c r="G12" s="8"/>
      <c r="H12" s="8"/>
      <c r="I12" s="10"/>
      <c r="J12" s="11"/>
      <c r="K12" s="10"/>
      <c r="L12" s="10"/>
      <c r="M12" s="11"/>
      <c r="N12" s="11"/>
      <c r="O12" s="11"/>
    </row>
    <row r="13" spans="2:15" ht="39.75" customHeight="1" x14ac:dyDescent="0.2">
      <c r="B13" s="7" t="s">
        <v>28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8"/>
      <c r="N13" s="8"/>
      <c r="O13" s="8"/>
    </row>
    <row r="14" spans="2:15" ht="39.75" customHeight="1" x14ac:dyDescent="0.2">
      <c r="B14" s="7" t="s">
        <v>29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5" ht="39.75" customHeight="1" x14ac:dyDescent="0.2">
      <c r="B15" s="7" t="s">
        <v>30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 x14ac:dyDescent="0.2">
      <c r="B16" s="7" t="s">
        <v>31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7" t="s">
        <v>32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33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19.5" customHeight="1" x14ac:dyDescent="0.2">
      <c r="B19" s="7" t="s">
        <v>34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19.5" customHeight="1" x14ac:dyDescent="0.2">
      <c r="I20" s="3"/>
      <c r="J20" s="3"/>
      <c r="K20" s="22"/>
      <c r="L20" s="3"/>
    </row>
    <row r="21" spans="2:15" ht="19.5" customHeight="1" x14ac:dyDescent="0.25">
      <c r="I21" s="1"/>
      <c r="J21" s="1"/>
      <c r="K21" s="2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">
      <c r="I24" s="1"/>
      <c r="J24" s="1"/>
      <c r="K24" s="23"/>
      <c r="L24" s="3"/>
    </row>
    <row r="25" spans="2:15" ht="19.5" customHeight="1" x14ac:dyDescent="0.2">
      <c r="I25" s="1"/>
      <c r="J25" s="1"/>
      <c r="K25" s="23"/>
      <c r="L25" s="3"/>
    </row>
    <row r="26" spans="2:15" ht="19.5" customHeight="1" x14ac:dyDescent="0.25">
      <c r="I26" s="1"/>
      <c r="J26" s="1"/>
      <c r="K26" s="2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 t="s">
        <v>18</v>
      </c>
      <c r="L29" s="1" t="s">
        <v>21</v>
      </c>
      <c r="M29" s="4"/>
    </row>
    <row r="30" spans="2:15" ht="19.5" customHeight="1" x14ac:dyDescent="0.25">
      <c r="I30" s="1"/>
      <c r="J30" s="1"/>
      <c r="K30" s="2" t="s">
        <v>23</v>
      </c>
      <c r="L30" s="1" t="s">
        <v>19</v>
      </c>
      <c r="M30" s="4"/>
    </row>
    <row r="31" spans="2:15" ht="19.5" customHeight="1" x14ac:dyDescent="0.25">
      <c r="I31" s="1"/>
      <c r="J31" s="1"/>
      <c r="K31" s="2" t="s">
        <v>35</v>
      </c>
      <c r="L31" s="1" t="s">
        <v>36</v>
      </c>
      <c r="M31" s="4"/>
    </row>
    <row r="32" spans="2:15" ht="19.5" customHeight="1" x14ac:dyDescent="0.25">
      <c r="I32" s="1"/>
      <c r="J32" s="1"/>
      <c r="K32" s="2"/>
      <c r="L32" s="1" t="s">
        <v>37</v>
      </c>
      <c r="M32" s="4"/>
    </row>
    <row r="33" spans="9:12" ht="19.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">
      <c r="I999" s="3"/>
      <c r="J999" s="3"/>
      <c r="K999" s="22"/>
      <c r="L999" s="3"/>
    </row>
    <row r="1000" spans="9:12" ht="15" customHeight="1" x14ac:dyDescent="0.2">
      <c r="I1000" s="3"/>
      <c r="J1000" s="3"/>
      <c r="K1000" s="22"/>
      <c r="L1000" s="3"/>
    </row>
  </sheetData>
  <mergeCells count="1">
    <mergeCell ref="B3:O3"/>
  </mergeCells>
  <dataValidations count="2">
    <dataValidation type="list" allowBlank="1" showErrorMessage="1" sqref="L6:L19" xr:uid="{00000000-0002-0000-0000-000000000000}">
      <formula1>$L$29:$L$32</formula1>
    </dataValidation>
    <dataValidation type="list" allowBlank="1" showErrorMessage="1" sqref="K6:K19" xr:uid="{00000000-0002-0000-0000-000001000000}">
      <formula1>$K$29:$K$31</formula1>
    </dataValidation>
  </dataValidations>
  <printOptions horizontalCentered="1"/>
  <pageMargins left="0.31496062992125984" right="0.31496062992125984" top="0.74803149606299213" bottom="0.55118110236220474" header="0" footer="0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Normal="10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4"/>
      <c r="D4" s="24"/>
      <c r="E4" s="24"/>
      <c r="F4" s="4"/>
    </row>
    <row r="5" spans="2:16" hidden="1" x14ac:dyDescent="0.25">
      <c r="C5" s="24"/>
      <c r="D5" s="24"/>
      <c r="E5" s="24"/>
      <c r="F5" s="4"/>
    </row>
    <row r="6" spans="2:16" ht="39.75" customHeight="1" x14ac:dyDescent="0.2">
      <c r="B6" s="66" t="s">
        <v>38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8"/>
    </row>
    <row r="7" spans="2:16" ht="9.75" customHeight="1" x14ac:dyDescent="0.2"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2:16" ht="9.75" customHeight="1" x14ac:dyDescent="0.25">
      <c r="B8" s="37"/>
      <c r="C8" s="38"/>
      <c r="D8" s="38"/>
      <c r="E8" s="38"/>
      <c r="F8" s="39"/>
      <c r="G8" s="40"/>
      <c r="H8" s="40"/>
      <c r="I8" s="40"/>
      <c r="J8" s="40"/>
      <c r="K8" s="40"/>
      <c r="L8" s="40"/>
      <c r="M8" s="40"/>
      <c r="N8" s="40"/>
      <c r="O8" s="40"/>
      <c r="P8" s="41"/>
    </row>
    <row r="9" spans="2:16" ht="30" customHeight="1" x14ac:dyDescent="0.2">
      <c r="B9" s="42"/>
      <c r="C9" s="26" t="s">
        <v>1</v>
      </c>
      <c r="D9" s="27"/>
      <c r="E9" s="69" t="s">
        <v>39</v>
      </c>
      <c r="F9" s="68"/>
      <c r="G9" s="27"/>
      <c r="H9" s="69" t="s">
        <v>11</v>
      </c>
      <c r="I9" s="68"/>
      <c r="J9" s="28"/>
      <c r="K9" s="28"/>
      <c r="L9" s="28"/>
      <c r="M9" s="28"/>
      <c r="N9" s="28"/>
      <c r="O9" s="28"/>
      <c r="P9" s="43"/>
    </row>
    <row r="10" spans="2:16" ht="30" customHeight="1" x14ac:dyDescent="0.2">
      <c r="B10" s="42"/>
      <c r="C10" s="29" t="s">
        <v>15</v>
      </c>
      <c r="D10" s="30"/>
      <c r="E10" s="70" t="str">
        <f>VLOOKUP(C10,'Formato descripción HU'!B6:O19,5,0)</f>
        <v>Usuario</v>
      </c>
      <c r="F10" s="68"/>
      <c r="G10" s="31"/>
      <c r="H10" s="70" t="str">
        <f>VLOOKUP(C10,'Formato descripción HU'!B6:O19,11,0)</f>
        <v>En proceso</v>
      </c>
      <c r="I10" s="68"/>
      <c r="J10" s="31"/>
      <c r="K10" s="28"/>
      <c r="L10" s="28"/>
      <c r="M10" s="28"/>
      <c r="N10" s="28"/>
      <c r="O10" s="28"/>
      <c r="P10" s="43"/>
    </row>
    <row r="11" spans="2:16" ht="9.75" customHeight="1" x14ac:dyDescent="0.2">
      <c r="B11" s="42"/>
      <c r="C11" s="32"/>
      <c r="D11" s="30"/>
      <c r="E11" s="33"/>
      <c r="F11" s="33"/>
      <c r="G11" s="31"/>
      <c r="H11" s="33"/>
      <c r="I11" s="33"/>
      <c r="J11" s="31"/>
      <c r="K11" s="33"/>
      <c r="L11" s="33"/>
      <c r="M11" s="28"/>
      <c r="N11" s="33"/>
      <c r="O11" s="33"/>
      <c r="P11" s="43"/>
    </row>
    <row r="12" spans="2:16" ht="30" customHeight="1" x14ac:dyDescent="0.2">
      <c r="B12" s="42"/>
      <c r="C12" s="26" t="s">
        <v>40</v>
      </c>
      <c r="D12" s="30"/>
      <c r="E12" s="69" t="s">
        <v>10</v>
      </c>
      <c r="F12" s="68"/>
      <c r="G12" s="31"/>
      <c r="H12" s="69" t="s">
        <v>41</v>
      </c>
      <c r="I12" s="68"/>
      <c r="J12" s="31"/>
      <c r="K12" s="33"/>
      <c r="L12" s="33"/>
      <c r="M12" s="28"/>
      <c r="N12" s="33"/>
      <c r="O12" s="33"/>
      <c r="P12" s="43"/>
    </row>
    <row r="13" spans="2:16" ht="30" customHeight="1" x14ac:dyDescent="0.2">
      <c r="B13" s="42"/>
      <c r="C13" s="29">
        <f>VLOOKUP('Historia de Usuario'!C10,'Formato descripción HU'!B6:O19,8,0)</f>
        <v>4</v>
      </c>
      <c r="D13" s="30"/>
      <c r="E13" s="70" t="str">
        <f>VLOOKUP(C10,'Formato descripción HU'!B6:O19,10,0)</f>
        <v xml:space="preserve">Media </v>
      </c>
      <c r="F13" s="68"/>
      <c r="G13" s="31"/>
      <c r="H13" s="70" t="str">
        <f>VLOOKUP(C10,'Formato descripción HU'!B6:O19,7,0)</f>
        <v>C.Santiago</v>
      </c>
      <c r="I13" s="68"/>
      <c r="J13" s="31"/>
      <c r="K13" s="33"/>
      <c r="L13" s="33"/>
      <c r="M13" s="28"/>
      <c r="N13" s="33"/>
      <c r="O13" s="33"/>
      <c r="P13" s="43"/>
    </row>
    <row r="14" spans="2:16" ht="9.75" customHeight="1" x14ac:dyDescent="0.2">
      <c r="B14" s="42"/>
      <c r="C14" s="28"/>
      <c r="D14" s="30"/>
      <c r="E14" s="28"/>
      <c r="F14" s="28"/>
      <c r="G14" s="31"/>
      <c r="H14" s="31"/>
      <c r="I14" s="28"/>
      <c r="J14" s="28"/>
      <c r="K14" s="28"/>
      <c r="L14" s="28"/>
      <c r="M14" s="28"/>
      <c r="N14" s="28"/>
      <c r="O14" s="28"/>
      <c r="P14" s="43"/>
    </row>
    <row r="15" spans="2:16" ht="19.5" customHeight="1" x14ac:dyDescent="0.2">
      <c r="B15" s="42"/>
      <c r="C15" s="53" t="s">
        <v>42</v>
      </c>
      <c r="D15" s="71" t="str">
        <f>VLOOKUP(C10,'Formato descripción HU'!B6:O19,3,0)</f>
        <v>registrar una nueva transacción en el sistema mediante la creación de una factura.</v>
      </c>
      <c r="E15" s="57"/>
      <c r="F15" s="28"/>
      <c r="G15" s="53" t="s">
        <v>43</v>
      </c>
      <c r="H15" s="71" t="str">
        <f>VLOOKUP(C10,'Formato descripción HU'!B6:O19,4,0)</f>
        <v>Poder registrar nuevas transacciones en el sistema mediante facturas.</v>
      </c>
      <c r="I15" s="64"/>
      <c r="J15" s="57"/>
      <c r="K15" s="28"/>
      <c r="L15" s="53" t="s">
        <v>44</v>
      </c>
      <c r="M15" s="63" t="str">
        <f>VLOOKUP(C10,'Formato descripción HU'!B6:O19,6,0)</f>
        <v>Abrir la página de creación de facturas. &lt;br&gt; - Ingresar los detalles de la factura (número, fecha, cliente, productos/servicios, etc.). &lt;br&gt; - Guardar la factura en la base de datos.</v>
      </c>
      <c r="N15" s="64"/>
      <c r="O15" s="57"/>
      <c r="P15" s="43"/>
    </row>
    <row r="16" spans="2:16" ht="19.5" customHeight="1" x14ac:dyDescent="0.2">
      <c r="B16" s="42"/>
      <c r="C16" s="54"/>
      <c r="D16" s="61"/>
      <c r="E16" s="62"/>
      <c r="F16" s="28"/>
      <c r="G16" s="54"/>
      <c r="H16" s="61"/>
      <c r="I16" s="52"/>
      <c r="J16" s="62"/>
      <c r="K16" s="28"/>
      <c r="L16" s="54"/>
      <c r="M16" s="61"/>
      <c r="N16" s="52"/>
      <c r="O16" s="62"/>
      <c r="P16" s="43"/>
    </row>
    <row r="17" spans="2:16" ht="19.5" customHeight="1" x14ac:dyDescent="0.2">
      <c r="B17" s="42"/>
      <c r="C17" s="55"/>
      <c r="D17" s="58"/>
      <c r="E17" s="59"/>
      <c r="F17" s="28"/>
      <c r="G17" s="55"/>
      <c r="H17" s="58"/>
      <c r="I17" s="65"/>
      <c r="J17" s="59"/>
      <c r="K17" s="28"/>
      <c r="L17" s="55"/>
      <c r="M17" s="58"/>
      <c r="N17" s="65"/>
      <c r="O17" s="59"/>
      <c r="P17" s="43"/>
    </row>
    <row r="18" spans="2:16" ht="9.75" customHeight="1" x14ac:dyDescent="0.2">
      <c r="B18" s="42"/>
      <c r="C18" s="28"/>
      <c r="D18" s="28"/>
      <c r="E18" s="28"/>
      <c r="F18" s="28"/>
      <c r="G18" s="31"/>
      <c r="H18" s="31"/>
      <c r="I18" s="31"/>
      <c r="J18" s="28"/>
      <c r="K18" s="28"/>
      <c r="L18" s="28"/>
      <c r="M18" s="28"/>
      <c r="N18" s="28"/>
      <c r="O18" s="28"/>
      <c r="P18" s="43"/>
    </row>
    <row r="19" spans="2:16" ht="19.5" customHeight="1" x14ac:dyDescent="0.2">
      <c r="B19" s="42"/>
      <c r="C19" s="56" t="s">
        <v>45</v>
      </c>
      <c r="D19" s="57"/>
      <c r="E19" s="72" t="s">
        <v>46</v>
      </c>
      <c r="F19" s="73"/>
      <c r="G19" s="73"/>
      <c r="H19" s="73"/>
      <c r="I19" s="73"/>
      <c r="J19" s="73"/>
      <c r="K19" s="73"/>
      <c r="L19" s="73"/>
      <c r="M19" s="73"/>
      <c r="N19" s="73"/>
      <c r="O19" s="74"/>
      <c r="P19" s="43"/>
    </row>
    <row r="20" spans="2:16" ht="19.5" customHeight="1" x14ac:dyDescent="0.2">
      <c r="B20" s="42"/>
      <c r="C20" s="58"/>
      <c r="D20" s="59"/>
      <c r="E20" s="75"/>
      <c r="F20" s="76"/>
      <c r="G20" s="76"/>
      <c r="H20" s="76"/>
      <c r="I20" s="76"/>
      <c r="J20" s="76"/>
      <c r="K20" s="76"/>
      <c r="L20" s="76"/>
      <c r="M20" s="76"/>
      <c r="N20" s="76"/>
      <c r="O20" s="77"/>
      <c r="P20" s="43"/>
    </row>
    <row r="21" spans="2:16" ht="9.75" customHeight="1" x14ac:dyDescent="0.2">
      <c r="B21" s="42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3"/>
    </row>
    <row r="22" spans="2:16" ht="19.5" customHeight="1" x14ac:dyDescent="0.2">
      <c r="B22" s="42"/>
      <c r="C22" s="60" t="s">
        <v>47</v>
      </c>
      <c r="D22" s="57"/>
      <c r="E22" s="63" t="str">
        <f>VLOOKUP(C10,'Formato descripción HU'!B6:O19,12,0)</f>
        <v>Verificar que la factura se haya almacenado correctamente en la base de datos y que los detalles ingresados sean precisos.</v>
      </c>
      <c r="F22" s="64"/>
      <c r="G22" s="64"/>
      <c r="H22" s="57"/>
      <c r="I22" s="28"/>
      <c r="J22" s="60" t="s">
        <v>13</v>
      </c>
      <c r="K22" s="57"/>
      <c r="L22" s="63">
        <f>VLOOKUP(C10,'Formato descripción HU'!B6:O19,13,0)</f>
        <v>0</v>
      </c>
      <c r="M22" s="64"/>
      <c r="N22" s="64"/>
      <c r="O22" s="57"/>
      <c r="P22" s="43"/>
    </row>
    <row r="23" spans="2:16" ht="19.5" customHeight="1" x14ac:dyDescent="0.2">
      <c r="B23" s="42"/>
      <c r="C23" s="61"/>
      <c r="D23" s="62"/>
      <c r="E23" s="61"/>
      <c r="F23" s="52"/>
      <c r="G23" s="52"/>
      <c r="H23" s="62"/>
      <c r="I23" s="28"/>
      <c r="J23" s="61"/>
      <c r="K23" s="62"/>
      <c r="L23" s="61"/>
      <c r="M23" s="52"/>
      <c r="N23" s="52"/>
      <c r="O23" s="62"/>
      <c r="P23" s="43"/>
    </row>
    <row r="24" spans="2:16" ht="19.5" customHeight="1" x14ac:dyDescent="0.2">
      <c r="B24" s="42"/>
      <c r="C24" s="58"/>
      <c r="D24" s="59"/>
      <c r="E24" s="58"/>
      <c r="F24" s="65"/>
      <c r="G24" s="65"/>
      <c r="H24" s="59"/>
      <c r="I24" s="28"/>
      <c r="J24" s="58"/>
      <c r="K24" s="59"/>
      <c r="L24" s="58"/>
      <c r="M24" s="65"/>
      <c r="N24" s="65"/>
      <c r="O24" s="59"/>
      <c r="P24" s="43"/>
    </row>
    <row r="25" spans="2:16" ht="9.75" customHeight="1" x14ac:dyDescent="0.2"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Labs-DCCO</cp:lastModifiedBy>
  <cp:revision/>
  <dcterms:created xsi:type="dcterms:W3CDTF">2019-10-21T15:37:14Z</dcterms:created>
  <dcterms:modified xsi:type="dcterms:W3CDTF">2023-08-04T13:10:14Z</dcterms:modified>
  <cp:category/>
  <cp:contentStatus/>
</cp:coreProperties>
</file>