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340ADFC4-76D5-42D8-BB5A-56F44731351D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CostiBenefici" sheetId="3" r:id="rId1"/>
    <sheet name="Costo negli anni" sheetId="4" r:id="rId2"/>
    <sheet name="Telecomando meccanico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2" i="4"/>
  <c r="D45" i="2"/>
  <c r="D41" i="2"/>
  <c r="D43" i="2" s="1"/>
  <c r="C6" i="4" l="1"/>
  <c r="E6" i="4" s="1"/>
  <c r="C29" i="4"/>
  <c r="E29" i="4" s="1"/>
  <c r="C25" i="4"/>
  <c r="E25" i="4" s="1"/>
  <c r="C21" i="4"/>
  <c r="E21" i="4" s="1"/>
  <c r="C17" i="4"/>
  <c r="E17" i="4" s="1"/>
  <c r="C13" i="4"/>
  <c r="E13" i="4" s="1"/>
  <c r="C9" i="4"/>
  <c r="E9" i="4" s="1"/>
  <c r="C5" i="4"/>
  <c r="E5" i="4" s="1"/>
  <c r="C2" i="4"/>
  <c r="E2" i="4" s="1"/>
  <c r="C28" i="4"/>
  <c r="E28" i="4" s="1"/>
  <c r="C24" i="4"/>
  <c r="E24" i="4" s="1"/>
  <c r="C20" i="4"/>
  <c r="E20" i="4" s="1"/>
  <c r="C16" i="4"/>
  <c r="E16" i="4" s="1"/>
  <c r="C12" i="4"/>
  <c r="E12" i="4" s="1"/>
  <c r="C8" i="4"/>
  <c r="E8" i="4" s="1"/>
  <c r="C4" i="4"/>
  <c r="E4" i="4" s="1"/>
  <c r="C31" i="4"/>
  <c r="E31" i="4" s="1"/>
  <c r="C27" i="4"/>
  <c r="E27" i="4" s="1"/>
  <c r="C23" i="4"/>
  <c r="E23" i="4" s="1"/>
  <c r="C19" i="4"/>
  <c r="E19" i="4" s="1"/>
  <c r="C15" i="4"/>
  <c r="E15" i="4" s="1"/>
  <c r="C11" i="4"/>
  <c r="E11" i="4" s="1"/>
  <c r="C7" i="4"/>
  <c r="E7" i="4" s="1"/>
  <c r="C3" i="4"/>
  <c r="E3" i="4" s="1"/>
  <c r="C30" i="4"/>
  <c r="E30" i="4" s="1"/>
  <c r="C26" i="4"/>
  <c r="E26" i="4" s="1"/>
  <c r="C22" i="4"/>
  <c r="E22" i="4" s="1"/>
  <c r="C18" i="4"/>
  <c r="E18" i="4" s="1"/>
  <c r="C14" i="4"/>
  <c r="E14" i="4" s="1"/>
  <c r="C10" i="4"/>
  <c r="E10" i="4" s="1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8" i="2" s="1"/>
</calcChain>
</file>

<file path=xl/sharedStrings.xml><?xml version="1.0" encoding="utf-8"?>
<sst xmlns="http://schemas.openxmlformats.org/spreadsheetml/2006/main" count="55" uniqueCount="50">
  <si>
    <t>SMD Electrolytic cap., 470uF/25V</t>
  </si>
  <si>
    <t>SMD Capacitor, 100nF/25V, 0805</t>
  </si>
  <si>
    <t>Rectifier diode 200V/3A, SMB</t>
  </si>
  <si>
    <t>Jack RJ12 6P6C unshielded</t>
  </si>
  <si>
    <t>Pin header Male 3</t>
  </si>
  <si>
    <t>SMD LED Red, 1206</t>
  </si>
  <si>
    <t>SMD LED Green, 1206</t>
  </si>
  <si>
    <t>Joystick</t>
  </si>
  <si>
    <t>Trimmer, 10kOhm</t>
  </si>
  <si>
    <t>BC337, Small Signal NPN Transistor, TO-92</t>
  </si>
  <si>
    <t>SMD Resistor, 10kOhm, ±1%, 0805</t>
  </si>
  <si>
    <t>SMD Resistor, 22kOhm, ±1%, 0805</t>
  </si>
  <si>
    <t>SMD Resistor, 220Ohm, ±1%, 0805</t>
  </si>
  <si>
    <t>SMD Resistor, 100Ohm, ±1%, 0805</t>
  </si>
  <si>
    <t>SMD Resistor, 68kOhm, ±1%, 0805</t>
  </si>
  <si>
    <t>SMD Resistor, 47kOhm, ±1%, 0805</t>
  </si>
  <si>
    <t>SMD Resistor, 1kOhm, ±1%, 0805</t>
  </si>
  <si>
    <t>SMD Resistor, 330Ohm, ±1%, 0805</t>
  </si>
  <si>
    <t>Push button (black)</t>
  </si>
  <si>
    <t>Push button (red)</t>
  </si>
  <si>
    <t>TL3XPO</t>
  </si>
  <si>
    <t>Buzzer_AL30P</t>
  </si>
  <si>
    <t>Test point</t>
  </si>
  <si>
    <t>PIC18F45K22-I/P</t>
  </si>
  <si>
    <t>Socket, DIP-40</t>
  </si>
  <si>
    <t>LM78M05CDT, LDO, TO-252-3</t>
  </si>
  <si>
    <t>Dot Matrix LCD Display 16x2</t>
  </si>
  <si>
    <t>Pin header Female 16</t>
  </si>
  <si>
    <t>74HCT125D, Logic IC, SO-14</t>
  </si>
  <si>
    <t>MC4 connector</t>
  </si>
  <si>
    <t>Jumper</t>
  </si>
  <si>
    <t>Spacer Bolt M3 x 10mm</t>
  </si>
  <si>
    <t>Washer M3</t>
  </si>
  <si>
    <t>Oval-Head Screws M3 x 8mm</t>
  </si>
  <si>
    <t>PCB (mm x mm)</t>
  </si>
  <si>
    <t>Descrizione</t>
  </si>
  <si>
    <t>Quantità</t>
  </si>
  <si>
    <t>Costo unitario</t>
  </si>
  <si>
    <t>Totale</t>
  </si>
  <si>
    <t>Anno</t>
  </si>
  <si>
    <t>Telecomando meccanico</t>
  </si>
  <si>
    <t>Studenti</t>
  </si>
  <si>
    <t>Applicazione mobile</t>
  </si>
  <si>
    <t>Manodopera</t>
  </si>
  <si>
    <t>Ore</t>
  </si>
  <si>
    <t>Costo orario</t>
  </si>
  <si>
    <t>TOTALE</t>
  </si>
  <si>
    <t>Differenza</t>
  </si>
  <si>
    <t>Sviluppo</t>
  </si>
  <si>
    <t>Evoluzione dei costi negli anni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</si>
</sst>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164" formatCode="#,##0.00&quot; &quot;[$CHF-810];&quot;-&quot;#,##0.00&quot; &quot;[$CHF-810]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Liberation Sans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rgb="FF00000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rgb="FF00000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Fill="1" applyBorder="1"/>
    <xf numFmtId="0" fontId="0" fillId="0" borderId="0" xfId="0" applyFill="1" applyAlignment="1">
      <alignment horizontal="center"/>
    </xf>
    <xf numFmtId="164" fontId="0" fillId="0" borderId="1" xfId="0" applyNumberFormat="1" applyFill="1" applyBorder="1" applyAlignment="1">
      <alignment horizontal="right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Fill="1" applyBorder="1"/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164" fontId="0" fillId="0" borderId="3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1" fillId="2" borderId="3" xfId="0" applyFont="1" applyFill="1" applyBorder="1" applyAlignment="1">
      <alignment horizontal="left"/>
    </xf>
    <xf numFmtId="0" fontId="0" fillId="0" borderId="0" xfId="0" applyFont="1"/>
    <xf numFmtId="0" fontId="0" fillId="3" borderId="6" xfId="0" applyFont="1" applyFill="1" applyBorder="1"/>
    <xf numFmtId="0" fontId="0" fillId="3" borderId="7" xfId="0" applyFont="1" applyFill="1" applyBorder="1" applyAlignment="1">
      <alignment horizontal="center"/>
    </xf>
    <xf numFmtId="164" fontId="0" fillId="3" borderId="6" xfId="0" applyNumberFormat="1" applyFont="1" applyFill="1" applyBorder="1" applyAlignment="1">
      <alignment horizontal="right"/>
    </xf>
    <xf numFmtId="0" fontId="3" fillId="4" borderId="8" xfId="0" applyFont="1" applyFill="1" applyBorder="1"/>
    <xf numFmtId="0" fontId="3" fillId="4" borderId="9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right"/>
    </xf>
    <xf numFmtId="164" fontId="3" fillId="4" borderId="8" xfId="0" applyNumberFormat="1" applyFont="1" applyFill="1" applyBorder="1" applyAlignment="1">
      <alignment horizontal="right"/>
    </xf>
    <xf numFmtId="0" fontId="1" fillId="2" borderId="5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right"/>
    </xf>
    <xf numFmtId="0" fontId="3" fillId="4" borderId="11" xfId="0" applyFont="1" applyFill="1" applyBorder="1" applyAlignment="1">
      <alignment horizontal="right"/>
    </xf>
    <xf numFmtId="0" fontId="3" fillId="4" borderId="12" xfId="0" applyFont="1" applyFill="1" applyBorder="1" applyAlignment="1">
      <alignment horizontal="right"/>
    </xf>
    <xf numFmtId="0" fontId="0" fillId="3" borderId="1" xfId="0" applyFont="1" applyFill="1" applyBorder="1"/>
    <xf numFmtId="0" fontId="0" fillId="3" borderId="13" xfId="0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right"/>
    </xf>
    <xf numFmtId="44" fontId="0" fillId="0" borderId="0" xfId="1" applyFont="1"/>
  </cellXfs>
  <cellStyles count="2">
    <cellStyle name="Normale" xfId="0" builtinId="0"/>
    <cellStyle name="Valuta" xfId="1" builtinId="4"/>
  </cellStyles>
  <dxfs count="11">
    <dxf>
      <numFmt numFmtId="164" formatCode="#,##0.00&quot; &quot;[$CHF-810];&quot;-&quot;#,##0.00&quot; &quot;[$CHF-810]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164" formatCode="#,##0.00&quot; &quot;[$CHF-810];&quot;-&quot;#,##0.00&quot; &quot;[$CHF-810]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164" formatCode="#,##0.00&quot; &quot;[$CHF-810];&quot;-&quot;#,##0.00&quot; &quot;[$CHF-810]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Telecomando meccanico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</c:strLit>
          </c:cat>
          <c:val>
            <c:numLit>
              <c:formatCode>General</c:formatCode>
              <c:ptCount val="30"/>
              <c:pt idx="0">
                <c:v>1460.9180000000001</c:v>
              </c:pt>
              <c:pt idx="1">
                <c:v>2921.8360000000002</c:v>
              </c:pt>
              <c:pt idx="2">
                <c:v>4382.7540000000008</c:v>
              </c:pt>
              <c:pt idx="3">
                <c:v>5843.6720000000005</c:v>
              </c:pt>
              <c:pt idx="4">
                <c:v>7304.59</c:v>
              </c:pt>
              <c:pt idx="5">
                <c:v>8765.5080000000016</c:v>
              </c:pt>
              <c:pt idx="6">
                <c:v>10226.426000000001</c:v>
              </c:pt>
              <c:pt idx="7">
                <c:v>11687.344000000001</c:v>
              </c:pt>
              <c:pt idx="8">
                <c:v>13148.262000000001</c:v>
              </c:pt>
              <c:pt idx="9">
                <c:v>14609.18</c:v>
              </c:pt>
              <c:pt idx="10">
                <c:v>16070.098000000002</c:v>
              </c:pt>
              <c:pt idx="11">
                <c:v>17531.016000000003</c:v>
              </c:pt>
              <c:pt idx="12">
                <c:v>18991.934000000001</c:v>
              </c:pt>
              <c:pt idx="13">
                <c:v>20452.852000000003</c:v>
              </c:pt>
              <c:pt idx="14">
                <c:v>21913.77</c:v>
              </c:pt>
              <c:pt idx="15">
                <c:v>23374.688000000002</c:v>
              </c:pt>
              <c:pt idx="16">
                <c:v>24835.606000000003</c:v>
              </c:pt>
              <c:pt idx="17">
                <c:v>26296.524000000001</c:v>
              </c:pt>
              <c:pt idx="18">
                <c:v>27757.442000000003</c:v>
              </c:pt>
              <c:pt idx="19">
                <c:v>29218.36</c:v>
              </c:pt>
              <c:pt idx="20">
                <c:v>30679.278000000002</c:v>
              </c:pt>
              <c:pt idx="21">
                <c:v>32140.196000000004</c:v>
              </c:pt>
              <c:pt idx="22">
                <c:v>33601.114000000001</c:v>
              </c:pt>
              <c:pt idx="23">
                <c:v>35062.032000000007</c:v>
              </c:pt>
              <c:pt idx="24">
                <c:v>36522.950000000004</c:v>
              </c:pt>
              <c:pt idx="25">
                <c:v>37983.868000000002</c:v>
              </c:pt>
              <c:pt idx="26">
                <c:v>39444.786</c:v>
              </c:pt>
              <c:pt idx="27">
                <c:v>40905.704000000005</c:v>
              </c:pt>
              <c:pt idx="28">
                <c:v>42366.622000000003</c:v>
              </c:pt>
              <c:pt idx="29">
                <c:v>43827.54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80-46D4-8BDE-9EC8906A8733}"/>
            </c:ext>
          </c:extLst>
        </c:ser>
        <c:ser>
          <c:idx val="1"/>
          <c:order val="1"/>
          <c:tx>
            <c:v>Applicazione 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</c:strLit>
          </c:cat>
          <c:val>
            <c:numLit>
              <c:formatCode>General</c:formatCode>
              <c:ptCount val="30"/>
              <c:pt idx="0">
                <c:v>20300</c:v>
              </c:pt>
              <c:pt idx="1">
                <c:v>20300</c:v>
              </c:pt>
              <c:pt idx="2">
                <c:v>20300</c:v>
              </c:pt>
              <c:pt idx="3">
                <c:v>20300</c:v>
              </c:pt>
              <c:pt idx="4">
                <c:v>20300</c:v>
              </c:pt>
              <c:pt idx="5">
                <c:v>20300</c:v>
              </c:pt>
              <c:pt idx="6">
                <c:v>20300</c:v>
              </c:pt>
              <c:pt idx="7">
                <c:v>20300</c:v>
              </c:pt>
              <c:pt idx="8">
                <c:v>20300</c:v>
              </c:pt>
              <c:pt idx="9">
                <c:v>20300</c:v>
              </c:pt>
              <c:pt idx="10">
                <c:v>20300</c:v>
              </c:pt>
              <c:pt idx="11">
                <c:v>20300</c:v>
              </c:pt>
              <c:pt idx="12">
                <c:v>20300</c:v>
              </c:pt>
              <c:pt idx="13">
                <c:v>20300</c:v>
              </c:pt>
              <c:pt idx="14">
                <c:v>20300</c:v>
              </c:pt>
              <c:pt idx="15">
                <c:v>20300</c:v>
              </c:pt>
              <c:pt idx="16">
                <c:v>20300</c:v>
              </c:pt>
              <c:pt idx="17">
                <c:v>20300</c:v>
              </c:pt>
              <c:pt idx="18">
                <c:v>20300</c:v>
              </c:pt>
              <c:pt idx="19">
                <c:v>20300</c:v>
              </c:pt>
              <c:pt idx="20">
                <c:v>20300</c:v>
              </c:pt>
              <c:pt idx="21">
                <c:v>20300</c:v>
              </c:pt>
              <c:pt idx="22">
                <c:v>20300</c:v>
              </c:pt>
              <c:pt idx="23">
                <c:v>20300</c:v>
              </c:pt>
              <c:pt idx="24">
                <c:v>20300</c:v>
              </c:pt>
              <c:pt idx="25">
                <c:v>20300</c:v>
              </c:pt>
              <c:pt idx="26">
                <c:v>20300</c:v>
              </c:pt>
              <c:pt idx="27">
                <c:v>20300</c:v>
              </c:pt>
              <c:pt idx="28">
                <c:v>20300</c:v>
              </c:pt>
              <c:pt idx="29">
                <c:v>20300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380-46D4-8BDE-9EC8906A8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698560"/>
        <c:axId val="456701840"/>
      </c:lineChart>
      <c:catAx>
        <c:axId val="45669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456701840"/>
        <c:crosses val="autoZero"/>
        <c:auto val="1"/>
        <c:lblAlgn val="ctr"/>
        <c:lblOffset val="100"/>
        <c:noMultiLvlLbl val="0"/>
      </c:catAx>
      <c:valAx>
        <c:axId val="4567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45669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14287</xdr:rowOff>
    </xdr:from>
    <xdr:to>
      <xdr:col>7</xdr:col>
      <xdr:colOff>928688</xdr:colOff>
      <xdr:row>16</xdr:row>
      <xdr:rowOff>90487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5BAED98-D4D1-4493-A851-C72AB614C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2C3857-1ECE-4168-9DB5-A7B0AF43DF12}" name="Tabella1" displayName="Tabella1" ref="A1:E31" totalsRowShown="0">
  <autoFilter ref="A1:E31" xr:uid="{A17EEDF1-F1B1-4564-9661-6EE4B350612B}"/>
  <tableColumns count="5">
    <tableColumn id="1" xr3:uid="{5FE0A9BE-CF43-458C-986D-EA59F3BBC7A9}" name="Anno"/>
    <tableColumn id="2" xr3:uid="{14BFA1DF-2DAC-45C3-8DA8-77C5E40409DE}" name="Studenti">
      <calculatedColumnFormula>18*3</calculatedColumnFormula>
    </tableColumn>
    <tableColumn id="3" xr3:uid="{29BC7990-43DD-4F45-9775-80CBDD47B885}" name="Telecomando meccanico" dataCellStyle="Valuta">
      <calculatedColumnFormula>'Telecomando meccanico'!$D$45*B2*A2</calculatedColumnFormula>
    </tableColumn>
    <tableColumn id="4" xr3:uid="{A2847A60-FC92-494A-BB9C-626E70F7A743}" name="Applicazione mobile" dataCellStyle="Valuta"/>
    <tableColumn id="5" xr3:uid="{3D8FD132-5786-4E51-ACAD-61415E5226FA}" name="Differenza" dataCellStyle="Valuta">
      <calculatedColumnFormula>D2-C2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347610-584D-4E5D-9C11-68C601D17B1C}" name="Tabella2" displayName="Tabella2" ref="A1:D38" totalsRowCount="1" headerRowDxfId="10" headerRowBorderDxfId="9" tableBorderDxfId="8">
  <autoFilter ref="A1:D37" xr:uid="{D47E563C-DD31-40CD-829A-E74C0E9442CF}"/>
  <tableColumns count="4">
    <tableColumn id="1" xr3:uid="{4EB12F33-6ECC-401D-B5A0-148B1EFD6390}" name="Descrizione" totalsRowLabel="Totale" dataDxfId="7" totalsRowDxfId="6"/>
    <tableColumn id="2" xr3:uid="{72CD5DD9-4CAE-4FE3-93B7-CE3461C502DA}" name="Quantità" dataDxfId="5" totalsRowDxfId="4"/>
    <tableColumn id="3" xr3:uid="{23D67D32-9C79-4D98-BE44-ADD19537F800}" name="Costo unitario" dataDxfId="3" totalsRowDxfId="2"/>
    <tableColumn id="4" xr3:uid="{823BCE49-BFBD-4300-9C72-0013214865CE}" name="Totale" totalsRowFunction="sum" dataDxfId="1" totalsRow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7182-153E-4943-964E-D718495615E9}">
  <dimension ref="A1"/>
  <sheetViews>
    <sheetView workbookViewId="0">
      <selection activeCell="C30" sqref="C30"/>
    </sheetView>
  </sheetViews>
  <sheetFormatPr defaultColWidth="16.42578125" defaultRowHeight="15" x14ac:dyDescent="0.25"/>
  <sheetData>
    <row r="1" spans="1:1" x14ac:dyDescent="0.25">
      <c r="A1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96394-3F6B-44DF-BFB4-00B7A7FCE76A}">
  <dimension ref="A1:E31"/>
  <sheetViews>
    <sheetView tabSelected="1" workbookViewId="0">
      <selection activeCell="B2" sqref="B2:B31"/>
    </sheetView>
  </sheetViews>
  <sheetFormatPr defaultRowHeight="15" x14ac:dyDescent="0.25"/>
  <cols>
    <col min="2" max="2" width="10.7109375" customWidth="1"/>
    <col min="3" max="3" width="24.85546875" customWidth="1"/>
    <col min="4" max="4" width="21.28515625" customWidth="1"/>
    <col min="5" max="5" width="30.28515625" customWidth="1"/>
  </cols>
  <sheetData>
    <row r="1" spans="1:5" x14ac:dyDescent="0.25">
      <c r="A1" t="s">
        <v>39</v>
      </c>
      <c r="B1" t="s">
        <v>41</v>
      </c>
      <c r="C1" t="s">
        <v>40</v>
      </c>
      <c r="D1" t="s">
        <v>42</v>
      </c>
      <c r="E1" t="s">
        <v>47</v>
      </c>
    </row>
    <row r="2" spans="1:5" x14ac:dyDescent="0.25">
      <c r="A2">
        <v>1</v>
      </c>
      <c r="B2">
        <f>18*3</f>
        <v>54</v>
      </c>
      <c r="C2" s="31">
        <f>'Telecomando meccanico'!$D$45*B2*A2</f>
        <v>7888.9572000000007</v>
      </c>
      <c r="D2" s="31">
        <v>20300</v>
      </c>
      <c r="E2" s="31">
        <f>D2-C2</f>
        <v>12411.042799999999</v>
      </c>
    </row>
    <row r="3" spans="1:5" x14ac:dyDescent="0.25">
      <c r="A3">
        <v>2</v>
      </c>
      <c r="B3">
        <f t="shared" ref="B3:B31" si="0">18*3</f>
        <v>54</v>
      </c>
      <c r="C3" s="31">
        <f>'Telecomando meccanico'!$D$45*B3*A3</f>
        <v>15777.914400000001</v>
      </c>
      <c r="D3" s="31">
        <v>20300</v>
      </c>
      <c r="E3" s="31">
        <f t="shared" ref="E3:E31" si="1">D3-C3</f>
        <v>4522.0855999999985</v>
      </c>
    </row>
    <row r="4" spans="1:5" x14ac:dyDescent="0.25">
      <c r="A4">
        <v>3</v>
      </c>
      <c r="B4">
        <f t="shared" si="0"/>
        <v>54</v>
      </c>
      <c r="C4" s="31">
        <f>'Telecomando meccanico'!$D$45*B4*A4</f>
        <v>23666.871600000002</v>
      </c>
      <c r="D4" s="31">
        <v>20300</v>
      </c>
      <c r="E4" s="31">
        <f t="shared" si="1"/>
        <v>-3366.8716000000022</v>
      </c>
    </row>
    <row r="5" spans="1:5" x14ac:dyDescent="0.25">
      <c r="A5">
        <v>4</v>
      </c>
      <c r="B5">
        <f t="shared" si="0"/>
        <v>54</v>
      </c>
      <c r="C5" s="31">
        <f>'Telecomando meccanico'!$D$45*B5*A5</f>
        <v>31555.828800000003</v>
      </c>
      <c r="D5" s="31">
        <v>20300</v>
      </c>
      <c r="E5" s="31">
        <f t="shared" si="1"/>
        <v>-11255.828800000003</v>
      </c>
    </row>
    <row r="6" spans="1:5" x14ac:dyDescent="0.25">
      <c r="A6">
        <v>5</v>
      </c>
      <c r="B6">
        <f t="shared" si="0"/>
        <v>54</v>
      </c>
      <c r="C6" s="31">
        <f>'Telecomando meccanico'!$D$45*B6*A6</f>
        <v>39444.786000000007</v>
      </c>
      <c r="D6" s="31">
        <v>20300</v>
      </c>
      <c r="E6" s="31">
        <f t="shared" si="1"/>
        <v>-19144.786000000007</v>
      </c>
    </row>
    <row r="7" spans="1:5" x14ac:dyDescent="0.25">
      <c r="A7">
        <v>6</v>
      </c>
      <c r="B7">
        <f t="shared" si="0"/>
        <v>54</v>
      </c>
      <c r="C7" s="31">
        <f>'Telecomando meccanico'!$D$45*B7*A7</f>
        <v>47333.743200000004</v>
      </c>
      <c r="D7" s="31">
        <v>20300</v>
      </c>
      <c r="E7" s="31">
        <f t="shared" si="1"/>
        <v>-27033.743200000004</v>
      </c>
    </row>
    <row r="8" spans="1:5" x14ac:dyDescent="0.25">
      <c r="A8">
        <v>7</v>
      </c>
      <c r="B8">
        <f t="shared" si="0"/>
        <v>54</v>
      </c>
      <c r="C8" s="31">
        <f>'Telecomando meccanico'!$D$45*B8*A8</f>
        <v>55222.700400000002</v>
      </c>
      <c r="D8" s="31">
        <v>20300</v>
      </c>
      <c r="E8" s="31">
        <f t="shared" si="1"/>
        <v>-34922.700400000002</v>
      </c>
    </row>
    <row r="9" spans="1:5" x14ac:dyDescent="0.25">
      <c r="A9">
        <v>8</v>
      </c>
      <c r="B9">
        <f t="shared" si="0"/>
        <v>54</v>
      </c>
      <c r="C9" s="31">
        <f>'Telecomando meccanico'!$D$45*B9*A9</f>
        <v>63111.657600000006</v>
      </c>
      <c r="D9" s="31">
        <v>20300</v>
      </c>
      <c r="E9" s="31">
        <f t="shared" si="1"/>
        <v>-42811.657600000006</v>
      </c>
    </row>
    <row r="10" spans="1:5" x14ac:dyDescent="0.25">
      <c r="A10">
        <v>9</v>
      </c>
      <c r="B10">
        <f t="shared" si="0"/>
        <v>54</v>
      </c>
      <c r="C10" s="31">
        <f>'Telecomando meccanico'!$D$45*B10*A10</f>
        <v>71000.61480000001</v>
      </c>
      <c r="D10" s="31">
        <v>20300</v>
      </c>
      <c r="E10" s="31">
        <f t="shared" si="1"/>
        <v>-50700.61480000001</v>
      </c>
    </row>
    <row r="11" spans="1:5" x14ac:dyDescent="0.25">
      <c r="A11">
        <v>10</v>
      </c>
      <c r="B11">
        <f t="shared" si="0"/>
        <v>54</v>
      </c>
      <c r="C11" s="31">
        <f>'Telecomando meccanico'!$D$45*B11*A11</f>
        <v>78889.572000000015</v>
      </c>
      <c r="D11" s="31">
        <v>20300</v>
      </c>
      <c r="E11" s="31">
        <f t="shared" si="1"/>
        <v>-58589.572000000015</v>
      </c>
    </row>
    <row r="12" spans="1:5" x14ac:dyDescent="0.25">
      <c r="A12">
        <v>11</v>
      </c>
      <c r="B12">
        <f t="shared" si="0"/>
        <v>54</v>
      </c>
      <c r="C12" s="31">
        <f>'Telecomando meccanico'!$D$45*B12*A12</f>
        <v>86778.529200000004</v>
      </c>
      <c r="D12" s="31">
        <v>20300</v>
      </c>
      <c r="E12" s="31">
        <f t="shared" si="1"/>
        <v>-66478.529200000004</v>
      </c>
    </row>
    <row r="13" spans="1:5" x14ac:dyDescent="0.25">
      <c r="A13">
        <v>12</v>
      </c>
      <c r="B13">
        <f t="shared" si="0"/>
        <v>54</v>
      </c>
      <c r="C13" s="31">
        <f>'Telecomando meccanico'!$D$45*B13*A13</f>
        <v>94667.486400000009</v>
      </c>
      <c r="D13" s="31">
        <v>20300</v>
      </c>
      <c r="E13" s="31">
        <f t="shared" si="1"/>
        <v>-74367.486400000009</v>
      </c>
    </row>
    <row r="14" spans="1:5" x14ac:dyDescent="0.25">
      <c r="A14">
        <v>13</v>
      </c>
      <c r="B14">
        <f t="shared" si="0"/>
        <v>54</v>
      </c>
      <c r="C14" s="31">
        <f>'Telecomando meccanico'!$D$45*B14*A14</f>
        <v>102556.44360000001</v>
      </c>
      <c r="D14" s="31">
        <v>20300</v>
      </c>
      <c r="E14" s="31">
        <f t="shared" si="1"/>
        <v>-82256.443600000013</v>
      </c>
    </row>
    <row r="15" spans="1:5" x14ac:dyDescent="0.25">
      <c r="A15">
        <v>14</v>
      </c>
      <c r="B15">
        <f t="shared" si="0"/>
        <v>54</v>
      </c>
      <c r="C15" s="31">
        <f>'Telecomando meccanico'!$D$45*B15*A15</f>
        <v>110445.4008</v>
      </c>
      <c r="D15" s="31">
        <v>20300</v>
      </c>
      <c r="E15" s="31">
        <f t="shared" si="1"/>
        <v>-90145.400800000003</v>
      </c>
    </row>
    <row r="16" spans="1:5" x14ac:dyDescent="0.25">
      <c r="A16">
        <v>15</v>
      </c>
      <c r="B16">
        <f t="shared" si="0"/>
        <v>54</v>
      </c>
      <c r="C16" s="31">
        <f>'Telecomando meccanico'!$D$45*B16*A16</f>
        <v>118334.35800000001</v>
      </c>
      <c r="D16" s="31">
        <v>20300</v>
      </c>
      <c r="E16" s="31">
        <f t="shared" si="1"/>
        <v>-98034.358000000007</v>
      </c>
    </row>
    <row r="17" spans="1:5" x14ac:dyDescent="0.25">
      <c r="A17">
        <v>16</v>
      </c>
      <c r="B17">
        <f t="shared" si="0"/>
        <v>54</v>
      </c>
      <c r="C17" s="31">
        <f>'Telecomando meccanico'!$D$45*B17*A17</f>
        <v>126223.31520000001</v>
      </c>
      <c r="D17" s="31">
        <v>20300</v>
      </c>
      <c r="E17" s="31">
        <f t="shared" si="1"/>
        <v>-105923.31520000001</v>
      </c>
    </row>
    <row r="18" spans="1:5" x14ac:dyDescent="0.25">
      <c r="A18">
        <v>17</v>
      </c>
      <c r="B18">
        <f t="shared" si="0"/>
        <v>54</v>
      </c>
      <c r="C18" s="31">
        <f>'Telecomando meccanico'!$D$45*B18*A18</f>
        <v>134112.27240000002</v>
      </c>
      <c r="D18" s="31">
        <v>20300</v>
      </c>
      <c r="E18" s="31">
        <f t="shared" si="1"/>
        <v>-113812.27240000002</v>
      </c>
    </row>
    <row r="19" spans="1:5" x14ac:dyDescent="0.25">
      <c r="A19">
        <v>18</v>
      </c>
      <c r="B19">
        <f t="shared" si="0"/>
        <v>54</v>
      </c>
      <c r="C19" s="31">
        <f>'Telecomando meccanico'!$D$45*B19*A19</f>
        <v>142001.22960000002</v>
      </c>
      <c r="D19" s="31">
        <v>20300</v>
      </c>
      <c r="E19" s="31">
        <f t="shared" si="1"/>
        <v>-121701.22960000002</v>
      </c>
    </row>
    <row r="20" spans="1:5" x14ac:dyDescent="0.25">
      <c r="A20">
        <v>19</v>
      </c>
      <c r="B20">
        <f t="shared" si="0"/>
        <v>54</v>
      </c>
      <c r="C20" s="31">
        <f>'Telecomando meccanico'!$D$45*B20*A20</f>
        <v>149890.18680000002</v>
      </c>
      <c r="D20" s="31">
        <v>20300</v>
      </c>
      <c r="E20" s="31">
        <f t="shared" si="1"/>
        <v>-129590.18680000002</v>
      </c>
    </row>
    <row r="21" spans="1:5" x14ac:dyDescent="0.25">
      <c r="A21">
        <v>20</v>
      </c>
      <c r="B21">
        <f t="shared" si="0"/>
        <v>54</v>
      </c>
      <c r="C21" s="31">
        <f>'Telecomando meccanico'!$D$45*B21*A21</f>
        <v>157779.14400000003</v>
      </c>
      <c r="D21" s="31">
        <v>20300</v>
      </c>
      <c r="E21" s="31">
        <f t="shared" si="1"/>
        <v>-137479.14400000003</v>
      </c>
    </row>
    <row r="22" spans="1:5" x14ac:dyDescent="0.25">
      <c r="A22">
        <v>21</v>
      </c>
      <c r="B22">
        <f t="shared" si="0"/>
        <v>54</v>
      </c>
      <c r="C22" s="31">
        <f>'Telecomando meccanico'!$D$45*B22*A22</f>
        <v>165668.1012</v>
      </c>
      <c r="D22" s="31">
        <v>20300</v>
      </c>
      <c r="E22" s="31">
        <f t="shared" si="1"/>
        <v>-145368.1012</v>
      </c>
    </row>
    <row r="23" spans="1:5" x14ac:dyDescent="0.25">
      <c r="A23">
        <v>22</v>
      </c>
      <c r="B23">
        <f t="shared" si="0"/>
        <v>54</v>
      </c>
      <c r="C23" s="31">
        <f>'Telecomando meccanico'!$D$45*B23*A23</f>
        <v>173557.05840000001</v>
      </c>
      <c r="D23" s="31">
        <v>20300</v>
      </c>
      <c r="E23" s="31">
        <f t="shared" si="1"/>
        <v>-153257.05840000001</v>
      </c>
    </row>
    <row r="24" spans="1:5" x14ac:dyDescent="0.25">
      <c r="A24">
        <v>23</v>
      </c>
      <c r="B24">
        <f t="shared" si="0"/>
        <v>54</v>
      </c>
      <c r="C24" s="31">
        <f>'Telecomando meccanico'!$D$45*B24*A24</f>
        <v>181446.01560000001</v>
      </c>
      <c r="D24" s="31">
        <v>20300</v>
      </c>
      <c r="E24" s="31">
        <f t="shared" si="1"/>
        <v>-161146.01560000001</v>
      </c>
    </row>
    <row r="25" spans="1:5" x14ac:dyDescent="0.25">
      <c r="A25">
        <v>24</v>
      </c>
      <c r="B25">
        <f t="shared" si="0"/>
        <v>54</v>
      </c>
      <c r="C25" s="31">
        <f>'Telecomando meccanico'!$D$45*B25*A25</f>
        <v>189334.97280000002</v>
      </c>
      <c r="D25" s="31">
        <v>20300</v>
      </c>
      <c r="E25" s="31">
        <f t="shared" si="1"/>
        <v>-169034.97280000002</v>
      </c>
    </row>
    <row r="26" spans="1:5" x14ac:dyDescent="0.25">
      <c r="A26">
        <v>25</v>
      </c>
      <c r="B26">
        <f t="shared" si="0"/>
        <v>54</v>
      </c>
      <c r="C26" s="31">
        <f>'Telecomando meccanico'!$D$45*B26*A26</f>
        <v>197223.93000000002</v>
      </c>
      <c r="D26" s="31">
        <v>20300</v>
      </c>
      <c r="E26" s="31">
        <f t="shared" si="1"/>
        <v>-176923.93000000002</v>
      </c>
    </row>
    <row r="27" spans="1:5" x14ac:dyDescent="0.25">
      <c r="A27">
        <v>26</v>
      </c>
      <c r="B27">
        <f t="shared" si="0"/>
        <v>54</v>
      </c>
      <c r="C27" s="31">
        <f>'Telecomando meccanico'!$D$45*B27*A27</f>
        <v>205112.88720000003</v>
      </c>
      <c r="D27" s="31">
        <v>20300</v>
      </c>
      <c r="E27" s="31">
        <f t="shared" si="1"/>
        <v>-184812.88720000003</v>
      </c>
    </row>
    <row r="28" spans="1:5" x14ac:dyDescent="0.25">
      <c r="A28">
        <v>27</v>
      </c>
      <c r="B28">
        <f t="shared" si="0"/>
        <v>54</v>
      </c>
      <c r="C28" s="31">
        <f>'Telecomando meccanico'!$D$45*B28*A28</f>
        <v>213001.84440000003</v>
      </c>
      <c r="D28" s="31">
        <v>20300</v>
      </c>
      <c r="E28" s="31">
        <f t="shared" si="1"/>
        <v>-192701.84440000003</v>
      </c>
    </row>
    <row r="29" spans="1:5" x14ac:dyDescent="0.25">
      <c r="A29">
        <v>28</v>
      </c>
      <c r="B29">
        <f t="shared" si="0"/>
        <v>54</v>
      </c>
      <c r="C29" s="31">
        <f>'Telecomando meccanico'!$D$45*B29*A29</f>
        <v>220890.80160000001</v>
      </c>
      <c r="D29" s="31">
        <v>20300</v>
      </c>
      <c r="E29" s="31">
        <f t="shared" si="1"/>
        <v>-200590.80160000001</v>
      </c>
    </row>
    <row r="30" spans="1:5" x14ac:dyDescent="0.25">
      <c r="A30">
        <v>29</v>
      </c>
      <c r="B30">
        <f t="shared" si="0"/>
        <v>54</v>
      </c>
      <c r="C30" s="31">
        <f>'Telecomando meccanico'!$D$45*B30*A30</f>
        <v>228779.75880000001</v>
      </c>
      <c r="D30" s="31">
        <v>20300</v>
      </c>
      <c r="E30" s="31">
        <f t="shared" si="1"/>
        <v>-208479.75880000001</v>
      </c>
    </row>
    <row r="31" spans="1:5" x14ac:dyDescent="0.25">
      <c r="A31">
        <v>30</v>
      </c>
      <c r="B31">
        <f t="shared" si="0"/>
        <v>54</v>
      </c>
      <c r="C31" s="31">
        <f>'Telecomando meccanico'!$D$45*B31*A31</f>
        <v>236668.71600000001</v>
      </c>
      <c r="D31" s="31">
        <v>20300</v>
      </c>
      <c r="E31" s="31">
        <f t="shared" si="1"/>
        <v>-216368.71600000001</v>
      </c>
    </row>
  </sheetData>
  <conditionalFormatting sqref="E2:E31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{A88174DB-FA9D-43FA-A43B-7E8E4944A861}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8174DB-FA9D-43FA-A43B-7E8E4944A86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E2:E31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86B59-9662-4478-9DA7-E798547B5CCF}">
  <dimension ref="A1:G45"/>
  <sheetViews>
    <sheetView workbookViewId="0">
      <selection activeCell="D38" sqref="D38"/>
    </sheetView>
  </sheetViews>
  <sheetFormatPr defaultRowHeight="15" x14ac:dyDescent="0.25"/>
  <cols>
    <col min="1" max="1" width="38.5703125" bestFit="1" customWidth="1"/>
    <col min="2" max="2" width="15.7109375" customWidth="1"/>
    <col min="3" max="3" width="17.42578125" customWidth="1"/>
    <col min="4" max="4" width="15.7109375" customWidth="1"/>
  </cols>
  <sheetData>
    <row r="1" spans="1:7" x14ac:dyDescent="0.25">
      <c r="A1" s="15" t="s">
        <v>35</v>
      </c>
      <c r="B1" s="15" t="s">
        <v>36</v>
      </c>
      <c r="C1" s="15" t="s">
        <v>37</v>
      </c>
      <c r="D1" s="15" t="s">
        <v>38</v>
      </c>
    </row>
    <row r="2" spans="1:7" x14ac:dyDescent="0.25">
      <c r="A2" s="1" t="s">
        <v>0</v>
      </c>
      <c r="B2" s="2">
        <v>1</v>
      </c>
      <c r="C2" s="3">
        <v>0.48</v>
      </c>
      <c r="D2" s="3">
        <f t="shared" ref="D2:D36" si="0">B2*C2</f>
        <v>0.48</v>
      </c>
    </row>
    <row r="3" spans="1:7" x14ac:dyDescent="0.25">
      <c r="A3" s="1" t="s">
        <v>1</v>
      </c>
      <c r="B3" s="2">
        <v>7</v>
      </c>
      <c r="C3" s="3">
        <v>4.19E-2</v>
      </c>
      <c r="D3" s="3">
        <f t="shared" si="0"/>
        <v>0.29330000000000001</v>
      </c>
    </row>
    <row r="4" spans="1:7" x14ac:dyDescent="0.25">
      <c r="A4" s="1" t="s">
        <v>2</v>
      </c>
      <c r="B4" s="2">
        <v>2</v>
      </c>
      <c r="C4" s="3">
        <v>0.32590000000000002</v>
      </c>
      <c r="D4" s="3">
        <f t="shared" si="0"/>
        <v>0.65180000000000005</v>
      </c>
    </row>
    <row r="5" spans="1:7" x14ac:dyDescent="0.25">
      <c r="A5" s="1" t="s">
        <v>3</v>
      </c>
      <c r="B5" s="2">
        <v>1</v>
      </c>
      <c r="C5" s="3">
        <v>1.03</v>
      </c>
      <c r="D5" s="3">
        <f t="shared" si="0"/>
        <v>1.03</v>
      </c>
    </row>
    <row r="6" spans="1:7" x14ac:dyDescent="0.25">
      <c r="A6" s="1" t="s">
        <v>4</v>
      </c>
      <c r="B6" s="2">
        <v>1</v>
      </c>
      <c r="C6" s="3">
        <v>0.129</v>
      </c>
      <c r="D6" s="3">
        <f t="shared" si="0"/>
        <v>0.129</v>
      </c>
    </row>
    <row r="7" spans="1:7" x14ac:dyDescent="0.25">
      <c r="A7" s="1" t="s">
        <v>5</v>
      </c>
      <c r="B7" s="2">
        <v>4</v>
      </c>
      <c r="C7" s="3">
        <v>0.1525</v>
      </c>
      <c r="D7" s="3">
        <f t="shared" si="0"/>
        <v>0.61</v>
      </c>
    </row>
    <row r="8" spans="1:7" x14ac:dyDescent="0.25">
      <c r="A8" s="1" t="s">
        <v>6</v>
      </c>
      <c r="B8" s="2">
        <v>1</v>
      </c>
      <c r="C8" s="3">
        <v>0.13139999999999999</v>
      </c>
      <c r="D8" s="3">
        <f t="shared" si="0"/>
        <v>0.13139999999999999</v>
      </c>
    </row>
    <row r="9" spans="1:7" x14ac:dyDescent="0.25">
      <c r="A9" s="4" t="s">
        <v>7</v>
      </c>
      <c r="B9" s="5">
        <v>2</v>
      </c>
      <c r="C9" s="3">
        <v>3</v>
      </c>
      <c r="D9" s="3">
        <f t="shared" si="0"/>
        <v>6</v>
      </c>
    </row>
    <row r="10" spans="1:7" x14ac:dyDescent="0.25">
      <c r="A10" s="1" t="s">
        <v>8</v>
      </c>
      <c r="B10" s="2">
        <v>1</v>
      </c>
      <c r="C10" s="3">
        <v>0.4</v>
      </c>
      <c r="D10" s="3">
        <f t="shared" si="0"/>
        <v>0.4</v>
      </c>
    </row>
    <row r="11" spans="1:7" x14ac:dyDescent="0.25">
      <c r="A11" s="1" t="s">
        <v>8</v>
      </c>
      <c r="B11" s="2">
        <v>1</v>
      </c>
      <c r="C11" s="3">
        <v>2.58</v>
      </c>
      <c r="D11" s="3">
        <f t="shared" si="0"/>
        <v>2.58</v>
      </c>
    </row>
    <row r="12" spans="1:7" x14ac:dyDescent="0.25">
      <c r="A12" s="1" t="s">
        <v>9</v>
      </c>
      <c r="B12" s="2">
        <v>2</v>
      </c>
      <c r="C12" s="3">
        <v>0.10299999999999999</v>
      </c>
      <c r="D12" s="3">
        <f t="shared" si="0"/>
        <v>0.20599999999999999</v>
      </c>
    </row>
    <row r="13" spans="1:7" x14ac:dyDescent="0.25">
      <c r="A13" s="1" t="s">
        <v>10</v>
      </c>
      <c r="B13" s="2">
        <v>9</v>
      </c>
      <c r="C13" s="3">
        <v>1.9599999999999999E-2</v>
      </c>
      <c r="D13" s="3">
        <f t="shared" si="0"/>
        <v>0.1764</v>
      </c>
    </row>
    <row r="14" spans="1:7" x14ac:dyDescent="0.25">
      <c r="A14" s="1" t="s">
        <v>11</v>
      </c>
      <c r="B14" s="7">
        <v>1</v>
      </c>
      <c r="C14" s="8">
        <v>4.9700000000000001E-2</v>
      </c>
      <c r="D14" s="3">
        <f t="shared" si="0"/>
        <v>4.9700000000000001E-2</v>
      </c>
    </row>
    <row r="15" spans="1:7" x14ac:dyDescent="0.25">
      <c r="A15" s="1" t="s">
        <v>12</v>
      </c>
      <c r="B15" s="5">
        <v>1</v>
      </c>
      <c r="C15" s="3">
        <v>1.23E-2</v>
      </c>
      <c r="D15" s="3">
        <f t="shared" si="0"/>
        <v>1.23E-2</v>
      </c>
      <c r="G15" s="16"/>
    </row>
    <row r="16" spans="1:7" x14ac:dyDescent="0.25">
      <c r="A16" s="1" t="s">
        <v>13</v>
      </c>
      <c r="B16" s="5">
        <v>1</v>
      </c>
      <c r="C16" s="3">
        <v>1.72E-2</v>
      </c>
      <c r="D16" s="3">
        <f t="shared" si="0"/>
        <v>1.72E-2</v>
      </c>
    </row>
    <row r="17" spans="1:4" x14ac:dyDescent="0.25">
      <c r="A17" s="1" t="s">
        <v>14</v>
      </c>
      <c r="B17" s="5">
        <v>1</v>
      </c>
      <c r="C17" s="3">
        <v>1.95E-2</v>
      </c>
      <c r="D17" s="3">
        <f t="shared" si="0"/>
        <v>1.95E-2</v>
      </c>
    </row>
    <row r="18" spans="1:4" x14ac:dyDescent="0.25">
      <c r="A18" s="1" t="s">
        <v>15</v>
      </c>
      <c r="B18" s="5">
        <v>1</v>
      </c>
      <c r="C18" s="3">
        <v>1.7100000000000001E-2</v>
      </c>
      <c r="D18" s="3">
        <f t="shared" si="0"/>
        <v>1.7100000000000001E-2</v>
      </c>
    </row>
    <row r="19" spans="1:4" x14ac:dyDescent="0.25">
      <c r="A19" s="1" t="s">
        <v>16</v>
      </c>
      <c r="B19" s="2">
        <v>1</v>
      </c>
      <c r="C19" s="3">
        <v>1.9599999999999999E-2</v>
      </c>
      <c r="D19" s="3">
        <f t="shared" si="0"/>
        <v>1.9599999999999999E-2</v>
      </c>
    </row>
    <row r="20" spans="1:4" x14ac:dyDescent="0.25">
      <c r="A20" s="1" t="s">
        <v>17</v>
      </c>
      <c r="B20" s="2">
        <v>4</v>
      </c>
      <c r="C20" s="3">
        <v>1.9599999999999999E-2</v>
      </c>
      <c r="D20" s="3">
        <f t="shared" si="0"/>
        <v>7.8399999999999997E-2</v>
      </c>
    </row>
    <row r="21" spans="1:4" x14ac:dyDescent="0.25">
      <c r="A21" s="1" t="s">
        <v>18</v>
      </c>
      <c r="B21" s="2">
        <v>4</v>
      </c>
      <c r="C21" s="3">
        <v>9.7199999999999995E-2</v>
      </c>
      <c r="D21" s="3">
        <f t="shared" si="0"/>
        <v>0.38879999999999998</v>
      </c>
    </row>
    <row r="22" spans="1:4" x14ac:dyDescent="0.25">
      <c r="A22" s="1" t="s">
        <v>19</v>
      </c>
      <c r="B22" s="2">
        <v>1</v>
      </c>
      <c r="C22" s="3">
        <v>0.1108</v>
      </c>
      <c r="D22" s="3">
        <f t="shared" si="0"/>
        <v>0.1108</v>
      </c>
    </row>
    <row r="23" spans="1:4" x14ac:dyDescent="0.25">
      <c r="A23" s="1" t="s">
        <v>20</v>
      </c>
      <c r="B23" s="2">
        <v>1</v>
      </c>
      <c r="C23" s="3"/>
      <c r="D23" s="3">
        <f t="shared" si="0"/>
        <v>0</v>
      </c>
    </row>
    <row r="24" spans="1:4" x14ac:dyDescent="0.25">
      <c r="A24" s="4" t="s">
        <v>21</v>
      </c>
      <c r="B24" s="5">
        <v>1</v>
      </c>
      <c r="C24" s="6"/>
      <c r="D24" s="3">
        <f t="shared" si="0"/>
        <v>0</v>
      </c>
    </row>
    <row r="25" spans="1:4" x14ac:dyDescent="0.25">
      <c r="A25" s="1" t="s">
        <v>22</v>
      </c>
      <c r="B25" s="2">
        <v>1</v>
      </c>
      <c r="C25" s="3">
        <v>0.20499999999999999</v>
      </c>
      <c r="D25" s="3">
        <f t="shared" si="0"/>
        <v>0.20499999999999999</v>
      </c>
    </row>
    <row r="26" spans="1:4" x14ac:dyDescent="0.25">
      <c r="A26" s="1" t="s">
        <v>23</v>
      </c>
      <c r="B26" s="2">
        <v>1</v>
      </c>
      <c r="C26" s="3">
        <v>3.25</v>
      </c>
      <c r="D26" s="3">
        <f t="shared" si="0"/>
        <v>3.25</v>
      </c>
    </row>
    <row r="27" spans="1:4" x14ac:dyDescent="0.25">
      <c r="A27" s="1" t="s">
        <v>24</v>
      </c>
      <c r="B27" s="2">
        <v>1</v>
      </c>
      <c r="C27" s="3">
        <v>1.1100000000000001</v>
      </c>
      <c r="D27" s="3">
        <f t="shared" si="0"/>
        <v>1.1100000000000001</v>
      </c>
    </row>
    <row r="28" spans="1:4" x14ac:dyDescent="0.25">
      <c r="A28" s="1" t="s">
        <v>25</v>
      </c>
      <c r="B28" s="2">
        <v>1</v>
      </c>
      <c r="C28" s="9">
        <v>1.71</v>
      </c>
      <c r="D28" s="3">
        <f t="shared" si="0"/>
        <v>1.71</v>
      </c>
    </row>
    <row r="29" spans="1:4" x14ac:dyDescent="0.25">
      <c r="A29" s="1" t="s">
        <v>26</v>
      </c>
      <c r="B29" s="2">
        <v>1</v>
      </c>
      <c r="C29" s="9">
        <v>11.7</v>
      </c>
      <c r="D29" s="3">
        <f t="shared" si="0"/>
        <v>11.7</v>
      </c>
    </row>
    <row r="30" spans="1:4" x14ac:dyDescent="0.25">
      <c r="A30" s="1" t="s">
        <v>27</v>
      </c>
      <c r="B30" s="2">
        <v>1</v>
      </c>
      <c r="C30" s="9">
        <v>1.68</v>
      </c>
      <c r="D30" s="3">
        <f t="shared" si="0"/>
        <v>1.68</v>
      </c>
    </row>
    <row r="31" spans="1:4" x14ac:dyDescent="0.25">
      <c r="A31" s="1" t="s">
        <v>28</v>
      </c>
      <c r="B31" s="2">
        <v>1</v>
      </c>
      <c r="C31" s="3">
        <v>0.2387</v>
      </c>
      <c r="D31" s="3">
        <f t="shared" si="0"/>
        <v>0.2387</v>
      </c>
    </row>
    <row r="32" spans="1:4" x14ac:dyDescent="0.25">
      <c r="A32" s="1" t="s">
        <v>29</v>
      </c>
      <c r="B32" s="2">
        <v>1</v>
      </c>
      <c r="C32" s="3"/>
      <c r="D32" s="3">
        <f t="shared" si="0"/>
        <v>0</v>
      </c>
    </row>
    <row r="33" spans="1:4" x14ac:dyDescent="0.25">
      <c r="A33" s="1" t="s">
        <v>30</v>
      </c>
      <c r="B33" s="2">
        <v>2</v>
      </c>
      <c r="C33" s="3">
        <v>0.1376</v>
      </c>
      <c r="D33" s="3">
        <f t="shared" si="0"/>
        <v>0.2752</v>
      </c>
    </row>
    <row r="34" spans="1:4" x14ac:dyDescent="0.25">
      <c r="A34" s="1" t="s">
        <v>31</v>
      </c>
      <c r="B34" s="2">
        <v>4</v>
      </c>
      <c r="C34" s="3">
        <v>0.52</v>
      </c>
      <c r="D34" s="3">
        <f t="shared" si="0"/>
        <v>2.08</v>
      </c>
    </row>
    <row r="35" spans="1:4" x14ac:dyDescent="0.25">
      <c r="A35" s="1" t="s">
        <v>32</v>
      </c>
      <c r="B35" s="2">
        <v>4</v>
      </c>
      <c r="C35" s="3">
        <v>1.09E-2</v>
      </c>
      <c r="D35" s="3">
        <f t="shared" si="0"/>
        <v>4.36E-2</v>
      </c>
    </row>
    <row r="36" spans="1:4" x14ac:dyDescent="0.25">
      <c r="A36" s="1" t="s">
        <v>33</v>
      </c>
      <c r="B36" s="2">
        <v>4</v>
      </c>
      <c r="C36" s="3">
        <v>9.9500000000000005E-2</v>
      </c>
      <c r="D36" s="3">
        <f t="shared" si="0"/>
        <v>0.39800000000000002</v>
      </c>
    </row>
    <row r="37" spans="1:4" x14ac:dyDescent="0.25">
      <c r="A37" s="10" t="s">
        <v>34</v>
      </c>
      <c r="B37" s="11">
        <v>1</v>
      </c>
      <c r="C37" s="12"/>
      <c r="D37" s="12">
        <v>10</v>
      </c>
    </row>
    <row r="38" spans="1:4" x14ac:dyDescent="0.25">
      <c r="A38" s="1" t="s">
        <v>38</v>
      </c>
      <c r="B38" s="13"/>
      <c r="C38" s="14"/>
      <c r="D38" s="3">
        <f>SUBTOTAL(109,Tabella2[Totale])</f>
        <v>46.091799999999999</v>
      </c>
    </row>
    <row r="40" spans="1:4" x14ac:dyDescent="0.25">
      <c r="A40" s="24" t="s">
        <v>35</v>
      </c>
      <c r="B40" s="24" t="s">
        <v>44</v>
      </c>
      <c r="C40" s="24" t="s">
        <v>45</v>
      </c>
      <c r="D40" s="24" t="s">
        <v>38</v>
      </c>
    </row>
    <row r="41" spans="1:4" x14ac:dyDescent="0.25">
      <c r="A41" s="17" t="s">
        <v>43</v>
      </c>
      <c r="B41" s="18">
        <v>4</v>
      </c>
      <c r="C41" s="19">
        <v>25</v>
      </c>
      <c r="D41" s="19">
        <f>C41*B41</f>
        <v>100</v>
      </c>
    </row>
    <row r="42" spans="1:4" ht="15.75" thickBot="1" x14ac:dyDescent="0.3">
      <c r="A42" s="28" t="s">
        <v>48</v>
      </c>
      <c r="B42" s="29"/>
      <c r="C42" s="30">
        <v>80</v>
      </c>
      <c r="D42" s="30"/>
    </row>
    <row r="43" spans="1:4" ht="15.75" thickTop="1" x14ac:dyDescent="0.25">
      <c r="A43" s="20" t="s">
        <v>38</v>
      </c>
      <c r="B43" s="21"/>
      <c r="C43" s="22"/>
      <c r="D43" s="23">
        <f>SUM(D41)</f>
        <v>100</v>
      </c>
    </row>
    <row r="44" spans="1:4" ht="15.75" thickBot="1" x14ac:dyDescent="0.3"/>
    <row r="45" spans="1:4" ht="15.75" thickTop="1" x14ac:dyDescent="0.25">
      <c r="A45" s="25" t="s">
        <v>46</v>
      </c>
      <c r="B45" s="26"/>
      <c r="C45" s="27"/>
      <c r="D45" s="23">
        <f>Tabella2[[#Totals],[Totale]]+D43</f>
        <v>146.09180000000001</v>
      </c>
    </row>
  </sheetData>
  <mergeCells count="1">
    <mergeCell ref="A45:C45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CostiBenefici</vt:lpstr>
      <vt:lpstr>Costo negli anni</vt:lpstr>
      <vt:lpstr>Telecomando meccanico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2023-01-20T15:29:38Z</dcterms:modified>
</cp:coreProperties>
</file>