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oloattanasio/Documents/GitHub/Archaeos/"/>
    </mc:Choice>
  </mc:AlternateContent>
  <xr:revisionPtr revIDLastSave="0" documentId="13_ncr:1_{1B075197-D30A-5442-B4F7-3559C51B852A}" xr6:coauthVersionLast="47" xr6:coauthVersionMax="47" xr10:uidLastSave="{00000000-0000-0000-0000-000000000000}"/>
  <bookViews>
    <workbookView xWindow="13940" yWindow="740" windowWidth="29380" windowHeight="18380" xr2:uid="{583A5FEB-AE4E-B242-A25F-127587735FEC}"/>
  </bookViews>
  <sheets>
    <sheet name="Sheet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28" i="1" l="1"/>
  <c r="R127" i="1"/>
  <c r="T136" i="1"/>
  <c r="L154" i="1"/>
  <c r="R143" i="1"/>
  <c r="L142" i="1"/>
  <c r="L141" i="1"/>
  <c r="L140" i="1"/>
  <c r="S129" i="1"/>
  <c r="T129" i="1" s="1"/>
  <c r="R129" i="1"/>
  <c r="L129" i="1"/>
  <c r="S126" i="1"/>
  <c r="R123" i="1"/>
  <c r="L122" i="1"/>
  <c r="S122" i="1" s="1"/>
  <c r="T122" i="1" s="1"/>
  <c r="S42" i="1"/>
  <c r="R42" i="1"/>
  <c r="L42" i="1"/>
  <c r="R6" i="1"/>
  <c r="L6" i="1"/>
  <c r="S6" i="1" s="1"/>
  <c r="T6" i="1" s="1"/>
  <c r="L62" i="1"/>
  <c r="T3" i="1"/>
  <c r="T11" i="1"/>
  <c r="T13" i="1"/>
  <c r="T20" i="1"/>
  <c r="T21" i="1"/>
  <c r="T28" i="1"/>
  <c r="T29" i="1"/>
  <c r="T37" i="1"/>
  <c r="T38" i="1"/>
  <c r="T46" i="1"/>
  <c r="T47" i="1"/>
  <c r="T54" i="1"/>
  <c r="T55" i="1"/>
  <c r="T131" i="1"/>
  <c r="T138" i="1"/>
  <c r="T139" i="1"/>
  <c r="T154" i="1"/>
  <c r="S16" i="1"/>
  <c r="T16" i="1" s="1"/>
  <c r="S32" i="1"/>
  <c r="T32" i="1" s="1"/>
  <c r="S38" i="1"/>
  <c r="S47" i="1"/>
  <c r="S55" i="1"/>
  <c r="S57" i="1"/>
  <c r="T57" i="1" s="1"/>
  <c r="S63" i="1"/>
  <c r="T63" i="1" s="1"/>
  <c r="S65" i="1"/>
  <c r="T65" i="1" s="1"/>
  <c r="S79" i="1"/>
  <c r="S80" i="1"/>
  <c r="T80" i="1" s="1"/>
  <c r="S81" i="1"/>
  <c r="S103" i="1"/>
  <c r="T103" i="1" s="1"/>
  <c r="S120" i="1"/>
  <c r="T120" i="1" s="1"/>
  <c r="R2" i="1"/>
  <c r="T2" i="1" s="1"/>
  <c r="R154" i="1"/>
  <c r="R152" i="1"/>
  <c r="R145" i="1"/>
  <c r="R144" i="1"/>
  <c r="R142" i="1"/>
  <c r="R141" i="1"/>
  <c r="R140" i="1"/>
  <c r="R139" i="1"/>
  <c r="R138" i="1"/>
  <c r="R137" i="1"/>
  <c r="R136" i="1"/>
  <c r="R135" i="1"/>
  <c r="R134" i="1"/>
  <c r="R133" i="1"/>
  <c r="T133" i="1" s="1"/>
  <c r="R132" i="1"/>
  <c r="R131" i="1"/>
  <c r="R130" i="1"/>
  <c r="R126" i="1"/>
  <c r="R125" i="1"/>
  <c r="R124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1" i="1"/>
  <c r="R40" i="1"/>
  <c r="T40" i="1" s="1"/>
  <c r="R39" i="1"/>
  <c r="R38" i="1"/>
  <c r="R37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1" i="1"/>
  <c r="R10" i="1"/>
  <c r="R9" i="1"/>
  <c r="R8" i="1"/>
  <c r="R7" i="1"/>
  <c r="R5" i="1"/>
  <c r="R4" i="1"/>
  <c r="R3" i="1"/>
  <c r="S140" i="1"/>
  <c r="T140" i="1" s="1"/>
  <c r="S154" i="1"/>
  <c r="L152" i="1"/>
  <c r="S152" i="1" s="1"/>
  <c r="T152" i="1" s="1"/>
  <c r="L145" i="1"/>
  <c r="S145" i="1" s="1"/>
  <c r="T145" i="1" s="1"/>
  <c r="L144" i="1"/>
  <c r="S144" i="1" s="1"/>
  <c r="T144" i="1" s="1"/>
  <c r="S142" i="1"/>
  <c r="T142" i="1" s="1"/>
  <c r="S141" i="1"/>
  <c r="T141" i="1" s="1"/>
  <c r="L139" i="1"/>
  <c r="S139" i="1" s="1"/>
  <c r="L138" i="1"/>
  <c r="S138" i="1" s="1"/>
  <c r="L137" i="1"/>
  <c r="S137" i="1" s="1"/>
  <c r="T137" i="1" s="1"/>
  <c r="L136" i="1"/>
  <c r="S136" i="1" s="1"/>
  <c r="L135" i="1"/>
  <c r="S135" i="1" s="1"/>
  <c r="T135" i="1" s="1"/>
  <c r="L134" i="1"/>
  <c r="S134" i="1" s="1"/>
  <c r="T134" i="1" s="1"/>
  <c r="L133" i="1"/>
  <c r="S133" i="1" s="1"/>
  <c r="L132" i="1"/>
  <c r="S132" i="1" s="1"/>
  <c r="T132" i="1" s="1"/>
  <c r="L131" i="1"/>
  <c r="S131" i="1" s="1"/>
  <c r="L130" i="1"/>
  <c r="S130" i="1" s="1"/>
  <c r="L126" i="1"/>
  <c r="T126" i="1" s="1"/>
  <c r="L125" i="1"/>
  <c r="S125" i="1" s="1"/>
  <c r="L124" i="1"/>
  <c r="S124" i="1" s="1"/>
  <c r="L123" i="1"/>
  <c r="S123" i="1" s="1"/>
  <c r="L121" i="1"/>
  <c r="S121" i="1" s="1"/>
  <c r="L120" i="1"/>
  <c r="L119" i="1"/>
  <c r="S119" i="1" s="1"/>
  <c r="T119" i="1" s="1"/>
  <c r="L118" i="1"/>
  <c r="S118" i="1" s="1"/>
  <c r="T118" i="1" s="1"/>
  <c r="L117" i="1"/>
  <c r="S117" i="1" s="1"/>
  <c r="L116" i="1"/>
  <c r="S116" i="1" s="1"/>
  <c r="L115" i="1"/>
  <c r="S115" i="1" s="1"/>
  <c r="L114" i="1"/>
  <c r="S114" i="1" s="1"/>
  <c r="T114" i="1" s="1"/>
  <c r="L113" i="1"/>
  <c r="S113" i="1" s="1"/>
  <c r="L112" i="1"/>
  <c r="S112" i="1" s="1"/>
  <c r="T112" i="1" s="1"/>
  <c r="L111" i="1"/>
  <c r="S111" i="1" s="1"/>
  <c r="T111" i="1" s="1"/>
  <c r="L110" i="1"/>
  <c r="S110" i="1" s="1"/>
  <c r="T110" i="1" s="1"/>
  <c r="L109" i="1"/>
  <c r="S109" i="1" s="1"/>
  <c r="L108" i="1"/>
  <c r="S108" i="1" s="1"/>
  <c r="L107" i="1"/>
  <c r="S107" i="1" s="1"/>
  <c r="L106" i="1"/>
  <c r="S106" i="1" s="1"/>
  <c r="T106" i="1" s="1"/>
  <c r="L105" i="1"/>
  <c r="S105" i="1" s="1"/>
  <c r="L104" i="1"/>
  <c r="S104" i="1" s="1"/>
  <c r="T104" i="1" s="1"/>
  <c r="L103" i="1"/>
  <c r="L102" i="1"/>
  <c r="S102" i="1" s="1"/>
  <c r="T102" i="1" s="1"/>
  <c r="L101" i="1"/>
  <c r="S101" i="1" s="1"/>
  <c r="L100" i="1"/>
  <c r="S100" i="1" s="1"/>
  <c r="L99" i="1"/>
  <c r="S99" i="1" s="1"/>
  <c r="L98" i="1"/>
  <c r="S98" i="1" s="1"/>
  <c r="T98" i="1" s="1"/>
  <c r="L97" i="1"/>
  <c r="S97" i="1" s="1"/>
  <c r="L96" i="1"/>
  <c r="S96" i="1" s="1"/>
  <c r="T96" i="1" s="1"/>
  <c r="L95" i="1"/>
  <c r="S95" i="1" s="1"/>
  <c r="T95" i="1" s="1"/>
  <c r="L94" i="1"/>
  <c r="S94" i="1" s="1"/>
  <c r="T94" i="1" s="1"/>
  <c r="L93" i="1"/>
  <c r="S93" i="1" s="1"/>
  <c r="L92" i="1"/>
  <c r="S92" i="1" s="1"/>
  <c r="L91" i="1"/>
  <c r="S91" i="1" s="1"/>
  <c r="L90" i="1"/>
  <c r="S90" i="1" s="1"/>
  <c r="T90" i="1" s="1"/>
  <c r="L89" i="1"/>
  <c r="S89" i="1" s="1"/>
  <c r="L88" i="1"/>
  <c r="S88" i="1" s="1"/>
  <c r="T88" i="1" s="1"/>
  <c r="L87" i="1"/>
  <c r="S87" i="1" s="1"/>
  <c r="T87" i="1" s="1"/>
  <c r="L86" i="1"/>
  <c r="S86" i="1" s="1"/>
  <c r="T86" i="1" s="1"/>
  <c r="L37" i="1"/>
  <c r="S37" i="1" s="1"/>
  <c r="L41" i="1"/>
  <c r="S41" i="1" s="1"/>
  <c r="T41" i="1" s="1"/>
  <c r="L40" i="1"/>
  <c r="S40" i="1" s="1"/>
  <c r="L39" i="1"/>
  <c r="S39" i="1" s="1"/>
  <c r="T39" i="1" s="1"/>
  <c r="L38" i="1"/>
  <c r="L35" i="1"/>
  <c r="S35" i="1" s="1"/>
  <c r="T35" i="1" s="1"/>
  <c r="L34" i="1"/>
  <c r="S34" i="1" s="1"/>
  <c r="T34" i="1" s="1"/>
  <c r="L33" i="1"/>
  <c r="S33" i="1" s="1"/>
  <c r="T33" i="1" s="1"/>
  <c r="L32" i="1"/>
  <c r="L31" i="1"/>
  <c r="S31" i="1" s="1"/>
  <c r="T31" i="1" s="1"/>
  <c r="L30" i="1"/>
  <c r="S30" i="1" s="1"/>
  <c r="T30" i="1" s="1"/>
  <c r="L29" i="1"/>
  <c r="S29" i="1" s="1"/>
  <c r="L28" i="1"/>
  <c r="S28" i="1" s="1"/>
  <c r="L27" i="1"/>
  <c r="S27" i="1" s="1"/>
  <c r="T27" i="1" s="1"/>
  <c r="L26" i="1"/>
  <c r="S26" i="1" s="1"/>
  <c r="T26" i="1" s="1"/>
  <c r="L25" i="1"/>
  <c r="S25" i="1" s="1"/>
  <c r="T25" i="1" s="1"/>
  <c r="L24" i="1"/>
  <c r="S24" i="1" s="1"/>
  <c r="T24" i="1" s="1"/>
  <c r="L23" i="1"/>
  <c r="S23" i="1" s="1"/>
  <c r="T23" i="1" s="1"/>
  <c r="L22" i="1"/>
  <c r="S22" i="1" s="1"/>
  <c r="T22" i="1" s="1"/>
  <c r="L21" i="1"/>
  <c r="S21" i="1" s="1"/>
  <c r="L20" i="1"/>
  <c r="S20" i="1" s="1"/>
  <c r="L19" i="1"/>
  <c r="S19" i="1" s="1"/>
  <c r="T19" i="1" s="1"/>
  <c r="L18" i="1"/>
  <c r="S18" i="1" s="1"/>
  <c r="T18" i="1" s="1"/>
  <c r="L17" i="1"/>
  <c r="S17" i="1" s="1"/>
  <c r="T17" i="1" s="1"/>
  <c r="L16" i="1"/>
  <c r="L15" i="1"/>
  <c r="S15" i="1" s="1"/>
  <c r="T15" i="1" s="1"/>
  <c r="L14" i="1"/>
  <c r="S14" i="1" s="1"/>
  <c r="T14" i="1" s="1"/>
  <c r="L13" i="1"/>
  <c r="S13" i="1" s="1"/>
  <c r="L11" i="1"/>
  <c r="S11" i="1" s="1"/>
  <c r="L10" i="1"/>
  <c r="S10" i="1" s="1"/>
  <c r="T10" i="1" s="1"/>
  <c r="L9" i="1"/>
  <c r="S9" i="1" s="1"/>
  <c r="T9" i="1" s="1"/>
  <c r="L8" i="1"/>
  <c r="S8" i="1" s="1"/>
  <c r="T8" i="1" s="1"/>
  <c r="L7" i="1"/>
  <c r="S7" i="1" s="1"/>
  <c r="T7" i="1" s="1"/>
  <c r="L5" i="1"/>
  <c r="S5" i="1" s="1"/>
  <c r="T5" i="1" s="1"/>
  <c r="L4" i="1"/>
  <c r="S4" i="1" s="1"/>
  <c r="T4" i="1" s="1"/>
  <c r="L3" i="1"/>
  <c r="S3" i="1" s="1"/>
  <c r="L2" i="1"/>
  <c r="S2" i="1" s="1"/>
  <c r="L69" i="1"/>
  <c r="S69" i="1" s="1"/>
  <c r="T69" i="1" s="1"/>
  <c r="L43" i="1"/>
  <c r="S43" i="1" s="1"/>
  <c r="T43" i="1" s="1"/>
  <c r="L83" i="1"/>
  <c r="S83" i="1" s="1"/>
  <c r="T83" i="1" s="1"/>
  <c r="L82" i="1"/>
  <c r="S82" i="1" s="1"/>
  <c r="L81" i="1"/>
  <c r="L80" i="1"/>
  <c r="L79" i="1"/>
  <c r="L78" i="1"/>
  <c r="S78" i="1" s="1"/>
  <c r="T78" i="1" s="1"/>
  <c r="L77" i="1"/>
  <c r="S77" i="1" s="1"/>
  <c r="T77" i="1" s="1"/>
  <c r="L76" i="1"/>
  <c r="S76" i="1" s="1"/>
  <c r="T76" i="1" s="1"/>
  <c r="L75" i="1"/>
  <c r="S75" i="1" s="1"/>
  <c r="T75" i="1" s="1"/>
  <c r="L74" i="1"/>
  <c r="S74" i="1" s="1"/>
  <c r="L73" i="1"/>
  <c r="S73" i="1" s="1"/>
  <c r="T73" i="1" s="1"/>
  <c r="L72" i="1"/>
  <c r="S72" i="1" s="1"/>
  <c r="T72" i="1" s="1"/>
  <c r="L71" i="1"/>
  <c r="S71" i="1" s="1"/>
  <c r="T71" i="1" s="1"/>
  <c r="L70" i="1"/>
  <c r="S70" i="1" s="1"/>
  <c r="T70" i="1" s="1"/>
  <c r="L68" i="1"/>
  <c r="S68" i="1" s="1"/>
  <c r="T68" i="1" s="1"/>
  <c r="L67" i="1"/>
  <c r="S67" i="1" s="1"/>
  <c r="T67" i="1" s="1"/>
  <c r="L66" i="1"/>
  <c r="S66" i="1" s="1"/>
  <c r="T66" i="1" s="1"/>
  <c r="L65" i="1"/>
  <c r="L64" i="1"/>
  <c r="S64" i="1" s="1"/>
  <c r="T64" i="1" s="1"/>
  <c r="L63" i="1"/>
  <c r="S62" i="1"/>
  <c r="T62" i="1" s="1"/>
  <c r="L61" i="1"/>
  <c r="S61" i="1" s="1"/>
  <c r="T61" i="1" s="1"/>
  <c r="L60" i="1"/>
  <c r="S60" i="1" s="1"/>
  <c r="T60" i="1" s="1"/>
  <c r="L59" i="1"/>
  <c r="S59" i="1" s="1"/>
  <c r="T59" i="1" s="1"/>
  <c r="L58" i="1"/>
  <c r="S58" i="1" s="1"/>
  <c r="T58" i="1" s="1"/>
  <c r="L57" i="1"/>
  <c r="L56" i="1"/>
  <c r="S56" i="1" s="1"/>
  <c r="T56" i="1" s="1"/>
  <c r="L55" i="1"/>
  <c r="L54" i="1"/>
  <c r="S54" i="1" s="1"/>
  <c r="L53" i="1"/>
  <c r="S53" i="1" s="1"/>
  <c r="T53" i="1" s="1"/>
  <c r="L52" i="1"/>
  <c r="S52" i="1" s="1"/>
  <c r="T52" i="1" s="1"/>
  <c r="L51" i="1"/>
  <c r="S51" i="1" s="1"/>
  <c r="T51" i="1" s="1"/>
  <c r="L50" i="1"/>
  <c r="S50" i="1" s="1"/>
  <c r="T50" i="1" s="1"/>
  <c r="L49" i="1"/>
  <c r="S49" i="1" s="1"/>
  <c r="T49" i="1" s="1"/>
  <c r="L48" i="1"/>
  <c r="S48" i="1" s="1"/>
  <c r="T48" i="1" s="1"/>
  <c r="L47" i="1"/>
  <c r="L46" i="1"/>
  <c r="S46" i="1" s="1"/>
  <c r="L45" i="1"/>
  <c r="S45" i="1" s="1"/>
  <c r="T45" i="1" s="1"/>
  <c r="L44" i="1"/>
  <c r="S44" i="1" s="1"/>
  <c r="T44" i="1" s="1"/>
  <c r="K43" i="1"/>
  <c r="K44" i="1"/>
  <c r="K45" i="1"/>
  <c r="T92" i="1" l="1"/>
  <c r="T100" i="1"/>
  <c r="T108" i="1"/>
  <c r="T116" i="1"/>
  <c r="T124" i="1"/>
  <c r="T74" i="1"/>
  <c r="T82" i="1"/>
  <c r="T93" i="1"/>
  <c r="T101" i="1"/>
  <c r="T109" i="1"/>
  <c r="T117" i="1"/>
  <c r="T125" i="1"/>
  <c r="T81" i="1"/>
  <c r="T79" i="1"/>
  <c r="T97" i="1"/>
  <c r="T113" i="1"/>
  <c r="T130" i="1"/>
  <c r="T89" i="1"/>
  <c r="T105" i="1"/>
  <c r="T121" i="1"/>
  <c r="T91" i="1"/>
  <c r="T99" i="1"/>
  <c r="T107" i="1"/>
  <c r="T115" i="1"/>
  <c r="T123" i="1"/>
  <c r="T42" i="1"/>
</calcChain>
</file>

<file path=xl/sharedStrings.xml><?xml version="1.0" encoding="utf-8"?>
<sst xmlns="http://schemas.openxmlformats.org/spreadsheetml/2006/main" count="330" uniqueCount="183">
  <si>
    <t>P48483</t>
  </si>
  <si>
    <t>P48482</t>
  </si>
  <si>
    <t>P48481</t>
  </si>
  <si>
    <t>Erismacoscinus bilateralis</t>
  </si>
  <si>
    <t>ID</t>
  </si>
  <si>
    <t>Species</t>
  </si>
  <si>
    <t>Ostia_Diameter</t>
  </si>
  <si>
    <t>Prosopyle_Diameter</t>
  </si>
  <si>
    <t>Apopyle_Diameter</t>
  </si>
  <si>
    <t>Large_Excurrent_Canal_Diameter</t>
  </si>
  <si>
    <t>Osculum_Diameter</t>
  </si>
  <si>
    <t>Excurrent_Velocity</t>
  </si>
  <si>
    <t>Polycoscinus cymbricensis</t>
  </si>
  <si>
    <t>P48484</t>
  </si>
  <si>
    <t>P48485</t>
  </si>
  <si>
    <t>P48486</t>
  </si>
  <si>
    <t>P48487</t>
  </si>
  <si>
    <t>P48488</t>
  </si>
  <si>
    <t>P48489</t>
  </si>
  <si>
    <t>P48490</t>
  </si>
  <si>
    <t>P48491</t>
  </si>
  <si>
    <t>P48492</t>
  </si>
  <si>
    <t>P48493</t>
  </si>
  <si>
    <t>P48510</t>
  </si>
  <si>
    <t>Veronicacyathus tatei</t>
  </si>
  <si>
    <t>P48511</t>
  </si>
  <si>
    <t>P48512</t>
  </si>
  <si>
    <t>P48513</t>
  </si>
  <si>
    <t>P48514</t>
  </si>
  <si>
    <t>Veronicacyathus cellularis</t>
  </si>
  <si>
    <t>P48515</t>
  </si>
  <si>
    <t>P48516</t>
  </si>
  <si>
    <t>P48517</t>
  </si>
  <si>
    <t>P48518</t>
  </si>
  <si>
    <t>P48519</t>
  </si>
  <si>
    <t>P48520</t>
  </si>
  <si>
    <t>P48521</t>
  </si>
  <si>
    <t>P48522</t>
  </si>
  <si>
    <t>P48523</t>
  </si>
  <si>
    <t>P48524</t>
  </si>
  <si>
    <t>P48525</t>
  </si>
  <si>
    <t>P48526</t>
  </si>
  <si>
    <t>P48527</t>
  </si>
  <si>
    <t>P48529</t>
  </si>
  <si>
    <t>P48530</t>
  </si>
  <si>
    <t>P48531</t>
  </si>
  <si>
    <t>P48532</t>
  </si>
  <si>
    <t>P48533</t>
  </si>
  <si>
    <t>P48534</t>
  </si>
  <si>
    <t>Veronicacyathus limbatus</t>
  </si>
  <si>
    <t>veronicacyathid</t>
  </si>
  <si>
    <t>P48535</t>
  </si>
  <si>
    <t>Coscinoptycta convoluta</t>
  </si>
  <si>
    <t>P48536</t>
  </si>
  <si>
    <t>P48537</t>
  </si>
  <si>
    <t>Porocoscinus rudens</t>
  </si>
  <si>
    <t>P48538</t>
  </si>
  <si>
    <t>P48539</t>
  </si>
  <si>
    <t>Cup_Diameter</t>
  </si>
  <si>
    <t>Outer_Wall_Thickness</t>
  </si>
  <si>
    <t>Inner_Wall_Thickness</t>
  </si>
  <si>
    <t>Intervallum_Width</t>
  </si>
  <si>
    <t>P48440</t>
  </si>
  <si>
    <t>P48441</t>
  </si>
  <si>
    <t>P48442</t>
  </si>
  <si>
    <t>P48443</t>
  </si>
  <si>
    <t>P48444</t>
  </si>
  <si>
    <t>Ajacicyathus endothecalis</t>
  </si>
  <si>
    <t>P48446</t>
  </si>
  <si>
    <t>P48447</t>
  </si>
  <si>
    <t>P48448</t>
  </si>
  <si>
    <t>P48450</t>
  </si>
  <si>
    <t>P48451</t>
  </si>
  <si>
    <t>P48452</t>
  </si>
  <si>
    <t>Kisasacyathus subacutus</t>
  </si>
  <si>
    <t>P48453</t>
  </si>
  <si>
    <t>P48454</t>
  </si>
  <si>
    <t>Stapicyathus incisus</t>
  </si>
  <si>
    <t>P48455</t>
  </si>
  <si>
    <t>P48456</t>
  </si>
  <si>
    <t>Stapicyathus cera</t>
  </si>
  <si>
    <t>P48457</t>
  </si>
  <si>
    <t>P48458</t>
  </si>
  <si>
    <t>P48459</t>
  </si>
  <si>
    <t>Thalamocyathus trachealis</t>
  </si>
  <si>
    <t>P48460</t>
  </si>
  <si>
    <t>P48461</t>
  </si>
  <si>
    <t>P48462</t>
  </si>
  <si>
    <t>Thalamocyathus tectus</t>
  </si>
  <si>
    <t>P48463</t>
  </si>
  <si>
    <t>P48464</t>
  </si>
  <si>
    <t>Thalamocyathus monoporosus</t>
  </si>
  <si>
    <t>P48466</t>
  </si>
  <si>
    <t>Cyathocricus dentatus</t>
  </si>
  <si>
    <t>P48467</t>
  </si>
  <si>
    <t>P48468</t>
  </si>
  <si>
    <t>P48469</t>
  </si>
  <si>
    <t>P48470</t>
  </si>
  <si>
    <t>Ussuricyathellus bellidoi</t>
  </si>
  <si>
    <t>P48471 [H]</t>
  </si>
  <si>
    <t>P48472</t>
  </si>
  <si>
    <t>P48473</t>
  </si>
  <si>
    <t>P48474</t>
  </si>
  <si>
    <t>P48475 [H]</t>
  </si>
  <si>
    <t>P48476 [P]</t>
  </si>
  <si>
    <t>P48477</t>
  </si>
  <si>
    <t>P48478</t>
  </si>
  <si>
    <t>Emucyathus elinorae</t>
  </si>
  <si>
    <t>P48479</t>
  </si>
  <si>
    <t>P48480</t>
  </si>
  <si>
    <t>Didymocyathus hillae</t>
  </si>
  <si>
    <t>P48540</t>
  </si>
  <si>
    <t>P48541</t>
  </si>
  <si>
    <t>P48542</t>
  </si>
  <si>
    <t>P48543</t>
  </si>
  <si>
    <t>P48544</t>
  </si>
  <si>
    <t>P48545</t>
  </si>
  <si>
    <t>P48546</t>
  </si>
  <si>
    <t>P48547</t>
  </si>
  <si>
    <t>P48563</t>
  </si>
  <si>
    <t>P48564</t>
  </si>
  <si>
    <t>P48565</t>
  </si>
  <si>
    <t>P48566</t>
  </si>
  <si>
    <t>P48567</t>
  </si>
  <si>
    <t>P48568</t>
  </si>
  <si>
    <t>P48570</t>
  </si>
  <si>
    <t>P48571</t>
  </si>
  <si>
    <t>P48572</t>
  </si>
  <si>
    <t>P48573</t>
  </si>
  <si>
    <t>P48574</t>
  </si>
  <si>
    <t>P48575</t>
  </si>
  <si>
    <t>P48576</t>
  </si>
  <si>
    <t>P48577</t>
  </si>
  <si>
    <t>P48578</t>
  </si>
  <si>
    <t>P48579</t>
  </si>
  <si>
    <t>P48580</t>
  </si>
  <si>
    <t>P48581</t>
  </si>
  <si>
    <t>P48582</t>
  </si>
  <si>
    <t>P48583</t>
  </si>
  <si>
    <t>P48584</t>
  </si>
  <si>
    <t>P48585</t>
  </si>
  <si>
    <t>P48586</t>
  </si>
  <si>
    <t>P48587</t>
  </si>
  <si>
    <t>P48588</t>
  </si>
  <si>
    <t>P48589</t>
  </si>
  <si>
    <t>P48590</t>
  </si>
  <si>
    <t>P48592</t>
  </si>
  <si>
    <t>P48593</t>
  </si>
  <si>
    <t>Alphacyathus simplex</t>
  </si>
  <si>
    <t>Putapacyathus regularis</t>
  </si>
  <si>
    <t>Neoloculicyathus grandis</t>
  </si>
  <si>
    <t>Graphoscyphia graphica</t>
  </si>
  <si>
    <t>Pycnoidocoscinus pycnoideum</t>
  </si>
  <si>
    <t>Archaeocyathus rete</t>
  </si>
  <si>
    <t>Archaeocyathus ?decipiens</t>
  </si>
  <si>
    <t>Sigmofungia flindersi</t>
  </si>
  <si>
    <t>P48594</t>
  </si>
  <si>
    <t>P48595</t>
  </si>
  <si>
    <t>P48596</t>
  </si>
  <si>
    <t>P48597</t>
  </si>
  <si>
    <t>P48598</t>
  </si>
  <si>
    <t>P48599</t>
  </si>
  <si>
    <t>P48600</t>
  </si>
  <si>
    <t>P48601</t>
  </si>
  <si>
    <t>P48602</t>
  </si>
  <si>
    <t>P48603</t>
  </si>
  <si>
    <t>P48604</t>
  </si>
  <si>
    <t>Syringocnema favus</t>
  </si>
  <si>
    <t>Kruseicnema gracilis</t>
  </si>
  <si>
    <t>Radiocyathus minor</t>
  </si>
  <si>
    <t>Acanthinocyathus apertus</t>
  </si>
  <si>
    <r>
      <t>Degeletticyathus</t>
    </r>
    <r>
      <rPr>
        <sz val="12"/>
        <color rgb="FF333333"/>
        <rFont val="Calibri"/>
        <family val="2"/>
        <scheme val="minor"/>
      </rPr>
      <t> sp.</t>
    </r>
  </si>
  <si>
    <t>Surface_Area</t>
  </si>
  <si>
    <t>Height</t>
  </si>
  <si>
    <t>Osculum_Area</t>
  </si>
  <si>
    <t>Volumetric_Oscular_Flow_Rate</t>
  </si>
  <si>
    <t>OSA_SA_Ratio</t>
  </si>
  <si>
    <t>Large_Incurrent_Cal_Diameter</t>
  </si>
  <si>
    <t>Medium_Incurrent_Cal_Diameter</t>
  </si>
  <si>
    <t>Small_Incurrent_Cal_Diameter</t>
  </si>
  <si>
    <t>Small_Excurrent_Cal_Diameter</t>
  </si>
  <si>
    <t>Medium_Excurrent_Cal_Diameter</t>
  </si>
  <si>
    <t>Zocyathus retevallus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</si>
</sst>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i/>
      <sz val="12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A4402-7992-334B-84F2-A449A3845ADB}">
  <dimension ref="A1:V155"/>
  <sheetViews>
    <sheetView tabSelected="1" zoomScale="90" zoomScaleNormal="90" workbookViewId="0">
      <selection activeCell="K1" sqref="K1"/>
    </sheetView>
  </sheetViews>
  <sheetFormatPr baseColWidth="10" defaultRowHeight="16" x14ac:dyDescent="0.2"/>
  <cols>
    <col min="1" max="1" width="10.83203125" style="2"/>
    <col min="2" max="2" width="33.6640625" style="2" customWidth="1"/>
    <col min="3" max="3" width="14.33203125" style="2" customWidth="1"/>
    <col min="4" max="4" width="20.5" style="2" hidden="1" customWidth="1"/>
    <col min="5" max="5" width="24.1640625" style="2" hidden="1" customWidth="1"/>
    <col min="6" max="6" width="21" style="2" hidden="1" customWidth="1"/>
    <col min="7" max="7" width="18.83203125" style="2" hidden="1" customWidth="1"/>
    <col min="8" max="8" width="18" style="2" hidden="1" customWidth="1"/>
    <col min="9" max="9" width="22.6640625" style="2" hidden="1" customWidth="1"/>
    <col min="10" max="10" width="22.83203125" style="2" hidden="1" customWidth="1"/>
    <col min="11" max="11" width="28.33203125" style="2" customWidth="1"/>
    <col min="12" max="12" width="18.33203125" style="2" customWidth="1"/>
    <col min="13" max="13" width="19.5" style="2" customWidth="1"/>
    <col min="14" max="14" width="13.83203125" style="2" customWidth="1"/>
    <col min="15" max="15" width="21.5" style="2" customWidth="1"/>
    <col min="16" max="16" width="20.1640625" style="2" customWidth="1"/>
    <col min="17" max="17" width="19.5" style="2" customWidth="1"/>
    <col min="18" max="20" width="14.5" style="2" customWidth="1"/>
    <col min="21" max="21" width="10.83203125" style="2"/>
    <col min="22" max="22" width="29.33203125" style="2" customWidth="1"/>
    <col min="23" max="16384" width="10.83203125" style="2"/>
  </cols>
  <sheetData>
    <row r="1" spans="1:22" x14ac:dyDescent="0.2">
      <c r="A1" s="2" t="s">
        <v>4</v>
      </c>
      <c r="B1" s="2" t="s">
        <v>5</v>
      </c>
      <c r="C1" s="2" t="s">
        <v>6</v>
      </c>
      <c r="D1" s="2" t="s">
        <v>177</v>
      </c>
      <c r="E1" s="2" t="s">
        <v>178</v>
      </c>
      <c r="F1" s="2" t="s">
        <v>179</v>
      </c>
      <c r="G1" s="2" t="s">
        <v>7</v>
      </c>
      <c r="H1" s="2" t="s">
        <v>8</v>
      </c>
      <c r="I1" s="2" t="s">
        <v>180</v>
      </c>
      <c r="J1" s="2" t="s">
        <v>181</v>
      </c>
      <c r="K1" s="2" t="s">
        <v>9</v>
      </c>
      <c r="L1" s="2" t="s">
        <v>10</v>
      </c>
      <c r="M1" s="2" t="s">
        <v>11</v>
      </c>
      <c r="N1" s="2" t="s">
        <v>58</v>
      </c>
      <c r="O1" s="2" t="s">
        <v>59</v>
      </c>
      <c r="P1" s="2" t="s">
        <v>60</v>
      </c>
      <c r="Q1" s="2" t="s">
        <v>61</v>
      </c>
      <c r="R1" s="2" t="s">
        <v>172</v>
      </c>
      <c r="S1" s="2" t="s">
        <v>174</v>
      </c>
      <c r="T1" s="2" t="s">
        <v>176</v>
      </c>
      <c r="U1" s="2" t="s">
        <v>173</v>
      </c>
      <c r="V1" s="2" t="s">
        <v>175</v>
      </c>
    </row>
    <row r="2" spans="1:22" x14ac:dyDescent="0.2">
      <c r="A2" s="3" t="s">
        <v>62</v>
      </c>
      <c r="B2" s="4" t="s">
        <v>67</v>
      </c>
      <c r="C2" s="2">
        <v>130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250</v>
      </c>
      <c r="L2" s="2">
        <f t="shared" ref="L2:L41" si="0">N2-(2*O2+2*Q2+2*P2)</f>
        <v>3760</v>
      </c>
      <c r="N2" s="2">
        <v>8900</v>
      </c>
      <c r="O2" s="2">
        <v>100</v>
      </c>
      <c r="P2" s="2">
        <v>170</v>
      </c>
      <c r="Q2" s="2">
        <v>2300</v>
      </c>
      <c r="R2" s="2">
        <f>(PI()*(N2/2))*((N2/2)+SQRT((U2^2+(N2/2)^2)))</f>
        <v>124422778.61622009</v>
      </c>
      <c r="S2" s="2">
        <f>PI()*((L2/2)^2)</f>
        <v>11103645.074847765</v>
      </c>
      <c r="T2" s="2">
        <f>S2/R2</f>
        <v>8.9241256290351526E-2</v>
      </c>
      <c r="U2" s="2">
        <v>1</v>
      </c>
    </row>
    <row r="3" spans="1:22" x14ac:dyDescent="0.2">
      <c r="A3" s="3" t="s">
        <v>63</v>
      </c>
      <c r="B3" s="4" t="s">
        <v>67</v>
      </c>
      <c r="C3" s="2">
        <v>150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140</v>
      </c>
      <c r="L3" s="2">
        <f t="shared" si="0"/>
        <v>4460</v>
      </c>
      <c r="N3" s="2">
        <v>8600</v>
      </c>
      <c r="O3" s="2">
        <v>90</v>
      </c>
      <c r="P3" s="2">
        <v>180</v>
      </c>
      <c r="Q3" s="2">
        <v>1800</v>
      </c>
      <c r="R3" s="2">
        <f>(PI()*(N3/2))*((N3/2)+SQRT((U3^2+(N3/2)^2)))</f>
        <v>116176097.90054686</v>
      </c>
      <c r="S3" s="2">
        <f t="shared" ref="S3:S66" si="1">PI()*((L3/2)^2)</f>
        <v>15622826.107036682</v>
      </c>
      <c r="T3" s="2">
        <f t="shared" ref="T3:T66" si="2">S3/R3</f>
        <v>0.13447539028562211</v>
      </c>
      <c r="U3" s="2">
        <v>1</v>
      </c>
    </row>
    <row r="4" spans="1:22" x14ac:dyDescent="0.2">
      <c r="A4" s="3" t="s">
        <v>64</v>
      </c>
      <c r="B4" s="4" t="s">
        <v>67</v>
      </c>
      <c r="C4" s="2">
        <v>210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260</v>
      </c>
      <c r="L4" s="2">
        <f t="shared" si="0"/>
        <v>3540</v>
      </c>
      <c r="N4" s="2">
        <v>8200</v>
      </c>
      <c r="O4" s="2">
        <v>100</v>
      </c>
      <c r="P4" s="2">
        <v>130</v>
      </c>
      <c r="Q4" s="2">
        <v>2100</v>
      </c>
      <c r="R4" s="2">
        <f>(PI()*(N4/2))*((N4/2)+SQRT((U4^2+(N4/2)^2)))</f>
        <v>105620346.58448514</v>
      </c>
      <c r="S4" s="2">
        <f t="shared" si="1"/>
        <v>9842295.624431463</v>
      </c>
      <c r="T4" s="2">
        <f t="shared" si="2"/>
        <v>9.3185602421392025E-2</v>
      </c>
      <c r="U4" s="2">
        <v>1</v>
      </c>
    </row>
    <row r="5" spans="1:22" x14ac:dyDescent="0.2">
      <c r="A5" s="3" t="s">
        <v>65</v>
      </c>
      <c r="B5" s="4" t="s">
        <v>67</v>
      </c>
      <c r="C5" s="2">
        <v>130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250</v>
      </c>
      <c r="L5" s="2">
        <f t="shared" si="0"/>
        <v>4000</v>
      </c>
      <c r="N5" s="2">
        <v>7600</v>
      </c>
      <c r="O5" s="2">
        <v>100</v>
      </c>
      <c r="P5" s="2">
        <v>300</v>
      </c>
      <c r="Q5" s="2">
        <v>1400</v>
      </c>
      <c r="R5" s="2">
        <f>(PI()*(N5/2))*((N5/2)+SQRT((U5^2+(N5/2)^2)))</f>
        <v>90729197.406469524</v>
      </c>
      <c r="S5" s="2">
        <f t="shared" si="1"/>
        <v>12566370.614359172</v>
      </c>
      <c r="T5" s="2">
        <f t="shared" si="2"/>
        <v>0.1385041527267287</v>
      </c>
      <c r="U5" s="2">
        <v>1</v>
      </c>
    </row>
    <row r="6" spans="1:22" x14ac:dyDescent="0.2">
      <c r="A6" s="3" t="s">
        <v>66</v>
      </c>
      <c r="B6" s="4" t="s">
        <v>67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260</v>
      </c>
      <c r="L6" s="2">
        <f>N6-(2*O6+2*Q6+2*P6)</f>
        <v>3880</v>
      </c>
      <c r="N6" s="2">
        <v>6500</v>
      </c>
      <c r="O6" s="2">
        <v>90</v>
      </c>
      <c r="P6" s="2">
        <v>120</v>
      </c>
      <c r="Q6" s="2">
        <v>1100</v>
      </c>
      <c r="R6" s="2">
        <f>(PI()*(N6/2))*((N6/2)+SQRT((U6^2+(N6/2)^2)))</f>
        <v>66366146.37788067</v>
      </c>
      <c r="S6" s="2">
        <f>PI()*((L6/2)^2)</f>
        <v>11823698.111050546</v>
      </c>
      <c r="T6" s="2">
        <f>S6/R6</f>
        <v>0.17815857566488588</v>
      </c>
      <c r="U6" s="2">
        <v>1</v>
      </c>
    </row>
    <row r="7" spans="1:22" x14ac:dyDescent="0.2">
      <c r="A7" s="3" t="s">
        <v>68</v>
      </c>
      <c r="B7" s="4" t="s">
        <v>74</v>
      </c>
      <c r="C7" s="2">
        <v>150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290</v>
      </c>
      <c r="L7" s="2">
        <f t="shared" si="0"/>
        <v>4140</v>
      </c>
      <c r="N7" s="2">
        <v>7200</v>
      </c>
      <c r="O7" s="2">
        <v>60</v>
      </c>
      <c r="P7" s="2">
        <v>170</v>
      </c>
      <c r="Q7" s="2">
        <v>1300</v>
      </c>
      <c r="R7" s="2">
        <f>(PI()*(N7/2))*((N7/2)+SQRT((U7^2+(N7/2)^2)))</f>
        <v>81430083.151843742</v>
      </c>
      <c r="S7" s="2">
        <f t="shared" si="1"/>
        <v>13461410.361366905</v>
      </c>
      <c r="T7" s="2">
        <f t="shared" si="2"/>
        <v>0.16531249681110158</v>
      </c>
      <c r="U7" s="2">
        <v>1</v>
      </c>
    </row>
    <row r="8" spans="1:22" x14ac:dyDescent="0.2">
      <c r="A8" s="3" t="s">
        <v>69</v>
      </c>
      <c r="B8" s="4" t="s">
        <v>74</v>
      </c>
      <c r="C8" s="2">
        <v>110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200</v>
      </c>
      <c r="L8" s="2">
        <f t="shared" si="0"/>
        <v>600</v>
      </c>
      <c r="N8" s="2">
        <v>2100</v>
      </c>
      <c r="O8" s="2">
        <v>50</v>
      </c>
      <c r="P8" s="2">
        <v>100</v>
      </c>
      <c r="Q8" s="2">
        <v>600</v>
      </c>
      <c r="R8" s="2">
        <f>(PI()*(N8/2))*((N8/2)+SQRT((U8^2+(N8/2)^2)))</f>
        <v>6927213.3719614651</v>
      </c>
      <c r="S8" s="2">
        <f t="shared" si="1"/>
        <v>282743.3388230814</v>
      </c>
      <c r="T8" s="2">
        <f t="shared" si="2"/>
        <v>4.08163172752136E-2</v>
      </c>
      <c r="U8" s="2">
        <v>1</v>
      </c>
    </row>
    <row r="9" spans="1:22" x14ac:dyDescent="0.2">
      <c r="A9" s="3" t="s">
        <v>70</v>
      </c>
      <c r="B9" s="4" t="s">
        <v>74</v>
      </c>
      <c r="C9" s="2">
        <v>100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150</v>
      </c>
      <c r="L9" s="2">
        <f t="shared" si="0"/>
        <v>1220</v>
      </c>
      <c r="N9" s="2">
        <v>2500</v>
      </c>
      <c r="O9" s="2">
        <v>70</v>
      </c>
      <c r="P9" s="2">
        <v>70</v>
      </c>
      <c r="Q9" s="2">
        <v>500</v>
      </c>
      <c r="R9" s="2">
        <f>(PI()*(N9/2))*((N9/2)+SQRT((U9^2+(N9/2)^2)))</f>
        <v>9817478.6132641807</v>
      </c>
      <c r="S9" s="2">
        <f t="shared" si="1"/>
        <v>1168986.626400762</v>
      </c>
      <c r="T9" s="2">
        <f t="shared" si="2"/>
        <v>0.11907198094848608</v>
      </c>
      <c r="U9" s="2">
        <v>1</v>
      </c>
    </row>
    <row r="10" spans="1:22" x14ac:dyDescent="0.2">
      <c r="A10" s="3" t="s">
        <v>71</v>
      </c>
      <c r="B10" s="4" t="s">
        <v>74</v>
      </c>
      <c r="C10" s="2">
        <v>150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240</v>
      </c>
      <c r="L10" s="2">
        <f t="shared" si="0"/>
        <v>2460</v>
      </c>
      <c r="N10" s="2">
        <v>5400</v>
      </c>
      <c r="O10" s="2">
        <v>70</v>
      </c>
      <c r="P10" s="2">
        <v>200</v>
      </c>
      <c r="Q10" s="2">
        <v>1200</v>
      </c>
      <c r="R10" s="2">
        <f>(PI()*(N10/2))*((N10/2)+SQRT((U10^2+(N10/2)^2)))</f>
        <v>45804422.460135467</v>
      </c>
      <c r="S10" s="2">
        <f t="shared" si="1"/>
        <v>4752915.5256159976</v>
      </c>
      <c r="T10" s="2">
        <f t="shared" si="2"/>
        <v>0.10376542854028031</v>
      </c>
      <c r="U10" s="2">
        <v>1</v>
      </c>
    </row>
    <row r="11" spans="1:22" x14ac:dyDescent="0.2">
      <c r="A11" s="3" t="s">
        <v>72</v>
      </c>
      <c r="B11" s="4" t="s">
        <v>74</v>
      </c>
      <c r="C11" s="2">
        <v>140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310</v>
      </c>
      <c r="L11" s="2">
        <f t="shared" si="0"/>
        <v>3360</v>
      </c>
      <c r="N11" s="2">
        <v>6500</v>
      </c>
      <c r="O11" s="2">
        <v>40</v>
      </c>
      <c r="P11" s="2">
        <v>130</v>
      </c>
      <c r="Q11" s="2">
        <v>1400</v>
      </c>
      <c r="R11" s="2">
        <f>(PI()*(N11/2))*((N11/2)+SQRT((U11^2+(N11/2)^2)))</f>
        <v>66366146.37788067</v>
      </c>
      <c r="S11" s="2">
        <f t="shared" si="1"/>
        <v>8866831.1054918319</v>
      </c>
      <c r="T11" s="2">
        <f t="shared" si="2"/>
        <v>0.13360473056556857</v>
      </c>
      <c r="U11" s="2">
        <v>1</v>
      </c>
    </row>
    <row r="12" spans="1:22" x14ac:dyDescent="0.2">
      <c r="A12" s="3" t="s">
        <v>73</v>
      </c>
      <c r="B12" s="4" t="s">
        <v>74</v>
      </c>
      <c r="C12" s="2">
        <v>100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380</v>
      </c>
      <c r="O12" s="2">
        <v>40</v>
      </c>
      <c r="P12" s="2">
        <v>180</v>
      </c>
      <c r="Q12" s="2">
        <v>1300</v>
      </c>
      <c r="U12" s="2">
        <v>1</v>
      </c>
    </row>
    <row r="13" spans="1:22" x14ac:dyDescent="0.2">
      <c r="A13" s="3" t="s">
        <v>75</v>
      </c>
      <c r="B13" s="4" t="s">
        <v>77</v>
      </c>
      <c r="C13" s="2">
        <v>160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160</v>
      </c>
      <c r="L13" s="2">
        <f t="shared" si="0"/>
        <v>8840</v>
      </c>
      <c r="N13" s="2">
        <v>11800</v>
      </c>
      <c r="O13" s="2">
        <v>140</v>
      </c>
      <c r="P13" s="2">
        <v>140</v>
      </c>
      <c r="Q13" s="2">
        <v>1200</v>
      </c>
      <c r="R13" s="2">
        <f>(PI()*(N13/2))*((N13/2)+SQRT((U13^2+(N13/2)^2)))</f>
        <v>218717682.11371773</v>
      </c>
      <c r="S13" s="2">
        <f t="shared" si="1"/>
        <v>61375410.717591636</v>
      </c>
      <c r="T13" s="2">
        <f t="shared" si="2"/>
        <v>0.28061476385654432</v>
      </c>
      <c r="U13" s="2">
        <v>1</v>
      </c>
    </row>
    <row r="14" spans="1:22" x14ac:dyDescent="0.2">
      <c r="A14" s="3" t="s">
        <v>76</v>
      </c>
      <c r="B14" s="4" t="s">
        <v>77</v>
      </c>
      <c r="C14" s="2">
        <v>120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190</v>
      </c>
      <c r="L14" s="2">
        <f t="shared" si="0"/>
        <v>1860</v>
      </c>
      <c r="N14" s="2">
        <v>3800</v>
      </c>
      <c r="O14" s="2">
        <v>60</v>
      </c>
      <c r="P14" s="2">
        <v>110</v>
      </c>
      <c r="Q14" s="2">
        <v>800</v>
      </c>
      <c r="R14" s="2">
        <f>(PI()*(N14/2))*((N14/2)+SQRT((U14^2+(N14/2)^2)))</f>
        <v>22682300.529714525</v>
      </c>
      <c r="S14" s="2">
        <f t="shared" si="1"/>
        <v>2717163.4860898121</v>
      </c>
      <c r="T14" s="2">
        <f t="shared" si="2"/>
        <v>0.11979223547145242</v>
      </c>
      <c r="U14" s="2">
        <v>1</v>
      </c>
    </row>
    <row r="15" spans="1:22" x14ac:dyDescent="0.2">
      <c r="A15" s="3" t="s">
        <v>78</v>
      </c>
      <c r="B15" s="4" t="s">
        <v>80</v>
      </c>
      <c r="C15" s="2">
        <v>140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240</v>
      </c>
      <c r="L15" s="2">
        <f t="shared" si="0"/>
        <v>4720</v>
      </c>
      <c r="N15" s="2">
        <v>7100</v>
      </c>
      <c r="O15" s="2">
        <v>90</v>
      </c>
      <c r="P15" s="2">
        <v>100</v>
      </c>
      <c r="Q15" s="2">
        <v>1000</v>
      </c>
      <c r="R15" s="2">
        <f>(PI()*(N15/2))*((N15/2)+SQRT((U15^2+(N15/2)^2)))</f>
        <v>79183844.404527038</v>
      </c>
      <c r="S15" s="2">
        <f t="shared" si="1"/>
        <v>17497414.443433713</v>
      </c>
      <c r="T15" s="2">
        <f t="shared" si="2"/>
        <v>0.22097202497575838</v>
      </c>
      <c r="U15" s="2">
        <v>1</v>
      </c>
    </row>
    <row r="16" spans="1:22" x14ac:dyDescent="0.2">
      <c r="A16" s="3" t="s">
        <v>79</v>
      </c>
      <c r="B16" s="4" t="s">
        <v>80</v>
      </c>
      <c r="C16" s="2">
        <v>90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130</v>
      </c>
      <c r="L16" s="2">
        <f t="shared" si="0"/>
        <v>1580</v>
      </c>
      <c r="N16" s="2">
        <v>2900</v>
      </c>
      <c r="O16" s="2">
        <v>70</v>
      </c>
      <c r="P16" s="2">
        <v>90</v>
      </c>
      <c r="Q16" s="2">
        <v>500</v>
      </c>
      <c r="R16" s="2">
        <f>(PI()*(N16/2))*((N16/2)+SQRT((U16^2+(N16/2)^2)))</f>
        <v>13210398.67914122</v>
      </c>
      <c r="S16" s="2">
        <f t="shared" si="1"/>
        <v>1960667.97510539</v>
      </c>
      <c r="T16" s="2">
        <f t="shared" si="2"/>
        <v>0.1484185316981553</v>
      </c>
      <c r="U16" s="2">
        <v>1</v>
      </c>
    </row>
    <row r="17" spans="1:21" x14ac:dyDescent="0.2">
      <c r="A17" s="3" t="s">
        <v>81</v>
      </c>
      <c r="B17" s="4" t="s">
        <v>84</v>
      </c>
      <c r="C17" s="2">
        <v>100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170</v>
      </c>
      <c r="L17" s="2">
        <f t="shared" si="0"/>
        <v>6020</v>
      </c>
      <c r="N17" s="2">
        <v>8600</v>
      </c>
      <c r="O17" s="2">
        <v>90</v>
      </c>
      <c r="P17" s="2">
        <v>200</v>
      </c>
      <c r="Q17" s="2">
        <v>1000</v>
      </c>
      <c r="R17" s="2">
        <f>(PI()*(N17/2))*((N17/2)+SQRT((U17^2+(N17/2)^2)))</f>
        <v>116176097.90054686</v>
      </c>
      <c r="S17" s="2">
        <f t="shared" si="1"/>
        <v>28463143.600788884</v>
      </c>
      <c r="T17" s="2">
        <f t="shared" si="2"/>
        <v>0.24499999668739866</v>
      </c>
      <c r="U17" s="2">
        <v>1</v>
      </c>
    </row>
    <row r="18" spans="1:21" x14ac:dyDescent="0.2">
      <c r="A18" s="3" t="s">
        <v>82</v>
      </c>
      <c r="B18" s="4" t="s">
        <v>84</v>
      </c>
      <c r="C18" s="2">
        <v>120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150</v>
      </c>
      <c r="L18" s="2">
        <f t="shared" si="0"/>
        <v>5280</v>
      </c>
      <c r="N18" s="2">
        <v>9800</v>
      </c>
      <c r="O18" s="2">
        <v>60</v>
      </c>
      <c r="P18" s="2">
        <v>400</v>
      </c>
      <c r="Q18" s="2">
        <v>1800</v>
      </c>
      <c r="R18" s="2">
        <f>(PI()*(N18/2))*((N18/2)+SQRT((U18^2+(N18/2)^2)))</f>
        <v>150859280.79617819</v>
      </c>
      <c r="S18" s="2">
        <f t="shared" si="1"/>
        <v>21895644.158459421</v>
      </c>
      <c r="T18" s="2">
        <f t="shared" si="2"/>
        <v>0.14513952368659389</v>
      </c>
      <c r="U18" s="2">
        <v>1</v>
      </c>
    </row>
    <row r="19" spans="1:21" x14ac:dyDescent="0.2">
      <c r="A19" s="3" t="s">
        <v>83</v>
      </c>
      <c r="B19" s="4" t="s">
        <v>84</v>
      </c>
      <c r="C19" s="2">
        <v>90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150</v>
      </c>
      <c r="L19" s="2">
        <f t="shared" si="0"/>
        <v>5880</v>
      </c>
      <c r="N19" s="2">
        <v>8800</v>
      </c>
      <c r="O19" s="2">
        <v>60</v>
      </c>
      <c r="P19" s="2">
        <v>200</v>
      </c>
      <c r="Q19" s="2">
        <v>1200</v>
      </c>
      <c r="R19" s="2">
        <f>(PI()*(N19/2))*((N19/2)+SQRT((U19^2+(N19/2)^2)))</f>
        <v>121642469.1177931</v>
      </c>
      <c r="S19" s="2">
        <f t="shared" si="1"/>
        <v>27154670.260568734</v>
      </c>
      <c r="T19" s="2">
        <f t="shared" si="2"/>
        <v>0.22323346819171661</v>
      </c>
      <c r="U19" s="2">
        <v>1</v>
      </c>
    </row>
    <row r="20" spans="1:21" x14ac:dyDescent="0.2">
      <c r="A20" s="3" t="s">
        <v>85</v>
      </c>
      <c r="B20" s="4" t="s">
        <v>88</v>
      </c>
      <c r="C20" s="2">
        <v>110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150</v>
      </c>
      <c r="L20" s="2">
        <f t="shared" si="0"/>
        <v>12000</v>
      </c>
      <c r="N20" s="2">
        <v>16400</v>
      </c>
      <c r="O20" s="2">
        <v>100</v>
      </c>
      <c r="P20" s="2">
        <v>300</v>
      </c>
      <c r="Q20" s="2">
        <v>1800</v>
      </c>
      <c r="R20" s="2">
        <f>(PI()*(N20/2))*((N20/2)+SQRT((U20^2+(N20/2)^2)))</f>
        <v>422481381.6255517</v>
      </c>
      <c r="S20" s="2">
        <f t="shared" si="1"/>
        <v>113097335.52923255</v>
      </c>
      <c r="T20" s="2">
        <f t="shared" si="2"/>
        <v>0.26769779793390169</v>
      </c>
      <c r="U20" s="2">
        <v>1</v>
      </c>
    </row>
    <row r="21" spans="1:21" x14ac:dyDescent="0.2">
      <c r="A21" s="3" t="s">
        <v>86</v>
      </c>
      <c r="B21" s="4" t="s">
        <v>88</v>
      </c>
      <c r="C21" s="2">
        <v>150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260</v>
      </c>
      <c r="L21" s="2">
        <f t="shared" si="0"/>
        <v>7840</v>
      </c>
      <c r="N21" s="2">
        <v>11600</v>
      </c>
      <c r="O21" s="2">
        <v>80</v>
      </c>
      <c r="P21" s="2">
        <v>300</v>
      </c>
      <c r="Q21" s="2">
        <v>1500</v>
      </c>
      <c r="R21" s="2">
        <f>(PI()*(N21/2))*((N21/2)+SQRT((U21^2+(N21/2)^2)))</f>
        <v>211366355.30431756</v>
      </c>
      <c r="S21" s="2">
        <f t="shared" si="1"/>
        <v>48274969.352122195</v>
      </c>
      <c r="T21" s="2">
        <f t="shared" si="2"/>
        <v>0.22839476643582965</v>
      </c>
      <c r="U21" s="2">
        <v>1</v>
      </c>
    </row>
    <row r="22" spans="1:21" x14ac:dyDescent="0.2">
      <c r="A22" s="3" t="s">
        <v>87</v>
      </c>
      <c r="B22" s="4" t="s">
        <v>88</v>
      </c>
      <c r="C22" s="2">
        <v>100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140</v>
      </c>
      <c r="L22" s="2">
        <f t="shared" si="0"/>
        <v>1840</v>
      </c>
      <c r="N22" s="2">
        <v>4800</v>
      </c>
      <c r="O22" s="2">
        <v>80</v>
      </c>
      <c r="P22" s="2">
        <v>300</v>
      </c>
      <c r="Q22" s="2">
        <v>1100</v>
      </c>
      <c r="R22" s="2">
        <f>(PI()*(N22/2))*((N22/2)+SQRT((U22^2+(N22/2)^2)))</f>
        <v>36191148.940150671</v>
      </c>
      <c r="S22" s="2">
        <f t="shared" si="1"/>
        <v>2659044.0219984008</v>
      </c>
      <c r="T22" s="2">
        <f t="shared" si="2"/>
        <v>7.3472219033323974E-2</v>
      </c>
      <c r="U22" s="2">
        <v>1</v>
      </c>
    </row>
    <row r="23" spans="1:21" x14ac:dyDescent="0.2">
      <c r="A23" s="3" t="s">
        <v>89</v>
      </c>
      <c r="B23" s="4" t="s">
        <v>91</v>
      </c>
      <c r="C23" s="2">
        <v>100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140</v>
      </c>
      <c r="L23" s="2">
        <f t="shared" si="0"/>
        <v>2100</v>
      </c>
      <c r="N23" s="2">
        <v>4100</v>
      </c>
      <c r="O23" s="2">
        <v>100</v>
      </c>
      <c r="P23" s="2">
        <v>200</v>
      </c>
      <c r="Q23" s="2">
        <v>700</v>
      </c>
      <c r="R23" s="2">
        <f>(PI()*(N23/2))*((N23/2)+SQRT((U23^2+(N23/2)^2)))</f>
        <v>26405087.824218445</v>
      </c>
      <c r="S23" s="2">
        <f t="shared" si="1"/>
        <v>3463605.9005827471</v>
      </c>
      <c r="T23" s="2">
        <f t="shared" si="2"/>
        <v>0.13117191367210554</v>
      </c>
      <c r="U23" s="2">
        <v>1</v>
      </c>
    </row>
    <row r="24" spans="1:21" x14ac:dyDescent="0.2">
      <c r="A24" s="3" t="s">
        <v>90</v>
      </c>
      <c r="B24" s="4" t="s">
        <v>91</v>
      </c>
      <c r="C24" s="2">
        <v>90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130</v>
      </c>
      <c r="L24" s="2">
        <f t="shared" si="0"/>
        <v>5220</v>
      </c>
      <c r="N24" s="2">
        <v>8800</v>
      </c>
      <c r="O24" s="2">
        <v>90</v>
      </c>
      <c r="P24" s="2">
        <v>300</v>
      </c>
      <c r="Q24" s="2">
        <v>1400</v>
      </c>
      <c r="R24" s="2">
        <f>(PI()*(N24/2))*((N24/2)+SQRT((U24^2+(N24/2)^2)))</f>
        <v>121642469.1177931</v>
      </c>
      <c r="S24" s="2">
        <f t="shared" si="1"/>
        <v>21400843.315519031</v>
      </c>
      <c r="T24" s="2">
        <f t="shared" si="2"/>
        <v>0.17593233243889037</v>
      </c>
      <c r="U24" s="2">
        <v>1</v>
      </c>
    </row>
    <row r="25" spans="1:21" x14ac:dyDescent="0.2">
      <c r="A25" s="3" t="s">
        <v>92</v>
      </c>
      <c r="B25" s="4" t="s">
        <v>93</v>
      </c>
      <c r="C25" s="2">
        <v>130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120</v>
      </c>
      <c r="L25" s="2">
        <f t="shared" si="0"/>
        <v>2380</v>
      </c>
      <c r="N25" s="2">
        <v>6800</v>
      </c>
      <c r="O25" s="2">
        <v>110</v>
      </c>
      <c r="P25" s="2">
        <v>400</v>
      </c>
      <c r="Q25" s="2">
        <v>1700</v>
      </c>
      <c r="R25" s="2">
        <f>(PI()*(N25/2))*((N25/2)+SQRT((U25^2+(N25/2)^2)))</f>
        <v>72633623.72179231</v>
      </c>
      <c r="S25" s="2">
        <f t="shared" si="1"/>
        <v>4448809.3567485064</v>
      </c>
      <c r="T25" s="2">
        <f t="shared" si="2"/>
        <v>6.1249998675389335E-2</v>
      </c>
      <c r="U25" s="2">
        <v>1</v>
      </c>
    </row>
    <row r="26" spans="1:21" x14ac:dyDescent="0.2">
      <c r="A26" s="3" t="s">
        <v>94</v>
      </c>
      <c r="B26" s="4" t="s">
        <v>171</v>
      </c>
      <c r="C26" s="2">
        <v>140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320</v>
      </c>
      <c r="L26" s="2">
        <f t="shared" si="0"/>
        <v>5700</v>
      </c>
      <c r="N26" s="2">
        <v>9000</v>
      </c>
      <c r="O26" s="2">
        <v>50</v>
      </c>
      <c r="P26" s="2">
        <v>400</v>
      </c>
      <c r="Q26" s="2">
        <v>1200</v>
      </c>
      <c r="R26" s="2">
        <f>(PI()*(N26/2))*((N26/2)+SQRT((U26^2+(N26/2)^2)))</f>
        <v>127234504.04118292</v>
      </c>
      <c r="S26" s="2">
        <f t="shared" si="1"/>
        <v>25517586.328783095</v>
      </c>
      <c r="T26" s="2">
        <f t="shared" si="2"/>
        <v>0.20055555307956111</v>
      </c>
      <c r="U26" s="2">
        <v>1</v>
      </c>
    </row>
    <row r="27" spans="1:21" x14ac:dyDescent="0.2">
      <c r="A27" s="3" t="s">
        <v>94</v>
      </c>
      <c r="B27" s="4" t="s">
        <v>171</v>
      </c>
      <c r="C27" s="2">
        <v>140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320</v>
      </c>
      <c r="L27" s="2">
        <f t="shared" si="0"/>
        <v>5600</v>
      </c>
      <c r="N27" s="2">
        <v>9000</v>
      </c>
      <c r="O27" s="2">
        <v>100</v>
      </c>
      <c r="P27" s="2">
        <v>400</v>
      </c>
      <c r="Q27" s="2">
        <v>1200</v>
      </c>
      <c r="R27" s="2">
        <f>(PI()*(N27/2))*((N27/2)+SQRT((U27^2+(N27/2)^2)))</f>
        <v>127234504.04118292</v>
      </c>
      <c r="S27" s="2">
        <f t="shared" si="1"/>
        <v>24630086.404143978</v>
      </c>
      <c r="T27" s="2">
        <f t="shared" si="2"/>
        <v>0.19358024452370073</v>
      </c>
      <c r="U27" s="2">
        <v>1</v>
      </c>
    </row>
    <row r="28" spans="1:21" x14ac:dyDescent="0.2">
      <c r="A28" s="3" t="s">
        <v>95</v>
      </c>
      <c r="B28" s="4" t="s">
        <v>171</v>
      </c>
      <c r="C28" s="2">
        <v>130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320</v>
      </c>
      <c r="L28" s="2">
        <f t="shared" si="0"/>
        <v>3680</v>
      </c>
      <c r="N28" s="2">
        <v>7000</v>
      </c>
      <c r="O28" s="2">
        <v>60</v>
      </c>
      <c r="P28" s="2">
        <v>300</v>
      </c>
      <c r="Q28" s="2">
        <v>1300</v>
      </c>
      <c r="R28" s="2">
        <f>(PI()*(N28/2))*((N28/2)+SQRT((U28^2+(N28/2)^2)))</f>
        <v>76969021.583746225</v>
      </c>
      <c r="S28" s="2">
        <f t="shared" si="1"/>
        <v>10636176.087993603</v>
      </c>
      <c r="T28" s="2">
        <f t="shared" si="2"/>
        <v>0.13818775228188265</v>
      </c>
      <c r="U28" s="2">
        <v>1</v>
      </c>
    </row>
    <row r="29" spans="1:21" x14ac:dyDescent="0.2">
      <c r="A29" s="3" t="s">
        <v>96</v>
      </c>
      <c r="B29" s="4" t="s">
        <v>171</v>
      </c>
      <c r="C29" s="2">
        <v>140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340</v>
      </c>
      <c r="L29" s="2">
        <f t="shared" si="0"/>
        <v>3340</v>
      </c>
      <c r="N29" s="2">
        <v>6500</v>
      </c>
      <c r="O29" s="2">
        <v>80</v>
      </c>
      <c r="P29" s="2">
        <v>300</v>
      </c>
      <c r="Q29" s="2">
        <v>1200</v>
      </c>
      <c r="R29" s="2">
        <f>(PI()*(N29/2))*((N29/2)+SQRT((U29^2+(N29/2)^2)))</f>
        <v>66366146.37788067</v>
      </c>
      <c r="S29" s="2">
        <f t="shared" si="1"/>
        <v>8761587.7515965737</v>
      </c>
      <c r="T29" s="2">
        <f t="shared" si="2"/>
        <v>0.13201893178653423</v>
      </c>
      <c r="U29" s="2">
        <v>1</v>
      </c>
    </row>
    <row r="30" spans="1:21" x14ac:dyDescent="0.2">
      <c r="A30" s="3" t="s">
        <v>96</v>
      </c>
      <c r="B30" s="4" t="s">
        <v>171</v>
      </c>
      <c r="C30" s="2">
        <v>140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340</v>
      </c>
      <c r="L30" s="2">
        <f t="shared" si="0"/>
        <v>3140</v>
      </c>
      <c r="N30" s="2">
        <v>6500</v>
      </c>
      <c r="O30" s="2">
        <v>80</v>
      </c>
      <c r="P30" s="2">
        <v>400</v>
      </c>
      <c r="Q30" s="2">
        <v>1200</v>
      </c>
      <c r="R30" s="2">
        <f>(PI()*(N30/2))*((N30/2)+SQRT((U30^2+(N30/2)^2)))</f>
        <v>66366146.37788067</v>
      </c>
      <c r="S30" s="2">
        <f t="shared" si="1"/>
        <v>7743711.7318334812</v>
      </c>
      <c r="T30" s="2">
        <f t="shared" si="2"/>
        <v>0.11668165404303785</v>
      </c>
      <c r="U30" s="2">
        <v>1</v>
      </c>
    </row>
    <row r="31" spans="1:21" x14ac:dyDescent="0.2">
      <c r="A31" s="3" t="s">
        <v>97</v>
      </c>
      <c r="B31" s="4" t="s">
        <v>171</v>
      </c>
      <c r="C31" s="2">
        <v>100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240</v>
      </c>
      <c r="L31" s="2">
        <f t="shared" si="0"/>
        <v>2880</v>
      </c>
      <c r="N31" s="2">
        <v>5600</v>
      </c>
      <c r="O31" s="2">
        <v>60</v>
      </c>
      <c r="P31" s="2">
        <v>300</v>
      </c>
      <c r="Q31" s="2">
        <v>1000</v>
      </c>
      <c r="R31" s="2">
        <f>(PI()*(N31/2))*((N31/2)+SQRT((U31^2+(N31/2)^2)))</f>
        <v>49260174.379084229</v>
      </c>
      <c r="S31" s="2">
        <f t="shared" si="1"/>
        <v>6514406.5264837947</v>
      </c>
      <c r="T31" s="2">
        <f t="shared" si="2"/>
        <v>0.13224489374219103</v>
      </c>
      <c r="U31" s="2">
        <v>1</v>
      </c>
    </row>
    <row r="32" spans="1:21" x14ac:dyDescent="0.2">
      <c r="A32" s="3" t="s">
        <v>99</v>
      </c>
      <c r="B32" s="4" t="s">
        <v>98</v>
      </c>
      <c r="C32" s="2">
        <v>120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230</v>
      </c>
      <c r="L32" s="2">
        <f t="shared" si="0"/>
        <v>5820</v>
      </c>
      <c r="N32" s="2">
        <v>9600</v>
      </c>
      <c r="O32" s="2">
        <v>90</v>
      </c>
      <c r="P32" s="2">
        <v>200</v>
      </c>
      <c r="Q32" s="2">
        <v>1600</v>
      </c>
      <c r="R32" s="2">
        <f>(PI()*(N32/2))*((N32/2)+SQRT((U32^2+(N32/2)^2)))</f>
        <v>144764591.04821399</v>
      </c>
      <c r="S32" s="2">
        <f t="shared" si="1"/>
        <v>26603320.749863729</v>
      </c>
      <c r="T32" s="2">
        <f t="shared" si="2"/>
        <v>0.18376952925597301</v>
      </c>
      <c r="U32" s="2">
        <v>1</v>
      </c>
    </row>
    <row r="33" spans="1:21" x14ac:dyDescent="0.2">
      <c r="A33" s="3" t="s">
        <v>99</v>
      </c>
      <c r="B33" s="4" t="s">
        <v>98</v>
      </c>
      <c r="C33" s="2">
        <v>120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230</v>
      </c>
      <c r="L33" s="2">
        <f t="shared" si="0"/>
        <v>5620</v>
      </c>
      <c r="N33" s="2">
        <v>9600</v>
      </c>
      <c r="O33" s="2">
        <v>90</v>
      </c>
      <c r="P33" s="2">
        <v>300</v>
      </c>
      <c r="Q33" s="2">
        <v>1600</v>
      </c>
      <c r="R33" s="2">
        <f>(PI()*(N33/2))*((N33/2)+SQRT((U33^2+(N33/2)^2)))</f>
        <v>144764591.04821399</v>
      </c>
      <c r="S33" s="2">
        <f t="shared" si="1"/>
        <v>24806329.752010364</v>
      </c>
      <c r="T33" s="2">
        <f t="shared" si="2"/>
        <v>0.17135633494622032</v>
      </c>
      <c r="U33" s="2">
        <v>1</v>
      </c>
    </row>
    <row r="34" spans="1:21" x14ac:dyDescent="0.2">
      <c r="A34" s="3" t="s">
        <v>100</v>
      </c>
      <c r="B34" s="4" t="s">
        <v>182</v>
      </c>
      <c r="C34" s="2">
        <v>180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270</v>
      </c>
      <c r="L34" s="2">
        <f t="shared" si="0"/>
        <v>7160</v>
      </c>
      <c r="N34" s="2">
        <v>10800</v>
      </c>
      <c r="O34" s="2">
        <v>120</v>
      </c>
      <c r="P34" s="2">
        <v>700</v>
      </c>
      <c r="Q34" s="2">
        <v>1000</v>
      </c>
      <c r="R34" s="2">
        <f>(PI()*(N34/2))*((N34/2)+SQRT((U34^2+(N34/2)^2)))</f>
        <v>183217685.12815309</v>
      </c>
      <c r="S34" s="2">
        <f t="shared" si="1"/>
        <v>40263908.085468225</v>
      </c>
      <c r="T34" s="2">
        <f t="shared" si="2"/>
        <v>0.21975994324622816</v>
      </c>
      <c r="U34" s="2">
        <v>1</v>
      </c>
    </row>
    <row r="35" spans="1:21" x14ac:dyDescent="0.2">
      <c r="A35" s="3" t="s">
        <v>101</v>
      </c>
      <c r="B35" s="4" t="s">
        <v>182</v>
      </c>
      <c r="C35" s="2">
        <v>90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310</v>
      </c>
      <c r="L35" s="2">
        <f t="shared" si="0"/>
        <v>25800</v>
      </c>
      <c r="N35" s="2">
        <v>30000</v>
      </c>
      <c r="O35" s="2">
        <v>100</v>
      </c>
      <c r="P35" s="2">
        <v>300</v>
      </c>
      <c r="Q35" s="2">
        <v>1700</v>
      </c>
      <c r="R35" s="2">
        <f>(PI()*(N35/2))*((N35/2)+SQRT((U35^2+(N35/2)^2)))</f>
        <v>1413716695.6862032</v>
      </c>
      <c r="S35" s="2">
        <f t="shared" si="1"/>
        <v>522792433.48387748</v>
      </c>
      <c r="T35" s="2">
        <f t="shared" si="2"/>
        <v>0.36979999958911114</v>
      </c>
      <c r="U35" s="2">
        <v>1</v>
      </c>
    </row>
    <row r="36" spans="1:21" x14ac:dyDescent="0.2">
      <c r="A36" s="3" t="s">
        <v>102</v>
      </c>
      <c r="B36" s="4" t="s">
        <v>182</v>
      </c>
      <c r="C36" s="2">
        <v>170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310</v>
      </c>
      <c r="O36" s="2">
        <v>100</v>
      </c>
      <c r="P36" s="2">
        <v>300</v>
      </c>
      <c r="Q36" s="2">
        <v>1800</v>
      </c>
      <c r="U36" s="2">
        <v>1</v>
      </c>
    </row>
    <row r="37" spans="1:21" x14ac:dyDescent="0.2">
      <c r="A37" s="3" t="s">
        <v>103</v>
      </c>
      <c r="B37" s="4" t="s">
        <v>107</v>
      </c>
      <c r="C37" s="2">
        <v>130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240</v>
      </c>
      <c r="L37" s="2">
        <f>N37-(2*O37+2*Q37+2*P37)</f>
        <v>12600</v>
      </c>
      <c r="N37" s="2">
        <v>18000</v>
      </c>
      <c r="O37" s="2">
        <v>100</v>
      </c>
      <c r="P37" s="2">
        <v>1300</v>
      </c>
      <c r="Q37" s="2">
        <v>1300</v>
      </c>
      <c r="R37" s="2">
        <f>(PI()*(N37/2))*((N37/2)+SQRT((U37^2+(N37/2)^2)))</f>
        <v>508938011.45234287</v>
      </c>
      <c r="S37" s="2">
        <f t="shared" si="1"/>
        <v>124689812.42097889</v>
      </c>
      <c r="T37" s="2">
        <f t="shared" si="2"/>
        <v>0.24499999924382715</v>
      </c>
      <c r="U37" s="2">
        <v>1</v>
      </c>
    </row>
    <row r="38" spans="1:21" x14ac:dyDescent="0.2">
      <c r="A38" s="3" t="s">
        <v>104</v>
      </c>
      <c r="B38" s="4" t="s">
        <v>107</v>
      </c>
      <c r="C38" s="2">
        <v>130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290</v>
      </c>
      <c r="L38" s="2">
        <f t="shared" si="0"/>
        <v>6500</v>
      </c>
      <c r="N38" s="2">
        <v>9700</v>
      </c>
      <c r="O38" s="2">
        <v>100</v>
      </c>
      <c r="P38" s="2">
        <v>400</v>
      </c>
      <c r="Q38" s="2">
        <v>1100</v>
      </c>
      <c r="R38" s="2">
        <f>(PI()*(N38/2))*((N38/2)+SQRT((U38^2+(N38/2)^2)))</f>
        <v>147796227.95892811</v>
      </c>
      <c r="S38" s="2">
        <f t="shared" si="1"/>
        <v>33183072.403542191</v>
      </c>
      <c r="T38" s="2">
        <f t="shared" si="2"/>
        <v>0.2245190750927934</v>
      </c>
      <c r="U38" s="2">
        <v>1</v>
      </c>
    </row>
    <row r="39" spans="1:21" x14ac:dyDescent="0.2">
      <c r="A39" s="3" t="s">
        <v>105</v>
      </c>
      <c r="B39" s="4" t="s">
        <v>107</v>
      </c>
      <c r="C39" s="2">
        <v>150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230</v>
      </c>
      <c r="L39" s="2">
        <f t="shared" si="0"/>
        <v>2340</v>
      </c>
      <c r="N39" s="2">
        <v>6100</v>
      </c>
      <c r="O39" s="2">
        <v>80</v>
      </c>
      <c r="P39" s="2">
        <v>700</v>
      </c>
      <c r="Q39" s="2">
        <v>1100</v>
      </c>
      <c r="R39" s="2">
        <f>(PI()*(N39/2))*((N39/2)+SQRT((U39^2+(N39/2)^2)))</f>
        <v>58449332.890834384</v>
      </c>
      <c r="S39" s="2">
        <f t="shared" si="1"/>
        <v>4300526.183499068</v>
      </c>
      <c r="T39" s="2">
        <f t="shared" si="2"/>
        <v>7.3576993453991102E-2</v>
      </c>
      <c r="U39" s="2">
        <v>1</v>
      </c>
    </row>
    <row r="40" spans="1:21" x14ac:dyDescent="0.2">
      <c r="A40" s="3" t="s">
        <v>106</v>
      </c>
      <c r="B40" s="4" t="s">
        <v>107</v>
      </c>
      <c r="C40" s="2">
        <v>150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270</v>
      </c>
      <c r="L40" s="2">
        <f t="shared" si="0"/>
        <v>2160</v>
      </c>
      <c r="N40" s="2">
        <v>5500</v>
      </c>
      <c r="O40" s="2">
        <v>70</v>
      </c>
      <c r="P40" s="2">
        <v>400</v>
      </c>
      <c r="Q40" s="2">
        <v>1200</v>
      </c>
      <c r="R40" s="2">
        <f>(PI()*(N40/2))*((N40/2)+SQRT((U40^2+(N40/2)^2)))</f>
        <v>47516590.456341885</v>
      </c>
      <c r="S40" s="2">
        <f t="shared" si="1"/>
        <v>3664353.6711471346</v>
      </c>
      <c r="T40" s="2">
        <f t="shared" si="2"/>
        <v>7.7117352822566945E-2</v>
      </c>
      <c r="U40" s="2">
        <v>1</v>
      </c>
    </row>
    <row r="41" spans="1:21" x14ac:dyDescent="0.2">
      <c r="A41" s="3" t="s">
        <v>108</v>
      </c>
      <c r="B41" s="4" t="s">
        <v>110</v>
      </c>
      <c r="C41" s="2">
        <v>440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550</v>
      </c>
      <c r="L41" s="2">
        <f t="shared" si="0"/>
        <v>12000</v>
      </c>
      <c r="N41" s="2">
        <v>21200</v>
      </c>
      <c r="O41" s="2">
        <v>700</v>
      </c>
      <c r="P41" s="2">
        <v>500</v>
      </c>
      <c r="Q41" s="2">
        <v>3400</v>
      </c>
      <c r="R41" s="2">
        <f>(PI()*(N41/2))*((N41/2)+SQRT((U41^2+(N41/2)^2)))</f>
        <v>705978702.68549466</v>
      </c>
      <c r="S41" s="2">
        <f t="shared" si="1"/>
        <v>113097335.52923255</v>
      </c>
      <c r="T41" s="2">
        <f t="shared" si="2"/>
        <v>0.16019935884612102</v>
      </c>
      <c r="U41" s="2">
        <v>1</v>
      </c>
    </row>
    <row r="42" spans="1:21" x14ac:dyDescent="0.2">
      <c r="A42" s="3" t="s">
        <v>109</v>
      </c>
      <c r="B42" s="4" t="s">
        <v>110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310</v>
      </c>
      <c r="L42" s="2">
        <f>N42-(2*O42+2*Q42+2*P42)</f>
        <v>1200</v>
      </c>
      <c r="N42" s="2">
        <v>5800</v>
      </c>
      <c r="O42" s="2">
        <v>200</v>
      </c>
      <c r="P42" s="2">
        <v>200</v>
      </c>
      <c r="Q42" s="2">
        <v>1900</v>
      </c>
      <c r="R42" s="2">
        <f>(PI()*(N42/2))*((N42/2)+SQRT((U42^2+(N42/2)^2)))</f>
        <v>52841590.004176594</v>
      </c>
      <c r="S42" s="2">
        <f>PI()*((L42/2)^2)</f>
        <v>1130973.3552923256</v>
      </c>
      <c r="T42" s="2">
        <f t="shared" si="2"/>
        <v>2.1403090921430137E-2</v>
      </c>
      <c r="U42" s="2">
        <v>1</v>
      </c>
    </row>
    <row r="43" spans="1:21" x14ac:dyDescent="0.2">
      <c r="A43" s="2" t="s">
        <v>2</v>
      </c>
      <c r="B43" s="1" t="s">
        <v>3</v>
      </c>
      <c r="C43" s="2">
        <v>70</v>
      </c>
      <c r="K43" s="2">
        <f>0.1*1000</f>
        <v>100</v>
      </c>
      <c r="L43" s="2">
        <f>N43-(2*O43+2*Q43+2*P43)</f>
        <v>4240</v>
      </c>
      <c r="N43" s="2">
        <v>5900</v>
      </c>
      <c r="O43" s="2">
        <v>50</v>
      </c>
      <c r="P43" s="2">
        <v>80</v>
      </c>
      <c r="Q43" s="2">
        <v>700</v>
      </c>
      <c r="R43" s="2">
        <f>(PI()*(N43/2))*((N43/2)+SQRT((U43^2+(N43/2)^2)))</f>
        <v>54679421.70652663</v>
      </c>
      <c r="S43" s="2">
        <f t="shared" si="1"/>
        <v>14119574.022293966</v>
      </c>
      <c r="T43" s="2">
        <f t="shared" si="2"/>
        <v>0.25822464067151296</v>
      </c>
      <c r="U43" s="2">
        <v>1</v>
      </c>
    </row>
    <row r="44" spans="1:21" x14ac:dyDescent="0.2">
      <c r="A44" s="2" t="s">
        <v>1</v>
      </c>
      <c r="B44" s="1" t="s">
        <v>3</v>
      </c>
      <c r="C44" s="2">
        <v>180</v>
      </c>
      <c r="K44" s="2">
        <f>0.2*1000</f>
        <v>200</v>
      </c>
      <c r="L44" s="2">
        <f t="shared" ref="L44:L68" si="3">N44-(2*O44+2*Q44+2*P44)</f>
        <v>11700</v>
      </c>
      <c r="N44" s="2">
        <v>14200</v>
      </c>
      <c r="O44" s="2">
        <v>70</v>
      </c>
      <c r="P44" s="2">
        <v>80</v>
      </c>
      <c r="Q44" s="2">
        <v>1100</v>
      </c>
      <c r="R44" s="2">
        <f>(PI()*(N44/2))*((N44/2)+SQRT((U44^2+(N44/2)^2)))</f>
        <v>316735372.90571928</v>
      </c>
      <c r="S44" s="2">
        <f t="shared" si="1"/>
        <v>107513154.5874767</v>
      </c>
      <c r="T44" s="2">
        <f t="shared" si="2"/>
        <v>0.33944157736837149</v>
      </c>
      <c r="U44" s="2">
        <v>1</v>
      </c>
    </row>
    <row r="45" spans="1:21" x14ac:dyDescent="0.2">
      <c r="A45" s="2" t="s">
        <v>0</v>
      </c>
      <c r="B45" s="1" t="s">
        <v>3</v>
      </c>
      <c r="C45" s="2">
        <v>140</v>
      </c>
      <c r="K45" s="2">
        <f>0.16*1000</f>
        <v>160</v>
      </c>
      <c r="L45" s="2">
        <f t="shared" si="3"/>
        <v>5720</v>
      </c>
      <c r="N45" s="2">
        <v>8000</v>
      </c>
      <c r="O45" s="2">
        <v>70</v>
      </c>
      <c r="P45" s="2">
        <v>70</v>
      </c>
      <c r="Q45" s="2">
        <v>1000</v>
      </c>
      <c r="R45" s="2">
        <f>(PI()*(N45/2))*((N45/2)+SQRT((U45^2+(N45/2)^2)))</f>
        <v>100530966.48566969</v>
      </c>
      <c r="S45" s="2">
        <f t="shared" si="1"/>
        <v>25696971.269303072</v>
      </c>
      <c r="T45" s="2">
        <f t="shared" si="2"/>
        <v>0.25561249600605479</v>
      </c>
      <c r="U45" s="2">
        <v>1</v>
      </c>
    </row>
    <row r="46" spans="1:21" x14ac:dyDescent="0.2">
      <c r="A46" s="2" t="s">
        <v>13</v>
      </c>
      <c r="B46" s="1" t="s">
        <v>12</v>
      </c>
      <c r="C46" s="2">
        <v>210</v>
      </c>
      <c r="K46" s="2">
        <v>200</v>
      </c>
      <c r="L46" s="2">
        <f t="shared" si="3"/>
        <v>8400</v>
      </c>
      <c r="N46" s="2">
        <v>15200</v>
      </c>
      <c r="O46" s="2">
        <v>200</v>
      </c>
      <c r="P46" s="2">
        <v>200</v>
      </c>
      <c r="Q46" s="2">
        <v>3000</v>
      </c>
      <c r="R46" s="2">
        <f>(PI()*(N46/2))*((N46/2)+SQRT((U46^2+(N46/2)^2)))</f>
        <v>362916784.91348928</v>
      </c>
      <c r="S46" s="2">
        <f t="shared" si="1"/>
        <v>55417694.409323953</v>
      </c>
      <c r="T46" s="2">
        <f t="shared" si="2"/>
        <v>0.15270083036400262</v>
      </c>
      <c r="U46" s="2">
        <v>1</v>
      </c>
    </row>
    <row r="47" spans="1:21" x14ac:dyDescent="0.2">
      <c r="A47" s="2" t="s">
        <v>14</v>
      </c>
      <c r="B47" s="1" t="s">
        <v>12</v>
      </c>
      <c r="C47" s="2">
        <v>210</v>
      </c>
      <c r="K47" s="2">
        <v>240</v>
      </c>
      <c r="L47" s="2">
        <f t="shared" si="3"/>
        <v>7600</v>
      </c>
      <c r="N47" s="2">
        <v>12200</v>
      </c>
      <c r="O47" s="2">
        <v>100</v>
      </c>
      <c r="P47" s="2">
        <v>200</v>
      </c>
      <c r="Q47" s="2">
        <v>2000</v>
      </c>
      <c r="R47" s="2">
        <f>(PI()*(N47/2))*((N47/2)+SQRT((U47^2+(N47/2)^2)))</f>
        <v>233797326.85094872</v>
      </c>
      <c r="S47" s="2">
        <f t="shared" si="1"/>
        <v>45364597.917836614</v>
      </c>
      <c r="T47" s="2">
        <f t="shared" si="2"/>
        <v>0.19403386056144947</v>
      </c>
      <c r="U47" s="2">
        <v>1</v>
      </c>
    </row>
    <row r="48" spans="1:21" x14ac:dyDescent="0.2">
      <c r="A48" s="2" t="s">
        <v>15</v>
      </c>
      <c r="B48" s="1" t="s">
        <v>12</v>
      </c>
      <c r="C48" s="2">
        <v>240</v>
      </c>
      <c r="K48" s="2">
        <v>220</v>
      </c>
      <c r="L48" s="2">
        <f t="shared" si="3"/>
        <v>6380</v>
      </c>
      <c r="N48" s="2">
        <v>10600</v>
      </c>
      <c r="O48" s="2">
        <v>100</v>
      </c>
      <c r="P48" s="2">
        <v>110</v>
      </c>
      <c r="Q48" s="2">
        <v>1900</v>
      </c>
      <c r="R48" s="2">
        <f>(PI()*(N48/2))*((N48/2)+SQRT((U48^2+(N48/2)^2)))</f>
        <v>176494676.84947091</v>
      </c>
      <c r="S48" s="2">
        <f t="shared" si="1"/>
        <v>31969161.002195094</v>
      </c>
      <c r="T48" s="2">
        <f t="shared" si="2"/>
        <v>0.18113385385249328</v>
      </c>
      <c r="U48" s="2">
        <v>1</v>
      </c>
    </row>
    <row r="49" spans="1:21" x14ac:dyDescent="0.2">
      <c r="A49" s="2" t="s">
        <v>16</v>
      </c>
      <c r="B49" s="1" t="s">
        <v>12</v>
      </c>
      <c r="C49" s="2">
        <v>170</v>
      </c>
      <c r="K49" s="2">
        <v>180</v>
      </c>
      <c r="L49" s="2">
        <f t="shared" si="3"/>
        <v>5620</v>
      </c>
      <c r="N49" s="2">
        <v>8500</v>
      </c>
      <c r="O49" s="2">
        <v>150</v>
      </c>
      <c r="P49" s="2">
        <v>90</v>
      </c>
      <c r="Q49" s="2">
        <v>1200</v>
      </c>
      <c r="R49" s="2">
        <f>(PI()*(N49/2))*((N49/2)+SQRT((U49^2+(N49/2)^2)))</f>
        <v>113490036.18172759</v>
      </c>
      <c r="S49" s="2">
        <f t="shared" si="1"/>
        <v>24806329.752010364</v>
      </c>
      <c r="T49" s="2">
        <f t="shared" si="2"/>
        <v>0.21857715960446839</v>
      </c>
      <c r="U49" s="2">
        <v>1</v>
      </c>
    </row>
    <row r="50" spans="1:21" x14ac:dyDescent="0.2">
      <c r="A50" s="2" t="s">
        <v>17</v>
      </c>
      <c r="B50" s="1" t="s">
        <v>12</v>
      </c>
      <c r="C50" s="2">
        <v>230</v>
      </c>
      <c r="K50" s="2">
        <v>190</v>
      </c>
      <c r="L50" s="2">
        <f t="shared" si="3"/>
        <v>4480</v>
      </c>
      <c r="N50" s="2">
        <v>7700</v>
      </c>
      <c r="O50" s="2">
        <v>210</v>
      </c>
      <c r="P50" s="2">
        <v>100</v>
      </c>
      <c r="Q50" s="2">
        <v>1300</v>
      </c>
      <c r="R50" s="2">
        <f>(PI()*(N50/2))*((N50/2)+SQRT((U50^2+(N50/2)^2)))</f>
        <v>93132515.786465734</v>
      </c>
      <c r="S50" s="2">
        <f t="shared" si="1"/>
        <v>15763255.298652146</v>
      </c>
      <c r="T50" s="2">
        <f t="shared" si="2"/>
        <v>0.16925619549239004</v>
      </c>
      <c r="U50" s="2">
        <v>1</v>
      </c>
    </row>
    <row r="51" spans="1:21" x14ac:dyDescent="0.2">
      <c r="A51" s="2" t="s">
        <v>18</v>
      </c>
      <c r="B51" s="1" t="s">
        <v>12</v>
      </c>
      <c r="C51" s="2">
        <v>210</v>
      </c>
      <c r="K51" s="2">
        <v>210</v>
      </c>
      <c r="L51" s="2">
        <f t="shared" si="3"/>
        <v>3500</v>
      </c>
      <c r="N51" s="2">
        <v>6700</v>
      </c>
      <c r="O51" s="2">
        <v>100</v>
      </c>
      <c r="P51" s="2">
        <v>100</v>
      </c>
      <c r="Q51" s="2">
        <v>1400</v>
      </c>
      <c r="R51" s="2">
        <f>(PI()*(N51/2))*((N51/2)+SQRT((U51^2+(N51/2)^2)))</f>
        <v>70513048.68061921</v>
      </c>
      <c r="S51" s="2">
        <f t="shared" si="1"/>
        <v>9621127.5016187411</v>
      </c>
      <c r="T51" s="2">
        <f t="shared" si="2"/>
        <v>0.13644463941981202</v>
      </c>
      <c r="U51" s="2">
        <v>1</v>
      </c>
    </row>
    <row r="52" spans="1:21" x14ac:dyDescent="0.2">
      <c r="A52" s="2" t="s">
        <v>19</v>
      </c>
      <c r="B52" s="1" t="s">
        <v>12</v>
      </c>
      <c r="C52" s="2">
        <v>210</v>
      </c>
      <c r="K52" s="2">
        <v>210</v>
      </c>
      <c r="L52" s="2">
        <f t="shared" si="3"/>
        <v>3940</v>
      </c>
      <c r="N52" s="2">
        <v>6400</v>
      </c>
      <c r="O52" s="2">
        <v>110</v>
      </c>
      <c r="P52" s="2">
        <v>120</v>
      </c>
      <c r="Q52" s="2">
        <v>1000</v>
      </c>
      <c r="R52" s="2">
        <f>(PI()*(N52/2))*((N52/2)+SQRT((U52^2+(N52/2)^2)))</f>
        <v>64339819.116315261</v>
      </c>
      <c r="S52" s="2">
        <f t="shared" si="1"/>
        <v>12192206.929316629</v>
      </c>
      <c r="T52" s="2">
        <f t="shared" si="2"/>
        <v>0.18949706568610689</v>
      </c>
      <c r="U52" s="2">
        <v>1</v>
      </c>
    </row>
    <row r="53" spans="1:21" x14ac:dyDescent="0.2">
      <c r="A53" s="2" t="s">
        <v>20</v>
      </c>
      <c r="B53" s="1" t="s">
        <v>12</v>
      </c>
      <c r="C53" s="2">
        <v>230</v>
      </c>
      <c r="K53" s="2">
        <v>190</v>
      </c>
      <c r="L53" s="2">
        <f t="shared" si="3"/>
        <v>2360</v>
      </c>
      <c r="N53" s="2">
        <v>6000</v>
      </c>
      <c r="O53" s="2">
        <v>120</v>
      </c>
      <c r="P53" s="2">
        <v>100</v>
      </c>
      <c r="Q53" s="2">
        <v>1600</v>
      </c>
      <c r="R53" s="2">
        <f>(PI()*(N53/2))*((N53/2)+SQRT((U53^2+(N53/2)^2)))</f>
        <v>56548669.335412562</v>
      </c>
      <c r="S53" s="2">
        <f t="shared" si="1"/>
        <v>4374353.6108584283</v>
      </c>
      <c r="T53" s="2">
        <f t="shared" si="2"/>
        <v>7.7355553406790248E-2</v>
      </c>
      <c r="U53" s="2">
        <v>1</v>
      </c>
    </row>
    <row r="54" spans="1:21" x14ac:dyDescent="0.2">
      <c r="A54" s="2" t="s">
        <v>21</v>
      </c>
      <c r="B54" s="1" t="s">
        <v>12</v>
      </c>
      <c r="C54" s="2">
        <v>120</v>
      </c>
      <c r="K54" s="2">
        <v>120</v>
      </c>
      <c r="L54" s="2">
        <f t="shared" si="3"/>
        <v>3120</v>
      </c>
      <c r="N54" s="2">
        <v>5500</v>
      </c>
      <c r="O54" s="2">
        <v>100</v>
      </c>
      <c r="P54" s="2">
        <v>90</v>
      </c>
      <c r="Q54" s="2">
        <v>1000</v>
      </c>
      <c r="R54" s="2">
        <f>(PI()*(N54/2))*((N54/2)+SQRT((U54^2+(N54/2)^2)))</f>
        <v>47516590.456341885</v>
      </c>
      <c r="S54" s="2">
        <f t="shared" si="1"/>
        <v>7645379.8817761205</v>
      </c>
      <c r="T54" s="2">
        <f t="shared" si="2"/>
        <v>0.16089916823473846</v>
      </c>
      <c r="U54" s="2">
        <v>1</v>
      </c>
    </row>
    <row r="55" spans="1:21" x14ac:dyDescent="0.2">
      <c r="A55" s="2" t="s">
        <v>22</v>
      </c>
      <c r="B55" s="1" t="s">
        <v>12</v>
      </c>
      <c r="C55" s="2">
        <v>160</v>
      </c>
      <c r="K55" s="2">
        <v>130</v>
      </c>
      <c r="L55" s="2">
        <f t="shared" si="3"/>
        <v>580</v>
      </c>
      <c r="N55" s="2">
        <v>3500</v>
      </c>
      <c r="O55" s="2">
        <v>80</v>
      </c>
      <c r="P55" s="2">
        <v>80</v>
      </c>
      <c r="Q55" s="2">
        <v>1300</v>
      </c>
      <c r="R55" s="2">
        <f>(PI()*(N55/2))*((N55/2)+SQRT((U55^2+(N55/2)^2)))</f>
        <v>19242256.574033681</v>
      </c>
      <c r="S55" s="2">
        <f t="shared" si="1"/>
        <v>264207.9421669016</v>
      </c>
      <c r="T55" s="2">
        <f t="shared" si="2"/>
        <v>1.3730611124031837E-2</v>
      </c>
      <c r="U55" s="2">
        <v>1</v>
      </c>
    </row>
    <row r="56" spans="1:21" x14ac:dyDescent="0.2">
      <c r="A56" s="2" t="s">
        <v>23</v>
      </c>
      <c r="B56" s="1" t="s">
        <v>12</v>
      </c>
      <c r="C56" s="2">
        <v>260</v>
      </c>
      <c r="K56" s="2">
        <v>190</v>
      </c>
      <c r="L56" s="2">
        <f t="shared" si="3"/>
        <v>14500</v>
      </c>
      <c r="N56" s="2">
        <v>19300</v>
      </c>
      <c r="O56" s="2">
        <v>180</v>
      </c>
      <c r="P56" s="2">
        <v>120</v>
      </c>
      <c r="Q56" s="2">
        <v>2100</v>
      </c>
      <c r="R56" s="2">
        <f>(PI()*(N56/2))*((N56/2)+SQRT((U56^2+(N56/2)^2)))</f>
        <v>585105925.33862734</v>
      </c>
      <c r="S56" s="2">
        <f t="shared" si="1"/>
        <v>165129963.85431349</v>
      </c>
      <c r="T56" s="2">
        <f t="shared" si="2"/>
        <v>0.28222234078170599</v>
      </c>
      <c r="U56" s="2">
        <v>1</v>
      </c>
    </row>
    <row r="57" spans="1:21" x14ac:dyDescent="0.2">
      <c r="A57" s="2" t="s">
        <v>25</v>
      </c>
      <c r="B57" s="1" t="s">
        <v>24</v>
      </c>
      <c r="C57" s="2">
        <v>250</v>
      </c>
      <c r="K57" s="2">
        <v>170</v>
      </c>
      <c r="L57" s="2">
        <f t="shared" si="3"/>
        <v>4300</v>
      </c>
      <c r="N57" s="2">
        <v>10000</v>
      </c>
      <c r="O57" s="2">
        <v>150</v>
      </c>
      <c r="P57" s="2">
        <v>200</v>
      </c>
      <c r="Q57" s="2">
        <v>2500</v>
      </c>
      <c r="R57" s="2">
        <f>(PI()*(N57/2))*((N57/2)+SQRT((U57^2+(N57/2)^2)))</f>
        <v>157079634.25028598</v>
      </c>
      <c r="S57" s="2">
        <f t="shared" si="1"/>
        <v>14522012.041218819</v>
      </c>
      <c r="T57" s="2">
        <f t="shared" si="2"/>
        <v>9.2449999075500014E-2</v>
      </c>
      <c r="U57" s="2">
        <v>1</v>
      </c>
    </row>
    <row r="58" spans="1:21" x14ac:dyDescent="0.2">
      <c r="A58" s="2" t="s">
        <v>26</v>
      </c>
      <c r="B58" s="1" t="s">
        <v>24</v>
      </c>
      <c r="C58" s="2">
        <v>230</v>
      </c>
      <c r="K58" s="2">
        <v>220</v>
      </c>
      <c r="L58" s="2">
        <f t="shared" si="3"/>
        <v>5000</v>
      </c>
      <c r="N58" s="2">
        <v>10000</v>
      </c>
      <c r="O58" s="2">
        <v>200</v>
      </c>
      <c r="P58" s="2">
        <v>200</v>
      </c>
      <c r="Q58" s="2">
        <v>2100</v>
      </c>
      <c r="R58" s="2">
        <f>(PI()*(N58/2))*((N58/2)+SQRT((U58^2+(N58/2)^2)))</f>
        <v>157079634.25028598</v>
      </c>
      <c r="S58" s="2">
        <f t="shared" si="1"/>
        <v>19634954.084936205</v>
      </c>
      <c r="T58" s="2">
        <f t="shared" si="2"/>
        <v>0.12499999875000001</v>
      </c>
      <c r="U58" s="2">
        <v>1</v>
      </c>
    </row>
    <row r="59" spans="1:21" x14ac:dyDescent="0.2">
      <c r="A59" s="2" t="s">
        <v>27</v>
      </c>
      <c r="B59" s="1" t="s">
        <v>24</v>
      </c>
      <c r="C59" s="2">
        <v>220</v>
      </c>
      <c r="K59" s="2">
        <v>140</v>
      </c>
      <c r="L59" s="2">
        <f t="shared" si="3"/>
        <v>3100</v>
      </c>
      <c r="N59" s="2">
        <v>8300</v>
      </c>
      <c r="O59" s="2">
        <v>200</v>
      </c>
      <c r="P59" s="2">
        <v>200</v>
      </c>
      <c r="Q59" s="2">
        <v>2200</v>
      </c>
      <c r="R59" s="2">
        <f>(PI()*(N59/2))*((N59/2)+SQRT((U59^2+(N59/2)^2)))</f>
        <v>108212160.52369674</v>
      </c>
      <c r="S59" s="2">
        <f t="shared" si="1"/>
        <v>7547676.3502494777</v>
      </c>
      <c r="T59" s="2">
        <f t="shared" si="2"/>
        <v>6.9748874005677544E-2</v>
      </c>
      <c r="U59" s="2">
        <v>1</v>
      </c>
    </row>
    <row r="60" spans="1:21" x14ac:dyDescent="0.2">
      <c r="A60" s="2" t="s">
        <v>28</v>
      </c>
      <c r="B60" s="1" t="s">
        <v>24</v>
      </c>
      <c r="C60" s="2">
        <v>210</v>
      </c>
      <c r="K60" s="2">
        <v>210</v>
      </c>
      <c r="L60" s="2">
        <f t="shared" si="3"/>
        <v>2800</v>
      </c>
      <c r="N60" s="2">
        <v>7200</v>
      </c>
      <c r="O60" s="2">
        <v>200</v>
      </c>
      <c r="P60" s="2">
        <v>200</v>
      </c>
      <c r="Q60" s="2">
        <v>1800</v>
      </c>
      <c r="R60" s="2">
        <f>(PI()*(N60/2))*((N60/2)+SQRT((U60^2+(N60/2)^2)))</f>
        <v>81430083.151843742</v>
      </c>
      <c r="S60" s="2">
        <f t="shared" si="1"/>
        <v>6157521.6010359945</v>
      </c>
      <c r="T60" s="2">
        <f t="shared" si="2"/>
        <v>7.5617282491950585E-2</v>
      </c>
      <c r="U60" s="2">
        <v>1</v>
      </c>
    </row>
    <row r="61" spans="1:21" x14ac:dyDescent="0.2">
      <c r="A61" s="2" t="s">
        <v>30</v>
      </c>
      <c r="B61" s="1" t="s">
        <v>29</v>
      </c>
      <c r="C61" s="2">
        <v>220</v>
      </c>
      <c r="K61" s="2">
        <v>120</v>
      </c>
      <c r="L61" s="2">
        <f t="shared" si="3"/>
        <v>3400</v>
      </c>
      <c r="N61" s="2">
        <v>8400</v>
      </c>
      <c r="O61" s="2">
        <v>100</v>
      </c>
      <c r="P61" s="2">
        <v>100</v>
      </c>
      <c r="Q61" s="2">
        <v>2300</v>
      </c>
      <c r="R61" s="2">
        <f>(PI()*(N61/2))*((N61/2)+SQRT((U61^2+(N61/2)^2)))</f>
        <v>110835390.3894442</v>
      </c>
      <c r="S61" s="2">
        <f t="shared" si="1"/>
        <v>9079202.7688745018</v>
      </c>
      <c r="T61" s="2">
        <f t="shared" si="2"/>
        <v>8.1916098612300203E-2</v>
      </c>
      <c r="U61" s="2">
        <v>1</v>
      </c>
    </row>
    <row r="62" spans="1:21" x14ac:dyDescent="0.2">
      <c r="A62" s="2" t="s">
        <v>31</v>
      </c>
      <c r="B62" s="1" t="s">
        <v>29</v>
      </c>
      <c r="K62" s="2">
        <v>190</v>
      </c>
      <c r="L62" s="2">
        <f t="shared" si="3"/>
        <v>2600</v>
      </c>
      <c r="N62" s="2">
        <v>7300</v>
      </c>
      <c r="O62" s="2">
        <v>100</v>
      </c>
      <c r="P62" s="2">
        <v>150</v>
      </c>
      <c r="Q62" s="2">
        <v>2100</v>
      </c>
      <c r="R62" s="2">
        <f>(PI()*(N62/2))*((N62/2)+SQRT((U62^2+(N62/2)^2)))</f>
        <v>83707737.825696334</v>
      </c>
      <c r="S62" s="2">
        <f t="shared" si="1"/>
        <v>5309291.5845667506</v>
      </c>
      <c r="T62" s="2">
        <f t="shared" si="2"/>
        <v>6.3426532868708363E-2</v>
      </c>
      <c r="U62" s="2">
        <v>1</v>
      </c>
    </row>
    <row r="63" spans="1:21" x14ac:dyDescent="0.2">
      <c r="A63" s="2" t="s">
        <v>32</v>
      </c>
      <c r="B63" s="1" t="s">
        <v>29</v>
      </c>
      <c r="C63" s="2">
        <v>140</v>
      </c>
      <c r="K63" s="2">
        <v>170</v>
      </c>
      <c r="L63" s="2">
        <f t="shared" si="3"/>
        <v>2800</v>
      </c>
      <c r="N63" s="2">
        <v>7300</v>
      </c>
      <c r="O63" s="2">
        <v>100</v>
      </c>
      <c r="P63" s="2">
        <v>150</v>
      </c>
      <c r="Q63" s="2">
        <v>2000</v>
      </c>
      <c r="R63" s="2">
        <f>(PI()*(N63/2))*((N63/2)+SQRT((U63^2+(N63/2)^2)))</f>
        <v>83707737.825696334</v>
      </c>
      <c r="S63" s="2">
        <f t="shared" si="1"/>
        <v>6157521.6010359945</v>
      </c>
      <c r="T63" s="2">
        <f t="shared" si="2"/>
        <v>7.3559765930573007E-2</v>
      </c>
      <c r="U63" s="2">
        <v>1</v>
      </c>
    </row>
    <row r="64" spans="1:21" x14ac:dyDescent="0.2">
      <c r="A64" s="2" t="s">
        <v>33</v>
      </c>
      <c r="B64" s="1" t="s">
        <v>49</v>
      </c>
      <c r="C64" s="2">
        <v>270</v>
      </c>
      <c r="K64" s="2">
        <v>190</v>
      </c>
      <c r="L64" s="2">
        <f t="shared" si="3"/>
        <v>26980</v>
      </c>
      <c r="N64" s="2">
        <v>30000</v>
      </c>
      <c r="O64" s="2">
        <v>160</v>
      </c>
      <c r="P64" s="2">
        <v>150</v>
      </c>
      <c r="Q64" s="2">
        <v>1200</v>
      </c>
      <c r="R64" s="2">
        <f>(PI()*(N64/2))*((N64/2)+SQRT((U64^2+(N64/2)^2)))</f>
        <v>1413716695.6862032</v>
      </c>
      <c r="S64" s="2">
        <f t="shared" si="1"/>
        <v>571707345.25953591</v>
      </c>
      <c r="T64" s="2">
        <f t="shared" si="2"/>
        <v>0.40440022177288865</v>
      </c>
      <c r="U64" s="2">
        <v>1</v>
      </c>
    </row>
    <row r="65" spans="1:21" x14ac:dyDescent="0.2">
      <c r="A65" s="2" t="s">
        <v>34</v>
      </c>
      <c r="B65" s="1" t="s">
        <v>49</v>
      </c>
      <c r="C65" s="2">
        <v>130</v>
      </c>
      <c r="K65" s="2">
        <v>170</v>
      </c>
      <c r="L65" s="2">
        <f t="shared" si="3"/>
        <v>24000</v>
      </c>
      <c r="N65" s="2">
        <v>27000</v>
      </c>
      <c r="O65" s="2">
        <v>100</v>
      </c>
      <c r="P65" s="2">
        <v>100</v>
      </c>
      <c r="Q65" s="2">
        <v>1300</v>
      </c>
      <c r="R65" s="2">
        <f>(PI()*(N65/2))*((N65/2)+SQRT((U65^2+(N65/2)^2)))</f>
        <v>1145110523.804276</v>
      </c>
      <c r="S65" s="2">
        <f t="shared" si="1"/>
        <v>452389342.11693019</v>
      </c>
      <c r="T65" s="2">
        <f t="shared" si="2"/>
        <v>0.39506172785313887</v>
      </c>
      <c r="U65" s="2">
        <v>1</v>
      </c>
    </row>
    <row r="66" spans="1:21" x14ac:dyDescent="0.2">
      <c r="A66" s="2" t="s">
        <v>35</v>
      </c>
      <c r="B66" s="1" t="s">
        <v>49</v>
      </c>
      <c r="C66" s="2">
        <v>120</v>
      </c>
      <c r="K66" s="2">
        <v>200</v>
      </c>
      <c r="L66" s="2">
        <f t="shared" si="3"/>
        <v>18000</v>
      </c>
      <c r="N66" s="2">
        <v>21600</v>
      </c>
      <c r="O66" s="2">
        <v>100</v>
      </c>
      <c r="P66" s="2">
        <v>200</v>
      </c>
      <c r="Q66" s="2">
        <v>1500</v>
      </c>
      <c r="R66" s="2">
        <f>(PI()*(N66/2))*((N66/2)+SQRT((U66^2+(N66/2)^2)))</f>
        <v>732870735.80022335</v>
      </c>
      <c r="S66" s="2">
        <f t="shared" si="1"/>
        <v>254469004.94077325</v>
      </c>
      <c r="T66" s="2">
        <f t="shared" si="2"/>
        <v>0.34722222147800447</v>
      </c>
      <c r="U66" s="2">
        <v>1</v>
      </c>
    </row>
    <row r="67" spans="1:21" x14ac:dyDescent="0.2">
      <c r="A67" s="2" t="s">
        <v>36</v>
      </c>
      <c r="B67" s="1" t="s">
        <v>49</v>
      </c>
      <c r="C67" s="2">
        <v>260</v>
      </c>
      <c r="K67" s="2">
        <v>220</v>
      </c>
      <c r="L67" s="2">
        <f t="shared" si="3"/>
        <v>18040</v>
      </c>
      <c r="N67" s="2">
        <v>21000</v>
      </c>
      <c r="O67" s="2">
        <v>100</v>
      </c>
      <c r="P67" s="2">
        <v>180</v>
      </c>
      <c r="Q67" s="2">
        <v>1200</v>
      </c>
      <c r="R67" s="2">
        <f>(PI()*(N67/2))*((N67/2)+SQRT((U67^2+(N67/2)^2)))</f>
        <v>692721181.68734562</v>
      </c>
      <c r="S67" s="2">
        <f t="shared" ref="S67:S130" si="4">PI()*((L67/2)^2)</f>
        <v>255601234.93312702</v>
      </c>
      <c r="T67" s="2">
        <f t="shared" ref="T67:T130" si="5">S67/R67</f>
        <v>0.36898140505899912</v>
      </c>
      <c r="U67" s="2">
        <v>1</v>
      </c>
    </row>
    <row r="68" spans="1:21" x14ac:dyDescent="0.2">
      <c r="A68" s="2" t="s">
        <v>37</v>
      </c>
      <c r="B68" s="1" t="s">
        <v>49</v>
      </c>
      <c r="C68" s="2">
        <v>190</v>
      </c>
      <c r="K68" s="2">
        <v>200</v>
      </c>
      <c r="L68" s="2">
        <f t="shared" si="3"/>
        <v>15000</v>
      </c>
      <c r="N68" s="2">
        <v>18000</v>
      </c>
      <c r="O68" s="2">
        <v>100</v>
      </c>
      <c r="P68" s="2">
        <v>200</v>
      </c>
      <c r="Q68" s="2">
        <v>1200</v>
      </c>
      <c r="R68" s="2">
        <f>(PI()*(N68/2))*((N68/2)+SQRT((U68^2+(N68/2)^2)))</f>
        <v>508938011.45234287</v>
      </c>
      <c r="S68" s="2">
        <f t="shared" si="4"/>
        <v>176714586.76442587</v>
      </c>
      <c r="T68" s="2">
        <f t="shared" si="5"/>
        <v>0.34722222115054868</v>
      </c>
      <c r="U68" s="2">
        <v>1</v>
      </c>
    </row>
    <row r="69" spans="1:21" x14ac:dyDescent="0.2">
      <c r="A69" s="2" t="s">
        <v>38</v>
      </c>
      <c r="B69" s="1" t="s">
        <v>49</v>
      </c>
      <c r="C69" s="2">
        <v>120</v>
      </c>
      <c r="K69" s="2">
        <v>190</v>
      </c>
      <c r="L69" s="2">
        <f>N69-(2*O69+2*Q69+2*P69)</f>
        <v>10600</v>
      </c>
      <c r="N69" s="2">
        <v>13400</v>
      </c>
      <c r="O69" s="2">
        <v>100</v>
      </c>
      <c r="P69" s="2">
        <v>200</v>
      </c>
      <c r="Q69" s="2">
        <v>1100</v>
      </c>
      <c r="R69" s="2">
        <f>(PI()*(N69/2))*((N69/2)+SQRT((U69^2+(N69/2)^2)))</f>
        <v>282052190.01008797</v>
      </c>
      <c r="S69" s="2">
        <f t="shared" si="4"/>
        <v>88247337.639337286</v>
      </c>
      <c r="T69" s="2">
        <f t="shared" si="5"/>
        <v>0.31287591717043928</v>
      </c>
      <c r="U69" s="2">
        <v>1</v>
      </c>
    </row>
    <row r="70" spans="1:21" x14ac:dyDescent="0.2">
      <c r="A70" s="2" t="s">
        <v>38</v>
      </c>
      <c r="B70" s="1" t="s">
        <v>49</v>
      </c>
      <c r="C70" s="2">
        <v>120</v>
      </c>
      <c r="K70" s="2">
        <v>190</v>
      </c>
      <c r="L70" s="2">
        <f>N70-(2*O70+2*Q70+2*P70)</f>
        <v>10400</v>
      </c>
      <c r="N70" s="2">
        <v>13400</v>
      </c>
      <c r="O70" s="2">
        <v>100</v>
      </c>
      <c r="P70" s="2">
        <v>300</v>
      </c>
      <c r="Q70" s="2">
        <v>1100</v>
      </c>
      <c r="R70" s="2">
        <f>(PI()*(N70/2))*((N70/2)+SQRT((U70^2+(N70/2)^2)))</f>
        <v>282052190.01008797</v>
      </c>
      <c r="S70" s="2">
        <f t="shared" si="4"/>
        <v>84948665.353068009</v>
      </c>
      <c r="T70" s="2">
        <f t="shared" si="5"/>
        <v>0.30118066216762829</v>
      </c>
      <c r="U70" s="2">
        <v>1</v>
      </c>
    </row>
    <row r="71" spans="1:21" x14ac:dyDescent="0.2">
      <c r="A71" s="2" t="s">
        <v>39</v>
      </c>
      <c r="B71" s="1" t="s">
        <v>49</v>
      </c>
      <c r="C71" s="2">
        <v>190</v>
      </c>
      <c r="K71" s="2">
        <v>170</v>
      </c>
      <c r="L71" s="2">
        <f>N71-(2*O71+2*Q71+2*P71)</f>
        <v>9360</v>
      </c>
      <c r="N71" s="2">
        <v>12600</v>
      </c>
      <c r="O71" s="2">
        <v>100</v>
      </c>
      <c r="P71" s="2">
        <v>120</v>
      </c>
      <c r="Q71" s="2">
        <v>1400</v>
      </c>
      <c r="R71" s="2">
        <f>(PI()*(N71/2))*((N71/2)+SQRT((U71^2+(N71/2)^2)))</f>
        <v>249379626.41275412</v>
      </c>
      <c r="S71" s="2">
        <f t="shared" si="4"/>
        <v>68808418.935985088</v>
      </c>
      <c r="T71" s="2">
        <f t="shared" si="5"/>
        <v>0.27591836560897981</v>
      </c>
      <c r="U71" s="2">
        <v>1</v>
      </c>
    </row>
    <row r="72" spans="1:21" x14ac:dyDescent="0.2">
      <c r="A72" s="2" t="s">
        <v>40</v>
      </c>
      <c r="B72" s="1" t="s">
        <v>49</v>
      </c>
      <c r="C72" s="2">
        <v>190</v>
      </c>
      <c r="K72" s="2">
        <v>220</v>
      </c>
      <c r="L72" s="2">
        <f>N72-(2*O72+2*Q72+2*P72)</f>
        <v>5900</v>
      </c>
      <c r="N72" s="2">
        <v>9700</v>
      </c>
      <c r="O72" s="2">
        <v>100</v>
      </c>
      <c r="P72" s="2">
        <v>200</v>
      </c>
      <c r="Q72" s="2">
        <v>1600</v>
      </c>
      <c r="R72" s="2">
        <f>(PI()*(N72/2))*((N72/2)+SQRT((U72^2+(N72/2)^2)))</f>
        <v>147796227.95892811</v>
      </c>
      <c r="S72" s="2">
        <f t="shared" si="4"/>
        <v>27339710.067865174</v>
      </c>
      <c r="T72" s="2">
        <f t="shared" si="5"/>
        <v>0.18498246163266599</v>
      </c>
      <c r="U72" s="2">
        <v>1</v>
      </c>
    </row>
    <row r="73" spans="1:21" x14ac:dyDescent="0.2">
      <c r="A73" s="2" t="s">
        <v>41</v>
      </c>
      <c r="B73" s="1" t="s">
        <v>49</v>
      </c>
      <c r="C73" s="2">
        <v>150</v>
      </c>
      <c r="K73" s="2">
        <v>180</v>
      </c>
      <c r="L73" s="2">
        <f>N73-(2*O73+2*Q73+2*P73)</f>
        <v>6680</v>
      </c>
      <c r="N73" s="2">
        <v>9700</v>
      </c>
      <c r="O73" s="2">
        <v>110</v>
      </c>
      <c r="P73" s="2">
        <v>200</v>
      </c>
      <c r="Q73" s="2">
        <v>1200</v>
      </c>
      <c r="R73" s="2">
        <f>(PI()*(N73/2))*((N73/2)+SQRT((U73^2+(N73/2)^2)))</f>
        <v>147796227.95892811</v>
      </c>
      <c r="S73" s="2">
        <f t="shared" si="4"/>
        <v>35046351.006386295</v>
      </c>
      <c r="T73" s="2">
        <f t="shared" si="5"/>
        <v>0.23712615328806305</v>
      </c>
      <c r="U73" s="2">
        <v>1</v>
      </c>
    </row>
    <row r="74" spans="1:21" x14ac:dyDescent="0.2">
      <c r="A74" s="2" t="s">
        <v>42</v>
      </c>
      <c r="B74" s="1" t="s">
        <v>49</v>
      </c>
      <c r="C74" s="2">
        <v>150</v>
      </c>
      <c r="K74" s="2">
        <v>220</v>
      </c>
      <c r="L74" s="2">
        <f>N74-(2*O74+2*Q74+2*P74)</f>
        <v>3220</v>
      </c>
      <c r="N74" s="2">
        <v>6300</v>
      </c>
      <c r="O74" s="2">
        <v>140</v>
      </c>
      <c r="P74" s="2">
        <v>200</v>
      </c>
      <c r="Q74" s="2">
        <v>1200</v>
      </c>
      <c r="R74" s="2">
        <f>(PI()*(N74/2))*((N74/2)+SQRT((U74^2+(N74/2)^2)))</f>
        <v>62344907.781285733</v>
      </c>
      <c r="S74" s="2">
        <f t="shared" si="4"/>
        <v>8143322.3173701027</v>
      </c>
      <c r="T74" s="2">
        <f t="shared" si="5"/>
        <v>0.13061728065968059</v>
      </c>
      <c r="U74" s="2">
        <v>1</v>
      </c>
    </row>
    <row r="75" spans="1:21" x14ac:dyDescent="0.2">
      <c r="A75" s="2" t="s">
        <v>43</v>
      </c>
      <c r="B75" s="1" t="s">
        <v>49</v>
      </c>
      <c r="C75" s="2">
        <v>110</v>
      </c>
      <c r="K75" s="2">
        <v>210</v>
      </c>
      <c r="L75" s="2">
        <f>N75-(2*O75+2*Q75+2*P75)</f>
        <v>3280</v>
      </c>
      <c r="N75" s="2">
        <v>6000</v>
      </c>
      <c r="O75" s="2">
        <v>60</v>
      </c>
      <c r="P75" s="2">
        <v>200</v>
      </c>
      <c r="Q75" s="2">
        <v>1100</v>
      </c>
      <c r="R75" s="2">
        <f>(PI()*(N75/2))*((N75/2)+SQRT((U75^2+(N75/2)^2)))</f>
        <v>56548669.335412562</v>
      </c>
      <c r="S75" s="2">
        <f t="shared" si="4"/>
        <v>8449627.6010951083</v>
      </c>
      <c r="T75" s="2">
        <f t="shared" si="5"/>
        <v>0.14942221807160516</v>
      </c>
      <c r="U75" s="2">
        <v>1</v>
      </c>
    </row>
    <row r="76" spans="1:21" x14ac:dyDescent="0.2">
      <c r="A76" s="2" t="s">
        <v>44</v>
      </c>
      <c r="B76" s="1" t="s">
        <v>49</v>
      </c>
      <c r="C76" s="2">
        <v>170</v>
      </c>
      <c r="K76" s="2">
        <v>110</v>
      </c>
      <c r="L76" s="2">
        <f>N76-(2*O76+2*Q76+2*P76)</f>
        <v>2900</v>
      </c>
      <c r="N76" s="2">
        <v>5900</v>
      </c>
      <c r="O76" s="2">
        <v>100</v>
      </c>
      <c r="P76" s="2">
        <v>100</v>
      </c>
      <c r="Q76" s="2">
        <v>1300</v>
      </c>
      <c r="R76" s="2">
        <f>(PI()*(N76/2))*((N76/2)+SQRT((U76^2+(N76/2)^2)))</f>
        <v>54679421.70652663</v>
      </c>
      <c r="S76" s="2">
        <f t="shared" si="4"/>
        <v>6605198.5541725401</v>
      </c>
      <c r="T76" s="2">
        <f t="shared" si="5"/>
        <v>0.12079861761566751</v>
      </c>
      <c r="U76" s="2">
        <v>1</v>
      </c>
    </row>
    <row r="77" spans="1:21" x14ac:dyDescent="0.2">
      <c r="A77" s="2" t="s">
        <v>45</v>
      </c>
      <c r="B77" s="1" t="s">
        <v>49</v>
      </c>
      <c r="K77" s="2">
        <v>190</v>
      </c>
      <c r="L77" s="2">
        <f>N77-(2*O77+2*Q77+2*P77)</f>
        <v>2900</v>
      </c>
      <c r="N77" s="2">
        <v>5500</v>
      </c>
      <c r="O77" s="2">
        <v>100</v>
      </c>
      <c r="P77" s="2">
        <v>100</v>
      </c>
      <c r="Q77" s="2">
        <v>1100</v>
      </c>
      <c r="R77" s="2">
        <f>(PI()*(N77/2))*((N77/2)+SQRT((U77^2+(N77/2)^2)))</f>
        <v>47516590.456341885</v>
      </c>
      <c r="S77" s="2">
        <f t="shared" si="4"/>
        <v>6605198.5541725401</v>
      </c>
      <c r="T77" s="2">
        <f t="shared" si="5"/>
        <v>0.13900825986749574</v>
      </c>
      <c r="U77" s="2">
        <v>1</v>
      </c>
    </row>
    <row r="78" spans="1:21" x14ac:dyDescent="0.2">
      <c r="A78" s="2" t="s">
        <v>46</v>
      </c>
      <c r="B78" s="1" t="s">
        <v>49</v>
      </c>
      <c r="C78" s="2">
        <v>130</v>
      </c>
      <c r="K78" s="2">
        <v>110</v>
      </c>
      <c r="L78" s="2">
        <f>N78-(2*O78+2*Q78+2*P78)</f>
        <v>2040</v>
      </c>
      <c r="N78" s="2">
        <v>4100</v>
      </c>
      <c r="O78" s="2">
        <v>80</v>
      </c>
      <c r="P78" s="2">
        <v>50</v>
      </c>
      <c r="Q78" s="2">
        <v>900</v>
      </c>
      <c r="R78" s="2">
        <f>(PI()*(N78/2))*((N78/2)+SQRT((U78^2+(N78/2)^2)))</f>
        <v>26405087.824218445</v>
      </c>
      <c r="S78" s="2">
        <f t="shared" si="4"/>
        <v>3268512.9967948208</v>
      </c>
      <c r="T78" s="2">
        <f t="shared" si="5"/>
        <v>0.12378345486118694</v>
      </c>
      <c r="U78" s="2">
        <v>1</v>
      </c>
    </row>
    <row r="79" spans="1:21" x14ac:dyDescent="0.2">
      <c r="A79" s="2" t="s">
        <v>47</v>
      </c>
      <c r="B79" s="1" t="s">
        <v>49</v>
      </c>
      <c r="C79" s="2">
        <v>130</v>
      </c>
      <c r="K79" s="2">
        <v>200</v>
      </c>
      <c r="L79" s="2">
        <f>N79-(2*O79+2*Q79+2*P79)</f>
        <v>7740</v>
      </c>
      <c r="N79" s="2">
        <v>10900</v>
      </c>
      <c r="O79" s="2">
        <v>80</v>
      </c>
      <c r="P79" s="2">
        <v>200</v>
      </c>
      <c r="Q79" s="2">
        <v>1300</v>
      </c>
      <c r="R79" s="2">
        <f>(PI()*(N79/2))*((N79/2)+SQRT((U79^2+(N79/2)^2)))</f>
        <v>186626313.15729797</v>
      </c>
      <c r="S79" s="2">
        <f t="shared" si="4"/>
        <v>47051319.01354897</v>
      </c>
      <c r="T79" s="2">
        <f t="shared" si="5"/>
        <v>0.25211513970107619</v>
      </c>
      <c r="U79" s="2">
        <v>1</v>
      </c>
    </row>
    <row r="80" spans="1:21" x14ac:dyDescent="0.2">
      <c r="A80" s="2" t="s">
        <v>48</v>
      </c>
      <c r="B80" s="1" t="s">
        <v>49</v>
      </c>
      <c r="C80" s="2">
        <v>240</v>
      </c>
      <c r="K80" s="2">
        <v>280</v>
      </c>
      <c r="L80" s="2">
        <f>N80-(2*O80+2*Q80+2*P80)</f>
        <v>28900</v>
      </c>
      <c r="N80" s="2">
        <v>33000</v>
      </c>
      <c r="O80" s="2">
        <v>150</v>
      </c>
      <c r="P80" s="2">
        <v>300</v>
      </c>
      <c r="Q80" s="2">
        <v>1600</v>
      </c>
      <c r="R80" s="2">
        <f>(PI()*(N80/2))*((N80/2)+SQRT((U80^2+(N80/2)^2)))</f>
        <v>1710597201.4504387</v>
      </c>
      <c r="S80" s="2">
        <f t="shared" si="4"/>
        <v>655972400.05118275</v>
      </c>
      <c r="T80" s="2">
        <f t="shared" si="5"/>
        <v>0.38347566539625738</v>
      </c>
      <c r="U80" s="2">
        <v>1</v>
      </c>
    </row>
    <row r="81" spans="1:21" x14ac:dyDescent="0.2">
      <c r="A81" s="2" t="s">
        <v>51</v>
      </c>
      <c r="B81" s="1" t="s">
        <v>50</v>
      </c>
      <c r="C81" s="2">
        <v>150</v>
      </c>
      <c r="K81" s="2">
        <v>180</v>
      </c>
      <c r="L81" s="2">
        <f>N81-(2*O81+2*Q81+2*P81)</f>
        <v>4500</v>
      </c>
      <c r="N81" s="2">
        <v>7500</v>
      </c>
      <c r="O81" s="2">
        <v>100</v>
      </c>
      <c r="P81" s="2">
        <v>200</v>
      </c>
      <c r="Q81" s="2">
        <v>1200</v>
      </c>
      <c r="R81" s="2">
        <f>(PI()*(N81/2))*((N81/2)+SQRT((U81^2+(N81/2)^2)))</f>
        <v>88357294.953009233</v>
      </c>
      <c r="S81" s="2">
        <f t="shared" si="4"/>
        <v>15904312.808798328</v>
      </c>
      <c r="T81" s="2">
        <f t="shared" si="5"/>
        <v>0.17999999680000012</v>
      </c>
      <c r="U81" s="2">
        <v>1</v>
      </c>
    </row>
    <row r="82" spans="1:21" x14ac:dyDescent="0.2">
      <c r="A82" s="2" t="s">
        <v>53</v>
      </c>
      <c r="B82" s="1" t="s">
        <v>52</v>
      </c>
      <c r="C82" s="2">
        <v>120</v>
      </c>
      <c r="K82" s="2">
        <v>100</v>
      </c>
      <c r="L82" s="2">
        <f>N82-(2*O82+2*Q82+2*P82)</f>
        <v>10640</v>
      </c>
      <c r="N82" s="2">
        <v>12900</v>
      </c>
      <c r="O82" s="2">
        <v>80</v>
      </c>
      <c r="P82" s="2">
        <v>50</v>
      </c>
      <c r="Q82" s="2">
        <v>1000</v>
      </c>
      <c r="R82" s="2">
        <f>(PI()*(N82/2))*((N82/2)+SQRT((U82^2+(N82/2)^2)))</f>
        <v>261396218.31273505</v>
      </c>
      <c r="S82" s="2">
        <f t="shared" si="4"/>
        <v>88914611.918959767</v>
      </c>
      <c r="T82" s="2">
        <f t="shared" si="5"/>
        <v>0.34015263301392568</v>
      </c>
      <c r="U82" s="2">
        <v>1</v>
      </c>
    </row>
    <row r="83" spans="1:21" x14ac:dyDescent="0.2">
      <c r="A83" s="2" t="s">
        <v>54</v>
      </c>
      <c r="B83" s="1" t="s">
        <v>52</v>
      </c>
      <c r="C83" s="2">
        <v>150</v>
      </c>
      <c r="K83" s="2">
        <v>110</v>
      </c>
      <c r="L83" s="2">
        <f>N83-(2*O83+2*Q83+2*P83)</f>
        <v>6860</v>
      </c>
      <c r="N83" s="2">
        <v>9000</v>
      </c>
      <c r="O83" s="2">
        <v>80</v>
      </c>
      <c r="P83" s="2">
        <v>90</v>
      </c>
      <c r="Q83" s="2">
        <v>900</v>
      </c>
      <c r="R83" s="2">
        <f>(PI()*(N83/2))*((N83/2)+SQRT((U83^2+(N83/2)^2)))</f>
        <v>127234504.04118292</v>
      </c>
      <c r="S83" s="2">
        <f t="shared" si="4"/>
        <v>36960523.410218559</v>
      </c>
      <c r="T83" s="2">
        <f t="shared" si="5"/>
        <v>0.29049135443837842</v>
      </c>
      <c r="U83" s="2">
        <v>1</v>
      </c>
    </row>
    <row r="84" spans="1:21" x14ac:dyDescent="0.2">
      <c r="A84" s="2" t="s">
        <v>56</v>
      </c>
      <c r="B84" s="1" t="s">
        <v>55</v>
      </c>
      <c r="O84" s="2">
        <v>180</v>
      </c>
      <c r="P84" s="2">
        <v>180</v>
      </c>
      <c r="Q84" s="2">
        <v>600</v>
      </c>
      <c r="U84" s="2">
        <v>1</v>
      </c>
    </row>
    <row r="85" spans="1:21" x14ac:dyDescent="0.2">
      <c r="A85" s="2" t="s">
        <v>57</v>
      </c>
      <c r="B85" s="1" t="s">
        <v>55</v>
      </c>
      <c r="C85" s="2">
        <v>100</v>
      </c>
      <c r="K85" s="2">
        <v>130</v>
      </c>
      <c r="O85" s="2">
        <v>120</v>
      </c>
      <c r="P85" s="2">
        <v>120</v>
      </c>
      <c r="Q85" s="2">
        <v>800</v>
      </c>
      <c r="U85" s="2">
        <v>1</v>
      </c>
    </row>
    <row r="86" spans="1:21" x14ac:dyDescent="0.2">
      <c r="A86" s="2" t="s">
        <v>111</v>
      </c>
      <c r="B86" s="4" t="s">
        <v>148</v>
      </c>
      <c r="C86" s="2">
        <v>100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130</v>
      </c>
      <c r="L86" s="2">
        <f>N86-(2*O86+2*Q86+2*P86)</f>
        <v>900</v>
      </c>
      <c r="N86" s="2">
        <v>2000</v>
      </c>
      <c r="O86" s="2">
        <v>70</v>
      </c>
      <c r="P86" s="2">
        <v>80</v>
      </c>
      <c r="Q86" s="2">
        <v>400</v>
      </c>
      <c r="R86" s="2">
        <f>(PI()*(N86/2))*((N86/2)+SQRT((U86^2+(N86/2)^2)))</f>
        <v>6283186.8779755197</v>
      </c>
      <c r="S86" s="2">
        <f t="shared" si="4"/>
        <v>636172.51235193305</v>
      </c>
      <c r="T86" s="2">
        <f t="shared" si="5"/>
        <v>0.10124997468751265</v>
      </c>
      <c r="U86" s="2">
        <v>1</v>
      </c>
    </row>
    <row r="87" spans="1:21" x14ac:dyDescent="0.2">
      <c r="A87" s="3" t="s">
        <v>112</v>
      </c>
      <c r="B87" s="4" t="s">
        <v>149</v>
      </c>
      <c r="C87" s="2">
        <v>100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170</v>
      </c>
      <c r="L87" s="2">
        <f>N87-(2*O87+2*Q87+2*P87)</f>
        <v>6300</v>
      </c>
      <c r="N87" s="2">
        <v>10100</v>
      </c>
      <c r="O87" s="2">
        <v>200</v>
      </c>
      <c r="P87" s="2">
        <v>300</v>
      </c>
      <c r="Q87" s="2">
        <v>1400</v>
      </c>
      <c r="R87" s="2">
        <f>(PI()*(N87/2))*((N87/2)+SQRT((U87^2+(N87/2)^2)))</f>
        <v>160236934.86714372</v>
      </c>
      <c r="S87" s="2">
        <f t="shared" si="4"/>
        <v>31172453.105244722</v>
      </c>
      <c r="T87" s="2">
        <f t="shared" si="5"/>
        <v>0.19453974909773797</v>
      </c>
      <c r="U87" s="2">
        <v>1</v>
      </c>
    </row>
    <row r="88" spans="1:21" x14ac:dyDescent="0.2">
      <c r="A88" s="3" t="s">
        <v>113</v>
      </c>
      <c r="B88" s="4" t="s">
        <v>149</v>
      </c>
      <c r="C88" s="2">
        <v>100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80</v>
      </c>
      <c r="L88" s="2">
        <f>N88-(2*O88+2*Q88+2*P88)</f>
        <v>3420</v>
      </c>
      <c r="N88" s="2">
        <v>5500</v>
      </c>
      <c r="O88" s="2">
        <v>200</v>
      </c>
      <c r="P88" s="2">
        <v>40</v>
      </c>
      <c r="Q88" s="2">
        <v>800</v>
      </c>
      <c r="R88" s="2">
        <f>(PI()*(N88/2))*((N88/2)+SQRT((U88^2+(N88/2)^2)))</f>
        <v>47516590.456341885</v>
      </c>
      <c r="S88" s="2">
        <f t="shared" si="4"/>
        <v>9186331.0783619136</v>
      </c>
      <c r="T88" s="2">
        <f t="shared" si="5"/>
        <v>0.1933289192287963</v>
      </c>
      <c r="U88" s="2">
        <v>1</v>
      </c>
    </row>
    <row r="89" spans="1:21" x14ac:dyDescent="0.2">
      <c r="A89" s="3" t="s">
        <v>114</v>
      </c>
      <c r="B89" s="4" t="s">
        <v>149</v>
      </c>
      <c r="C89" s="2">
        <v>100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90</v>
      </c>
      <c r="L89" s="2">
        <f>N89-(2*O89+2*Q89+2*P89)</f>
        <v>2280</v>
      </c>
      <c r="N89" s="2">
        <v>3900</v>
      </c>
      <c r="O89" s="2">
        <v>60</v>
      </c>
      <c r="P89" s="2">
        <v>50</v>
      </c>
      <c r="Q89" s="2">
        <v>700</v>
      </c>
      <c r="R89" s="2">
        <f>(PI()*(N89/2))*((N89/2)+SQRT((U89^2+(N89/2)^2)))</f>
        <v>23891813.701346602</v>
      </c>
      <c r="S89" s="2">
        <f t="shared" si="4"/>
        <v>4082813.8126052953</v>
      </c>
      <c r="T89" s="2">
        <f t="shared" si="5"/>
        <v>0.17088756272928654</v>
      </c>
      <c r="U89" s="2">
        <v>1</v>
      </c>
    </row>
    <row r="90" spans="1:21" x14ac:dyDescent="0.2">
      <c r="A90" s="3" t="s">
        <v>115</v>
      </c>
      <c r="B90" s="4" t="s">
        <v>149</v>
      </c>
      <c r="C90" s="2">
        <v>140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100</v>
      </c>
      <c r="L90" s="2">
        <f>N90-(2*O90+2*Q90+2*P90)</f>
        <v>1260</v>
      </c>
      <c r="N90" s="2">
        <v>2800</v>
      </c>
      <c r="O90" s="2">
        <v>120</v>
      </c>
      <c r="P90" s="2">
        <v>50</v>
      </c>
      <c r="Q90" s="2">
        <v>600</v>
      </c>
      <c r="R90" s="2">
        <f>(PI()*(N90/2))*((N90/2)+SQRT((U90^2+(N90/2)^2)))</f>
        <v>12315044.772868114</v>
      </c>
      <c r="S90" s="2">
        <f t="shared" si="4"/>
        <v>1246898.1242097889</v>
      </c>
      <c r="T90" s="2">
        <f t="shared" si="5"/>
        <v>0.1012499870854625</v>
      </c>
      <c r="U90" s="2">
        <v>1</v>
      </c>
    </row>
    <row r="91" spans="1:21" x14ac:dyDescent="0.2">
      <c r="A91" s="3" t="s">
        <v>116</v>
      </c>
      <c r="B91" s="4" t="s">
        <v>149</v>
      </c>
      <c r="C91" s="2">
        <v>120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90</v>
      </c>
      <c r="L91" s="2">
        <f>N91-(2*O91+2*Q91+2*P91)</f>
        <v>1240</v>
      </c>
      <c r="N91" s="2">
        <v>2700</v>
      </c>
      <c r="O91" s="2">
        <v>90</v>
      </c>
      <c r="P91" s="2">
        <v>40</v>
      </c>
      <c r="Q91" s="2">
        <v>600</v>
      </c>
      <c r="R91" s="2">
        <f>(PI()*(N91/2))*((N91/2)+SQRT((U91^2+(N91/2)^2)))</f>
        <v>11451106.793130908</v>
      </c>
      <c r="S91" s="2">
        <f t="shared" si="4"/>
        <v>1207628.2160399165</v>
      </c>
      <c r="T91" s="2">
        <f t="shared" si="5"/>
        <v>0.10545951914135737</v>
      </c>
      <c r="U91" s="2">
        <v>1</v>
      </c>
    </row>
    <row r="92" spans="1:21" x14ac:dyDescent="0.2">
      <c r="A92" s="3" t="s">
        <v>117</v>
      </c>
      <c r="B92" s="4" t="s">
        <v>149</v>
      </c>
      <c r="C92" s="2">
        <v>100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70</v>
      </c>
      <c r="L92" s="2">
        <f>N92-(2*O92+2*Q92+2*P92)</f>
        <v>960</v>
      </c>
      <c r="N92" s="2">
        <v>1900</v>
      </c>
      <c r="O92" s="2">
        <v>100</v>
      </c>
      <c r="P92" s="2">
        <v>70</v>
      </c>
      <c r="Q92" s="2">
        <v>300</v>
      </c>
      <c r="R92" s="2">
        <f>(PI()*(N92/2))*((N92/2)+SQRT((U92^2+(N92/2)^2)))</f>
        <v>5670576.3105254686</v>
      </c>
      <c r="S92" s="2">
        <f t="shared" si="4"/>
        <v>723822.94738708832</v>
      </c>
      <c r="T92" s="2">
        <f t="shared" si="5"/>
        <v>0.12764539400405578</v>
      </c>
      <c r="U92" s="2">
        <v>1</v>
      </c>
    </row>
    <row r="93" spans="1:21" x14ac:dyDescent="0.2">
      <c r="A93" s="3" t="s">
        <v>117</v>
      </c>
      <c r="B93" s="4" t="s">
        <v>149</v>
      </c>
      <c r="C93" s="2">
        <v>100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70</v>
      </c>
      <c r="L93" s="2">
        <f>N93-(2*O93+2*Q93+2*P93)</f>
        <v>760</v>
      </c>
      <c r="N93" s="2">
        <v>1900</v>
      </c>
      <c r="O93" s="2">
        <v>100</v>
      </c>
      <c r="P93" s="2">
        <v>70</v>
      </c>
      <c r="Q93" s="2">
        <v>400</v>
      </c>
      <c r="R93" s="2">
        <f>(PI()*(N93/2))*((N93/2)+SQRT((U93^2+(N93/2)^2)))</f>
        <v>5670576.3105254686</v>
      </c>
      <c r="S93" s="2">
        <f t="shared" si="4"/>
        <v>453645.97917836613</v>
      </c>
      <c r="T93" s="2">
        <f t="shared" si="5"/>
        <v>7.9999977839347453E-2</v>
      </c>
      <c r="U93" s="2">
        <v>1</v>
      </c>
    </row>
    <row r="94" spans="1:21" x14ac:dyDescent="0.2">
      <c r="A94" s="3" t="s">
        <v>118</v>
      </c>
      <c r="B94" s="4" t="s">
        <v>149</v>
      </c>
      <c r="C94" s="2">
        <v>80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90</v>
      </c>
      <c r="L94" s="2">
        <f>N94-(2*O94+2*Q94+2*P94)</f>
        <v>380</v>
      </c>
      <c r="N94" s="2">
        <v>1100</v>
      </c>
      <c r="O94" s="2">
        <v>20</v>
      </c>
      <c r="P94" s="2">
        <v>40</v>
      </c>
      <c r="Q94" s="2">
        <v>300</v>
      </c>
      <c r="R94" s="2">
        <f>(PI()*(N94/2))*((N94/2)+SQRT((U94^2+(N94/2)^2)))</f>
        <v>1900665.1262168533</v>
      </c>
      <c r="S94" s="2">
        <f t="shared" si="4"/>
        <v>113411.49479459153</v>
      </c>
      <c r="T94" s="2">
        <f t="shared" si="5"/>
        <v>5.9669372174113347E-2</v>
      </c>
      <c r="U94" s="2">
        <v>1</v>
      </c>
    </row>
    <row r="95" spans="1:21" x14ac:dyDescent="0.2">
      <c r="A95" s="3" t="s">
        <v>119</v>
      </c>
      <c r="B95" s="4" t="s">
        <v>150</v>
      </c>
      <c r="C95" s="2">
        <v>90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120</v>
      </c>
      <c r="L95" s="2">
        <f>N95-(2*O95+2*Q95+2*P95)</f>
        <v>8400</v>
      </c>
      <c r="N95" s="2">
        <v>12800</v>
      </c>
      <c r="O95" s="2">
        <v>100</v>
      </c>
      <c r="P95" s="2">
        <v>100</v>
      </c>
      <c r="Q95" s="2">
        <v>2000</v>
      </c>
      <c r="R95" s="2">
        <f>(PI()*(N95/2))*((N95/2)+SQRT((U95^2+(N95/2)^2)))</f>
        <v>257359271.75287217</v>
      </c>
      <c r="S95" s="2">
        <f t="shared" si="4"/>
        <v>55417694.409323953</v>
      </c>
      <c r="T95" s="2">
        <f t="shared" si="5"/>
        <v>0.21533202993571762</v>
      </c>
      <c r="U95" s="2">
        <v>1</v>
      </c>
    </row>
    <row r="96" spans="1:21" x14ac:dyDescent="0.2">
      <c r="A96" s="3" t="s">
        <v>120</v>
      </c>
      <c r="B96" s="4" t="s">
        <v>150</v>
      </c>
      <c r="C96" s="2">
        <v>210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130</v>
      </c>
      <c r="L96" s="2">
        <f>N96-(2*O96+2*Q96+2*P96)</f>
        <v>5140</v>
      </c>
      <c r="N96" s="2">
        <v>10700</v>
      </c>
      <c r="O96" s="2">
        <v>100</v>
      </c>
      <c r="P96" s="2">
        <v>80</v>
      </c>
      <c r="Q96" s="2">
        <v>2600</v>
      </c>
      <c r="R96" s="2">
        <f>(PI()*(N96/2))*((N96/2)+SQRT((U96^2+(N96/2)^2)))</f>
        <v>179840473.02554402</v>
      </c>
      <c r="S96" s="2">
        <f t="shared" si="4"/>
        <v>20749905.317695223</v>
      </c>
      <c r="T96" s="2">
        <f t="shared" si="5"/>
        <v>0.11537950811966541</v>
      </c>
      <c r="U96" s="2">
        <v>1</v>
      </c>
    </row>
    <row r="97" spans="1:21" x14ac:dyDescent="0.2">
      <c r="A97" s="3" t="s">
        <v>121</v>
      </c>
      <c r="B97" s="4" t="s">
        <v>150</v>
      </c>
      <c r="C97" s="2">
        <v>270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240</v>
      </c>
      <c r="L97" s="2">
        <f>N97-(2*O97+2*Q97+2*P97)</f>
        <v>5280</v>
      </c>
      <c r="N97" s="2">
        <v>10000</v>
      </c>
      <c r="O97" s="2">
        <v>100</v>
      </c>
      <c r="P97" s="2">
        <v>60</v>
      </c>
      <c r="Q97" s="2">
        <v>2200</v>
      </c>
      <c r="R97" s="2">
        <f>(PI()*(N97/2))*((N97/2)+SQRT((U97^2+(N97/2)^2)))</f>
        <v>157079634.25028598</v>
      </c>
      <c r="S97" s="2">
        <f t="shared" si="4"/>
        <v>21895644.158459421</v>
      </c>
      <c r="T97" s="2">
        <f t="shared" si="5"/>
        <v>0.13939199860608001</v>
      </c>
      <c r="U97" s="2">
        <v>1</v>
      </c>
    </row>
    <row r="98" spans="1:21" x14ac:dyDescent="0.2">
      <c r="A98" s="3" t="s">
        <v>121</v>
      </c>
      <c r="B98" s="4" t="s">
        <v>150</v>
      </c>
      <c r="C98" s="2">
        <v>270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240</v>
      </c>
      <c r="L98" s="2">
        <f>N98-(2*O98+2*Q98+2*P98)</f>
        <v>4940</v>
      </c>
      <c r="N98" s="2">
        <v>10000</v>
      </c>
      <c r="O98" s="2">
        <v>200</v>
      </c>
      <c r="P98" s="2">
        <v>130</v>
      </c>
      <c r="Q98" s="2">
        <v>2200</v>
      </c>
      <c r="R98" s="2">
        <f>(PI()*(N98/2))*((N98/2)+SQRT((U98^2+(N98/2)^2)))</f>
        <v>157079634.25028598</v>
      </c>
      <c r="S98" s="2">
        <f t="shared" si="4"/>
        <v>19166542.620285969</v>
      </c>
      <c r="T98" s="2">
        <f t="shared" si="5"/>
        <v>0.12201799877982002</v>
      </c>
      <c r="U98" s="2">
        <v>1</v>
      </c>
    </row>
    <row r="99" spans="1:21" x14ac:dyDescent="0.2">
      <c r="A99" s="3" t="s">
        <v>122</v>
      </c>
      <c r="B99" s="4" t="s">
        <v>150</v>
      </c>
      <c r="C99" s="2">
        <v>210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180</v>
      </c>
      <c r="L99" s="2">
        <f>N99-(2*O99+2*Q99+2*P99)</f>
        <v>4000</v>
      </c>
      <c r="N99" s="2">
        <v>8200</v>
      </c>
      <c r="O99" s="2">
        <v>100</v>
      </c>
      <c r="P99" s="2">
        <v>100</v>
      </c>
      <c r="Q99" s="2">
        <v>1900</v>
      </c>
      <c r="R99" s="2">
        <f>(PI()*(N99/2))*((N99/2)+SQRT((U99^2+(N99/2)^2)))</f>
        <v>105620346.58448514</v>
      </c>
      <c r="S99" s="2">
        <f t="shared" si="4"/>
        <v>12566370.614359172</v>
      </c>
      <c r="T99" s="2">
        <f t="shared" si="5"/>
        <v>0.118976797754658</v>
      </c>
      <c r="U99" s="2">
        <v>1</v>
      </c>
    </row>
    <row r="100" spans="1:21" x14ac:dyDescent="0.2">
      <c r="A100" s="3" t="s">
        <v>123</v>
      </c>
      <c r="B100" s="4" t="s">
        <v>150</v>
      </c>
      <c r="C100" s="2">
        <v>150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100</v>
      </c>
      <c r="L100" s="2">
        <f>N100-(2*O100+2*Q100+2*P100)</f>
        <v>4840</v>
      </c>
      <c r="N100" s="2">
        <v>8000</v>
      </c>
      <c r="O100" s="2">
        <v>100</v>
      </c>
      <c r="P100" s="2">
        <v>80</v>
      </c>
      <c r="Q100" s="2">
        <v>1400</v>
      </c>
      <c r="R100" s="2">
        <f>(PI()*(N100/2))*((N100/2)+SQRT((U100^2+(N100/2)^2)))</f>
        <v>100530966.48566969</v>
      </c>
      <c r="S100" s="2">
        <f t="shared" si="4"/>
        <v>18398423.216483265</v>
      </c>
      <c r="T100" s="2">
        <f t="shared" si="5"/>
        <v>0.18301249714042978</v>
      </c>
      <c r="U100" s="2">
        <v>1</v>
      </c>
    </row>
    <row r="101" spans="1:21" x14ac:dyDescent="0.2">
      <c r="A101" s="3" t="s">
        <v>124</v>
      </c>
      <c r="B101" s="4" t="s">
        <v>150</v>
      </c>
      <c r="C101" s="2">
        <v>280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230</v>
      </c>
      <c r="L101" s="2">
        <f>N101-(2*O101+2*Q101+2*P101)</f>
        <v>2200</v>
      </c>
      <c r="N101" s="2">
        <v>6800</v>
      </c>
      <c r="O101" s="2">
        <v>100</v>
      </c>
      <c r="P101" s="2">
        <v>100</v>
      </c>
      <c r="Q101" s="2">
        <v>2100</v>
      </c>
      <c r="R101" s="2">
        <f>(PI()*(N101/2))*((N101/2)+SQRT((U101^2+(N101/2)^2)))</f>
        <v>72633623.72179231</v>
      </c>
      <c r="S101" s="2">
        <f t="shared" si="4"/>
        <v>3801327.1108436496</v>
      </c>
      <c r="T101" s="2">
        <f t="shared" si="5"/>
        <v>5.2335639006582224E-2</v>
      </c>
      <c r="U101" s="2">
        <v>1</v>
      </c>
    </row>
    <row r="102" spans="1:21" x14ac:dyDescent="0.2">
      <c r="A102" s="3" t="s">
        <v>124</v>
      </c>
      <c r="B102" s="4" t="s">
        <v>150</v>
      </c>
      <c r="C102" s="2">
        <v>280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230</v>
      </c>
      <c r="L102" s="2">
        <f>N102-(2*O102+2*Q102+2*P102)</f>
        <v>2000</v>
      </c>
      <c r="N102" s="2">
        <v>6800</v>
      </c>
      <c r="O102" s="2">
        <v>200</v>
      </c>
      <c r="P102" s="2">
        <v>100</v>
      </c>
      <c r="Q102" s="2">
        <v>2100</v>
      </c>
      <c r="R102" s="2">
        <f>(PI()*(N102/2))*((N102/2)+SQRT((U102^2+(N102/2)^2)))</f>
        <v>72633623.72179231</v>
      </c>
      <c r="S102" s="2">
        <f t="shared" si="4"/>
        <v>3141592.653589793</v>
      </c>
      <c r="T102" s="2">
        <f t="shared" si="5"/>
        <v>4.3252594220315889E-2</v>
      </c>
      <c r="U102" s="2">
        <v>1</v>
      </c>
    </row>
    <row r="103" spans="1:21" x14ac:dyDescent="0.2">
      <c r="A103" s="3" t="s">
        <v>125</v>
      </c>
      <c r="B103" s="4" t="s">
        <v>151</v>
      </c>
      <c r="C103" s="2">
        <v>110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260</v>
      </c>
      <c r="L103" s="2">
        <f>N103-(2*O103+2*Q103+2*P103)</f>
        <v>5720</v>
      </c>
      <c r="N103" s="2">
        <v>9000</v>
      </c>
      <c r="O103" s="2">
        <v>40</v>
      </c>
      <c r="P103" s="2">
        <v>100</v>
      </c>
      <c r="Q103" s="2">
        <v>1500</v>
      </c>
      <c r="R103" s="2">
        <f>(PI()*(N103/2))*((N103/2)+SQRT((U103^2+(N103/2)^2)))</f>
        <v>127234504.04118292</v>
      </c>
      <c r="S103" s="2">
        <f t="shared" si="4"/>
        <v>25696971.269303072</v>
      </c>
      <c r="T103" s="2">
        <f t="shared" si="5"/>
        <v>0.20196542960536512</v>
      </c>
      <c r="U103" s="2">
        <v>1</v>
      </c>
    </row>
    <row r="104" spans="1:21" x14ac:dyDescent="0.2">
      <c r="A104" s="3" t="s">
        <v>126</v>
      </c>
      <c r="B104" s="4" t="s">
        <v>152</v>
      </c>
      <c r="C104" s="2">
        <v>80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280</v>
      </c>
      <c r="L104" s="2">
        <f>N104-(2*O104+2*Q104+2*P104)</f>
        <v>4500</v>
      </c>
      <c r="N104" s="2">
        <v>12900</v>
      </c>
      <c r="O104" s="2">
        <v>200</v>
      </c>
      <c r="P104" s="2">
        <v>100</v>
      </c>
      <c r="Q104" s="2">
        <v>3900</v>
      </c>
      <c r="R104" s="2">
        <f>(PI()*(N104/2))*((N104/2)+SQRT((U104^2+(N104/2)^2)))</f>
        <v>261396218.31273505</v>
      </c>
      <c r="S104" s="2">
        <f t="shared" si="4"/>
        <v>15904312.808798328</v>
      </c>
      <c r="T104" s="2">
        <f t="shared" si="5"/>
        <v>6.0843698931292003E-2</v>
      </c>
      <c r="U104" s="2">
        <v>1</v>
      </c>
    </row>
    <row r="105" spans="1:21" x14ac:dyDescent="0.2">
      <c r="A105" s="3" t="s">
        <v>127</v>
      </c>
      <c r="B105" s="4" t="s">
        <v>152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170</v>
      </c>
      <c r="L105" s="2">
        <f>N105-(2*O105+2*Q105+2*P105)</f>
        <v>1300</v>
      </c>
      <c r="N105" s="2">
        <v>5600</v>
      </c>
      <c r="O105" s="2">
        <v>50</v>
      </c>
      <c r="P105" s="2">
        <v>100</v>
      </c>
      <c r="Q105" s="2">
        <v>2000</v>
      </c>
      <c r="R105" s="2">
        <f>(PI()*(N105/2))*((N105/2)+SQRT((U105^2+(N105/2)^2)))</f>
        <v>49260174.379084229</v>
      </c>
      <c r="S105" s="2">
        <f t="shared" si="4"/>
        <v>1327322.8961416876</v>
      </c>
      <c r="T105" s="2">
        <f t="shared" si="5"/>
        <v>2.6945152202004104E-2</v>
      </c>
      <c r="U105" s="2">
        <v>1</v>
      </c>
    </row>
    <row r="106" spans="1:21" x14ac:dyDescent="0.2">
      <c r="A106" s="3" t="s">
        <v>127</v>
      </c>
      <c r="B106" s="4" t="s">
        <v>152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170</v>
      </c>
      <c r="L106" s="2">
        <f>N106-(2*O106+2*Q106+2*P106)</f>
        <v>1240</v>
      </c>
      <c r="N106" s="2">
        <v>5600</v>
      </c>
      <c r="O106" s="2">
        <v>80</v>
      </c>
      <c r="P106" s="2">
        <v>100</v>
      </c>
      <c r="Q106" s="2">
        <v>2000</v>
      </c>
      <c r="R106" s="2">
        <f>(PI()*(N106/2))*((N106/2)+SQRT((U106^2+(N106/2)^2)))</f>
        <v>49260174.379084229</v>
      </c>
      <c r="S106" s="2">
        <f t="shared" si="4"/>
        <v>1207628.2160399165</v>
      </c>
      <c r="T106" s="2">
        <f t="shared" si="5"/>
        <v>2.4515305340710954E-2</v>
      </c>
      <c r="U106" s="2">
        <v>1</v>
      </c>
    </row>
    <row r="107" spans="1:21" x14ac:dyDescent="0.2">
      <c r="A107" s="3" t="s">
        <v>128</v>
      </c>
      <c r="B107" s="4" t="s">
        <v>153</v>
      </c>
      <c r="C107" s="2">
        <v>780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830</v>
      </c>
      <c r="L107" s="2">
        <f>N107-(2*O107+2*Q107+2*P107)</f>
        <v>9640</v>
      </c>
      <c r="N107" s="2">
        <v>19900</v>
      </c>
      <c r="O107" s="2">
        <v>130</v>
      </c>
      <c r="P107" s="2">
        <v>400</v>
      </c>
      <c r="Q107" s="2">
        <v>4600</v>
      </c>
      <c r="R107" s="2">
        <f>(PI()*(N107/2))*((N107/2)+SQRT((U107^2+(N107/2)^2)))</f>
        <v>622051054.94484329</v>
      </c>
      <c r="S107" s="2">
        <f t="shared" si="4"/>
        <v>72986737.16525951</v>
      </c>
      <c r="T107" s="2">
        <f t="shared" si="5"/>
        <v>0.11733239029991063</v>
      </c>
      <c r="U107" s="2">
        <v>1</v>
      </c>
    </row>
    <row r="108" spans="1:21" x14ac:dyDescent="0.2">
      <c r="A108" s="3" t="s">
        <v>128</v>
      </c>
      <c r="B108" s="4" t="s">
        <v>153</v>
      </c>
      <c r="C108" s="2">
        <v>780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830</v>
      </c>
      <c r="L108" s="2">
        <f>N108-(2*O108+2*Q108+2*P108)</f>
        <v>8640</v>
      </c>
      <c r="N108" s="2">
        <v>19900</v>
      </c>
      <c r="O108" s="2">
        <v>130</v>
      </c>
      <c r="P108" s="2">
        <v>900</v>
      </c>
      <c r="Q108" s="2">
        <v>4600</v>
      </c>
      <c r="R108" s="2">
        <f>(PI()*(N108/2))*((N108/2)+SQRT((U108^2+(N108/2)^2)))</f>
        <v>622051054.94484329</v>
      </c>
      <c r="S108" s="2">
        <f t="shared" si="4"/>
        <v>58629658.738354154</v>
      </c>
      <c r="T108" s="2">
        <f t="shared" si="5"/>
        <v>9.4252165111355354E-2</v>
      </c>
      <c r="U108" s="2">
        <v>1</v>
      </c>
    </row>
    <row r="109" spans="1:21" x14ac:dyDescent="0.2">
      <c r="A109" s="3" t="s">
        <v>129</v>
      </c>
      <c r="B109" s="4" t="s">
        <v>153</v>
      </c>
      <c r="C109" s="2">
        <v>740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760</v>
      </c>
      <c r="L109" s="2">
        <f>N109-(2*O109+2*Q109+2*P109)</f>
        <v>5060</v>
      </c>
      <c r="N109" s="2">
        <v>12200</v>
      </c>
      <c r="O109" s="2">
        <v>170</v>
      </c>
      <c r="P109" s="2">
        <v>200</v>
      </c>
      <c r="Q109" s="2">
        <v>3200</v>
      </c>
      <c r="R109" s="2">
        <f>(PI()*(N109/2))*((N109/2)+SQRT((U109^2+(N109/2)^2)))</f>
        <v>233797326.85094872</v>
      </c>
      <c r="S109" s="2">
        <f t="shared" si="4"/>
        <v>20109020.416362908</v>
      </c>
      <c r="T109" s="2">
        <f t="shared" si="5"/>
        <v>8.6010480475608178E-2</v>
      </c>
      <c r="U109" s="2">
        <v>1</v>
      </c>
    </row>
    <row r="110" spans="1:21" x14ac:dyDescent="0.2">
      <c r="A110" s="3" t="s">
        <v>129</v>
      </c>
      <c r="B110" s="4" t="s">
        <v>153</v>
      </c>
      <c r="C110" s="2">
        <v>740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760</v>
      </c>
      <c r="L110" s="2">
        <f>N110-(2*O110+2*Q110+2*P110)</f>
        <v>4760</v>
      </c>
      <c r="N110" s="2">
        <v>12200</v>
      </c>
      <c r="O110" s="2">
        <v>170</v>
      </c>
      <c r="P110" s="2">
        <v>350</v>
      </c>
      <c r="Q110" s="2">
        <v>3200</v>
      </c>
      <c r="R110" s="2">
        <f>(PI()*(N110/2))*((N110/2)+SQRT((U110^2+(N110/2)^2)))</f>
        <v>233797326.85094872</v>
      </c>
      <c r="S110" s="2">
        <f t="shared" si="4"/>
        <v>17795237.426994026</v>
      </c>
      <c r="T110" s="2">
        <f t="shared" si="5"/>
        <v>7.6113947352096575E-2</v>
      </c>
      <c r="U110" s="2">
        <v>1</v>
      </c>
    </row>
    <row r="111" spans="1:21" x14ac:dyDescent="0.2">
      <c r="A111" s="3" t="s">
        <v>130</v>
      </c>
      <c r="B111" s="4" t="s">
        <v>153</v>
      </c>
      <c r="C111" s="2">
        <v>300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400</v>
      </c>
      <c r="L111" s="2">
        <f>N111-(2*O111+2*Q111+2*P111)</f>
        <v>2600</v>
      </c>
      <c r="N111" s="2">
        <v>9400</v>
      </c>
      <c r="O111" s="2">
        <v>100</v>
      </c>
      <c r="P111" s="2">
        <v>300</v>
      </c>
      <c r="Q111" s="2">
        <v>3000</v>
      </c>
      <c r="R111" s="2">
        <f>(PI()*(N111/2))*((N111/2)+SQRT((U111^2+(N111/2)^2)))</f>
        <v>138795565.00639334</v>
      </c>
      <c r="S111" s="2">
        <f t="shared" si="4"/>
        <v>5309291.5845667506</v>
      </c>
      <c r="T111" s="2">
        <f t="shared" si="5"/>
        <v>3.8252602554859648E-2</v>
      </c>
      <c r="U111" s="2">
        <v>1</v>
      </c>
    </row>
    <row r="112" spans="1:21" x14ac:dyDescent="0.2">
      <c r="A112" s="3" t="s">
        <v>130</v>
      </c>
      <c r="B112" s="4" t="s">
        <v>153</v>
      </c>
      <c r="C112" s="2">
        <v>400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400</v>
      </c>
      <c r="L112" s="2">
        <f>N112-(2*O112+2*Q112+2*P112)</f>
        <v>2600</v>
      </c>
      <c r="N112" s="2">
        <v>9400</v>
      </c>
      <c r="O112" s="2">
        <v>100</v>
      </c>
      <c r="P112" s="2">
        <v>300</v>
      </c>
      <c r="Q112" s="2">
        <v>3000</v>
      </c>
      <c r="R112" s="2">
        <f>(PI()*(N112/2))*((N112/2)+SQRT((U112^2+(N112/2)^2)))</f>
        <v>138795565.00639334</v>
      </c>
      <c r="S112" s="2">
        <f t="shared" si="4"/>
        <v>5309291.5845667506</v>
      </c>
      <c r="T112" s="2">
        <f t="shared" si="5"/>
        <v>3.8252602554859648E-2</v>
      </c>
      <c r="U112" s="2">
        <v>1</v>
      </c>
    </row>
    <row r="113" spans="1:21" x14ac:dyDescent="0.2">
      <c r="A113" s="3" t="s">
        <v>131</v>
      </c>
      <c r="B113" s="4" t="s">
        <v>153</v>
      </c>
      <c r="C113" s="2">
        <v>270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310</v>
      </c>
      <c r="L113" s="2">
        <f>N113-(2*O113+2*Q113+2*P113)</f>
        <v>2600</v>
      </c>
      <c r="N113" s="2">
        <v>8600</v>
      </c>
      <c r="O113" s="2">
        <v>100</v>
      </c>
      <c r="P113" s="2">
        <v>100</v>
      </c>
      <c r="Q113" s="2">
        <v>2800</v>
      </c>
      <c r="R113" s="2">
        <f>(PI()*(N113/2))*((N113/2)+SQRT((U113^2+(N113/2)^2)))</f>
        <v>116176097.90054686</v>
      </c>
      <c r="S113" s="2">
        <f t="shared" si="4"/>
        <v>5309291.5845667506</v>
      </c>
      <c r="T113" s="2">
        <f t="shared" si="5"/>
        <v>4.5700377965111172E-2</v>
      </c>
      <c r="U113" s="2">
        <v>1</v>
      </c>
    </row>
    <row r="114" spans="1:21" x14ac:dyDescent="0.2">
      <c r="A114" s="3" t="s">
        <v>132</v>
      </c>
      <c r="B114" s="4" t="s">
        <v>153</v>
      </c>
      <c r="C114" s="2">
        <v>250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240</v>
      </c>
      <c r="L114" s="2">
        <f>N114-(2*O114+2*Q114+2*P114)</f>
        <v>1900</v>
      </c>
      <c r="N114" s="2">
        <v>7100</v>
      </c>
      <c r="O114" s="2">
        <v>100</v>
      </c>
      <c r="P114" s="2">
        <v>300</v>
      </c>
      <c r="Q114" s="2">
        <v>2200</v>
      </c>
      <c r="R114" s="2">
        <f>(PI()*(N114/2))*((N114/2)+SQRT((U114^2+(N114/2)^2)))</f>
        <v>79183844.404527038</v>
      </c>
      <c r="S114" s="2">
        <f t="shared" si="4"/>
        <v>2835287.3698647884</v>
      </c>
      <c r="T114" s="2">
        <f t="shared" si="5"/>
        <v>3.580638691120043E-2</v>
      </c>
      <c r="U114" s="2">
        <v>1</v>
      </c>
    </row>
    <row r="115" spans="1:21" x14ac:dyDescent="0.2">
      <c r="A115" s="3" t="s">
        <v>132</v>
      </c>
      <c r="B115" s="4" t="s">
        <v>153</v>
      </c>
      <c r="C115" s="2">
        <v>250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240</v>
      </c>
      <c r="L115" s="2">
        <f>N115-(2*O115+2*Q115+2*P115)</f>
        <v>1500</v>
      </c>
      <c r="N115" s="2">
        <v>7100</v>
      </c>
      <c r="O115" s="2">
        <v>100</v>
      </c>
      <c r="P115" s="2">
        <v>500</v>
      </c>
      <c r="Q115" s="2">
        <v>2200</v>
      </c>
      <c r="R115" s="2">
        <f>(PI()*(N115/2))*((N115/2)+SQRT((U115^2+(N115/2)^2)))</f>
        <v>79183844.404527038</v>
      </c>
      <c r="S115" s="2">
        <f t="shared" si="4"/>
        <v>1767145.8676442585</v>
      </c>
      <c r="T115" s="2">
        <f t="shared" si="5"/>
        <v>2.2317000152410237E-2</v>
      </c>
      <c r="U115" s="2">
        <v>1</v>
      </c>
    </row>
    <row r="116" spans="1:21" x14ac:dyDescent="0.2">
      <c r="A116" s="3" t="s">
        <v>133</v>
      </c>
      <c r="B116" s="4" t="s">
        <v>153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310</v>
      </c>
      <c r="L116" s="2">
        <f>N116-(2*O116+2*Q116+2*P116)</f>
        <v>2020</v>
      </c>
      <c r="N116" s="2">
        <v>4700</v>
      </c>
      <c r="O116" s="2">
        <v>40</v>
      </c>
      <c r="P116" s="2">
        <v>100</v>
      </c>
      <c r="Q116" s="2">
        <v>1200</v>
      </c>
      <c r="R116" s="2">
        <f>(PI()*(N116/2))*((N116/2)+SQRT((U116^2+(N116/2)^2)))</f>
        <v>34698892.429695524</v>
      </c>
      <c r="S116" s="2">
        <f t="shared" si="4"/>
        <v>3204738.6659269482</v>
      </c>
      <c r="T116" s="2">
        <f t="shared" si="5"/>
        <v>9.2358529091963557E-2</v>
      </c>
      <c r="U116" s="2">
        <v>1</v>
      </c>
    </row>
    <row r="117" spans="1:21" x14ac:dyDescent="0.2">
      <c r="A117" s="3" t="s">
        <v>134</v>
      </c>
      <c r="B117" s="4" t="s">
        <v>153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200</v>
      </c>
      <c r="L117" s="2">
        <f>N117-(2*O117+2*Q117+2*P117)</f>
        <v>1120</v>
      </c>
      <c r="N117" s="2">
        <v>3200</v>
      </c>
      <c r="O117" s="2">
        <v>60</v>
      </c>
      <c r="P117" s="2">
        <v>80</v>
      </c>
      <c r="Q117" s="2">
        <v>900</v>
      </c>
      <c r="R117" s="2">
        <f>(PI()*(N117/2))*((N117/2)+SQRT((U117^2+(N117/2)^2)))</f>
        <v>16084955.957175914</v>
      </c>
      <c r="S117" s="2">
        <f t="shared" si="4"/>
        <v>985203.45616575913</v>
      </c>
      <c r="T117" s="2">
        <f t="shared" si="5"/>
        <v>6.1249994018555853E-2</v>
      </c>
      <c r="U117" s="2">
        <v>1</v>
      </c>
    </row>
    <row r="118" spans="1:21" x14ac:dyDescent="0.2">
      <c r="A118" s="3" t="s">
        <v>135</v>
      </c>
      <c r="B118" s="4" t="s">
        <v>154</v>
      </c>
      <c r="C118" s="2">
        <v>110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310</v>
      </c>
      <c r="L118" s="2">
        <f>N118-(2*O118+2*Q118+2*P118)</f>
        <v>10260</v>
      </c>
      <c r="N118" s="2">
        <v>16000</v>
      </c>
      <c r="O118" s="2">
        <v>70</v>
      </c>
      <c r="P118" s="2">
        <v>300</v>
      </c>
      <c r="Q118" s="2">
        <v>2500</v>
      </c>
      <c r="R118" s="2">
        <f>(PI()*(N118/2))*((N118/2)+SQRT((U118^2+(N118/2)^2)))</f>
        <v>402123861.23028982</v>
      </c>
      <c r="S118" s="2">
        <f t="shared" si="4"/>
        <v>82676979.705257222</v>
      </c>
      <c r="T118" s="2">
        <f t="shared" si="5"/>
        <v>0.20560078044687197</v>
      </c>
      <c r="U118" s="2">
        <v>1</v>
      </c>
    </row>
    <row r="119" spans="1:21" x14ac:dyDescent="0.2">
      <c r="A119" s="3" t="s">
        <v>135</v>
      </c>
      <c r="B119" s="4" t="s">
        <v>154</v>
      </c>
      <c r="C119" s="2">
        <v>110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310</v>
      </c>
      <c r="L119" s="2">
        <f>N119-(2*O119+2*Q119+2*P119)</f>
        <v>10060</v>
      </c>
      <c r="N119" s="2">
        <v>16000</v>
      </c>
      <c r="O119" s="2">
        <v>70</v>
      </c>
      <c r="P119" s="2">
        <v>400</v>
      </c>
      <c r="Q119" s="2">
        <v>2500</v>
      </c>
      <c r="R119" s="2">
        <f>(PI()*(N119/2))*((N119/2)+SQRT((U119^2+(N119/2)^2)))</f>
        <v>402123861.23028982</v>
      </c>
      <c r="S119" s="2">
        <f t="shared" si="4"/>
        <v>79485121.569209993</v>
      </c>
      <c r="T119" s="2">
        <f t="shared" si="5"/>
        <v>0.19766328047787782</v>
      </c>
      <c r="U119" s="2">
        <v>1</v>
      </c>
    </row>
    <row r="120" spans="1:21" x14ac:dyDescent="0.2">
      <c r="A120" s="3" t="s">
        <v>136</v>
      </c>
      <c r="B120" s="4" t="s">
        <v>154</v>
      </c>
      <c r="C120" s="2">
        <v>80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350</v>
      </c>
      <c r="L120" s="2">
        <f>N120-(2*O120+2*Q120+2*P120)</f>
        <v>7360</v>
      </c>
      <c r="N120" s="2">
        <v>10300</v>
      </c>
      <c r="O120" s="2">
        <v>70</v>
      </c>
      <c r="P120" s="2">
        <v>300</v>
      </c>
      <c r="Q120" s="2">
        <v>1100</v>
      </c>
      <c r="R120" s="2">
        <f>(PI()*(N120/2))*((N120/2)+SQRT((U120^2+(N120/2)^2)))</f>
        <v>166645783.88046688</v>
      </c>
      <c r="S120" s="2">
        <f t="shared" si="4"/>
        <v>42544704.351974413</v>
      </c>
      <c r="T120" s="2">
        <f t="shared" si="5"/>
        <v>0.25530021439060974</v>
      </c>
      <c r="U120" s="2">
        <v>1</v>
      </c>
    </row>
    <row r="121" spans="1:21" x14ac:dyDescent="0.2">
      <c r="A121" s="3" t="s">
        <v>137</v>
      </c>
      <c r="B121" s="4" t="s">
        <v>154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300</v>
      </c>
      <c r="L121" s="2">
        <f>N121-(2*O121+2*Q121+2*P121)</f>
        <v>4800</v>
      </c>
      <c r="N121" s="2">
        <v>8800</v>
      </c>
      <c r="O121" s="2">
        <v>100</v>
      </c>
      <c r="P121" s="2">
        <v>200</v>
      </c>
      <c r="Q121" s="2">
        <v>1700</v>
      </c>
      <c r="R121" s="2">
        <f>(PI()*(N121/2))*((N121/2)+SQRT((U121^2+(N121/2)^2)))</f>
        <v>121642469.1177931</v>
      </c>
      <c r="S121" s="2">
        <f t="shared" si="4"/>
        <v>18095573.68467721</v>
      </c>
      <c r="T121" s="2">
        <f t="shared" si="5"/>
        <v>0.14876032865753711</v>
      </c>
      <c r="U121" s="2">
        <v>1</v>
      </c>
    </row>
    <row r="122" spans="1:21" x14ac:dyDescent="0.2">
      <c r="A122" s="3" t="s">
        <v>138</v>
      </c>
      <c r="B122" s="4" t="s">
        <v>154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330</v>
      </c>
      <c r="L122" s="2">
        <f>N122-(2*O122+2*Q122+2*P122)</f>
        <v>4000</v>
      </c>
      <c r="N122" s="2">
        <v>8000</v>
      </c>
      <c r="O122" s="2">
        <v>100</v>
      </c>
      <c r="P122" s="2">
        <v>100</v>
      </c>
      <c r="Q122" s="2">
        <v>1800</v>
      </c>
      <c r="R122" s="2">
        <f>(PI()*(N122/2))*((N122/2)+SQRT((U122^2+(N122/2)^2)))</f>
        <v>100530966.48566969</v>
      </c>
      <c r="S122" s="2">
        <f t="shared" si="4"/>
        <v>12566370.614359172</v>
      </c>
      <c r="T122" s="2">
        <f t="shared" si="5"/>
        <v>0.12499999804687505</v>
      </c>
      <c r="U122" s="2">
        <v>1</v>
      </c>
    </row>
    <row r="123" spans="1:21" x14ac:dyDescent="0.2">
      <c r="A123" s="3" t="s">
        <v>138</v>
      </c>
      <c r="B123" s="4" t="s">
        <v>154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330</v>
      </c>
      <c r="L123" s="2">
        <f>N123-(2*O123+2*Q123+2*P123)</f>
        <v>3800</v>
      </c>
      <c r="N123" s="2">
        <v>8000</v>
      </c>
      <c r="O123" s="2">
        <v>100</v>
      </c>
      <c r="P123" s="2">
        <v>200</v>
      </c>
      <c r="Q123" s="2">
        <v>1800</v>
      </c>
      <c r="R123" s="2">
        <f>(PI()*(N123/2))*((N123/2)+SQRT((U123^2+(N123/2)^2)))</f>
        <v>100530966.48566969</v>
      </c>
      <c r="S123" s="2">
        <f>PI()*((L123/2)^2)</f>
        <v>11341149.479459153</v>
      </c>
      <c r="T123" s="2">
        <f t="shared" si="5"/>
        <v>0.11281249823730474</v>
      </c>
      <c r="U123" s="2">
        <v>1</v>
      </c>
    </row>
    <row r="124" spans="1:21" x14ac:dyDescent="0.2">
      <c r="A124" s="3" t="s">
        <v>139</v>
      </c>
      <c r="B124" s="4" t="s">
        <v>154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320</v>
      </c>
      <c r="L124" s="2">
        <f>N124-(2*O124+2*Q124+2*P124)</f>
        <v>3300</v>
      </c>
      <c r="N124" s="2">
        <v>7500</v>
      </c>
      <c r="O124" s="2">
        <v>100</v>
      </c>
      <c r="P124" s="2">
        <v>100</v>
      </c>
      <c r="Q124" s="2">
        <v>1900</v>
      </c>
      <c r="R124" s="2">
        <f>(PI()*(N124/2))*((N124/2)+SQRT((U124^2+(N124/2)^2)))</f>
        <v>88357294.953009233</v>
      </c>
      <c r="S124" s="2">
        <f t="shared" si="4"/>
        <v>8552985.999398211</v>
      </c>
      <c r="T124" s="2">
        <f t="shared" si="5"/>
        <v>9.6799998279111163E-2</v>
      </c>
      <c r="U124" s="2">
        <v>1</v>
      </c>
    </row>
    <row r="125" spans="1:21" x14ac:dyDescent="0.2">
      <c r="A125" s="3" t="s">
        <v>140</v>
      </c>
      <c r="B125" s="4" t="s">
        <v>154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340</v>
      </c>
      <c r="L125" s="2">
        <f>N125-(2*O125+2*Q125+2*P125)</f>
        <v>1100</v>
      </c>
      <c r="N125" s="2">
        <v>5600</v>
      </c>
      <c r="O125" s="2">
        <v>50</v>
      </c>
      <c r="P125" s="2">
        <v>300</v>
      </c>
      <c r="Q125" s="2">
        <v>1900</v>
      </c>
      <c r="R125" s="2">
        <f>(PI()*(N125/2))*((N125/2)+SQRT((U125^2+(N125/2)^2)))</f>
        <v>49260174.379084229</v>
      </c>
      <c r="S125" s="2">
        <f t="shared" si="4"/>
        <v>950331.7777109124</v>
      </c>
      <c r="T125" s="2">
        <f t="shared" si="5"/>
        <v>1.9292091221553235E-2</v>
      </c>
      <c r="U125" s="2">
        <v>1</v>
      </c>
    </row>
    <row r="126" spans="1:21" x14ac:dyDescent="0.2">
      <c r="A126" s="3" t="s">
        <v>140</v>
      </c>
      <c r="B126" s="4" t="s">
        <v>154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340</v>
      </c>
      <c r="L126" s="2">
        <f>N126-(2*O126+2*Q126+2*P126)</f>
        <v>1020</v>
      </c>
      <c r="N126" s="2">
        <v>5600</v>
      </c>
      <c r="O126" s="2">
        <v>90</v>
      </c>
      <c r="P126" s="2">
        <v>300</v>
      </c>
      <c r="Q126" s="2">
        <v>1900</v>
      </c>
      <c r="R126" s="2">
        <f>(PI()*(N126/2))*((N126/2)+SQRT((U126^2+(N126/2)^2)))</f>
        <v>49260174.379084229</v>
      </c>
      <c r="S126" s="2">
        <f>PI()*((L126/2)^2)</f>
        <v>817128.24919870519</v>
      </c>
      <c r="T126" s="2">
        <f t="shared" si="5"/>
        <v>1.658800967512726E-2</v>
      </c>
      <c r="U126" s="2">
        <v>1</v>
      </c>
    </row>
    <row r="127" spans="1:21" x14ac:dyDescent="0.2">
      <c r="A127" s="3" t="s">
        <v>141</v>
      </c>
      <c r="B127" s="4" t="s">
        <v>154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140</v>
      </c>
      <c r="N127" s="2">
        <v>5100</v>
      </c>
      <c r="P127" s="2">
        <v>100</v>
      </c>
      <c r="Q127" s="2">
        <v>1000</v>
      </c>
      <c r="R127" s="2">
        <f>(PI()*(N127/2))*((N127/2)+SQRT((U127^2+(N127/2)^2)))</f>
        <v>40856414.030731529</v>
      </c>
      <c r="U127" s="2">
        <v>1</v>
      </c>
    </row>
    <row r="128" spans="1:21" x14ac:dyDescent="0.2">
      <c r="A128" s="3" t="s">
        <v>141</v>
      </c>
      <c r="B128" s="4" t="s">
        <v>154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140</v>
      </c>
      <c r="N128" s="2">
        <v>5100</v>
      </c>
      <c r="P128" s="2">
        <v>150</v>
      </c>
      <c r="Q128" s="2">
        <v>1000</v>
      </c>
      <c r="R128" s="2">
        <f>(PI()*(N128/2))*((N128/2)+SQRT((U128^2+(N128/2)^2)))</f>
        <v>40856414.030731529</v>
      </c>
      <c r="U128" s="2">
        <v>1</v>
      </c>
    </row>
    <row r="129" spans="1:21" x14ac:dyDescent="0.2">
      <c r="A129" s="3" t="s">
        <v>142</v>
      </c>
      <c r="B129" s="4" t="s">
        <v>155</v>
      </c>
      <c r="C129" s="2">
        <v>150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L129" s="2">
        <f>N129-(2*O129+2*Q129+2*P129)</f>
        <v>2560</v>
      </c>
      <c r="N129" s="2">
        <v>8000</v>
      </c>
      <c r="O129" s="2">
        <v>120</v>
      </c>
      <c r="P129" s="2">
        <v>300</v>
      </c>
      <c r="Q129" s="2">
        <v>2300</v>
      </c>
      <c r="R129" s="2">
        <f>(PI()*(N129/2))*((N129/2)+SQRT((U129^2+(N129/2)^2)))</f>
        <v>100530966.48566969</v>
      </c>
      <c r="S129" s="2">
        <f>PI()*((L129/2)^2)</f>
        <v>5147185.4036415173</v>
      </c>
      <c r="T129" s="2">
        <f t="shared" si="5"/>
        <v>5.1199999200000026E-2</v>
      </c>
      <c r="U129" s="2">
        <v>1</v>
      </c>
    </row>
    <row r="130" spans="1:21" x14ac:dyDescent="0.2">
      <c r="A130" s="3" t="s">
        <v>143</v>
      </c>
      <c r="B130" s="4" t="s">
        <v>155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400</v>
      </c>
      <c r="L130" s="2">
        <f>N130-(2*O130+2*Q130+2*P130)</f>
        <v>3400</v>
      </c>
      <c r="N130" s="2">
        <v>7800</v>
      </c>
      <c r="O130" s="2">
        <v>100</v>
      </c>
      <c r="P130" s="2">
        <v>300</v>
      </c>
      <c r="Q130" s="2">
        <v>1800</v>
      </c>
      <c r="R130" s="2">
        <f>(PI()*(N130/2))*((N130/2)+SQRT((U130^2+(N130/2)^2)))</f>
        <v>95567250.092997819</v>
      </c>
      <c r="S130" s="2">
        <f t="shared" si="4"/>
        <v>9079202.7688745018</v>
      </c>
      <c r="T130" s="2">
        <f t="shared" si="5"/>
        <v>9.5003285749452909E-2</v>
      </c>
      <c r="U130" s="2">
        <v>1</v>
      </c>
    </row>
    <row r="131" spans="1:21" x14ac:dyDescent="0.2">
      <c r="A131" s="3" t="s">
        <v>144</v>
      </c>
      <c r="B131" s="4" t="s">
        <v>155</v>
      </c>
      <c r="C131" s="2">
        <v>70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300</v>
      </c>
      <c r="L131" s="2">
        <f>N131-(2*O131+2*Q131+2*P131)</f>
        <v>1340</v>
      </c>
      <c r="N131" s="2">
        <v>4900</v>
      </c>
      <c r="O131" s="2">
        <v>80</v>
      </c>
      <c r="P131" s="2">
        <v>200</v>
      </c>
      <c r="Q131" s="2">
        <v>1500</v>
      </c>
      <c r="R131" s="2">
        <f>(PI()*(N131/2))*((N131/2)+SQRT((U131^2+(N131/2)^2)))</f>
        <v>37714821.377141729</v>
      </c>
      <c r="S131" s="2">
        <f t="shared" ref="S131:S155" si="6">PI()*((L131/2)^2)</f>
        <v>1410260.9421964581</v>
      </c>
      <c r="T131" s="2">
        <f t="shared" ref="T131:T155" si="7">S131/R131</f>
        <v>3.7392751462192841E-2</v>
      </c>
      <c r="U131" s="2">
        <v>1</v>
      </c>
    </row>
    <row r="132" spans="1:21" x14ac:dyDescent="0.2">
      <c r="A132" s="3" t="s">
        <v>144</v>
      </c>
      <c r="B132" s="4" t="s">
        <v>155</v>
      </c>
      <c r="C132" s="2">
        <v>70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300</v>
      </c>
      <c r="L132" s="2">
        <f>N132-(2*O132+2*Q132+2*P132)</f>
        <v>1140</v>
      </c>
      <c r="N132" s="2">
        <v>4900</v>
      </c>
      <c r="O132" s="2">
        <v>80</v>
      </c>
      <c r="P132" s="2">
        <v>300</v>
      </c>
      <c r="Q132" s="2">
        <v>1500</v>
      </c>
      <c r="R132" s="2">
        <f>(PI()*(N132/2))*((N132/2)+SQRT((U132^2+(N132/2)^2)))</f>
        <v>37714821.377141729</v>
      </c>
      <c r="S132" s="2">
        <f t="shared" si="6"/>
        <v>1020703.4531513238</v>
      </c>
      <c r="T132" s="2">
        <f t="shared" si="7"/>
        <v>2.7063722321377711E-2</v>
      </c>
      <c r="U132" s="2">
        <v>1</v>
      </c>
    </row>
    <row r="133" spans="1:21" x14ac:dyDescent="0.2">
      <c r="A133" s="3" t="s">
        <v>145</v>
      </c>
      <c r="B133" s="4" t="s">
        <v>155</v>
      </c>
      <c r="C133" s="2">
        <v>100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220</v>
      </c>
      <c r="L133" s="2">
        <f>N133-(2*O133+2*Q133+2*P133)</f>
        <v>1140</v>
      </c>
      <c r="N133" s="2">
        <v>4300</v>
      </c>
      <c r="O133" s="2">
        <v>80</v>
      </c>
      <c r="P133" s="2">
        <v>200</v>
      </c>
      <c r="Q133" s="2">
        <v>1300</v>
      </c>
      <c r="R133" s="2">
        <f>(PI()*(N133/2))*((N133/2)+SQRT((U133^2+(N133/2)^2)))</f>
        <v>29044025.653233875</v>
      </c>
      <c r="S133" s="2">
        <f t="shared" si="6"/>
        <v>1020703.4531513238</v>
      </c>
      <c r="T133" s="2">
        <f t="shared" si="7"/>
        <v>3.5143318813233272E-2</v>
      </c>
      <c r="U133" s="2">
        <v>1</v>
      </c>
    </row>
    <row r="134" spans="1:21" x14ac:dyDescent="0.2">
      <c r="A134" s="3" t="s">
        <v>145</v>
      </c>
      <c r="B134" s="4" t="s">
        <v>155</v>
      </c>
      <c r="C134" s="2">
        <v>100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220</v>
      </c>
      <c r="L134" s="2">
        <f>N134-(2*O134+2*Q134+2*P134)</f>
        <v>940</v>
      </c>
      <c r="N134" s="2">
        <v>4300</v>
      </c>
      <c r="O134" s="2">
        <v>80</v>
      </c>
      <c r="P134" s="2">
        <v>300</v>
      </c>
      <c r="Q134" s="2">
        <v>1300</v>
      </c>
      <c r="R134" s="2">
        <f>(PI()*(N134/2))*((N134/2)+SQRT((U134^2+(N134/2)^2)))</f>
        <v>29044025.653233875</v>
      </c>
      <c r="S134" s="2">
        <f t="shared" si="6"/>
        <v>693977.81717798533</v>
      </c>
      <c r="T134" s="2">
        <f t="shared" si="7"/>
        <v>2.3893995462736933E-2</v>
      </c>
      <c r="U134" s="2">
        <v>1</v>
      </c>
    </row>
    <row r="135" spans="1:21" x14ac:dyDescent="0.2">
      <c r="A135" s="3" t="s">
        <v>146</v>
      </c>
      <c r="B135" s="4" t="s">
        <v>155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200</v>
      </c>
      <c r="L135" s="2">
        <f>N135-(2*O135+2*Q135+2*P135)</f>
        <v>760</v>
      </c>
      <c r="N135" s="2">
        <v>2900</v>
      </c>
      <c r="O135" s="2">
        <v>70</v>
      </c>
      <c r="P135" s="2">
        <v>200</v>
      </c>
      <c r="Q135" s="2">
        <v>800</v>
      </c>
      <c r="R135" s="2">
        <f>(PI()*(N135/2))*((N135/2)+SQRT((U135^2+(N135/2)^2)))</f>
        <v>13210398.67914122</v>
      </c>
      <c r="S135" s="2">
        <f t="shared" si="6"/>
        <v>453645.97917836613</v>
      </c>
      <c r="T135" s="2">
        <f t="shared" si="7"/>
        <v>3.4340067260396769E-2</v>
      </c>
      <c r="U135" s="2">
        <v>1</v>
      </c>
    </row>
    <row r="136" spans="1:21" x14ac:dyDescent="0.2">
      <c r="A136" s="3" t="s">
        <v>147</v>
      </c>
      <c r="B136" s="4" t="s">
        <v>155</v>
      </c>
      <c r="C136" s="2">
        <v>120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460</v>
      </c>
      <c r="L136" s="2">
        <f>N136-(2*O136+2*Q136+2*P136)</f>
        <v>18600</v>
      </c>
      <c r="N136" s="2">
        <v>31000</v>
      </c>
      <c r="O136" s="2">
        <v>100</v>
      </c>
      <c r="P136" s="2">
        <v>500</v>
      </c>
      <c r="Q136" s="2">
        <v>5600</v>
      </c>
      <c r="R136" s="2">
        <f>(PI()*(N136/2))*((N136/2)+SQRT((U136^2+(N136/2)^2)))</f>
        <v>1509535271.6206918</v>
      </c>
      <c r="S136" s="2">
        <f t="shared" si="6"/>
        <v>271716348.60898119</v>
      </c>
      <c r="T136" s="2">
        <f>S136/R136</f>
        <v>0.17999999981269513</v>
      </c>
      <c r="U136" s="2">
        <v>1</v>
      </c>
    </row>
    <row r="137" spans="1:21" x14ac:dyDescent="0.2">
      <c r="A137" s="3" t="s">
        <v>147</v>
      </c>
      <c r="B137" s="4" t="s">
        <v>155</v>
      </c>
      <c r="C137" s="2">
        <v>120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460</v>
      </c>
      <c r="L137" s="2">
        <f>N137-(2*O137+2*Q137+2*P137)</f>
        <v>18200</v>
      </c>
      <c r="N137" s="2">
        <v>31000</v>
      </c>
      <c r="O137" s="2">
        <v>200</v>
      </c>
      <c r="P137" s="2">
        <v>600</v>
      </c>
      <c r="Q137" s="2">
        <v>5600</v>
      </c>
      <c r="R137" s="2">
        <f>(PI()*(N137/2))*((N137/2)+SQRT((U137^2+(N137/2)^2)))</f>
        <v>1509535271.6206918</v>
      </c>
      <c r="S137" s="2">
        <f t="shared" si="6"/>
        <v>260155287.64377075</v>
      </c>
      <c r="T137" s="2">
        <f t="shared" si="7"/>
        <v>0.1723413109548998</v>
      </c>
      <c r="U137" s="2">
        <v>1</v>
      </c>
    </row>
    <row r="138" spans="1:21" x14ac:dyDescent="0.2">
      <c r="A138" s="3" t="s">
        <v>156</v>
      </c>
      <c r="B138" s="4" t="s">
        <v>167</v>
      </c>
      <c r="C138" s="2">
        <v>90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290</v>
      </c>
      <c r="L138" s="2">
        <f>N138-(2*O138+2*Q138+2*P138)</f>
        <v>5320</v>
      </c>
      <c r="N138" s="2">
        <v>10300</v>
      </c>
      <c r="O138" s="2">
        <v>90</v>
      </c>
      <c r="P138" s="2">
        <v>300</v>
      </c>
      <c r="Q138" s="2">
        <v>2100</v>
      </c>
      <c r="R138" s="2">
        <f>(PI()*(N138/2))*((N138/2)+SQRT((U138^2+(N138/2)^2)))</f>
        <v>166645783.88046688</v>
      </c>
      <c r="S138" s="2">
        <f t="shared" si="6"/>
        <v>22228652.979739942</v>
      </c>
      <c r="T138" s="2">
        <f t="shared" si="7"/>
        <v>0.13338863103602008</v>
      </c>
      <c r="U138" s="2">
        <v>1</v>
      </c>
    </row>
    <row r="139" spans="1:21" x14ac:dyDescent="0.2">
      <c r="A139" s="3" t="s">
        <v>157</v>
      </c>
      <c r="B139" s="4" t="s">
        <v>167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280</v>
      </c>
      <c r="L139" s="2">
        <f>N139-(2*O139+2*Q139+2*P139)</f>
        <v>4100</v>
      </c>
      <c r="N139" s="2">
        <v>8500</v>
      </c>
      <c r="O139" s="2">
        <v>100</v>
      </c>
      <c r="P139" s="2">
        <v>200</v>
      </c>
      <c r="Q139" s="2">
        <v>1900</v>
      </c>
      <c r="R139" s="2">
        <f>(PI()*(N139/2))*((N139/2)+SQRT((U139^2+(N139/2)^2)))</f>
        <v>113490036.18172759</v>
      </c>
      <c r="S139" s="2">
        <f t="shared" si="6"/>
        <v>13202543.126711106</v>
      </c>
      <c r="T139" s="2">
        <f t="shared" si="7"/>
        <v>0.11633217832066191</v>
      </c>
      <c r="U139" s="2">
        <v>1</v>
      </c>
    </row>
    <row r="140" spans="1:21" x14ac:dyDescent="0.2">
      <c r="A140" s="3" t="s">
        <v>158</v>
      </c>
      <c r="B140" s="4" t="s">
        <v>168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210</v>
      </c>
      <c r="L140" s="2">
        <f>N140-(2*O140+2*Q140+2*P140)</f>
        <v>-500</v>
      </c>
      <c r="N140" s="2">
        <v>4300</v>
      </c>
      <c r="O140" s="2">
        <v>100</v>
      </c>
      <c r="P140" s="2">
        <v>200</v>
      </c>
      <c r="Q140" s="2">
        <v>2100</v>
      </c>
      <c r="R140" s="2">
        <f>(PI()*(N140/2))*((N140/2)+SQRT((U140^2+(N140/2)^2)))</f>
        <v>29044025.653233875</v>
      </c>
      <c r="S140" s="2">
        <f t="shared" si="6"/>
        <v>196349.54084936206</v>
      </c>
      <c r="T140" s="2">
        <f t="shared" si="7"/>
        <v>6.7604106673655878E-3</v>
      </c>
      <c r="U140" s="2">
        <v>1</v>
      </c>
    </row>
    <row r="141" spans="1:21" x14ac:dyDescent="0.2">
      <c r="A141" s="3" t="s">
        <v>159</v>
      </c>
      <c r="B141" s="4" t="s">
        <v>168</v>
      </c>
      <c r="C141" s="2">
        <v>160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L141" s="2">
        <f>N141-(2*O141+2*Q141+2*P141)</f>
        <v>1220</v>
      </c>
      <c r="N141" s="2">
        <v>3800</v>
      </c>
      <c r="O141" s="2">
        <v>40</v>
      </c>
      <c r="P141" s="2">
        <v>150</v>
      </c>
      <c r="Q141" s="2">
        <v>1100</v>
      </c>
      <c r="R141" s="2">
        <f>(PI()*(N141/2))*((N141/2)+SQRT((U141^2+(N141/2)^2)))</f>
        <v>22682300.529714525</v>
      </c>
      <c r="S141" s="2">
        <f t="shared" si="6"/>
        <v>1168986.626400762</v>
      </c>
      <c r="T141" s="2">
        <f t="shared" si="7"/>
        <v>5.1537392552812394E-2</v>
      </c>
      <c r="U141" s="2">
        <v>1</v>
      </c>
    </row>
    <row r="142" spans="1:21" x14ac:dyDescent="0.2">
      <c r="A142" s="3" t="s">
        <v>159</v>
      </c>
      <c r="B142" s="4" t="s">
        <v>168</v>
      </c>
      <c r="C142" s="2">
        <v>160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L142" s="2">
        <f>N142-(2*O142+2*Q142+2*P142)</f>
        <v>1120</v>
      </c>
      <c r="N142" s="2">
        <v>3800</v>
      </c>
      <c r="O142" s="2">
        <v>40</v>
      </c>
      <c r="P142" s="2">
        <v>200</v>
      </c>
      <c r="Q142" s="2">
        <v>1100</v>
      </c>
      <c r="R142" s="2">
        <f>(PI()*(N142/2))*((N142/2)+SQRT((U142^2+(N142/2)^2)))</f>
        <v>22682300.529714525</v>
      </c>
      <c r="S142" s="2">
        <f t="shared" si="6"/>
        <v>985203.45616575913</v>
      </c>
      <c r="T142" s="2">
        <f t="shared" si="7"/>
        <v>4.3434900039134555E-2</v>
      </c>
      <c r="U142" s="2">
        <v>1</v>
      </c>
    </row>
    <row r="143" spans="1:21" x14ac:dyDescent="0.2">
      <c r="A143" s="3" t="s">
        <v>160</v>
      </c>
      <c r="B143" s="4" t="s">
        <v>168</v>
      </c>
      <c r="C143" s="2">
        <v>210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190</v>
      </c>
      <c r="N143" s="2">
        <v>3500</v>
      </c>
      <c r="O143" s="2">
        <v>40</v>
      </c>
      <c r="P143" s="2">
        <v>300</v>
      </c>
      <c r="R143" s="2">
        <f>(PI()*(N143/2))*((N143/2)+SQRT((U143^2+(N143/2)^2)))</f>
        <v>19242256.574033681</v>
      </c>
      <c r="U143" s="2">
        <v>1</v>
      </c>
    </row>
    <row r="144" spans="1:21" x14ac:dyDescent="0.2">
      <c r="A144" s="3" t="s">
        <v>161</v>
      </c>
      <c r="B144" s="4" t="s">
        <v>168</v>
      </c>
      <c r="C144" s="2">
        <v>310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130</v>
      </c>
      <c r="L144" s="2">
        <f>N144-(2*O144+2*Q144+2*P144)</f>
        <v>1360</v>
      </c>
      <c r="N144" s="2">
        <v>3400</v>
      </c>
      <c r="O144" s="2">
        <v>20</v>
      </c>
      <c r="P144" s="2">
        <v>100</v>
      </c>
      <c r="Q144" s="2">
        <v>900</v>
      </c>
      <c r="R144" s="2">
        <f>(PI()*(N144/2))*((N144/2)+SQRT((U144^2+(N144/2)^2)))</f>
        <v>18158407.108545195</v>
      </c>
      <c r="S144" s="2">
        <f t="shared" si="6"/>
        <v>1452672.4430199203</v>
      </c>
      <c r="T144" s="2">
        <f t="shared" si="7"/>
        <v>7.9999993079585968E-2</v>
      </c>
      <c r="U144" s="2">
        <v>1</v>
      </c>
    </row>
    <row r="145" spans="1:21" x14ac:dyDescent="0.2">
      <c r="A145" s="3" t="s">
        <v>161</v>
      </c>
      <c r="B145" s="4" t="s">
        <v>168</v>
      </c>
      <c r="C145" s="2">
        <v>310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130</v>
      </c>
      <c r="L145" s="2">
        <f>N145-(2*O145+2*Q145+2*P145)</f>
        <v>1340</v>
      </c>
      <c r="N145" s="2">
        <v>3400</v>
      </c>
      <c r="O145" s="2">
        <v>30</v>
      </c>
      <c r="P145" s="2">
        <v>100</v>
      </c>
      <c r="Q145" s="2">
        <v>900</v>
      </c>
      <c r="R145" s="2">
        <f>(PI()*(N145/2))*((N145/2)+SQRT((U145^2+(N145/2)^2)))</f>
        <v>18158407.108545195</v>
      </c>
      <c r="S145" s="2">
        <f t="shared" si="6"/>
        <v>1410260.9421964581</v>
      </c>
      <c r="T145" s="2">
        <f t="shared" si="7"/>
        <v>7.766435314322262E-2</v>
      </c>
      <c r="U145" s="2">
        <v>1</v>
      </c>
    </row>
    <row r="146" spans="1:21" x14ac:dyDescent="0.2">
      <c r="A146" s="3" t="s">
        <v>162</v>
      </c>
      <c r="B146" s="4" t="s">
        <v>169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O146" s="2">
        <v>250</v>
      </c>
      <c r="P146" s="2">
        <v>100</v>
      </c>
      <c r="Q146" s="2">
        <v>2400</v>
      </c>
      <c r="U146" s="2">
        <v>1</v>
      </c>
    </row>
    <row r="147" spans="1:21" x14ac:dyDescent="0.2">
      <c r="A147" s="3" t="s">
        <v>162</v>
      </c>
      <c r="B147" s="4" t="s">
        <v>169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O147" s="2">
        <v>250</v>
      </c>
      <c r="P147" s="2">
        <v>200</v>
      </c>
      <c r="Q147" s="2">
        <v>2400</v>
      </c>
      <c r="U147" s="2">
        <v>1</v>
      </c>
    </row>
    <row r="148" spans="1:21" x14ac:dyDescent="0.2">
      <c r="A148" s="3" t="s">
        <v>163</v>
      </c>
      <c r="B148" s="4" t="s">
        <v>169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O148" s="2">
        <v>400</v>
      </c>
      <c r="P148" s="2">
        <v>200</v>
      </c>
      <c r="Q148" s="2">
        <v>1700</v>
      </c>
      <c r="U148" s="2">
        <v>1</v>
      </c>
    </row>
    <row r="149" spans="1:21" x14ac:dyDescent="0.2">
      <c r="A149" s="3" t="s">
        <v>163</v>
      </c>
      <c r="B149" s="4" t="s">
        <v>169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O149" s="2">
        <v>500</v>
      </c>
      <c r="P149" s="2">
        <v>300</v>
      </c>
      <c r="Q149" s="2">
        <v>1700</v>
      </c>
      <c r="U149" s="2">
        <v>1</v>
      </c>
    </row>
    <row r="150" spans="1:21" x14ac:dyDescent="0.2">
      <c r="A150" s="3" t="s">
        <v>164</v>
      </c>
      <c r="B150" s="4" t="s">
        <v>169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O150" s="2">
        <v>200</v>
      </c>
      <c r="P150" s="2">
        <v>150</v>
      </c>
      <c r="Q150" s="2">
        <v>1300</v>
      </c>
      <c r="U150" s="2">
        <v>1</v>
      </c>
    </row>
    <row r="151" spans="1:21" x14ac:dyDescent="0.2">
      <c r="A151" s="3" t="s">
        <v>164</v>
      </c>
      <c r="B151" s="4" t="s">
        <v>169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O151" s="2">
        <v>300</v>
      </c>
      <c r="P151" s="2">
        <v>150</v>
      </c>
      <c r="Q151" s="2">
        <v>1300</v>
      </c>
      <c r="U151" s="2">
        <v>1</v>
      </c>
    </row>
    <row r="152" spans="1:21" x14ac:dyDescent="0.2">
      <c r="A152" s="3" t="s">
        <v>165</v>
      </c>
      <c r="B152" s="4" t="s">
        <v>170</v>
      </c>
      <c r="C152" s="2">
        <v>1300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1000</v>
      </c>
      <c r="L152" s="2">
        <f>N152-(2*O152+2*Q152+2*P152)</f>
        <v>1300</v>
      </c>
      <c r="N152" s="2">
        <v>5500</v>
      </c>
      <c r="O152" s="2">
        <v>500</v>
      </c>
      <c r="P152" s="2">
        <v>300</v>
      </c>
      <c r="Q152" s="2">
        <v>1300</v>
      </c>
      <c r="R152" s="2">
        <f>(PI()*(N152/2))*((N152/2)+SQRT((U152^2+(N152/2)^2)))</f>
        <v>47516590.456341885</v>
      </c>
      <c r="S152" s="2">
        <f t="shared" si="6"/>
        <v>1327322.8961416876</v>
      </c>
      <c r="T152" s="2">
        <f t="shared" si="7"/>
        <v>2.7933883374086539E-2</v>
      </c>
      <c r="U152" s="2">
        <v>1</v>
      </c>
    </row>
    <row r="153" spans="1:21" x14ac:dyDescent="0.2">
      <c r="A153" s="3" t="s">
        <v>165</v>
      </c>
      <c r="B153" s="4" t="s">
        <v>170</v>
      </c>
      <c r="C153" s="2">
        <v>1800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1000</v>
      </c>
      <c r="O153" s="2">
        <v>2700</v>
      </c>
      <c r="P153" s="2">
        <v>400</v>
      </c>
      <c r="U153" s="2">
        <v>1</v>
      </c>
    </row>
    <row r="154" spans="1:21" x14ac:dyDescent="0.2">
      <c r="A154" s="3" t="s">
        <v>166</v>
      </c>
      <c r="B154" s="4" t="s">
        <v>170</v>
      </c>
      <c r="C154" s="2">
        <v>700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L154" s="2">
        <f>N154-(2*O154+2*Q154+2*P154)</f>
        <v>600</v>
      </c>
      <c r="N154" s="2">
        <v>3800</v>
      </c>
      <c r="O154" s="2">
        <v>200</v>
      </c>
      <c r="P154" s="2">
        <v>200</v>
      </c>
      <c r="Q154" s="2">
        <v>1200</v>
      </c>
      <c r="R154" s="2">
        <f>(PI()*(N154/2))*((N154/2)+SQRT((U154^2+(N154/2)^2)))</f>
        <v>22682300.529714525</v>
      </c>
      <c r="S154" s="2">
        <f t="shared" si="6"/>
        <v>282743.3388230814</v>
      </c>
      <c r="T154" s="2">
        <f t="shared" si="7"/>
        <v>1.2465373097965913E-2</v>
      </c>
      <c r="U154" s="2">
        <v>1</v>
      </c>
    </row>
    <row r="155" spans="1:21" x14ac:dyDescent="0.2">
      <c r="A155" s="3" t="s">
        <v>166</v>
      </c>
      <c r="B155" s="4" t="s">
        <v>170</v>
      </c>
      <c r="C155" s="2">
        <v>700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O155" s="2">
        <v>300</v>
      </c>
      <c r="U155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Attanasio</dc:creator>
  <cp:lastModifiedBy>Paolo Attanasio</cp:lastModifiedBy>
  <dcterms:created xsi:type="dcterms:W3CDTF">2024-04-26T13:43:15Z</dcterms:created>
  <dcterms:modified xsi:type="dcterms:W3CDTF">2024-07-04T20:40:48Z</dcterms:modified>
</cp:coreProperties>
</file>