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oloattanasio/Documents/GitHub/Archaeos/"/>
    </mc:Choice>
  </mc:AlternateContent>
  <xr:revisionPtr revIDLastSave="0" documentId="13_ncr:1_{C67B174A-4873-F444-B2A1-B5C8C7E58386}" xr6:coauthVersionLast="47" xr6:coauthVersionMax="47" xr10:uidLastSave="{00000000-0000-0000-0000-000000000000}"/>
  <bookViews>
    <workbookView xWindow="2300" yWindow="500" windowWidth="53560" windowHeight="32880" xr2:uid="{583A5FEB-AE4E-B242-A25F-127587735FEC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9" i="1" l="1"/>
  <c r="F139" i="1" s="1"/>
  <c r="K139" i="1"/>
  <c r="Q139" i="1"/>
  <c r="R139" i="1"/>
  <c r="S139" i="1" s="1"/>
  <c r="E140" i="1"/>
  <c r="F140" i="1" s="1"/>
  <c r="K140" i="1"/>
  <c r="R140" i="1" s="1"/>
  <c r="Q140" i="1"/>
  <c r="E141" i="1"/>
  <c r="F141" i="1" s="1"/>
  <c r="I141" i="1"/>
  <c r="J141" i="1" s="1"/>
  <c r="Q141" i="1"/>
  <c r="E142" i="1"/>
  <c r="F142" i="1" s="1"/>
  <c r="I142" i="1"/>
  <c r="J142" i="1" s="1"/>
  <c r="K142" i="1"/>
  <c r="Q142" i="1"/>
  <c r="R142" i="1"/>
  <c r="S142" i="1" s="1"/>
  <c r="Q3" i="1"/>
  <c r="K4" i="1"/>
  <c r="K2" i="1"/>
  <c r="S140" i="1" l="1"/>
  <c r="R2" i="1"/>
  <c r="E2" i="1" l="1"/>
  <c r="F2" i="1" s="1"/>
  <c r="E3" i="1"/>
  <c r="F3" i="1" s="1"/>
  <c r="E4" i="1"/>
  <c r="F4" i="1" s="1"/>
  <c r="E5" i="1"/>
  <c r="F5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7" i="1"/>
  <c r="F117" i="1" s="1"/>
  <c r="E118" i="1"/>
  <c r="F118" i="1" s="1"/>
  <c r="E119" i="1"/>
  <c r="F119" i="1" s="1"/>
  <c r="E128" i="1"/>
  <c r="F128" i="1" s="1"/>
  <c r="E130" i="1"/>
  <c r="F130" i="1" s="1"/>
  <c r="E131" i="1"/>
  <c r="F131" i="1" s="1"/>
  <c r="E132" i="1"/>
  <c r="F132" i="1" s="1"/>
  <c r="E133" i="1"/>
  <c r="F133" i="1" s="1"/>
  <c r="E135" i="1"/>
  <c r="F135" i="1" s="1"/>
  <c r="E136" i="1"/>
  <c r="F136" i="1" s="1"/>
  <c r="E137" i="1"/>
  <c r="F137" i="1" s="1"/>
  <c r="E143" i="1"/>
  <c r="F143" i="1" s="1"/>
  <c r="I11" i="1"/>
  <c r="J11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43" i="1"/>
  <c r="J143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5" i="1"/>
  <c r="J85" i="1" s="1"/>
  <c r="I86" i="1"/>
  <c r="J86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42" i="1"/>
  <c r="J42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2" i="1"/>
  <c r="J12" i="1" s="1"/>
  <c r="I13" i="1"/>
  <c r="J13" i="1" s="1"/>
  <c r="I14" i="1"/>
  <c r="J14" i="1" s="1"/>
  <c r="I15" i="1"/>
  <c r="J15" i="1" s="1"/>
  <c r="I16" i="1"/>
  <c r="J16" i="1" s="1"/>
  <c r="I2" i="1"/>
  <c r="J2" i="1" s="1"/>
  <c r="Q127" i="1"/>
  <c r="Q126" i="1"/>
  <c r="Q128" i="1"/>
  <c r="K128" i="1"/>
  <c r="R128" i="1" s="1"/>
  <c r="Q122" i="1"/>
  <c r="K121" i="1"/>
  <c r="R121" i="1" s="1"/>
  <c r="Q42" i="1"/>
  <c r="K42" i="1"/>
  <c r="R42" i="1" s="1"/>
  <c r="Q6" i="1"/>
  <c r="K6" i="1"/>
  <c r="R6" i="1" s="1"/>
  <c r="K62" i="1"/>
  <c r="R62" i="1" s="1"/>
  <c r="Q2" i="1"/>
  <c r="Q143" i="1"/>
  <c r="Q138" i="1"/>
  <c r="Q137" i="1"/>
  <c r="Q136" i="1"/>
  <c r="Q135" i="1"/>
  <c r="Q134" i="1"/>
  <c r="Q133" i="1"/>
  <c r="Q132" i="1"/>
  <c r="Q131" i="1"/>
  <c r="Q130" i="1"/>
  <c r="Q129" i="1"/>
  <c r="Q125" i="1"/>
  <c r="Q124" i="1"/>
  <c r="Q123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1" i="1"/>
  <c r="Q40" i="1"/>
  <c r="Q39" i="1"/>
  <c r="Q38" i="1"/>
  <c r="Q37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1" i="1"/>
  <c r="Q10" i="1"/>
  <c r="Q9" i="1"/>
  <c r="Q8" i="1"/>
  <c r="Q7" i="1"/>
  <c r="Q5" i="1"/>
  <c r="Q4" i="1"/>
  <c r="K143" i="1"/>
  <c r="R143" i="1" s="1"/>
  <c r="K138" i="1"/>
  <c r="R138" i="1" s="1"/>
  <c r="K137" i="1"/>
  <c r="R137" i="1" s="1"/>
  <c r="K136" i="1"/>
  <c r="R136" i="1" s="1"/>
  <c r="K135" i="1"/>
  <c r="R135" i="1" s="1"/>
  <c r="K134" i="1"/>
  <c r="R134" i="1" s="1"/>
  <c r="K133" i="1"/>
  <c r="R133" i="1" s="1"/>
  <c r="K132" i="1"/>
  <c r="R132" i="1" s="1"/>
  <c r="K131" i="1"/>
  <c r="R131" i="1" s="1"/>
  <c r="K130" i="1"/>
  <c r="R130" i="1" s="1"/>
  <c r="K129" i="1"/>
  <c r="R129" i="1" s="1"/>
  <c r="K125" i="1"/>
  <c r="R125" i="1" s="1"/>
  <c r="K124" i="1"/>
  <c r="R124" i="1" s="1"/>
  <c r="K123" i="1"/>
  <c r="R123" i="1" s="1"/>
  <c r="K122" i="1"/>
  <c r="R122" i="1" s="1"/>
  <c r="K120" i="1"/>
  <c r="R120" i="1" s="1"/>
  <c r="K119" i="1"/>
  <c r="R119" i="1" s="1"/>
  <c r="K118" i="1"/>
  <c r="R118" i="1" s="1"/>
  <c r="K117" i="1"/>
  <c r="R117" i="1" s="1"/>
  <c r="K116" i="1"/>
  <c r="R116" i="1" s="1"/>
  <c r="K115" i="1"/>
  <c r="R115" i="1" s="1"/>
  <c r="K114" i="1"/>
  <c r="R114" i="1" s="1"/>
  <c r="K113" i="1"/>
  <c r="R113" i="1" s="1"/>
  <c r="K112" i="1"/>
  <c r="R112" i="1" s="1"/>
  <c r="K111" i="1"/>
  <c r="R111" i="1" s="1"/>
  <c r="K110" i="1"/>
  <c r="R110" i="1" s="1"/>
  <c r="K109" i="1"/>
  <c r="R109" i="1" s="1"/>
  <c r="K108" i="1"/>
  <c r="R108" i="1" s="1"/>
  <c r="K107" i="1"/>
  <c r="R107" i="1" s="1"/>
  <c r="K106" i="1"/>
  <c r="R106" i="1" s="1"/>
  <c r="K105" i="1"/>
  <c r="R105" i="1" s="1"/>
  <c r="K104" i="1"/>
  <c r="R104" i="1" s="1"/>
  <c r="K103" i="1"/>
  <c r="R103" i="1" s="1"/>
  <c r="K102" i="1"/>
  <c r="R102" i="1" s="1"/>
  <c r="K101" i="1"/>
  <c r="R101" i="1" s="1"/>
  <c r="K100" i="1"/>
  <c r="R100" i="1" s="1"/>
  <c r="K99" i="1"/>
  <c r="R99" i="1" s="1"/>
  <c r="K98" i="1"/>
  <c r="R98" i="1" s="1"/>
  <c r="K97" i="1"/>
  <c r="R97" i="1" s="1"/>
  <c r="K96" i="1"/>
  <c r="R96" i="1" s="1"/>
  <c r="K95" i="1"/>
  <c r="R95" i="1" s="1"/>
  <c r="K94" i="1"/>
  <c r="R94" i="1" s="1"/>
  <c r="K93" i="1"/>
  <c r="R93" i="1" s="1"/>
  <c r="K92" i="1"/>
  <c r="R92" i="1" s="1"/>
  <c r="K91" i="1"/>
  <c r="R91" i="1" s="1"/>
  <c r="K90" i="1"/>
  <c r="R90" i="1" s="1"/>
  <c r="K89" i="1"/>
  <c r="R89" i="1" s="1"/>
  <c r="K88" i="1"/>
  <c r="R88" i="1" s="1"/>
  <c r="K87" i="1"/>
  <c r="R87" i="1" s="1"/>
  <c r="K86" i="1"/>
  <c r="R86" i="1" s="1"/>
  <c r="K37" i="1"/>
  <c r="R37" i="1" s="1"/>
  <c r="K41" i="1"/>
  <c r="R41" i="1" s="1"/>
  <c r="K40" i="1"/>
  <c r="R40" i="1" s="1"/>
  <c r="K39" i="1"/>
  <c r="R39" i="1" s="1"/>
  <c r="K38" i="1"/>
  <c r="R38" i="1" s="1"/>
  <c r="K35" i="1"/>
  <c r="R35" i="1" s="1"/>
  <c r="K34" i="1"/>
  <c r="R34" i="1" s="1"/>
  <c r="K33" i="1"/>
  <c r="R33" i="1" s="1"/>
  <c r="K32" i="1"/>
  <c r="R32" i="1" s="1"/>
  <c r="K31" i="1"/>
  <c r="R31" i="1" s="1"/>
  <c r="K30" i="1"/>
  <c r="R30" i="1" s="1"/>
  <c r="K29" i="1"/>
  <c r="R29" i="1" s="1"/>
  <c r="K28" i="1"/>
  <c r="R28" i="1" s="1"/>
  <c r="K27" i="1"/>
  <c r="R27" i="1" s="1"/>
  <c r="K26" i="1"/>
  <c r="R26" i="1" s="1"/>
  <c r="K25" i="1"/>
  <c r="R25" i="1" s="1"/>
  <c r="K24" i="1"/>
  <c r="R24" i="1" s="1"/>
  <c r="K23" i="1"/>
  <c r="R23" i="1" s="1"/>
  <c r="K22" i="1"/>
  <c r="R22" i="1" s="1"/>
  <c r="K21" i="1"/>
  <c r="R21" i="1" s="1"/>
  <c r="K20" i="1"/>
  <c r="R20" i="1" s="1"/>
  <c r="K19" i="1"/>
  <c r="R19" i="1" s="1"/>
  <c r="K18" i="1"/>
  <c r="R18" i="1" s="1"/>
  <c r="K17" i="1"/>
  <c r="R17" i="1" s="1"/>
  <c r="K16" i="1"/>
  <c r="R16" i="1" s="1"/>
  <c r="K15" i="1"/>
  <c r="R15" i="1" s="1"/>
  <c r="K14" i="1"/>
  <c r="R14" i="1" s="1"/>
  <c r="K13" i="1"/>
  <c r="R13" i="1" s="1"/>
  <c r="K11" i="1"/>
  <c r="R11" i="1" s="1"/>
  <c r="K10" i="1"/>
  <c r="R10" i="1" s="1"/>
  <c r="K9" i="1"/>
  <c r="R9" i="1" s="1"/>
  <c r="K8" i="1"/>
  <c r="R8" i="1" s="1"/>
  <c r="K7" i="1"/>
  <c r="R7" i="1" s="1"/>
  <c r="K5" i="1"/>
  <c r="R5" i="1" s="1"/>
  <c r="R4" i="1"/>
  <c r="K3" i="1"/>
  <c r="R3" i="1" s="1"/>
  <c r="S3" i="1" s="1"/>
  <c r="K69" i="1"/>
  <c r="R69" i="1" s="1"/>
  <c r="K43" i="1"/>
  <c r="R43" i="1" s="1"/>
  <c r="K83" i="1"/>
  <c r="R83" i="1" s="1"/>
  <c r="K82" i="1"/>
  <c r="R82" i="1" s="1"/>
  <c r="K81" i="1"/>
  <c r="R81" i="1" s="1"/>
  <c r="K80" i="1"/>
  <c r="R80" i="1" s="1"/>
  <c r="K79" i="1"/>
  <c r="R79" i="1" s="1"/>
  <c r="K78" i="1"/>
  <c r="R78" i="1" s="1"/>
  <c r="K77" i="1"/>
  <c r="R77" i="1" s="1"/>
  <c r="K76" i="1"/>
  <c r="R76" i="1" s="1"/>
  <c r="K75" i="1"/>
  <c r="R75" i="1" s="1"/>
  <c r="K74" i="1"/>
  <c r="R74" i="1" s="1"/>
  <c r="K73" i="1"/>
  <c r="R73" i="1" s="1"/>
  <c r="K72" i="1"/>
  <c r="R72" i="1" s="1"/>
  <c r="K71" i="1"/>
  <c r="R71" i="1" s="1"/>
  <c r="K70" i="1"/>
  <c r="R70" i="1" s="1"/>
  <c r="K68" i="1"/>
  <c r="R68" i="1" s="1"/>
  <c r="K67" i="1"/>
  <c r="R67" i="1" s="1"/>
  <c r="K66" i="1"/>
  <c r="R66" i="1" s="1"/>
  <c r="K65" i="1"/>
  <c r="R65" i="1" s="1"/>
  <c r="K64" i="1"/>
  <c r="R64" i="1" s="1"/>
  <c r="K63" i="1"/>
  <c r="R63" i="1" s="1"/>
  <c r="K61" i="1"/>
  <c r="R61" i="1" s="1"/>
  <c r="K60" i="1"/>
  <c r="R60" i="1" s="1"/>
  <c r="K59" i="1"/>
  <c r="R59" i="1" s="1"/>
  <c r="K58" i="1"/>
  <c r="R58" i="1" s="1"/>
  <c r="K57" i="1"/>
  <c r="R57" i="1" s="1"/>
  <c r="K56" i="1"/>
  <c r="R56" i="1" s="1"/>
  <c r="K55" i="1"/>
  <c r="R55" i="1" s="1"/>
  <c r="K54" i="1"/>
  <c r="R54" i="1" s="1"/>
  <c r="K53" i="1"/>
  <c r="R53" i="1" s="1"/>
  <c r="K52" i="1"/>
  <c r="R52" i="1" s="1"/>
  <c r="K51" i="1"/>
  <c r="R51" i="1" s="1"/>
  <c r="K50" i="1"/>
  <c r="R50" i="1" s="1"/>
  <c r="K49" i="1"/>
  <c r="R49" i="1" s="1"/>
  <c r="K48" i="1"/>
  <c r="R48" i="1" s="1"/>
  <c r="K47" i="1"/>
  <c r="R47" i="1" s="1"/>
  <c r="K46" i="1"/>
  <c r="R46" i="1" s="1"/>
  <c r="K45" i="1"/>
  <c r="R45" i="1" s="1"/>
  <c r="K44" i="1"/>
  <c r="R44" i="1" s="1"/>
  <c r="G43" i="1"/>
  <c r="I43" i="1" s="1"/>
  <c r="J43" i="1" s="1"/>
  <c r="G44" i="1"/>
  <c r="I44" i="1" s="1"/>
  <c r="J44" i="1" s="1"/>
  <c r="G45" i="1"/>
  <c r="I45" i="1" s="1"/>
  <c r="J45" i="1" s="1"/>
  <c r="S48" i="1" l="1"/>
  <c r="S137" i="1"/>
  <c r="S130" i="1"/>
  <c r="S138" i="1"/>
  <c r="S2" i="1"/>
  <c r="S72" i="1"/>
  <c r="S14" i="1"/>
  <c r="S22" i="1"/>
  <c r="S30" i="1"/>
  <c r="S11" i="1"/>
  <c r="S20" i="1"/>
  <c r="S28" i="1"/>
  <c r="S132" i="1"/>
  <c r="S37" i="1"/>
  <c r="S46" i="1"/>
  <c r="S54" i="1"/>
  <c r="S55" i="1"/>
  <c r="S94" i="1"/>
  <c r="S29" i="1"/>
  <c r="S47" i="1"/>
  <c r="S10" i="1"/>
  <c r="S131" i="1"/>
  <c r="S117" i="1"/>
  <c r="S118" i="1"/>
  <c r="S13" i="1"/>
  <c r="S21" i="1"/>
  <c r="S38" i="1"/>
  <c r="S40" i="1"/>
  <c r="S135" i="1"/>
  <c r="S103" i="1"/>
  <c r="S76" i="1"/>
  <c r="S67" i="1"/>
  <c r="S69" i="1"/>
  <c r="S68" i="1"/>
  <c r="S77" i="1"/>
  <c r="S64" i="1"/>
  <c r="S59" i="1"/>
  <c r="S60" i="1"/>
  <c r="S44" i="1"/>
  <c r="S45" i="1"/>
  <c r="S43" i="1"/>
  <c r="S9" i="1"/>
  <c r="S102" i="1"/>
  <c r="S95" i="1"/>
  <c r="S96" i="1"/>
  <c r="S88" i="1"/>
  <c r="S87" i="1"/>
  <c r="S61" i="1"/>
  <c r="S4" i="1"/>
  <c r="S109" i="1"/>
  <c r="S111" i="1"/>
  <c r="S110" i="1"/>
  <c r="S56" i="1"/>
  <c r="S53" i="1"/>
  <c r="S18" i="1"/>
  <c r="S143" i="1"/>
  <c r="S73" i="1"/>
  <c r="S5" i="1"/>
  <c r="S23" i="1"/>
  <c r="S31" i="1"/>
  <c r="S41" i="1"/>
  <c r="S7" i="1"/>
  <c r="S24" i="1"/>
  <c r="S121" i="1"/>
  <c r="S134" i="1"/>
  <c r="S65" i="1"/>
  <c r="S58" i="1"/>
  <c r="S66" i="1"/>
  <c r="S63" i="1"/>
  <c r="S125" i="1"/>
  <c r="S136" i="1"/>
  <c r="S57" i="1"/>
  <c r="S75" i="1"/>
  <c r="S83" i="1"/>
  <c r="S8" i="1"/>
  <c r="S33" i="1"/>
  <c r="S119" i="1"/>
  <c r="S6" i="1"/>
  <c r="S78" i="1"/>
  <c r="S80" i="1"/>
  <c r="S32" i="1"/>
  <c r="S128" i="1"/>
  <c r="S70" i="1"/>
  <c r="S62" i="1"/>
  <c r="S71" i="1"/>
  <c r="S39" i="1"/>
  <c r="S90" i="1"/>
  <c r="S98" i="1"/>
  <c r="S105" i="1"/>
  <c r="S133" i="1"/>
  <c r="S113" i="1"/>
  <c r="S86" i="1"/>
  <c r="S50" i="1"/>
  <c r="S51" i="1"/>
  <c r="S49" i="1"/>
  <c r="S52" i="1"/>
  <c r="S35" i="1"/>
  <c r="S34" i="1"/>
  <c r="S27" i="1"/>
  <c r="S26" i="1"/>
  <c r="S19" i="1"/>
  <c r="S17" i="1"/>
  <c r="S25" i="1"/>
  <c r="S16" i="1"/>
  <c r="S15" i="1"/>
  <c r="S92" i="1"/>
  <c r="S100" i="1"/>
  <c r="S107" i="1"/>
  <c r="S115" i="1"/>
  <c r="S123" i="1"/>
  <c r="S74" i="1"/>
  <c r="S82" i="1"/>
  <c r="S93" i="1"/>
  <c r="S101" i="1"/>
  <c r="S108" i="1"/>
  <c r="S116" i="1"/>
  <c r="S124" i="1"/>
  <c r="S81" i="1"/>
  <c r="S79" i="1"/>
  <c r="S97" i="1"/>
  <c r="S112" i="1"/>
  <c r="S129" i="1"/>
  <c r="S89" i="1"/>
  <c r="S104" i="1"/>
  <c r="S120" i="1"/>
  <c r="S91" i="1"/>
  <c r="S99" i="1"/>
  <c r="S106" i="1"/>
  <c r="S114" i="1"/>
  <c r="S122" i="1"/>
  <c r="S42" i="1"/>
</calcChain>
</file>

<file path=xl/sharedStrings.xml><?xml version="1.0" encoding="utf-8"?>
<sst xmlns="http://schemas.openxmlformats.org/spreadsheetml/2006/main" count="314" uniqueCount="181">
  <si>
    <t>P48483</t>
  </si>
  <si>
    <t>P48482</t>
  </si>
  <si>
    <t>P48481</t>
  </si>
  <si>
    <t>Erismacoscinus bilateralis</t>
  </si>
  <si>
    <t>ID</t>
  </si>
  <si>
    <t>Species</t>
  </si>
  <si>
    <t>Ostia_Diameter</t>
  </si>
  <si>
    <t>Large_Excurrent_Canal_Diameter</t>
  </si>
  <si>
    <t>Osculum_Diameter</t>
  </si>
  <si>
    <t>Excurrent_Velocity</t>
  </si>
  <si>
    <t>Polycoscinus cymbricensis</t>
  </si>
  <si>
    <t>P48484</t>
  </si>
  <si>
    <t>P48485</t>
  </si>
  <si>
    <t>P48486</t>
  </si>
  <si>
    <t>P48487</t>
  </si>
  <si>
    <t>P48488</t>
  </si>
  <si>
    <t>P48489</t>
  </si>
  <si>
    <t>P48490</t>
  </si>
  <si>
    <t>P48491</t>
  </si>
  <si>
    <t>P48492</t>
  </si>
  <si>
    <t>P48493</t>
  </si>
  <si>
    <t>P48510</t>
  </si>
  <si>
    <t>Veronicacyathus tatei</t>
  </si>
  <si>
    <t>P48511</t>
  </si>
  <si>
    <t>P48512</t>
  </si>
  <si>
    <t>P48513</t>
  </si>
  <si>
    <t>P48514</t>
  </si>
  <si>
    <t>Veronicacyathus cellularis</t>
  </si>
  <si>
    <t>P48515</t>
  </si>
  <si>
    <t>P48516</t>
  </si>
  <si>
    <t>P48517</t>
  </si>
  <si>
    <t>P48518</t>
  </si>
  <si>
    <t>P48519</t>
  </si>
  <si>
    <t>P48520</t>
  </si>
  <si>
    <t>P48521</t>
  </si>
  <si>
    <t>P48522</t>
  </si>
  <si>
    <t>P48523</t>
  </si>
  <si>
    <t>P48524</t>
  </si>
  <si>
    <t>P48525</t>
  </si>
  <si>
    <t>P48526</t>
  </si>
  <si>
    <t>P48527</t>
  </si>
  <si>
    <t>P48529</t>
  </si>
  <si>
    <t>P48530</t>
  </si>
  <si>
    <t>P48531</t>
  </si>
  <si>
    <t>P48532</t>
  </si>
  <si>
    <t>P48533</t>
  </si>
  <si>
    <t>P48534</t>
  </si>
  <si>
    <t>Veronicacyathus limbatus</t>
  </si>
  <si>
    <t>veronicacyathid</t>
  </si>
  <si>
    <t>P48535</t>
  </si>
  <si>
    <t>Coscinoptycta convoluta</t>
  </si>
  <si>
    <t>P48536</t>
  </si>
  <si>
    <t>P48537</t>
  </si>
  <si>
    <t>Porocoscinus rudens</t>
  </si>
  <si>
    <t>P48538</t>
  </si>
  <si>
    <t>P48539</t>
  </si>
  <si>
    <t>Cup_Diameter</t>
  </si>
  <si>
    <t>Outer_Wall_Thickness</t>
  </si>
  <si>
    <t>Inner_Wall_Thickness</t>
  </si>
  <si>
    <t>Intervallum_Width</t>
  </si>
  <si>
    <t>P48440</t>
  </si>
  <si>
    <t>P48441</t>
  </si>
  <si>
    <t>P48442</t>
  </si>
  <si>
    <t>P48443</t>
  </si>
  <si>
    <t>P48444</t>
  </si>
  <si>
    <t>Ajacicyathus endothecalis</t>
  </si>
  <si>
    <t>P48446</t>
  </si>
  <si>
    <t>P48447</t>
  </si>
  <si>
    <t>P48448</t>
  </si>
  <si>
    <t>P48450</t>
  </si>
  <si>
    <t>P48451</t>
  </si>
  <si>
    <t>P48452</t>
  </si>
  <si>
    <t>Kisasacyathus subacutus</t>
  </si>
  <si>
    <t>P48453</t>
  </si>
  <si>
    <t>P48454</t>
  </si>
  <si>
    <t>Stapicyathus incisus</t>
  </si>
  <si>
    <t>P48455</t>
  </si>
  <si>
    <t>P48456</t>
  </si>
  <si>
    <t>Stapicyathus cera</t>
  </si>
  <si>
    <t>P48457</t>
  </si>
  <si>
    <t>P48458</t>
  </si>
  <si>
    <t>P48459</t>
  </si>
  <si>
    <t>Thalamocyathus trachealis</t>
  </si>
  <si>
    <t>P48460</t>
  </si>
  <si>
    <t>P48461</t>
  </si>
  <si>
    <t>P48462</t>
  </si>
  <si>
    <t>Thalamocyathus tectus</t>
  </si>
  <si>
    <t>P48463</t>
  </si>
  <si>
    <t>P48464</t>
  </si>
  <si>
    <t>Thalamocyathus monoporosus</t>
  </si>
  <si>
    <t>P48466</t>
  </si>
  <si>
    <t>Cyathocricus dentatus</t>
  </si>
  <si>
    <t>P48467</t>
  </si>
  <si>
    <t>P48468</t>
  </si>
  <si>
    <t>P48469</t>
  </si>
  <si>
    <t>P48470</t>
  </si>
  <si>
    <t>Ussuricyathellus bellidoi</t>
  </si>
  <si>
    <t>P48471 [H]</t>
  </si>
  <si>
    <t>P48472</t>
  </si>
  <si>
    <t>P48473</t>
  </si>
  <si>
    <t>P48474</t>
  </si>
  <si>
    <t>Zonacyathus retevallus</t>
  </si>
  <si>
    <t>P48475 [H]</t>
  </si>
  <si>
    <t>P48476 [P]</t>
  </si>
  <si>
    <t>P48477</t>
  </si>
  <si>
    <t>P48478</t>
  </si>
  <si>
    <t>Emucyathus elinorae</t>
  </si>
  <si>
    <t>P48479</t>
  </si>
  <si>
    <t>P48480</t>
  </si>
  <si>
    <t>Didymocyathus hillae</t>
  </si>
  <si>
    <t>P48540</t>
  </si>
  <si>
    <t>P48541</t>
  </si>
  <si>
    <t>P48542</t>
  </si>
  <si>
    <t>P48543</t>
  </si>
  <si>
    <t>P48544</t>
  </si>
  <si>
    <t>P48545</t>
  </si>
  <si>
    <t>P48546</t>
  </si>
  <si>
    <t>P48547</t>
  </si>
  <si>
    <t>P48563</t>
  </si>
  <si>
    <t>P48564</t>
  </si>
  <si>
    <t>P48565</t>
  </si>
  <si>
    <t>P48566</t>
  </si>
  <si>
    <t>P48567</t>
  </si>
  <si>
    <t>P48568</t>
  </si>
  <si>
    <t>P48571</t>
  </si>
  <si>
    <t>P48572</t>
  </si>
  <si>
    <t>P48573</t>
  </si>
  <si>
    <t>P48574</t>
  </si>
  <si>
    <t>P48575</t>
  </si>
  <si>
    <t>P48576</t>
  </si>
  <si>
    <t>P48577</t>
  </si>
  <si>
    <t>P48578</t>
  </si>
  <si>
    <t>P48579</t>
  </si>
  <si>
    <t>P48580</t>
  </si>
  <si>
    <t>P48581</t>
  </si>
  <si>
    <t>P48582</t>
  </si>
  <si>
    <t>P48583</t>
  </si>
  <si>
    <t>P48584</t>
  </si>
  <si>
    <t>P48585</t>
  </si>
  <si>
    <t>P48586</t>
  </si>
  <si>
    <t>P48587</t>
  </si>
  <si>
    <t>P48588</t>
  </si>
  <si>
    <t>P48589</t>
  </si>
  <si>
    <t>P48590</t>
  </si>
  <si>
    <t>P48592</t>
  </si>
  <si>
    <t>P48593</t>
  </si>
  <si>
    <t>Alphacyathus simplex</t>
  </si>
  <si>
    <t>Putapacyathus regularis</t>
  </si>
  <si>
    <t>Neoloculicyathus grandis</t>
  </si>
  <si>
    <t>Pycnoidocoscinus pycnoideum</t>
  </si>
  <si>
    <t>Archaeocyathus rete</t>
  </si>
  <si>
    <t>Archaeocyathus ?decipiens</t>
  </si>
  <si>
    <t>Sigmofungia flindersi</t>
  </si>
  <si>
    <t>P48594</t>
  </si>
  <si>
    <t>P48595</t>
  </si>
  <si>
    <t>P48597</t>
  </si>
  <si>
    <t>P48598</t>
  </si>
  <si>
    <t>P48599</t>
  </si>
  <si>
    <t>Syringocnema favus</t>
  </si>
  <si>
    <t>Kruseicnema gracilis</t>
  </si>
  <si>
    <r>
      <t>Degeletticyathus</t>
    </r>
    <r>
      <rPr>
        <sz val="12"/>
        <color rgb="FF333333"/>
        <rFont val="Calibri"/>
        <family val="2"/>
        <scheme val="minor"/>
      </rPr>
      <t> sp.</t>
    </r>
  </si>
  <si>
    <t>Surface_Area</t>
  </si>
  <si>
    <t>Height</t>
  </si>
  <si>
    <t>Osculum_Area</t>
  </si>
  <si>
    <t>Volumetric_Oscular_Flow_Rate</t>
  </si>
  <si>
    <t>OSA_SA_Ratio</t>
  </si>
  <si>
    <t>References</t>
  </si>
  <si>
    <t>Debrenne, F., 1974b. Anatomie et systématique des archéocyathes réguliers sans plancher d’Ajax Mine (Cambrien inférieur, Australie du Sud). Géobios 7, 91–138, pls 19–28.</t>
  </si>
  <si>
    <t>Taylor, T.G., 1910. The Archaeocyathinae from the Cambrian of South Australia with an account of the morphology and affinities of the whole class. Royal Society of South Australia, Memoirs 2, 55–188, 16 pls.</t>
  </si>
  <si>
    <t>Kruse, P.D., 1978. New Archaeocyatha from the Early Cambrian of the Mt. Wright area, New South Wales. Alcheringa 2, 27–47.</t>
  </si>
  <si>
    <t>Measured via ImageJ</t>
  </si>
  <si>
    <t>*Bold indicates minimum measurement</t>
  </si>
  <si>
    <t>*Italics indicates maxium measurement</t>
  </si>
  <si>
    <t>Ostia_Area</t>
  </si>
  <si>
    <t>Large_Excurrent_Canal_Area</t>
  </si>
  <si>
    <t>Ostia_Lintel_Width</t>
  </si>
  <si>
    <t>Large_Excurrent_Canal_Lintel_Width</t>
  </si>
  <si>
    <t>Ostia_Area_Per_1mm3</t>
  </si>
  <si>
    <t>Large_Excurrent_Canal_Area_Per_1mm3</t>
  </si>
  <si>
    <t>Kruse, P. D., &amp; Moreno-Eiris, E. (2013). Archaeocyaths of the White Point Conglomerate, Kangaroo Island, South Australia. Alcheringa: An Australasian Journal of Palaeontology, 38(1), 1–64.</t>
  </si>
  <si>
    <t>*All data listed in μm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</si>
</sst>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i/>
      <sz val="12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2" fillId="0" borderId="0" xfId="0" applyFont="1" applyAlignment="1">
      <alignment horizontal="left"/>
    </xf>
    <xf numFmtId="0" fontId="0" fillId="4" borderId="0" xfId="0" applyFill="1" applyAlignment="1">
      <alignment horizontal="right"/>
    </xf>
    <xf numFmtId="0" fontId="2" fillId="3" borderId="0" xfId="0" applyFont="1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left"/>
    </xf>
    <xf numFmtId="0" fontId="2" fillId="5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wrapText="1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 vertical="top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4402-7992-334B-84F2-A449A3845ADB}">
  <dimension ref="A1:W154"/>
  <sheetViews>
    <sheetView tabSelected="1" topLeftCell="E1" zoomScaleNormal="110" workbookViewId="0">
      <selection activeCell="W17" sqref="W17"/>
    </sheetView>
  </sheetViews>
  <sheetFormatPr baseColWidth="10" defaultRowHeight="16" x14ac:dyDescent="0.2"/>
  <cols>
    <col min="1" max="1" width="10.83203125" style="2"/>
    <col min="2" max="2" width="33.6640625" style="2" customWidth="1"/>
    <col min="3" max="3" width="14.33203125" style="2" customWidth="1"/>
    <col min="4" max="6" width="22.83203125" style="2" customWidth="1"/>
    <col min="7" max="7" width="28.33203125" style="2" customWidth="1"/>
    <col min="8" max="8" width="32.33203125" style="2" customWidth="1"/>
    <col min="9" max="9" width="28.33203125" style="2" customWidth="1"/>
    <col min="10" max="10" width="35.6640625" style="2" customWidth="1"/>
    <col min="11" max="11" width="18.33203125" style="2" customWidth="1"/>
    <col min="12" max="12" width="19.5" style="2" customWidth="1"/>
    <col min="13" max="13" width="13.83203125" style="2" customWidth="1"/>
    <col min="14" max="14" width="21.5" style="2" customWidth="1"/>
    <col min="15" max="15" width="20.1640625" style="2" customWidth="1"/>
    <col min="16" max="16" width="18.33203125" style="2" customWidth="1"/>
    <col min="17" max="19" width="14.5" style="2" customWidth="1"/>
    <col min="20" max="20" width="10.83203125" style="2"/>
    <col min="21" max="21" width="29.33203125" style="2" customWidth="1"/>
    <col min="22" max="22" width="11.1640625" style="2" customWidth="1"/>
    <col min="23" max="23" width="67.33203125" style="2" customWidth="1"/>
    <col min="24" max="24" width="13.83203125" style="2" customWidth="1"/>
    <col min="25" max="16384" width="10.83203125" style="2"/>
  </cols>
  <sheetData>
    <row r="1" spans="1:23" x14ac:dyDescent="0.2">
      <c r="A1" s="2" t="s">
        <v>4</v>
      </c>
      <c r="B1" s="2" t="s">
        <v>5</v>
      </c>
      <c r="C1" s="2" t="s">
        <v>6</v>
      </c>
      <c r="D1" s="2" t="s">
        <v>175</v>
      </c>
      <c r="E1" s="2" t="s">
        <v>173</v>
      </c>
      <c r="F1" s="2" t="s">
        <v>177</v>
      </c>
      <c r="G1" s="2" t="s">
        <v>7</v>
      </c>
      <c r="H1" s="2" t="s">
        <v>176</v>
      </c>
      <c r="I1" s="2" t="s">
        <v>174</v>
      </c>
      <c r="J1" s="2" t="s">
        <v>178</v>
      </c>
      <c r="K1" s="2" t="s">
        <v>8</v>
      </c>
      <c r="L1" s="15" t="s">
        <v>9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161</v>
      </c>
      <c r="R1" s="2" t="s">
        <v>163</v>
      </c>
      <c r="S1" s="2" t="s">
        <v>165</v>
      </c>
      <c r="T1" s="2" t="s">
        <v>162</v>
      </c>
      <c r="U1" s="2" t="s">
        <v>164</v>
      </c>
      <c r="W1" s="7" t="s">
        <v>166</v>
      </c>
    </row>
    <row r="2" spans="1:23" x14ac:dyDescent="0.2">
      <c r="A2" s="3" t="s">
        <v>60</v>
      </c>
      <c r="B2" s="4" t="s">
        <v>65</v>
      </c>
      <c r="C2" s="2">
        <v>130</v>
      </c>
      <c r="D2" s="2">
        <v>100</v>
      </c>
      <c r="E2" s="2">
        <f>PI()*((C2/2)^2)</f>
        <v>13273.228961416877</v>
      </c>
      <c r="F2" s="2">
        <f>E2*(1000000/((C2+D2)^2))</f>
        <v>250911.70059389179</v>
      </c>
      <c r="G2" s="2">
        <v>250</v>
      </c>
      <c r="H2" s="2">
        <v>110</v>
      </c>
      <c r="I2" s="2">
        <f t="shared" ref="I2:I33" si="0">PI()*((G2/2)^2)</f>
        <v>49087.385212340516</v>
      </c>
      <c r="J2" s="2">
        <f>I2*(1000000/((G2+H2)^2))</f>
        <v>378760.68836682494</v>
      </c>
      <c r="K2" s="2">
        <f t="shared" ref="K2:K11" si="1">M2-(2*N2+2*P2+2*O2)</f>
        <v>3760</v>
      </c>
      <c r="M2" s="2">
        <v>8900</v>
      </c>
      <c r="N2" s="2">
        <v>100</v>
      </c>
      <c r="O2" s="2">
        <v>170</v>
      </c>
      <c r="P2" s="2">
        <v>2300</v>
      </c>
      <c r="Q2" s="2">
        <f t="shared" ref="Q2:Q11" si="2">(PI()*(M2/2))*((M2/2)+SQRT((T2^2+(M2/2)^2)))</f>
        <v>532969622.26042199</v>
      </c>
      <c r="R2" s="2">
        <f>PI()*((K2/2)^2)</f>
        <v>11103645.074847765</v>
      </c>
      <c r="S2" s="2">
        <f t="shared" ref="S2:S11" si="3">R2/Q2</f>
        <v>2.0833542121509983E-2</v>
      </c>
      <c r="T2" s="10">
        <v>33378.150999999998</v>
      </c>
      <c r="W2" s="16" t="s">
        <v>179</v>
      </c>
    </row>
    <row r="3" spans="1:23" x14ac:dyDescent="0.2">
      <c r="A3" s="3" t="s">
        <v>61</v>
      </c>
      <c r="B3" s="4" t="s">
        <v>65</v>
      </c>
      <c r="C3" s="2">
        <v>150</v>
      </c>
      <c r="D3" s="2">
        <v>90</v>
      </c>
      <c r="E3" s="2">
        <f>PI()*((C3/2)^2)</f>
        <v>17671.458676442588</v>
      </c>
      <c r="F3" s="2">
        <f>E3*(1000000/((C3+D3)^2))</f>
        <v>306796.15757712827</v>
      </c>
      <c r="G3" s="2">
        <v>140</v>
      </c>
      <c r="H3" s="2">
        <v>130</v>
      </c>
      <c r="I3" s="2">
        <f t="shared" si="0"/>
        <v>15393.804002589986</v>
      </c>
      <c r="J3" s="2">
        <f>I3*(1000000/((G3+H3)^2))</f>
        <v>211163.29221659788</v>
      </c>
      <c r="K3" s="2">
        <f t="shared" si="1"/>
        <v>4460</v>
      </c>
      <c r="M3" s="2">
        <v>8600</v>
      </c>
      <c r="N3" s="2">
        <v>90</v>
      </c>
      <c r="O3" s="2">
        <v>180</v>
      </c>
      <c r="P3" s="2">
        <v>1800</v>
      </c>
      <c r="Q3" s="2">
        <f t="shared" si="2"/>
        <v>512714681.67766899</v>
      </c>
      <c r="R3" s="2">
        <f t="shared" ref="R3:R11" si="4">PI()*((K3/2)^2)</f>
        <v>15622826.107036682</v>
      </c>
      <c r="S3" s="2">
        <f t="shared" si="3"/>
        <v>3.0470799189749681E-2</v>
      </c>
      <c r="T3" s="10">
        <v>33378.150999999998</v>
      </c>
      <c r="W3" s="16"/>
    </row>
    <row r="4" spans="1:23" x14ac:dyDescent="0.2">
      <c r="A4" s="3" t="s">
        <v>62</v>
      </c>
      <c r="B4" s="4" t="s">
        <v>65</v>
      </c>
      <c r="C4" s="2">
        <v>210</v>
      </c>
      <c r="D4" s="2">
        <v>100</v>
      </c>
      <c r="E4" s="2">
        <f>PI()*((C4/2)^2)</f>
        <v>34636.059005827468</v>
      </c>
      <c r="F4" s="2">
        <f>E4*(1000000/((C4+D4)^2))</f>
        <v>360416.84709497885</v>
      </c>
      <c r="G4" s="2">
        <v>260</v>
      </c>
      <c r="H4" s="2">
        <v>130</v>
      </c>
      <c r="I4" s="2">
        <f t="shared" si="0"/>
        <v>53092.915845667507</v>
      </c>
      <c r="J4" s="2">
        <f t="shared" ref="J4:J67" si="5">I4*(1000000/((G4+H4)^2))</f>
        <v>349065.85039886594</v>
      </c>
      <c r="K4" s="2">
        <f t="shared" si="1"/>
        <v>3540</v>
      </c>
      <c r="M4" s="2">
        <v>8200</v>
      </c>
      <c r="N4" s="2">
        <v>100</v>
      </c>
      <c r="O4" s="2">
        <v>130</v>
      </c>
      <c r="P4" s="2">
        <v>2100</v>
      </c>
      <c r="Q4" s="2">
        <f t="shared" si="2"/>
        <v>485969765.23280638</v>
      </c>
      <c r="R4" s="2">
        <f t="shared" si="4"/>
        <v>9842295.624431463</v>
      </c>
      <c r="S4" s="2">
        <f t="shared" si="3"/>
        <v>2.0252897049503601E-2</v>
      </c>
      <c r="T4" s="10">
        <v>33378.150999999998</v>
      </c>
      <c r="W4" s="16"/>
    </row>
    <row r="5" spans="1:23" x14ac:dyDescent="0.2">
      <c r="A5" s="3" t="s">
        <v>63</v>
      </c>
      <c r="B5" s="4" t="s">
        <v>65</v>
      </c>
      <c r="C5" s="2">
        <v>130</v>
      </c>
      <c r="D5" s="2">
        <v>90</v>
      </c>
      <c r="E5" s="2">
        <f>PI()*((C5/2)^2)</f>
        <v>13273.228961416877</v>
      </c>
      <c r="F5" s="2">
        <f>E5*(1000000/((C5+D5)^2))</f>
        <v>274240.2677978694</v>
      </c>
      <c r="G5" s="2">
        <v>250</v>
      </c>
      <c r="H5" s="2">
        <v>150</v>
      </c>
      <c r="I5" s="2">
        <f t="shared" si="0"/>
        <v>49087.385212340516</v>
      </c>
      <c r="J5" s="2">
        <f t="shared" si="5"/>
        <v>306796.15757712821</v>
      </c>
      <c r="K5" s="2">
        <f t="shared" si="1"/>
        <v>4000</v>
      </c>
      <c r="M5" s="2">
        <v>7600</v>
      </c>
      <c r="N5" s="2">
        <v>100</v>
      </c>
      <c r="O5" s="2">
        <v>300</v>
      </c>
      <c r="P5" s="2">
        <v>1400</v>
      </c>
      <c r="Q5" s="2">
        <f t="shared" si="2"/>
        <v>446408699.47972763</v>
      </c>
      <c r="R5" s="2">
        <f t="shared" si="4"/>
        <v>12566370.614359172</v>
      </c>
      <c r="S5" s="2">
        <f t="shared" si="3"/>
        <v>2.8149923218353048E-2</v>
      </c>
      <c r="T5" s="10">
        <v>33378.150999999998</v>
      </c>
      <c r="W5" s="17" t="s">
        <v>167</v>
      </c>
    </row>
    <row r="6" spans="1:23" x14ac:dyDescent="0.2">
      <c r="A6" s="3" t="s">
        <v>64</v>
      </c>
      <c r="B6" s="4" t="s">
        <v>65</v>
      </c>
      <c r="G6" s="2">
        <v>260</v>
      </c>
      <c r="H6" s="2">
        <v>100</v>
      </c>
      <c r="I6" s="2">
        <f t="shared" si="0"/>
        <v>53092.915845667507</v>
      </c>
      <c r="J6" s="2">
        <f t="shared" si="5"/>
        <v>409667.56053755787</v>
      </c>
      <c r="K6" s="2">
        <f t="shared" si="1"/>
        <v>3880</v>
      </c>
      <c r="M6" s="2">
        <v>6500</v>
      </c>
      <c r="N6" s="2">
        <v>90</v>
      </c>
      <c r="O6" s="2">
        <v>120</v>
      </c>
      <c r="P6" s="2">
        <v>1100</v>
      </c>
      <c r="Q6" s="2">
        <f t="shared" si="2"/>
        <v>375591564.50497127</v>
      </c>
      <c r="R6" s="2">
        <f t="shared" si="4"/>
        <v>11823698.111050546</v>
      </c>
      <c r="S6" s="2">
        <f t="shared" si="3"/>
        <v>3.1480201443379457E-2</v>
      </c>
      <c r="T6" s="10">
        <v>33378.150999999998</v>
      </c>
      <c r="W6" s="17"/>
    </row>
    <row r="7" spans="1:23" x14ac:dyDescent="0.2">
      <c r="A7" s="3" t="s">
        <v>66</v>
      </c>
      <c r="B7" s="4" t="s">
        <v>72</v>
      </c>
      <c r="C7" s="2">
        <v>150</v>
      </c>
      <c r="D7" s="2">
        <v>200</v>
      </c>
      <c r="E7" s="2">
        <f t="shared" ref="E7:E41" si="6">PI()*((C7/2)^2)</f>
        <v>17671.458676442588</v>
      </c>
      <c r="F7" s="2">
        <f t="shared" ref="F7:F41" si="7">E7*(1000000/((C7+D7)^2))</f>
        <v>144256.80552198031</v>
      </c>
      <c r="G7" s="2">
        <v>290</v>
      </c>
      <c r="H7" s="2">
        <v>70</v>
      </c>
      <c r="I7" s="2">
        <f t="shared" si="0"/>
        <v>66051.9855417254</v>
      </c>
      <c r="J7" s="2">
        <f t="shared" si="5"/>
        <v>509660.38226639968</v>
      </c>
      <c r="K7" s="2">
        <f t="shared" si="1"/>
        <v>4140</v>
      </c>
      <c r="M7" s="2">
        <v>7200</v>
      </c>
      <c r="N7" s="2">
        <v>60</v>
      </c>
      <c r="O7" s="2">
        <v>170</v>
      </c>
      <c r="P7" s="2">
        <v>1300</v>
      </c>
      <c r="Q7" s="2">
        <f t="shared" si="2"/>
        <v>147828189.22405592</v>
      </c>
      <c r="R7" s="2">
        <f t="shared" si="4"/>
        <v>13461410.361366905</v>
      </c>
      <c r="S7" s="2">
        <f t="shared" si="3"/>
        <v>9.1061186854992232E-2</v>
      </c>
      <c r="T7" s="12">
        <v>8760</v>
      </c>
      <c r="W7" s="17"/>
    </row>
    <row r="8" spans="1:23" x14ac:dyDescent="0.2">
      <c r="A8" s="3" t="s">
        <v>67</v>
      </c>
      <c r="B8" s="4" t="s">
        <v>72</v>
      </c>
      <c r="C8" s="2">
        <v>110</v>
      </c>
      <c r="D8" s="2">
        <v>390</v>
      </c>
      <c r="E8" s="2">
        <f t="shared" si="6"/>
        <v>9503.317777109125</v>
      </c>
      <c r="F8" s="2">
        <f t="shared" si="7"/>
        <v>38013.2711084365</v>
      </c>
      <c r="G8" s="2">
        <v>200</v>
      </c>
      <c r="H8" s="2">
        <v>80</v>
      </c>
      <c r="I8" s="2">
        <f t="shared" si="0"/>
        <v>31415.926535897932</v>
      </c>
      <c r="J8" s="2">
        <f t="shared" si="5"/>
        <v>400713.34867216751</v>
      </c>
      <c r="K8" s="2">
        <f t="shared" si="1"/>
        <v>600</v>
      </c>
      <c r="M8" s="2">
        <v>2100</v>
      </c>
      <c r="N8" s="2">
        <v>50</v>
      </c>
      <c r="O8" s="2">
        <v>100</v>
      </c>
      <c r="P8" s="2">
        <v>600</v>
      </c>
      <c r="Q8" s="2">
        <f t="shared" si="2"/>
        <v>32566813.977686763</v>
      </c>
      <c r="R8" s="2">
        <f t="shared" si="4"/>
        <v>282743.3388230814</v>
      </c>
      <c r="S8" s="2">
        <f t="shared" si="3"/>
        <v>8.681946567349318E-3</v>
      </c>
      <c r="T8" s="12">
        <v>8760</v>
      </c>
      <c r="W8" s="18" t="s">
        <v>168</v>
      </c>
    </row>
    <row r="9" spans="1:23" x14ac:dyDescent="0.2">
      <c r="A9" s="3" t="s">
        <v>68</v>
      </c>
      <c r="B9" s="4" t="s">
        <v>72</v>
      </c>
      <c r="C9" s="2">
        <v>100</v>
      </c>
      <c r="D9" s="2">
        <v>270</v>
      </c>
      <c r="E9" s="2">
        <f t="shared" si="6"/>
        <v>7853.981633974483</v>
      </c>
      <c r="F9" s="2">
        <f t="shared" si="7"/>
        <v>57370.20915978439</v>
      </c>
      <c r="G9" s="2">
        <v>150</v>
      </c>
      <c r="H9" s="2">
        <v>80</v>
      </c>
      <c r="I9" s="2">
        <f t="shared" si="0"/>
        <v>17671.458676442588</v>
      </c>
      <c r="J9" s="2">
        <f t="shared" si="5"/>
        <v>334054.03925222281</v>
      </c>
      <c r="K9" s="2">
        <f t="shared" si="1"/>
        <v>1220</v>
      </c>
      <c r="M9" s="2">
        <v>2500</v>
      </c>
      <c r="N9" s="2">
        <v>70</v>
      </c>
      <c r="O9" s="2">
        <v>70</v>
      </c>
      <c r="P9" s="2">
        <v>500</v>
      </c>
      <c r="Q9" s="2">
        <f t="shared" si="2"/>
        <v>39657637.145096421</v>
      </c>
      <c r="R9" s="2">
        <f t="shared" si="4"/>
        <v>1168986.626400762</v>
      </c>
      <c r="S9" s="2">
        <f t="shared" si="3"/>
        <v>2.9476961073695854E-2</v>
      </c>
      <c r="T9" s="12">
        <v>8760</v>
      </c>
      <c r="W9" s="18"/>
    </row>
    <row r="10" spans="1:23" x14ac:dyDescent="0.2">
      <c r="A10" s="3" t="s">
        <v>69</v>
      </c>
      <c r="B10" s="4" t="s">
        <v>72</v>
      </c>
      <c r="C10" s="2">
        <v>150</v>
      </c>
      <c r="D10" s="2">
        <v>250</v>
      </c>
      <c r="E10" s="2">
        <f t="shared" si="6"/>
        <v>17671.458676442588</v>
      </c>
      <c r="F10" s="2">
        <f t="shared" si="7"/>
        <v>110446.61672776617</v>
      </c>
      <c r="G10" s="2">
        <v>240</v>
      </c>
      <c r="H10" s="2">
        <v>70</v>
      </c>
      <c r="I10" s="2">
        <f t="shared" si="0"/>
        <v>45238.93421169302</v>
      </c>
      <c r="J10" s="2">
        <f t="shared" si="5"/>
        <v>470748.53498119686</v>
      </c>
      <c r="K10" s="2">
        <f t="shared" si="1"/>
        <v>2460</v>
      </c>
      <c r="M10" s="2">
        <v>5400</v>
      </c>
      <c r="N10" s="2">
        <v>70</v>
      </c>
      <c r="O10" s="2">
        <v>200</v>
      </c>
      <c r="P10" s="2">
        <v>1200</v>
      </c>
      <c r="Q10" s="2">
        <f t="shared" si="2"/>
        <v>100656546.36836582</v>
      </c>
      <c r="R10" s="2">
        <f t="shared" si="4"/>
        <v>4752915.5256159976</v>
      </c>
      <c r="S10" s="2">
        <f t="shared" si="3"/>
        <v>4.721913970922547E-2</v>
      </c>
      <c r="T10" s="12">
        <v>8760</v>
      </c>
      <c r="W10" s="18"/>
    </row>
    <row r="11" spans="1:23" x14ac:dyDescent="0.2">
      <c r="A11" s="3" t="s">
        <v>70</v>
      </c>
      <c r="B11" s="4" t="s">
        <v>72</v>
      </c>
      <c r="C11" s="2">
        <v>140</v>
      </c>
      <c r="D11" s="2">
        <v>380</v>
      </c>
      <c r="E11" s="2">
        <f t="shared" si="6"/>
        <v>15393.804002589986</v>
      </c>
      <c r="F11" s="2">
        <f t="shared" si="7"/>
        <v>56929.748530288409</v>
      </c>
      <c r="G11" s="2">
        <v>310</v>
      </c>
      <c r="H11" s="2">
        <v>90</v>
      </c>
      <c r="I11" s="2">
        <f t="shared" si="0"/>
        <v>75476.763502494781</v>
      </c>
      <c r="J11" s="2">
        <f t="shared" si="5"/>
        <v>471729.77189059241</v>
      </c>
      <c r="K11" s="2">
        <f t="shared" si="1"/>
        <v>3360</v>
      </c>
      <c r="M11" s="2">
        <v>6500</v>
      </c>
      <c r="N11" s="2">
        <v>40</v>
      </c>
      <c r="O11" s="2">
        <v>130</v>
      </c>
      <c r="P11" s="2">
        <v>1400</v>
      </c>
      <c r="Q11" s="2">
        <f t="shared" si="2"/>
        <v>128581365.51218042</v>
      </c>
      <c r="R11" s="2">
        <f t="shared" si="4"/>
        <v>8866831.1054918319</v>
      </c>
      <c r="S11" s="2">
        <f t="shared" si="3"/>
        <v>6.8958912282292437E-2</v>
      </c>
      <c r="T11" s="12">
        <v>8760</v>
      </c>
      <c r="W11" s="19" t="s">
        <v>169</v>
      </c>
    </row>
    <row r="12" spans="1:23" x14ac:dyDescent="0.2">
      <c r="A12" s="3" t="s">
        <v>71</v>
      </c>
      <c r="B12" s="4" t="s">
        <v>72</v>
      </c>
      <c r="C12" s="2">
        <v>100</v>
      </c>
      <c r="D12" s="2">
        <v>360</v>
      </c>
      <c r="E12" s="2">
        <f t="shared" si="6"/>
        <v>7853.981633974483</v>
      </c>
      <c r="F12" s="2">
        <f t="shared" si="7"/>
        <v>37117.115472469202</v>
      </c>
      <c r="G12" s="2">
        <v>380</v>
      </c>
      <c r="H12" s="2">
        <v>90</v>
      </c>
      <c r="I12" s="2">
        <f t="shared" si="0"/>
        <v>113411.49479459153</v>
      </c>
      <c r="J12" s="2">
        <f t="shared" si="5"/>
        <v>513406.49522223423</v>
      </c>
      <c r="N12" s="2">
        <v>40</v>
      </c>
      <c r="O12" s="2">
        <v>180</v>
      </c>
      <c r="P12" s="2">
        <v>1300</v>
      </c>
      <c r="T12" s="12">
        <v>8760</v>
      </c>
      <c r="W12" s="19"/>
    </row>
    <row r="13" spans="1:23" x14ac:dyDescent="0.2">
      <c r="A13" s="3" t="s">
        <v>73</v>
      </c>
      <c r="B13" s="4" t="s">
        <v>75</v>
      </c>
      <c r="C13" s="2">
        <v>160</v>
      </c>
      <c r="D13" s="2">
        <v>90</v>
      </c>
      <c r="E13" s="2">
        <f t="shared" si="6"/>
        <v>20106.192982974677</v>
      </c>
      <c r="F13" s="2">
        <f t="shared" si="7"/>
        <v>321699.08772759483</v>
      </c>
      <c r="G13" s="2">
        <v>160</v>
      </c>
      <c r="H13" s="2">
        <v>110</v>
      </c>
      <c r="I13" s="2">
        <f t="shared" si="0"/>
        <v>20106.192982974677</v>
      </c>
      <c r="J13" s="2">
        <f t="shared" si="5"/>
        <v>275805.11636453599</v>
      </c>
      <c r="K13" s="2">
        <f t="shared" ref="K13:K35" si="8">M13-(2*N13+2*P13+2*O13)</f>
        <v>8840</v>
      </c>
      <c r="M13" s="2">
        <v>11800</v>
      </c>
      <c r="N13" s="2">
        <v>140</v>
      </c>
      <c r="O13" s="2">
        <v>140</v>
      </c>
      <c r="P13" s="2">
        <v>1200</v>
      </c>
      <c r="Q13" s="2">
        <f t="shared" ref="Q13:Q35" si="9">(PI()*(M13/2))*((M13/2)+SQRT((T13^2+(M13/2)^2)))</f>
        <v>516171570.87546408</v>
      </c>
      <c r="R13" s="2">
        <f t="shared" ref="R13:R35" si="10">PI()*((K13/2)^2)</f>
        <v>61375410.717591636</v>
      </c>
      <c r="S13" s="2">
        <f t="shared" ref="S13:S35" si="11">R13/Q13</f>
        <v>0.1189050582803205</v>
      </c>
      <c r="T13" s="5">
        <v>21140</v>
      </c>
      <c r="W13" s="19"/>
    </row>
    <row r="14" spans="1:23" x14ac:dyDescent="0.2">
      <c r="A14" s="3" t="s">
        <v>74</v>
      </c>
      <c r="B14" s="4" t="s">
        <v>75</v>
      </c>
      <c r="C14" s="2">
        <v>120</v>
      </c>
      <c r="D14" s="2">
        <v>80</v>
      </c>
      <c r="E14" s="2">
        <f t="shared" si="6"/>
        <v>11309.733552923255</v>
      </c>
      <c r="F14" s="2">
        <f t="shared" si="7"/>
        <v>282743.3388230814</v>
      </c>
      <c r="G14" s="2">
        <v>190</v>
      </c>
      <c r="H14" s="2">
        <v>130</v>
      </c>
      <c r="I14" s="2">
        <f t="shared" si="0"/>
        <v>28352.873698647883</v>
      </c>
      <c r="J14" s="2">
        <f t="shared" si="5"/>
        <v>276883.53221335821</v>
      </c>
      <c r="K14" s="2">
        <f t="shared" si="8"/>
        <v>1860</v>
      </c>
      <c r="M14" s="2">
        <v>3800</v>
      </c>
      <c r="N14" s="2">
        <v>60</v>
      </c>
      <c r="O14" s="2">
        <v>110</v>
      </c>
      <c r="P14" s="2">
        <v>800</v>
      </c>
      <c r="Q14" s="2">
        <f t="shared" si="9"/>
        <v>138034989.21337736</v>
      </c>
      <c r="R14" s="2">
        <f t="shared" si="10"/>
        <v>2717163.4860898121</v>
      </c>
      <c r="S14" s="2">
        <f t="shared" si="11"/>
        <v>1.9684599546637878E-2</v>
      </c>
      <c r="T14" s="5">
        <v>21140</v>
      </c>
      <c r="W14" s="11" t="s">
        <v>170</v>
      </c>
    </row>
    <row r="15" spans="1:23" x14ac:dyDescent="0.2">
      <c r="A15" s="3" t="s">
        <v>76</v>
      </c>
      <c r="B15" s="4" t="s">
        <v>78</v>
      </c>
      <c r="C15" s="2">
        <v>140</v>
      </c>
      <c r="D15" s="2">
        <v>50</v>
      </c>
      <c r="E15" s="2">
        <f t="shared" si="6"/>
        <v>15393.804002589986</v>
      </c>
      <c r="F15" s="2">
        <f t="shared" si="7"/>
        <v>426421.1635066478</v>
      </c>
      <c r="G15" s="2">
        <v>240</v>
      </c>
      <c r="H15" s="2">
        <v>100</v>
      </c>
      <c r="I15" s="2">
        <f t="shared" si="0"/>
        <v>45238.93421169302</v>
      </c>
      <c r="J15" s="2">
        <f t="shared" si="5"/>
        <v>391340.26134682546</v>
      </c>
      <c r="K15" s="2">
        <f t="shared" si="8"/>
        <v>4720</v>
      </c>
      <c r="M15" s="2">
        <v>7100</v>
      </c>
      <c r="N15" s="2">
        <v>90</v>
      </c>
      <c r="O15" s="2">
        <v>100</v>
      </c>
      <c r="P15" s="2">
        <v>1000</v>
      </c>
      <c r="Q15" s="2">
        <f t="shared" si="9"/>
        <v>137203131.67071825</v>
      </c>
      <c r="R15" s="2">
        <f t="shared" si="10"/>
        <v>17497414.443433713</v>
      </c>
      <c r="S15" s="2">
        <f t="shared" si="11"/>
        <v>0.1275292643131993</v>
      </c>
      <c r="T15" s="5">
        <v>8000</v>
      </c>
      <c r="W15" s="7" t="s">
        <v>171</v>
      </c>
    </row>
    <row r="16" spans="1:23" x14ac:dyDescent="0.2">
      <c r="A16" s="3" t="s">
        <v>77</v>
      </c>
      <c r="B16" s="4" t="s">
        <v>78</v>
      </c>
      <c r="C16" s="2">
        <v>90</v>
      </c>
      <c r="D16" s="2">
        <v>50</v>
      </c>
      <c r="E16" s="2">
        <f t="shared" si="6"/>
        <v>6361.7251235193307</v>
      </c>
      <c r="F16" s="2">
        <f t="shared" si="7"/>
        <v>324577.81242445565</v>
      </c>
      <c r="G16" s="2">
        <v>130</v>
      </c>
      <c r="H16" s="2">
        <v>70</v>
      </c>
      <c r="I16" s="2">
        <f t="shared" si="0"/>
        <v>13273.228961416877</v>
      </c>
      <c r="J16" s="2">
        <f t="shared" si="5"/>
        <v>331830.72403542191</v>
      </c>
      <c r="K16" s="2">
        <f t="shared" si="8"/>
        <v>1580</v>
      </c>
      <c r="M16" s="2">
        <v>2900</v>
      </c>
      <c r="N16" s="2">
        <v>70</v>
      </c>
      <c r="O16" s="2">
        <v>90</v>
      </c>
      <c r="P16" s="2">
        <v>500</v>
      </c>
      <c r="Q16" s="2">
        <f t="shared" si="9"/>
        <v>43641432.382015057</v>
      </c>
      <c r="R16" s="2">
        <f t="shared" si="10"/>
        <v>1960667.97510539</v>
      </c>
      <c r="S16" s="2">
        <f t="shared" si="11"/>
        <v>4.4926755793501291E-2</v>
      </c>
      <c r="T16" s="5">
        <v>8000</v>
      </c>
      <c r="W16" s="14" t="s">
        <v>172</v>
      </c>
    </row>
    <row r="17" spans="1:23" x14ac:dyDescent="0.2">
      <c r="A17" s="3" t="s">
        <v>79</v>
      </c>
      <c r="B17" s="4" t="s">
        <v>82</v>
      </c>
      <c r="C17" s="2">
        <v>100</v>
      </c>
      <c r="D17" s="2">
        <v>20</v>
      </c>
      <c r="E17" s="2">
        <f t="shared" si="6"/>
        <v>7853.981633974483</v>
      </c>
      <c r="F17" s="2">
        <f t="shared" si="7"/>
        <v>545415.39124822803</v>
      </c>
      <c r="G17" s="2">
        <v>170</v>
      </c>
      <c r="H17" s="2">
        <v>40</v>
      </c>
      <c r="I17" s="2">
        <f t="shared" si="0"/>
        <v>22698.006922186254</v>
      </c>
      <c r="J17" s="2">
        <f t="shared" si="5"/>
        <v>514694.03451669507</v>
      </c>
      <c r="K17" s="2">
        <f t="shared" si="8"/>
        <v>6020</v>
      </c>
      <c r="M17" s="2">
        <v>8600</v>
      </c>
      <c r="N17" s="2">
        <v>90</v>
      </c>
      <c r="O17" s="2">
        <v>200</v>
      </c>
      <c r="P17" s="2">
        <v>1000</v>
      </c>
      <c r="Q17" s="2">
        <f t="shared" si="9"/>
        <v>736023653.35165143</v>
      </c>
      <c r="R17" s="2">
        <f t="shared" si="10"/>
        <v>28463143.600788884</v>
      </c>
      <c r="S17" s="2">
        <f t="shared" si="11"/>
        <v>3.8671506644080623E-2</v>
      </c>
      <c r="T17" s="6">
        <v>50000</v>
      </c>
      <c r="W17" s="20" t="s">
        <v>180</v>
      </c>
    </row>
    <row r="18" spans="1:23" x14ac:dyDescent="0.2">
      <c r="A18" s="3" t="s">
        <v>80</v>
      </c>
      <c r="B18" s="4" t="s">
        <v>82</v>
      </c>
      <c r="C18" s="2">
        <v>120</v>
      </c>
      <c r="D18" s="2">
        <v>50</v>
      </c>
      <c r="E18" s="2">
        <f t="shared" si="6"/>
        <v>11309.733552923255</v>
      </c>
      <c r="F18" s="2">
        <f t="shared" si="7"/>
        <v>391340.26134682546</v>
      </c>
      <c r="G18" s="2">
        <v>150</v>
      </c>
      <c r="H18" s="2">
        <v>80</v>
      </c>
      <c r="I18" s="2">
        <f t="shared" si="0"/>
        <v>17671.458676442588</v>
      </c>
      <c r="J18" s="2">
        <f t="shared" si="5"/>
        <v>334054.03925222281</v>
      </c>
      <c r="K18" s="2">
        <f t="shared" si="8"/>
        <v>5280</v>
      </c>
      <c r="M18" s="2">
        <v>9800</v>
      </c>
      <c r="N18" s="2">
        <v>60</v>
      </c>
      <c r="O18" s="2">
        <v>400</v>
      </c>
      <c r="P18" s="2">
        <v>1800</v>
      </c>
      <c r="Q18" s="2">
        <f t="shared" si="9"/>
        <v>848807060.22147048</v>
      </c>
      <c r="R18" s="2">
        <f t="shared" si="10"/>
        <v>21895644.158459421</v>
      </c>
      <c r="S18" s="2">
        <f t="shared" si="11"/>
        <v>2.5795784677788161E-2</v>
      </c>
      <c r="T18" s="6">
        <v>50000</v>
      </c>
    </row>
    <row r="19" spans="1:23" x14ac:dyDescent="0.2">
      <c r="A19" s="3" t="s">
        <v>81</v>
      </c>
      <c r="B19" s="4" t="s">
        <v>82</v>
      </c>
      <c r="C19" s="2">
        <v>90</v>
      </c>
      <c r="D19" s="2">
        <v>30</v>
      </c>
      <c r="E19" s="2">
        <f t="shared" si="6"/>
        <v>6361.7251235193307</v>
      </c>
      <c r="F19" s="2">
        <f t="shared" si="7"/>
        <v>441786.46691106464</v>
      </c>
      <c r="G19" s="2">
        <v>150</v>
      </c>
      <c r="H19" s="2">
        <v>60</v>
      </c>
      <c r="I19" s="2">
        <f t="shared" si="0"/>
        <v>17671.458676442588</v>
      </c>
      <c r="J19" s="2">
        <f t="shared" si="5"/>
        <v>400713.34867216751</v>
      </c>
      <c r="K19" s="2">
        <f t="shared" si="8"/>
        <v>5880</v>
      </c>
      <c r="M19" s="2">
        <v>8800</v>
      </c>
      <c r="N19" s="2">
        <v>60</v>
      </c>
      <c r="O19" s="2">
        <v>200</v>
      </c>
      <c r="P19" s="2">
        <v>1200</v>
      </c>
      <c r="Q19" s="2">
        <f t="shared" si="9"/>
        <v>754642590.81755447</v>
      </c>
      <c r="R19" s="2">
        <f t="shared" si="10"/>
        <v>27154670.260568734</v>
      </c>
      <c r="S19" s="2">
        <f t="shared" si="11"/>
        <v>3.5983484885408173E-2</v>
      </c>
      <c r="T19" s="6">
        <v>50000</v>
      </c>
    </row>
    <row r="20" spans="1:23" x14ac:dyDescent="0.2">
      <c r="A20" s="3" t="s">
        <v>83</v>
      </c>
      <c r="B20" s="4" t="s">
        <v>86</v>
      </c>
      <c r="C20" s="2">
        <v>110</v>
      </c>
      <c r="D20" s="2">
        <v>30</v>
      </c>
      <c r="E20" s="2">
        <f t="shared" si="6"/>
        <v>9503.317777109125</v>
      </c>
      <c r="F20" s="2">
        <f t="shared" si="7"/>
        <v>484863.15189332271</v>
      </c>
      <c r="G20" s="2">
        <v>150</v>
      </c>
      <c r="H20" s="2">
        <v>50</v>
      </c>
      <c r="I20" s="2">
        <f t="shared" si="0"/>
        <v>17671.458676442588</v>
      </c>
      <c r="J20" s="2">
        <f t="shared" si="5"/>
        <v>441786.46691106469</v>
      </c>
      <c r="K20" s="2">
        <f t="shared" si="8"/>
        <v>12000</v>
      </c>
      <c r="M20" s="2">
        <v>16400</v>
      </c>
      <c r="N20" s="2">
        <v>100</v>
      </c>
      <c r="O20" s="2">
        <v>300</v>
      </c>
      <c r="P20" s="2">
        <v>1800</v>
      </c>
      <c r="Q20" s="2">
        <f t="shared" si="9"/>
        <v>1259327277.2592664</v>
      </c>
      <c r="R20" s="2">
        <f t="shared" si="10"/>
        <v>113097335.52923255</v>
      </c>
      <c r="S20" s="2">
        <f t="shared" si="11"/>
        <v>8.9807739077463353E-2</v>
      </c>
      <c r="T20" s="12">
        <v>39850</v>
      </c>
    </row>
    <row r="21" spans="1:23" x14ac:dyDescent="0.2">
      <c r="A21" s="3" t="s">
        <v>84</v>
      </c>
      <c r="B21" s="4" t="s">
        <v>86</v>
      </c>
      <c r="C21" s="2">
        <v>150</v>
      </c>
      <c r="D21" s="2">
        <v>20</v>
      </c>
      <c r="E21" s="2">
        <f t="shared" si="6"/>
        <v>17671.458676442588</v>
      </c>
      <c r="F21" s="2">
        <f t="shared" si="7"/>
        <v>611469.15835441486</v>
      </c>
      <c r="G21" s="2">
        <v>260</v>
      </c>
      <c r="H21" s="2">
        <v>160</v>
      </c>
      <c r="I21" s="2">
        <f t="shared" si="0"/>
        <v>53092.915845667507</v>
      </c>
      <c r="J21" s="2">
        <f t="shared" si="5"/>
        <v>300980.24855820579</v>
      </c>
      <c r="K21" s="2">
        <f t="shared" si="8"/>
        <v>7840</v>
      </c>
      <c r="M21" s="2">
        <v>11600</v>
      </c>
      <c r="N21" s="2">
        <v>80</v>
      </c>
      <c r="O21" s="2">
        <v>300</v>
      </c>
      <c r="P21" s="2">
        <v>1500</v>
      </c>
      <c r="Q21" s="2">
        <f t="shared" si="9"/>
        <v>839450053.71241379</v>
      </c>
      <c r="R21" s="2">
        <f t="shared" si="10"/>
        <v>48274969.352122195</v>
      </c>
      <c r="S21" s="2">
        <f t="shared" si="11"/>
        <v>5.7507851883062316E-2</v>
      </c>
      <c r="T21" s="12">
        <v>39850</v>
      </c>
    </row>
    <row r="22" spans="1:23" x14ac:dyDescent="0.2">
      <c r="A22" s="3" t="s">
        <v>85</v>
      </c>
      <c r="B22" s="4" t="s">
        <v>86</v>
      </c>
      <c r="C22" s="2">
        <v>100</v>
      </c>
      <c r="D22" s="2">
        <v>30</v>
      </c>
      <c r="E22" s="2">
        <f t="shared" si="6"/>
        <v>7853.981633974483</v>
      </c>
      <c r="F22" s="2">
        <f t="shared" si="7"/>
        <v>464732.64106357889</v>
      </c>
      <c r="G22" s="2">
        <v>140</v>
      </c>
      <c r="H22" s="2">
        <v>50</v>
      </c>
      <c r="I22" s="2">
        <f t="shared" si="0"/>
        <v>15393.804002589986</v>
      </c>
      <c r="J22" s="2">
        <f t="shared" si="5"/>
        <v>426421.1635066478</v>
      </c>
      <c r="K22" s="2">
        <f t="shared" si="8"/>
        <v>1840</v>
      </c>
      <c r="M22" s="2">
        <v>4800</v>
      </c>
      <c r="N22" s="2">
        <v>80</v>
      </c>
      <c r="O22" s="2">
        <v>300</v>
      </c>
      <c r="P22" s="2">
        <v>1100</v>
      </c>
      <c r="Q22" s="2">
        <f t="shared" si="9"/>
        <v>319101912.47498274</v>
      </c>
      <c r="R22" s="2">
        <f t="shared" si="10"/>
        <v>2659044.0219984008</v>
      </c>
      <c r="S22" s="2">
        <f t="shared" si="11"/>
        <v>8.3328990458710183E-3</v>
      </c>
      <c r="T22" s="12">
        <v>39850</v>
      </c>
    </row>
    <row r="23" spans="1:23" x14ac:dyDescent="0.2">
      <c r="A23" s="3" t="s">
        <v>87</v>
      </c>
      <c r="B23" s="4" t="s">
        <v>89</v>
      </c>
      <c r="C23" s="2">
        <v>100</v>
      </c>
      <c r="D23" s="2">
        <v>20</v>
      </c>
      <c r="E23" s="2">
        <f t="shared" si="6"/>
        <v>7853.981633974483</v>
      </c>
      <c r="F23" s="2">
        <f t="shared" si="7"/>
        <v>545415.39124822803</v>
      </c>
      <c r="G23" s="2">
        <v>140</v>
      </c>
      <c r="H23" s="2">
        <v>60</v>
      </c>
      <c r="I23" s="2">
        <f t="shared" si="0"/>
        <v>15393.804002589986</v>
      </c>
      <c r="J23" s="2">
        <f t="shared" si="5"/>
        <v>384845.10006474965</v>
      </c>
      <c r="K23" s="2">
        <f t="shared" si="8"/>
        <v>2100</v>
      </c>
      <c r="M23" s="2">
        <v>4100</v>
      </c>
      <c r="N23" s="2">
        <v>100</v>
      </c>
      <c r="O23" s="2">
        <v>200</v>
      </c>
      <c r="P23" s="2">
        <v>700</v>
      </c>
      <c r="Q23" s="2">
        <f t="shared" si="9"/>
        <v>118071977.97412328</v>
      </c>
      <c r="R23" s="2">
        <f t="shared" si="10"/>
        <v>3463605.9005827471</v>
      </c>
      <c r="S23" s="2">
        <f t="shared" si="11"/>
        <v>2.9334698715234808E-2</v>
      </c>
      <c r="T23" s="12">
        <v>16153.846</v>
      </c>
    </row>
    <row r="24" spans="1:23" x14ac:dyDescent="0.2">
      <c r="A24" s="3" t="s">
        <v>88</v>
      </c>
      <c r="B24" s="4" t="s">
        <v>89</v>
      </c>
      <c r="C24" s="2">
        <v>90</v>
      </c>
      <c r="D24" s="2">
        <v>50</v>
      </c>
      <c r="E24" s="2">
        <f t="shared" si="6"/>
        <v>6361.7251235193307</v>
      </c>
      <c r="F24" s="2">
        <f t="shared" si="7"/>
        <v>324577.81242445565</v>
      </c>
      <c r="G24" s="2">
        <v>130</v>
      </c>
      <c r="H24" s="2">
        <v>50</v>
      </c>
      <c r="I24" s="2">
        <f t="shared" si="0"/>
        <v>13273.228961416877</v>
      </c>
      <c r="J24" s="2">
        <f t="shared" si="5"/>
        <v>409667.56053755787</v>
      </c>
      <c r="K24" s="2">
        <f t="shared" si="8"/>
        <v>5220</v>
      </c>
      <c r="M24" s="2">
        <v>8800</v>
      </c>
      <c r="N24" s="2">
        <v>90</v>
      </c>
      <c r="O24" s="2">
        <v>300</v>
      </c>
      <c r="P24" s="2">
        <v>1400</v>
      </c>
      <c r="Q24" s="2">
        <f t="shared" si="9"/>
        <v>292251055.01958776</v>
      </c>
      <c r="R24" s="2">
        <f t="shared" si="10"/>
        <v>21400843.315519031</v>
      </c>
      <c r="S24" s="2">
        <f t="shared" si="11"/>
        <v>7.3227599859595607E-2</v>
      </c>
      <c r="T24" s="12">
        <v>16153.846</v>
      </c>
    </row>
    <row r="25" spans="1:23" x14ac:dyDescent="0.2">
      <c r="A25" s="3" t="s">
        <v>90</v>
      </c>
      <c r="B25" s="4" t="s">
        <v>91</v>
      </c>
      <c r="C25" s="2">
        <v>130</v>
      </c>
      <c r="D25" s="2">
        <v>30</v>
      </c>
      <c r="E25" s="2">
        <f t="shared" si="6"/>
        <v>13273.228961416877</v>
      </c>
      <c r="F25" s="2">
        <f t="shared" si="7"/>
        <v>518485.50630534673</v>
      </c>
      <c r="G25" s="2">
        <v>120</v>
      </c>
      <c r="H25" s="2">
        <v>60</v>
      </c>
      <c r="I25" s="2">
        <f t="shared" si="0"/>
        <v>11309.733552923255</v>
      </c>
      <c r="J25" s="2">
        <f t="shared" si="5"/>
        <v>349065.85039886588</v>
      </c>
      <c r="K25" s="2">
        <f t="shared" si="8"/>
        <v>2380</v>
      </c>
      <c r="M25" s="2">
        <v>6800</v>
      </c>
      <c r="N25" s="2">
        <v>110</v>
      </c>
      <c r="O25" s="2">
        <v>400</v>
      </c>
      <c r="P25" s="2">
        <v>1700</v>
      </c>
      <c r="Q25" s="2">
        <f t="shared" si="9"/>
        <v>394207801.19134128</v>
      </c>
      <c r="R25" s="2">
        <f t="shared" si="10"/>
        <v>4448809.3567485064</v>
      </c>
      <c r="S25" s="2">
        <f t="shared" si="11"/>
        <v>1.1285442204095639E-2</v>
      </c>
      <c r="T25" s="5">
        <v>33333</v>
      </c>
    </row>
    <row r="26" spans="1:23" x14ac:dyDescent="0.2">
      <c r="A26" s="3" t="s">
        <v>92</v>
      </c>
      <c r="B26" s="4" t="s">
        <v>160</v>
      </c>
      <c r="C26" s="2">
        <v>140</v>
      </c>
      <c r="D26" s="2">
        <v>80</v>
      </c>
      <c r="E26" s="2">
        <f t="shared" si="6"/>
        <v>15393.804002589986</v>
      </c>
      <c r="F26" s="2">
        <f t="shared" si="7"/>
        <v>318053.80170640472</v>
      </c>
      <c r="G26" s="2">
        <v>320</v>
      </c>
      <c r="H26" s="2">
        <v>100</v>
      </c>
      <c r="I26" s="2">
        <f t="shared" si="0"/>
        <v>80424.771931898707</v>
      </c>
      <c r="J26" s="2">
        <f t="shared" si="5"/>
        <v>455922.74337811058</v>
      </c>
      <c r="K26" s="2">
        <f t="shared" si="8"/>
        <v>5700</v>
      </c>
      <c r="M26" s="2">
        <v>9000</v>
      </c>
      <c r="N26" s="2">
        <v>50</v>
      </c>
      <c r="O26" s="2">
        <v>400</v>
      </c>
      <c r="P26" s="2">
        <v>1200</v>
      </c>
      <c r="Q26" s="2">
        <f t="shared" si="9"/>
        <v>492477012.53785414</v>
      </c>
      <c r="R26" s="2">
        <f t="shared" si="10"/>
        <v>25517586.328783095</v>
      </c>
      <c r="S26" s="2">
        <f t="shared" si="11"/>
        <v>5.1814776485271365E-2</v>
      </c>
      <c r="T26" s="5">
        <v>30000</v>
      </c>
    </row>
    <row r="27" spans="1:23" x14ac:dyDescent="0.2">
      <c r="A27" s="3" t="s">
        <v>92</v>
      </c>
      <c r="B27" s="4" t="s">
        <v>160</v>
      </c>
      <c r="C27" s="2">
        <v>140</v>
      </c>
      <c r="D27" s="2">
        <v>80</v>
      </c>
      <c r="E27" s="2">
        <f t="shared" si="6"/>
        <v>15393.804002589986</v>
      </c>
      <c r="F27" s="2">
        <f t="shared" si="7"/>
        <v>318053.80170640472</v>
      </c>
      <c r="G27" s="2">
        <v>320</v>
      </c>
      <c r="H27" s="2">
        <v>100</v>
      </c>
      <c r="I27" s="2">
        <f t="shared" si="0"/>
        <v>80424.771931898707</v>
      </c>
      <c r="J27" s="2">
        <f t="shared" si="5"/>
        <v>455922.74337811058</v>
      </c>
      <c r="K27" s="2">
        <f t="shared" si="8"/>
        <v>5600</v>
      </c>
      <c r="M27" s="2">
        <v>9000</v>
      </c>
      <c r="N27" s="2">
        <v>100</v>
      </c>
      <c r="O27" s="2">
        <v>400</v>
      </c>
      <c r="P27" s="2">
        <v>1200</v>
      </c>
      <c r="Q27" s="2">
        <f t="shared" si="9"/>
        <v>492477012.53785414</v>
      </c>
      <c r="R27" s="2">
        <f t="shared" si="10"/>
        <v>24630086.404143978</v>
      </c>
      <c r="S27" s="2">
        <f t="shared" si="11"/>
        <v>5.0012662067654971E-2</v>
      </c>
      <c r="T27" s="5">
        <v>30000</v>
      </c>
    </row>
    <row r="28" spans="1:23" x14ac:dyDescent="0.2">
      <c r="A28" s="3" t="s">
        <v>93</v>
      </c>
      <c r="B28" s="4" t="s">
        <v>160</v>
      </c>
      <c r="C28" s="2">
        <v>130</v>
      </c>
      <c r="D28" s="2">
        <v>90</v>
      </c>
      <c r="E28" s="2">
        <f t="shared" si="6"/>
        <v>13273.228961416877</v>
      </c>
      <c r="F28" s="2">
        <f t="shared" si="7"/>
        <v>274240.2677978694</v>
      </c>
      <c r="G28" s="2">
        <v>320</v>
      </c>
      <c r="H28" s="2">
        <v>100</v>
      </c>
      <c r="I28" s="2">
        <f t="shared" si="0"/>
        <v>80424.771931898707</v>
      </c>
      <c r="J28" s="2">
        <f t="shared" si="5"/>
        <v>455922.74337811058</v>
      </c>
      <c r="K28" s="2">
        <f t="shared" si="8"/>
        <v>3680</v>
      </c>
      <c r="M28" s="2">
        <v>7000</v>
      </c>
      <c r="N28" s="2">
        <v>60</v>
      </c>
      <c r="O28" s="2">
        <v>300</v>
      </c>
      <c r="P28" s="2">
        <v>1300</v>
      </c>
      <c r="Q28" s="2">
        <f t="shared" si="9"/>
        <v>370589080.936248</v>
      </c>
      <c r="R28" s="2">
        <f t="shared" si="10"/>
        <v>10636176.087993603</v>
      </c>
      <c r="S28" s="2">
        <f t="shared" si="11"/>
        <v>2.870072712645123E-2</v>
      </c>
      <c r="T28" s="5">
        <v>30000</v>
      </c>
    </row>
    <row r="29" spans="1:23" x14ac:dyDescent="0.2">
      <c r="A29" s="3" t="s">
        <v>94</v>
      </c>
      <c r="B29" s="4" t="s">
        <v>160</v>
      </c>
      <c r="C29" s="2">
        <v>140</v>
      </c>
      <c r="D29" s="2">
        <v>60</v>
      </c>
      <c r="E29" s="2">
        <f t="shared" si="6"/>
        <v>15393.804002589986</v>
      </c>
      <c r="F29" s="2">
        <f t="shared" si="7"/>
        <v>384845.10006474965</v>
      </c>
      <c r="G29" s="2">
        <v>340</v>
      </c>
      <c r="H29" s="2">
        <v>100</v>
      </c>
      <c r="I29" s="2">
        <f t="shared" si="0"/>
        <v>90792.027688745016</v>
      </c>
      <c r="J29" s="2">
        <f t="shared" si="5"/>
        <v>468967.08516913751</v>
      </c>
      <c r="K29" s="2">
        <f t="shared" si="8"/>
        <v>3340</v>
      </c>
      <c r="M29" s="2">
        <v>6500</v>
      </c>
      <c r="N29" s="2">
        <v>80</v>
      </c>
      <c r="O29" s="2">
        <v>300</v>
      </c>
      <c r="P29" s="2">
        <v>1200</v>
      </c>
      <c r="Q29" s="2">
        <f t="shared" si="9"/>
        <v>341280529.60173857</v>
      </c>
      <c r="R29" s="2">
        <f t="shared" si="10"/>
        <v>8761587.7515965737</v>
      </c>
      <c r="S29" s="2">
        <f t="shared" si="11"/>
        <v>2.5672685640229797E-2</v>
      </c>
      <c r="T29" s="5">
        <v>30000</v>
      </c>
    </row>
    <row r="30" spans="1:23" x14ac:dyDescent="0.2">
      <c r="A30" s="3" t="s">
        <v>94</v>
      </c>
      <c r="B30" s="4" t="s">
        <v>160</v>
      </c>
      <c r="C30" s="2">
        <v>140</v>
      </c>
      <c r="D30" s="2">
        <v>60</v>
      </c>
      <c r="E30" s="2">
        <f t="shared" si="6"/>
        <v>15393.804002589986</v>
      </c>
      <c r="F30" s="2">
        <f t="shared" si="7"/>
        <v>384845.10006474965</v>
      </c>
      <c r="G30" s="2">
        <v>340</v>
      </c>
      <c r="H30" s="2">
        <v>100</v>
      </c>
      <c r="I30" s="2">
        <f t="shared" si="0"/>
        <v>90792.027688745016</v>
      </c>
      <c r="J30" s="2">
        <f t="shared" si="5"/>
        <v>468967.08516913751</v>
      </c>
      <c r="K30" s="2">
        <f t="shared" si="8"/>
        <v>3140</v>
      </c>
      <c r="M30" s="2">
        <v>6500</v>
      </c>
      <c r="N30" s="2">
        <v>80</v>
      </c>
      <c r="O30" s="2">
        <v>400</v>
      </c>
      <c r="P30" s="2">
        <v>1200</v>
      </c>
      <c r="Q30" s="2">
        <f t="shared" si="9"/>
        <v>341280529.60173857</v>
      </c>
      <c r="R30" s="2">
        <f t="shared" si="10"/>
        <v>7743711.7318334812</v>
      </c>
      <c r="S30" s="2">
        <f t="shared" si="11"/>
        <v>2.2690165597404863E-2</v>
      </c>
      <c r="T30" s="5">
        <v>30000</v>
      </c>
    </row>
    <row r="31" spans="1:23" x14ac:dyDescent="0.2">
      <c r="A31" s="3" t="s">
        <v>95</v>
      </c>
      <c r="B31" s="4" t="s">
        <v>160</v>
      </c>
      <c r="C31" s="2">
        <v>100</v>
      </c>
      <c r="D31" s="2">
        <v>50</v>
      </c>
      <c r="E31" s="2">
        <f t="shared" si="6"/>
        <v>7853.981633974483</v>
      </c>
      <c r="F31" s="2">
        <f t="shared" si="7"/>
        <v>349065.85039886588</v>
      </c>
      <c r="G31" s="2">
        <v>240</v>
      </c>
      <c r="H31" s="2">
        <v>100</v>
      </c>
      <c r="I31" s="2">
        <f t="shared" si="0"/>
        <v>45238.93421169302</v>
      </c>
      <c r="J31" s="2">
        <f t="shared" si="5"/>
        <v>391340.26134682546</v>
      </c>
      <c r="K31" s="2">
        <f t="shared" si="8"/>
        <v>2880</v>
      </c>
      <c r="M31" s="2">
        <v>5600</v>
      </c>
      <c r="N31" s="2">
        <v>60</v>
      </c>
      <c r="O31" s="2">
        <v>300</v>
      </c>
      <c r="P31" s="2">
        <v>1000</v>
      </c>
      <c r="Q31" s="2">
        <f t="shared" si="9"/>
        <v>289670781.03491586</v>
      </c>
      <c r="R31" s="2">
        <f t="shared" si="10"/>
        <v>6514406.5264837947</v>
      </c>
      <c r="S31" s="2">
        <f t="shared" si="11"/>
        <v>2.2489001145402275E-2</v>
      </c>
      <c r="T31" s="5">
        <v>30000</v>
      </c>
    </row>
    <row r="32" spans="1:23" x14ac:dyDescent="0.2">
      <c r="A32" s="3" t="s">
        <v>97</v>
      </c>
      <c r="B32" s="4" t="s">
        <v>96</v>
      </c>
      <c r="C32" s="2">
        <v>120</v>
      </c>
      <c r="D32" s="2">
        <v>60</v>
      </c>
      <c r="E32" s="2">
        <f t="shared" si="6"/>
        <v>11309.733552923255</v>
      </c>
      <c r="F32" s="2">
        <f t="shared" si="7"/>
        <v>349065.85039886588</v>
      </c>
      <c r="G32" s="2">
        <v>230</v>
      </c>
      <c r="H32" s="2">
        <v>100</v>
      </c>
      <c r="I32" s="2">
        <f t="shared" si="0"/>
        <v>41547.562843725012</v>
      </c>
      <c r="J32" s="2">
        <f t="shared" si="5"/>
        <v>381520.31996074389</v>
      </c>
      <c r="K32" s="2">
        <f t="shared" si="8"/>
        <v>5820</v>
      </c>
      <c r="M32" s="2">
        <v>9600</v>
      </c>
      <c r="N32" s="2">
        <v>90</v>
      </c>
      <c r="O32" s="2">
        <v>200</v>
      </c>
      <c r="P32" s="2">
        <v>1600</v>
      </c>
      <c r="Q32" s="2">
        <f t="shared" si="9"/>
        <v>550205838.88189542</v>
      </c>
      <c r="R32" s="2">
        <f t="shared" si="10"/>
        <v>26603320.749863729</v>
      </c>
      <c r="S32" s="2">
        <f t="shared" si="11"/>
        <v>4.8351578390963372E-2</v>
      </c>
      <c r="T32" s="12">
        <v>31320.988000000001</v>
      </c>
    </row>
    <row r="33" spans="1:20" x14ac:dyDescent="0.2">
      <c r="A33" s="3" t="s">
        <v>97</v>
      </c>
      <c r="B33" s="4" t="s">
        <v>96</v>
      </c>
      <c r="C33" s="2">
        <v>120</v>
      </c>
      <c r="D33" s="2">
        <v>60</v>
      </c>
      <c r="E33" s="2">
        <f t="shared" si="6"/>
        <v>11309.733552923255</v>
      </c>
      <c r="F33" s="2">
        <f t="shared" si="7"/>
        <v>349065.85039886588</v>
      </c>
      <c r="G33" s="2">
        <v>230</v>
      </c>
      <c r="H33" s="2">
        <v>100</v>
      </c>
      <c r="I33" s="2">
        <f t="shared" si="0"/>
        <v>41547.562843725012</v>
      </c>
      <c r="J33" s="2">
        <f t="shared" si="5"/>
        <v>381520.31996074389</v>
      </c>
      <c r="K33" s="2">
        <f t="shared" si="8"/>
        <v>5620</v>
      </c>
      <c r="M33" s="2">
        <v>9600</v>
      </c>
      <c r="N33" s="2">
        <v>90</v>
      </c>
      <c r="O33" s="2">
        <v>300</v>
      </c>
      <c r="P33" s="2">
        <v>1600</v>
      </c>
      <c r="Q33" s="2">
        <f t="shared" si="9"/>
        <v>550205838.88189542</v>
      </c>
      <c r="R33" s="2">
        <f t="shared" si="10"/>
        <v>24806329.752010364</v>
      </c>
      <c r="S33" s="2">
        <f t="shared" si="11"/>
        <v>4.5085544352674839E-2</v>
      </c>
      <c r="T33" s="12">
        <v>31320.988000000001</v>
      </c>
    </row>
    <row r="34" spans="1:20" x14ac:dyDescent="0.2">
      <c r="A34" s="3" t="s">
        <v>98</v>
      </c>
      <c r="B34" s="4" t="s">
        <v>101</v>
      </c>
      <c r="C34" s="2">
        <v>180</v>
      </c>
      <c r="D34" s="2">
        <v>70</v>
      </c>
      <c r="E34" s="2">
        <f t="shared" si="6"/>
        <v>25446.900494077323</v>
      </c>
      <c r="F34" s="2">
        <f t="shared" si="7"/>
        <v>407150.40790523717</v>
      </c>
      <c r="G34" s="2">
        <v>270</v>
      </c>
      <c r="H34" s="2">
        <v>70</v>
      </c>
      <c r="I34" s="2">
        <f t="shared" ref="I34:I65" si="12">PI()*((G34/2)^2)</f>
        <v>57255.526111673978</v>
      </c>
      <c r="J34" s="2">
        <f t="shared" si="5"/>
        <v>495290.01826707594</v>
      </c>
      <c r="K34" s="2">
        <f t="shared" si="8"/>
        <v>7160</v>
      </c>
      <c r="M34" s="2">
        <v>10800</v>
      </c>
      <c r="N34" s="2">
        <v>120</v>
      </c>
      <c r="O34" s="2">
        <v>700</v>
      </c>
      <c r="P34" s="2">
        <v>1000</v>
      </c>
      <c r="Q34" s="2">
        <f t="shared" si="9"/>
        <v>725948799.81986487</v>
      </c>
      <c r="R34" s="2">
        <f t="shared" si="10"/>
        <v>40263908.085468225</v>
      </c>
      <c r="S34" s="2">
        <f t="shared" si="11"/>
        <v>5.5463840005602616E-2</v>
      </c>
      <c r="T34" s="5">
        <v>37000</v>
      </c>
    </row>
    <row r="35" spans="1:20" x14ac:dyDescent="0.2">
      <c r="A35" s="3" t="s">
        <v>99</v>
      </c>
      <c r="B35" s="4" t="s">
        <v>101</v>
      </c>
      <c r="C35" s="2">
        <v>90</v>
      </c>
      <c r="D35" s="2">
        <v>50</v>
      </c>
      <c r="E35" s="2">
        <f t="shared" si="6"/>
        <v>6361.7251235193307</v>
      </c>
      <c r="F35" s="2">
        <f t="shared" si="7"/>
        <v>324577.81242445565</v>
      </c>
      <c r="G35" s="2">
        <v>310</v>
      </c>
      <c r="H35" s="2">
        <v>90</v>
      </c>
      <c r="I35" s="2">
        <f t="shared" si="12"/>
        <v>75476.763502494781</v>
      </c>
      <c r="J35" s="2">
        <f t="shared" si="5"/>
        <v>471729.77189059241</v>
      </c>
      <c r="K35" s="2">
        <f t="shared" si="8"/>
        <v>25800</v>
      </c>
      <c r="M35" s="2">
        <v>30000</v>
      </c>
      <c r="N35" s="2">
        <v>100</v>
      </c>
      <c r="O35" s="2">
        <v>300</v>
      </c>
      <c r="P35" s="2">
        <v>1700</v>
      </c>
      <c r="Q35" s="2">
        <f t="shared" si="9"/>
        <v>2588276327.8505678</v>
      </c>
      <c r="R35" s="2">
        <f t="shared" si="10"/>
        <v>522792433.48387748</v>
      </c>
      <c r="S35" s="2">
        <f t="shared" si="11"/>
        <v>0.20198478340913084</v>
      </c>
      <c r="T35" s="5">
        <v>37000</v>
      </c>
    </row>
    <row r="36" spans="1:20" x14ac:dyDescent="0.2">
      <c r="A36" s="3" t="s">
        <v>100</v>
      </c>
      <c r="B36" s="4" t="s">
        <v>101</v>
      </c>
      <c r="C36" s="2">
        <v>170</v>
      </c>
      <c r="D36" s="2">
        <v>60</v>
      </c>
      <c r="E36" s="2">
        <f t="shared" si="6"/>
        <v>22698.006922186254</v>
      </c>
      <c r="F36" s="2">
        <f t="shared" si="7"/>
        <v>429073.85486174392</v>
      </c>
      <c r="G36" s="2">
        <v>310</v>
      </c>
      <c r="H36" s="2">
        <v>100</v>
      </c>
      <c r="I36" s="2">
        <f t="shared" si="12"/>
        <v>75476.763502494781</v>
      </c>
      <c r="J36" s="2">
        <f t="shared" si="5"/>
        <v>448999.18799818429</v>
      </c>
      <c r="N36" s="2">
        <v>100</v>
      </c>
      <c r="O36" s="2">
        <v>300</v>
      </c>
      <c r="P36" s="2">
        <v>1800</v>
      </c>
      <c r="T36" s="5">
        <v>37000</v>
      </c>
    </row>
    <row r="37" spans="1:20" x14ac:dyDescent="0.2">
      <c r="A37" s="3" t="s">
        <v>102</v>
      </c>
      <c r="B37" s="4" t="s">
        <v>106</v>
      </c>
      <c r="C37" s="2">
        <v>130</v>
      </c>
      <c r="D37" s="2">
        <v>90</v>
      </c>
      <c r="E37" s="2">
        <f t="shared" si="6"/>
        <v>13273.228961416877</v>
      </c>
      <c r="F37" s="2">
        <f t="shared" si="7"/>
        <v>274240.2677978694</v>
      </c>
      <c r="G37" s="2">
        <v>240</v>
      </c>
      <c r="H37" s="2">
        <v>80</v>
      </c>
      <c r="I37" s="2">
        <f t="shared" si="12"/>
        <v>45238.93421169302</v>
      </c>
      <c r="J37" s="2">
        <f t="shared" si="5"/>
        <v>441786.46691106464</v>
      </c>
      <c r="K37" s="2">
        <f t="shared" ref="K37:K83" si="13">M37-(2*N37+2*P37+2*O37)</f>
        <v>12600</v>
      </c>
      <c r="M37" s="2">
        <v>18000</v>
      </c>
      <c r="N37" s="2">
        <v>100</v>
      </c>
      <c r="O37" s="2">
        <v>1300</v>
      </c>
      <c r="P37" s="2">
        <v>1300</v>
      </c>
      <c r="Q37" s="2">
        <f t="shared" ref="Q37:Q83" si="14">(PI()*(M37/2))*((M37/2)+SQRT((T37^2+(M37/2)^2)))</f>
        <v>704653382.32086957</v>
      </c>
      <c r="R37" s="2">
        <f t="shared" ref="R37:R83" si="15">PI()*((K37/2)^2)</f>
        <v>124689812.42097889</v>
      </c>
      <c r="S37" s="2">
        <f t="shared" ref="S37:S83" si="16">R37/Q37</f>
        <v>0.17695198171091781</v>
      </c>
      <c r="T37" s="12">
        <v>13134.328</v>
      </c>
    </row>
    <row r="38" spans="1:20" x14ac:dyDescent="0.2">
      <c r="A38" s="3" t="s">
        <v>103</v>
      </c>
      <c r="B38" s="4" t="s">
        <v>106</v>
      </c>
      <c r="C38" s="2">
        <v>130</v>
      </c>
      <c r="D38" s="2">
        <v>90</v>
      </c>
      <c r="E38" s="2">
        <f t="shared" si="6"/>
        <v>13273.228961416877</v>
      </c>
      <c r="F38" s="2">
        <f t="shared" si="7"/>
        <v>274240.2677978694</v>
      </c>
      <c r="G38" s="2">
        <v>290</v>
      </c>
      <c r="H38" s="2">
        <v>100</v>
      </c>
      <c r="I38" s="2">
        <f t="shared" si="12"/>
        <v>66051.9855417254</v>
      </c>
      <c r="J38" s="2">
        <f t="shared" si="5"/>
        <v>434266.83459385537</v>
      </c>
      <c r="K38" s="2">
        <f t="shared" si="13"/>
        <v>6500</v>
      </c>
      <c r="M38" s="2">
        <v>9700</v>
      </c>
      <c r="N38" s="2">
        <v>100</v>
      </c>
      <c r="O38" s="2">
        <v>400</v>
      </c>
      <c r="P38" s="2">
        <v>1100</v>
      </c>
      <c r="Q38" s="2">
        <f t="shared" si="14"/>
        <v>287230250.36816686</v>
      </c>
      <c r="R38" s="2">
        <f t="shared" si="15"/>
        <v>33183072.403542191</v>
      </c>
      <c r="S38" s="2">
        <f t="shared" si="16"/>
        <v>0.115527777318053</v>
      </c>
      <c r="T38" s="12">
        <v>13134.328</v>
      </c>
    </row>
    <row r="39" spans="1:20" x14ac:dyDescent="0.2">
      <c r="A39" s="3" t="s">
        <v>104</v>
      </c>
      <c r="B39" s="4" t="s">
        <v>106</v>
      </c>
      <c r="C39" s="2">
        <v>150</v>
      </c>
      <c r="D39" s="2">
        <v>80</v>
      </c>
      <c r="E39" s="2">
        <f t="shared" si="6"/>
        <v>17671.458676442588</v>
      </c>
      <c r="F39" s="2">
        <f t="shared" si="7"/>
        <v>334054.03925222281</v>
      </c>
      <c r="G39" s="2">
        <v>230</v>
      </c>
      <c r="H39" s="2">
        <v>80</v>
      </c>
      <c r="I39" s="2">
        <f t="shared" si="12"/>
        <v>41547.562843725012</v>
      </c>
      <c r="J39" s="2">
        <f t="shared" si="5"/>
        <v>432336.76216155058</v>
      </c>
      <c r="K39" s="2">
        <f t="shared" si="13"/>
        <v>2340</v>
      </c>
      <c r="M39" s="2">
        <v>6100</v>
      </c>
      <c r="N39" s="2">
        <v>80</v>
      </c>
      <c r="O39" s="2">
        <v>700</v>
      </c>
      <c r="P39" s="2">
        <v>1100</v>
      </c>
      <c r="Q39" s="2">
        <f t="shared" si="14"/>
        <v>158424591.54142013</v>
      </c>
      <c r="R39" s="2">
        <f t="shared" si="15"/>
        <v>4300526.183499068</v>
      </c>
      <c r="S39" s="2">
        <f t="shared" si="16"/>
        <v>2.714557217194841E-2</v>
      </c>
      <c r="T39" s="12">
        <v>13134.328</v>
      </c>
    </row>
    <row r="40" spans="1:20" x14ac:dyDescent="0.2">
      <c r="A40" s="3" t="s">
        <v>105</v>
      </c>
      <c r="B40" s="4" t="s">
        <v>106</v>
      </c>
      <c r="C40" s="2">
        <v>150</v>
      </c>
      <c r="D40" s="2">
        <v>40</v>
      </c>
      <c r="E40" s="2">
        <f t="shared" si="6"/>
        <v>17671.458676442588</v>
      </c>
      <c r="F40" s="2">
        <f t="shared" si="7"/>
        <v>489514.09076018247</v>
      </c>
      <c r="G40" s="2">
        <v>270</v>
      </c>
      <c r="H40" s="2">
        <v>80</v>
      </c>
      <c r="I40" s="2">
        <f t="shared" si="12"/>
        <v>57255.526111673978</v>
      </c>
      <c r="J40" s="2">
        <f t="shared" si="5"/>
        <v>467392.04989121616</v>
      </c>
      <c r="K40" s="2">
        <f t="shared" si="13"/>
        <v>2160</v>
      </c>
      <c r="M40" s="2">
        <v>5500</v>
      </c>
      <c r="N40" s="2">
        <v>70</v>
      </c>
      <c r="O40" s="2">
        <v>400</v>
      </c>
      <c r="P40" s="2">
        <v>1200</v>
      </c>
      <c r="Q40" s="2">
        <f t="shared" si="14"/>
        <v>139691262.1626012</v>
      </c>
      <c r="R40" s="2">
        <f t="shared" si="15"/>
        <v>3664353.6711471346</v>
      </c>
      <c r="S40" s="2">
        <f t="shared" si="16"/>
        <v>2.6231803009137477E-2</v>
      </c>
      <c r="T40" s="12">
        <v>13134.328</v>
      </c>
    </row>
    <row r="41" spans="1:20" x14ac:dyDescent="0.2">
      <c r="A41" s="3" t="s">
        <v>107</v>
      </c>
      <c r="B41" s="4" t="s">
        <v>109</v>
      </c>
      <c r="C41" s="2">
        <v>440</v>
      </c>
      <c r="D41" s="2">
        <v>150</v>
      </c>
      <c r="E41" s="2">
        <f t="shared" si="6"/>
        <v>152053.084433746</v>
      </c>
      <c r="F41" s="2">
        <f t="shared" si="7"/>
        <v>436808.63095014647</v>
      </c>
      <c r="G41" s="2">
        <v>550</v>
      </c>
      <c r="H41" s="2">
        <v>100</v>
      </c>
      <c r="I41" s="2">
        <f t="shared" si="12"/>
        <v>237582.9444277281</v>
      </c>
      <c r="J41" s="2">
        <f t="shared" si="5"/>
        <v>562326.49568693049</v>
      </c>
      <c r="K41" s="2">
        <f t="shared" si="13"/>
        <v>12000</v>
      </c>
      <c r="M41" s="2">
        <v>21200</v>
      </c>
      <c r="N41" s="2">
        <v>700</v>
      </c>
      <c r="O41" s="2">
        <v>500</v>
      </c>
      <c r="P41" s="2">
        <v>3400</v>
      </c>
      <c r="Q41" s="2">
        <f t="shared" si="14"/>
        <v>1399233676.1923616</v>
      </c>
      <c r="R41" s="2">
        <f t="shared" si="15"/>
        <v>113097335.52923255</v>
      </c>
      <c r="S41" s="2">
        <f t="shared" si="16"/>
        <v>8.0828054279680109E-2</v>
      </c>
      <c r="T41" s="12">
        <v>29575.758000000002</v>
      </c>
    </row>
    <row r="42" spans="1:20" x14ac:dyDescent="0.2">
      <c r="A42" s="3" t="s">
        <v>108</v>
      </c>
      <c r="B42" s="4" t="s">
        <v>109</v>
      </c>
      <c r="G42" s="2">
        <v>310</v>
      </c>
      <c r="H42" s="2">
        <v>80</v>
      </c>
      <c r="I42" s="2">
        <f t="shared" si="12"/>
        <v>75476.763502494781</v>
      </c>
      <c r="J42" s="2">
        <f t="shared" si="5"/>
        <v>496231.18673566589</v>
      </c>
      <c r="K42" s="2">
        <f t="shared" si="13"/>
        <v>1200</v>
      </c>
      <c r="M42" s="2">
        <v>5800</v>
      </c>
      <c r="N42" s="2">
        <v>200</v>
      </c>
      <c r="O42" s="2">
        <v>200</v>
      </c>
      <c r="P42" s="2">
        <v>1900</v>
      </c>
      <c r="Q42" s="2">
        <f t="shared" si="14"/>
        <v>297166472.13846803</v>
      </c>
      <c r="R42" s="2">
        <f t="shared" si="15"/>
        <v>1130973.3552923256</v>
      </c>
      <c r="S42" s="2">
        <f t="shared" si="16"/>
        <v>3.8058578653023009E-3</v>
      </c>
      <c r="T42" s="12">
        <v>29575.758000000002</v>
      </c>
    </row>
    <row r="43" spans="1:20" x14ac:dyDescent="0.2">
      <c r="A43" s="2" t="s">
        <v>2</v>
      </c>
      <c r="B43" s="1" t="s">
        <v>3</v>
      </c>
      <c r="C43" s="2">
        <v>70</v>
      </c>
      <c r="D43" s="2">
        <v>30</v>
      </c>
      <c r="E43" s="2">
        <f t="shared" ref="E43:E61" si="17">PI()*((C43/2)^2)</f>
        <v>3848.4510006474966</v>
      </c>
      <c r="F43" s="2">
        <f t="shared" ref="F43:F61" si="18">E43*(1000000/((C43+D43)^2))</f>
        <v>384845.10006474965</v>
      </c>
      <c r="G43" s="2">
        <f>0.1*1000</f>
        <v>100</v>
      </c>
      <c r="H43" s="2">
        <v>80</v>
      </c>
      <c r="I43" s="2">
        <f t="shared" si="12"/>
        <v>7853.981633974483</v>
      </c>
      <c r="J43" s="2">
        <f t="shared" si="5"/>
        <v>242406.84055476799</v>
      </c>
      <c r="K43" s="2">
        <f t="shared" si="13"/>
        <v>4240</v>
      </c>
      <c r="M43" s="2">
        <v>5900</v>
      </c>
      <c r="N43" s="2">
        <v>50</v>
      </c>
      <c r="O43" s="2">
        <v>80</v>
      </c>
      <c r="P43" s="2">
        <v>700</v>
      </c>
      <c r="Q43" s="2">
        <f t="shared" si="14"/>
        <v>234651496.57220528</v>
      </c>
      <c r="R43" s="2">
        <f t="shared" si="15"/>
        <v>14119574.022293966</v>
      </c>
      <c r="S43" s="2">
        <f t="shared" si="16"/>
        <v>6.017252917008007E-2</v>
      </c>
      <c r="T43" s="12">
        <v>22173.913</v>
      </c>
    </row>
    <row r="44" spans="1:20" x14ac:dyDescent="0.2">
      <c r="A44" s="2" t="s">
        <v>1</v>
      </c>
      <c r="B44" s="1" t="s">
        <v>3</v>
      </c>
      <c r="C44" s="2">
        <v>180</v>
      </c>
      <c r="D44" s="2">
        <v>80</v>
      </c>
      <c r="E44" s="2">
        <f t="shared" si="17"/>
        <v>25446.900494077323</v>
      </c>
      <c r="F44" s="2">
        <f t="shared" si="18"/>
        <v>376433.43926149886</v>
      </c>
      <c r="G44" s="2">
        <f>0.2*1000</f>
        <v>200</v>
      </c>
      <c r="H44" s="2">
        <v>90</v>
      </c>
      <c r="I44" s="2">
        <f t="shared" si="12"/>
        <v>31415.926535897932</v>
      </c>
      <c r="J44" s="2">
        <f t="shared" si="5"/>
        <v>373554.41778713354</v>
      </c>
      <c r="K44" s="2">
        <f t="shared" si="13"/>
        <v>11700</v>
      </c>
      <c r="M44" s="2">
        <v>14200</v>
      </c>
      <c r="N44" s="2">
        <v>70</v>
      </c>
      <c r="O44" s="2">
        <v>80</v>
      </c>
      <c r="P44" s="2">
        <v>1100</v>
      </c>
      <c r="Q44" s="2">
        <f t="shared" si="14"/>
        <v>677699451.54924142</v>
      </c>
      <c r="R44" s="2">
        <f t="shared" si="15"/>
        <v>107513154.5874767</v>
      </c>
      <c r="S44" s="2">
        <f t="shared" si="16"/>
        <v>0.15864429924164522</v>
      </c>
      <c r="T44" s="12">
        <v>22173.913</v>
      </c>
    </row>
    <row r="45" spans="1:20" x14ac:dyDescent="0.2">
      <c r="A45" s="2" t="s">
        <v>0</v>
      </c>
      <c r="B45" s="1" t="s">
        <v>3</v>
      </c>
      <c r="C45" s="2">
        <v>140</v>
      </c>
      <c r="D45" s="2">
        <v>80</v>
      </c>
      <c r="E45" s="2">
        <f t="shared" si="17"/>
        <v>15393.804002589986</v>
      </c>
      <c r="F45" s="2">
        <f t="shared" si="18"/>
        <v>318053.80170640472</v>
      </c>
      <c r="G45" s="2">
        <f>0.16*1000</f>
        <v>160</v>
      </c>
      <c r="H45" s="2">
        <v>80</v>
      </c>
      <c r="I45" s="2">
        <f t="shared" si="12"/>
        <v>20106.192982974677</v>
      </c>
      <c r="J45" s="2">
        <f t="shared" si="5"/>
        <v>349065.85039886594</v>
      </c>
      <c r="K45" s="2">
        <f t="shared" si="13"/>
        <v>5720</v>
      </c>
      <c r="M45" s="2">
        <v>8000</v>
      </c>
      <c r="N45" s="2">
        <v>70</v>
      </c>
      <c r="O45" s="2">
        <v>70</v>
      </c>
      <c r="P45" s="2">
        <v>1000</v>
      </c>
      <c r="Q45" s="2">
        <f t="shared" si="14"/>
        <v>333408545.21968567</v>
      </c>
      <c r="R45" s="2">
        <f t="shared" si="15"/>
        <v>25696971.269303072</v>
      </c>
      <c r="S45" s="2">
        <f t="shared" si="16"/>
        <v>7.7073523272689737E-2</v>
      </c>
      <c r="T45" s="12">
        <v>22173.913</v>
      </c>
    </row>
    <row r="46" spans="1:20" x14ac:dyDescent="0.2">
      <c r="A46" s="2" t="s">
        <v>11</v>
      </c>
      <c r="B46" s="1" t="s">
        <v>10</v>
      </c>
      <c r="C46" s="2">
        <v>210</v>
      </c>
      <c r="D46" s="2">
        <v>100</v>
      </c>
      <c r="E46" s="2">
        <f t="shared" si="17"/>
        <v>34636.059005827468</v>
      </c>
      <c r="F46" s="2">
        <f t="shared" si="18"/>
        <v>360416.84709497885</v>
      </c>
      <c r="G46" s="2">
        <v>200</v>
      </c>
      <c r="H46" s="2">
        <v>150</v>
      </c>
      <c r="I46" s="2">
        <f t="shared" si="12"/>
        <v>31415.926535897932</v>
      </c>
      <c r="J46" s="2">
        <f t="shared" si="5"/>
        <v>256456.54315018721</v>
      </c>
      <c r="K46" s="2">
        <f t="shared" si="13"/>
        <v>8400</v>
      </c>
      <c r="M46" s="2">
        <v>15200</v>
      </c>
      <c r="N46" s="2">
        <v>200</v>
      </c>
      <c r="O46" s="2">
        <v>200</v>
      </c>
      <c r="P46" s="2">
        <v>3000</v>
      </c>
      <c r="Q46" s="2">
        <f t="shared" si="14"/>
        <v>1122316129.3011987</v>
      </c>
      <c r="R46" s="2">
        <f t="shared" si="15"/>
        <v>55417694.409323953</v>
      </c>
      <c r="S46" s="2">
        <f t="shared" si="16"/>
        <v>4.937797200137304E-2</v>
      </c>
      <c r="T46" s="8">
        <v>38666</v>
      </c>
    </row>
    <row r="47" spans="1:20" x14ac:dyDescent="0.2">
      <c r="A47" s="2" t="s">
        <v>12</v>
      </c>
      <c r="B47" s="1" t="s">
        <v>10</v>
      </c>
      <c r="C47" s="2">
        <v>210</v>
      </c>
      <c r="D47" s="2">
        <v>90</v>
      </c>
      <c r="E47" s="2">
        <f t="shared" si="17"/>
        <v>34636.059005827468</v>
      </c>
      <c r="F47" s="2">
        <f t="shared" si="18"/>
        <v>384845.10006474965</v>
      </c>
      <c r="G47" s="2">
        <v>240</v>
      </c>
      <c r="H47" s="2">
        <v>110</v>
      </c>
      <c r="I47" s="2">
        <f t="shared" si="12"/>
        <v>45238.93421169302</v>
      </c>
      <c r="J47" s="2">
        <f t="shared" si="5"/>
        <v>369297.42213626957</v>
      </c>
      <c r="K47" s="2">
        <f t="shared" si="13"/>
        <v>7600</v>
      </c>
      <c r="M47" s="2">
        <v>12200</v>
      </c>
      <c r="N47" s="2">
        <v>100</v>
      </c>
      <c r="O47" s="2">
        <v>200</v>
      </c>
      <c r="P47" s="2">
        <v>2000</v>
      </c>
      <c r="Q47" s="2">
        <f t="shared" si="14"/>
        <v>867047247.18563211</v>
      </c>
      <c r="R47" s="2">
        <f t="shared" si="15"/>
        <v>45364597.917836614</v>
      </c>
      <c r="S47" s="2">
        <f t="shared" si="16"/>
        <v>5.2320791127688331E-2</v>
      </c>
      <c r="T47" s="8">
        <v>38666</v>
      </c>
    </row>
    <row r="48" spans="1:20" x14ac:dyDescent="0.2">
      <c r="A48" s="2" t="s">
        <v>13</v>
      </c>
      <c r="B48" s="1" t="s">
        <v>10</v>
      </c>
      <c r="C48" s="2">
        <v>240</v>
      </c>
      <c r="D48" s="2">
        <v>90</v>
      </c>
      <c r="E48" s="2">
        <f t="shared" si="17"/>
        <v>45238.93421169302</v>
      </c>
      <c r="F48" s="2">
        <f t="shared" si="18"/>
        <v>415417.21039203875</v>
      </c>
      <c r="G48" s="2">
        <v>220</v>
      </c>
      <c r="H48" s="2">
        <v>130</v>
      </c>
      <c r="I48" s="2">
        <f t="shared" si="12"/>
        <v>38013.2711084365</v>
      </c>
      <c r="J48" s="2">
        <f t="shared" si="5"/>
        <v>310312.41721172654</v>
      </c>
      <c r="K48" s="2">
        <f t="shared" si="13"/>
        <v>6380</v>
      </c>
      <c r="M48" s="2">
        <v>10600</v>
      </c>
      <c r="N48" s="2">
        <v>100</v>
      </c>
      <c r="O48" s="2">
        <v>110</v>
      </c>
      <c r="P48" s="2">
        <v>1900</v>
      </c>
      <c r="Q48" s="2">
        <f t="shared" si="14"/>
        <v>738073236.81552792</v>
      </c>
      <c r="R48" s="2">
        <f t="shared" si="15"/>
        <v>31969161.002195094</v>
      </c>
      <c r="S48" s="2">
        <f t="shared" si="16"/>
        <v>4.3314347963798856E-2</v>
      </c>
      <c r="T48" s="8">
        <v>38666</v>
      </c>
    </row>
    <row r="49" spans="1:20" x14ac:dyDescent="0.2">
      <c r="A49" s="2" t="s">
        <v>14</v>
      </c>
      <c r="B49" s="1" t="s">
        <v>10</v>
      </c>
      <c r="C49" s="2">
        <v>170</v>
      </c>
      <c r="D49" s="2">
        <v>60</v>
      </c>
      <c r="E49" s="2">
        <f t="shared" si="17"/>
        <v>22698.006922186254</v>
      </c>
      <c r="F49" s="2">
        <f t="shared" si="18"/>
        <v>429073.85486174392</v>
      </c>
      <c r="G49" s="2">
        <v>180</v>
      </c>
      <c r="H49" s="2">
        <v>80</v>
      </c>
      <c r="I49" s="2">
        <f t="shared" si="12"/>
        <v>25446.900494077323</v>
      </c>
      <c r="J49" s="2">
        <f t="shared" si="5"/>
        <v>376433.43926149886</v>
      </c>
      <c r="K49" s="2">
        <f t="shared" si="13"/>
        <v>5620</v>
      </c>
      <c r="M49" s="2">
        <v>8500</v>
      </c>
      <c r="N49" s="2">
        <v>150</v>
      </c>
      <c r="O49" s="2">
        <v>90</v>
      </c>
      <c r="P49" s="2">
        <v>1200</v>
      </c>
      <c r="Q49" s="2">
        <f t="shared" si="14"/>
        <v>576113729.89368916</v>
      </c>
      <c r="R49" s="2">
        <f t="shared" si="15"/>
        <v>24806329.752010364</v>
      </c>
      <c r="S49" s="2">
        <f t="shared" si="16"/>
        <v>4.305804299541325E-2</v>
      </c>
      <c r="T49" s="8">
        <v>38666</v>
      </c>
    </row>
    <row r="50" spans="1:20" x14ac:dyDescent="0.2">
      <c r="A50" s="2" t="s">
        <v>15</v>
      </c>
      <c r="B50" s="1" t="s">
        <v>10</v>
      </c>
      <c r="C50" s="2">
        <v>230</v>
      </c>
      <c r="D50" s="2">
        <v>90</v>
      </c>
      <c r="E50" s="2">
        <f t="shared" si="17"/>
        <v>41547.562843725012</v>
      </c>
      <c r="F50" s="2">
        <f t="shared" si="18"/>
        <v>405737.91839575209</v>
      </c>
      <c r="G50" s="2">
        <v>190</v>
      </c>
      <c r="H50" s="2">
        <v>100</v>
      </c>
      <c r="I50" s="2">
        <f t="shared" si="12"/>
        <v>28352.873698647883</v>
      </c>
      <c r="J50" s="2">
        <f t="shared" si="5"/>
        <v>337132.86205288803</v>
      </c>
      <c r="K50" s="2">
        <f t="shared" si="13"/>
        <v>4480</v>
      </c>
      <c r="M50" s="2">
        <v>7700</v>
      </c>
      <c r="N50" s="2">
        <v>210</v>
      </c>
      <c r="O50" s="2">
        <v>100</v>
      </c>
      <c r="P50" s="2">
        <v>1300</v>
      </c>
      <c r="Q50" s="2">
        <f t="shared" si="14"/>
        <v>516549219.22083521</v>
      </c>
      <c r="R50" s="2">
        <f t="shared" si="15"/>
        <v>15763255.298652146</v>
      </c>
      <c r="S50" s="2">
        <f t="shared" si="16"/>
        <v>3.0516463314821191E-2</v>
      </c>
      <c r="T50" s="8">
        <v>38666</v>
      </c>
    </row>
    <row r="51" spans="1:20" x14ac:dyDescent="0.2">
      <c r="A51" s="2" t="s">
        <v>16</v>
      </c>
      <c r="B51" s="1" t="s">
        <v>10</v>
      </c>
      <c r="C51" s="2">
        <v>210</v>
      </c>
      <c r="D51" s="2">
        <v>60</v>
      </c>
      <c r="E51" s="2">
        <f t="shared" si="17"/>
        <v>34636.059005827468</v>
      </c>
      <c r="F51" s="2">
        <f t="shared" si="18"/>
        <v>475117.40748734522</v>
      </c>
      <c r="G51" s="2">
        <v>210</v>
      </c>
      <c r="H51" s="2">
        <v>100</v>
      </c>
      <c r="I51" s="2">
        <f t="shared" si="12"/>
        <v>34636.059005827468</v>
      </c>
      <c r="J51" s="2">
        <f t="shared" si="5"/>
        <v>360416.84709497885</v>
      </c>
      <c r="K51" s="2">
        <f t="shared" si="13"/>
        <v>3500</v>
      </c>
      <c r="M51" s="2">
        <v>6700</v>
      </c>
      <c r="N51" s="2">
        <v>100</v>
      </c>
      <c r="O51" s="2">
        <v>100</v>
      </c>
      <c r="P51" s="2">
        <v>1400</v>
      </c>
      <c r="Q51" s="2">
        <f t="shared" si="14"/>
        <v>443714922.76224476</v>
      </c>
      <c r="R51" s="2">
        <f t="shared" si="15"/>
        <v>9621127.5016187411</v>
      </c>
      <c r="S51" s="2">
        <f t="shared" si="16"/>
        <v>2.1683128080806104E-2</v>
      </c>
      <c r="T51" s="8">
        <v>38666</v>
      </c>
    </row>
    <row r="52" spans="1:20" x14ac:dyDescent="0.2">
      <c r="A52" s="2" t="s">
        <v>17</v>
      </c>
      <c r="B52" s="1" t="s">
        <v>10</v>
      </c>
      <c r="C52" s="2">
        <v>210</v>
      </c>
      <c r="D52" s="2">
        <v>100</v>
      </c>
      <c r="E52" s="2">
        <f t="shared" si="17"/>
        <v>34636.059005827468</v>
      </c>
      <c r="F52" s="2">
        <f t="shared" si="18"/>
        <v>360416.84709497885</v>
      </c>
      <c r="G52" s="2">
        <v>210</v>
      </c>
      <c r="H52" s="2">
        <v>100</v>
      </c>
      <c r="I52" s="2">
        <f t="shared" si="12"/>
        <v>34636.059005827468</v>
      </c>
      <c r="J52" s="2">
        <f t="shared" si="5"/>
        <v>360416.84709497885</v>
      </c>
      <c r="K52" s="2">
        <f t="shared" si="13"/>
        <v>3940</v>
      </c>
      <c r="M52" s="2">
        <v>6400</v>
      </c>
      <c r="N52" s="2">
        <v>110</v>
      </c>
      <c r="O52" s="2">
        <v>120</v>
      </c>
      <c r="P52" s="2">
        <v>1000</v>
      </c>
      <c r="Q52" s="2">
        <f t="shared" si="14"/>
        <v>422211857.66805446</v>
      </c>
      <c r="R52" s="2">
        <f t="shared" si="15"/>
        <v>12192206.929316629</v>
      </c>
      <c r="S52" s="2">
        <f t="shared" si="16"/>
        <v>2.8876988431012319E-2</v>
      </c>
      <c r="T52" s="8">
        <v>38666</v>
      </c>
    </row>
    <row r="53" spans="1:20" x14ac:dyDescent="0.2">
      <c r="A53" s="2" t="s">
        <v>18</v>
      </c>
      <c r="B53" s="1" t="s">
        <v>10</v>
      </c>
      <c r="C53" s="2">
        <v>230</v>
      </c>
      <c r="D53" s="2">
        <v>80</v>
      </c>
      <c r="E53" s="2">
        <f t="shared" si="17"/>
        <v>41547.562843725012</v>
      </c>
      <c r="F53" s="2">
        <f t="shared" si="18"/>
        <v>432336.76216155058</v>
      </c>
      <c r="G53" s="2">
        <v>190</v>
      </c>
      <c r="H53" s="2">
        <v>80</v>
      </c>
      <c r="I53" s="2">
        <f t="shared" si="12"/>
        <v>28352.873698647883</v>
      </c>
      <c r="J53" s="2">
        <f t="shared" si="5"/>
        <v>388928.30862342776</v>
      </c>
      <c r="K53" s="2">
        <f t="shared" si="13"/>
        <v>2360</v>
      </c>
      <c r="M53" s="2">
        <v>6000</v>
      </c>
      <c r="N53" s="2">
        <v>120</v>
      </c>
      <c r="O53" s="2">
        <v>100</v>
      </c>
      <c r="P53" s="2">
        <v>1600</v>
      </c>
      <c r="Q53" s="2">
        <f t="shared" si="14"/>
        <v>393788020.79510069</v>
      </c>
      <c r="R53" s="2">
        <f t="shared" si="15"/>
        <v>4374353.6108584283</v>
      </c>
      <c r="S53" s="2">
        <f t="shared" si="16"/>
        <v>1.1108396852768996E-2</v>
      </c>
      <c r="T53" s="8">
        <v>38666</v>
      </c>
    </row>
    <row r="54" spans="1:20" x14ac:dyDescent="0.2">
      <c r="A54" s="2" t="s">
        <v>19</v>
      </c>
      <c r="B54" s="1" t="s">
        <v>10</v>
      </c>
      <c r="C54" s="2">
        <v>120</v>
      </c>
      <c r="D54" s="2">
        <v>50</v>
      </c>
      <c r="E54" s="2">
        <f t="shared" si="17"/>
        <v>11309.733552923255</v>
      </c>
      <c r="F54" s="2">
        <f t="shared" si="18"/>
        <v>391340.26134682546</v>
      </c>
      <c r="G54" s="2">
        <v>120</v>
      </c>
      <c r="H54" s="2">
        <v>80</v>
      </c>
      <c r="I54" s="2">
        <f t="shared" si="12"/>
        <v>11309.733552923255</v>
      </c>
      <c r="J54" s="2">
        <f t="shared" si="5"/>
        <v>282743.3388230814</v>
      </c>
      <c r="K54" s="2">
        <f t="shared" si="13"/>
        <v>3120</v>
      </c>
      <c r="M54" s="2">
        <v>5500</v>
      </c>
      <c r="N54" s="2">
        <v>100</v>
      </c>
      <c r="O54" s="2">
        <v>90</v>
      </c>
      <c r="P54" s="2">
        <v>1000</v>
      </c>
      <c r="Q54" s="2">
        <f t="shared" si="14"/>
        <v>358652355.68692726</v>
      </c>
      <c r="R54" s="2">
        <f t="shared" si="15"/>
        <v>7645379.8817761205</v>
      </c>
      <c r="S54" s="2">
        <f t="shared" si="16"/>
        <v>2.1316965469620062E-2</v>
      </c>
      <c r="T54" s="8">
        <v>38666</v>
      </c>
    </row>
    <row r="55" spans="1:20" x14ac:dyDescent="0.2">
      <c r="A55" s="2" t="s">
        <v>20</v>
      </c>
      <c r="B55" s="1" t="s">
        <v>10</v>
      </c>
      <c r="C55" s="2">
        <v>160</v>
      </c>
      <c r="D55" s="2">
        <v>50</v>
      </c>
      <c r="E55" s="2">
        <f t="shared" si="17"/>
        <v>20106.192982974677</v>
      </c>
      <c r="F55" s="2">
        <f t="shared" si="18"/>
        <v>455922.74337811058</v>
      </c>
      <c r="G55" s="2">
        <v>130</v>
      </c>
      <c r="H55" s="2">
        <v>90</v>
      </c>
      <c r="I55" s="2">
        <f t="shared" si="12"/>
        <v>13273.228961416877</v>
      </c>
      <c r="J55" s="2">
        <f t="shared" si="5"/>
        <v>274240.2677978694</v>
      </c>
      <c r="K55" s="2">
        <f t="shared" si="13"/>
        <v>580</v>
      </c>
      <c r="M55" s="2">
        <v>3500</v>
      </c>
      <c r="N55" s="2">
        <v>80</v>
      </c>
      <c r="O55" s="2">
        <v>80</v>
      </c>
      <c r="P55" s="2">
        <v>1300</v>
      </c>
      <c r="Q55" s="2">
        <f t="shared" si="14"/>
        <v>222416177.05430236</v>
      </c>
      <c r="R55" s="2">
        <f t="shared" si="15"/>
        <v>264207.9421669016</v>
      </c>
      <c r="S55" s="2">
        <f t="shared" si="16"/>
        <v>1.1878989454188662E-3</v>
      </c>
      <c r="T55" s="8">
        <v>38666</v>
      </c>
    </row>
    <row r="56" spans="1:20" x14ac:dyDescent="0.2">
      <c r="A56" s="2" t="s">
        <v>21</v>
      </c>
      <c r="B56" s="1" t="s">
        <v>10</v>
      </c>
      <c r="C56" s="2">
        <v>260</v>
      </c>
      <c r="D56" s="2">
        <v>70</v>
      </c>
      <c r="E56" s="2">
        <f t="shared" si="17"/>
        <v>53092.915845667507</v>
      </c>
      <c r="F56" s="2">
        <f t="shared" si="18"/>
        <v>487538.25386287883</v>
      </c>
      <c r="G56" s="2">
        <v>190</v>
      </c>
      <c r="H56" s="2">
        <v>60</v>
      </c>
      <c r="I56" s="2">
        <f t="shared" si="12"/>
        <v>28352.873698647883</v>
      </c>
      <c r="J56" s="2">
        <f t="shared" si="5"/>
        <v>453645.97917836613</v>
      </c>
      <c r="K56" s="2">
        <f t="shared" si="13"/>
        <v>14500</v>
      </c>
      <c r="M56" s="2">
        <v>19300</v>
      </c>
      <c r="N56" s="2">
        <v>180</v>
      </c>
      <c r="O56" s="2">
        <v>120</v>
      </c>
      <c r="P56" s="2">
        <v>2100</v>
      </c>
      <c r="Q56" s="2">
        <f t="shared" si="14"/>
        <v>1500720961.3567343</v>
      </c>
      <c r="R56" s="2">
        <f t="shared" si="15"/>
        <v>165129963.85431349</v>
      </c>
      <c r="S56" s="2">
        <f t="shared" si="16"/>
        <v>0.11003375584560832</v>
      </c>
      <c r="T56" s="8">
        <v>38666</v>
      </c>
    </row>
    <row r="57" spans="1:20" x14ac:dyDescent="0.2">
      <c r="A57" s="2" t="s">
        <v>23</v>
      </c>
      <c r="B57" s="1" t="s">
        <v>22</v>
      </c>
      <c r="C57" s="2">
        <v>250</v>
      </c>
      <c r="D57" s="2">
        <v>40</v>
      </c>
      <c r="E57" s="2">
        <f t="shared" si="17"/>
        <v>49087.385212340516</v>
      </c>
      <c r="F57" s="2">
        <f t="shared" si="18"/>
        <v>583678.77779239614</v>
      </c>
      <c r="G57" s="2">
        <v>170</v>
      </c>
      <c r="H57" s="2">
        <v>60</v>
      </c>
      <c r="I57" s="2">
        <f t="shared" si="12"/>
        <v>22698.006922186254</v>
      </c>
      <c r="J57" s="2">
        <f t="shared" si="5"/>
        <v>429073.85486174392</v>
      </c>
      <c r="K57" s="2">
        <f t="shared" si="13"/>
        <v>4300</v>
      </c>
      <c r="M57" s="2">
        <v>10000</v>
      </c>
      <c r="N57" s="2">
        <v>150</v>
      </c>
      <c r="O57" s="2">
        <v>200</v>
      </c>
      <c r="P57" s="2">
        <v>2500</v>
      </c>
      <c r="Q57" s="2">
        <f t="shared" si="14"/>
        <v>254700768.66620225</v>
      </c>
      <c r="R57" s="2">
        <f t="shared" si="15"/>
        <v>14522012.041218819</v>
      </c>
      <c r="S57" s="2">
        <f t="shared" si="16"/>
        <v>5.7015972575452344E-2</v>
      </c>
      <c r="T57" s="12">
        <v>10038.462</v>
      </c>
    </row>
    <row r="58" spans="1:20" x14ac:dyDescent="0.2">
      <c r="A58" s="2" t="s">
        <v>24</v>
      </c>
      <c r="B58" s="1" t="s">
        <v>22</v>
      </c>
      <c r="C58" s="2">
        <v>230</v>
      </c>
      <c r="D58" s="2">
        <v>50</v>
      </c>
      <c r="E58" s="2">
        <f t="shared" si="17"/>
        <v>41547.562843725012</v>
      </c>
      <c r="F58" s="2">
        <f t="shared" si="18"/>
        <v>529943.40361894155</v>
      </c>
      <c r="G58" s="2">
        <v>220</v>
      </c>
      <c r="H58" s="2">
        <v>30</v>
      </c>
      <c r="I58" s="2">
        <f t="shared" si="12"/>
        <v>38013.2711084365</v>
      </c>
      <c r="J58" s="2">
        <f t="shared" si="5"/>
        <v>608212.337734984</v>
      </c>
      <c r="K58" s="2">
        <f t="shared" si="13"/>
        <v>5000</v>
      </c>
      <c r="M58" s="2">
        <v>10000</v>
      </c>
      <c r="N58" s="2">
        <v>200</v>
      </c>
      <c r="O58" s="2">
        <v>200</v>
      </c>
      <c r="P58" s="2">
        <v>2100</v>
      </c>
      <c r="Q58" s="2">
        <f t="shared" si="14"/>
        <v>254700768.66620225</v>
      </c>
      <c r="R58" s="2">
        <f t="shared" si="15"/>
        <v>19634954.084936205</v>
      </c>
      <c r="S58" s="2">
        <f t="shared" si="16"/>
        <v>7.7090282011157835E-2</v>
      </c>
      <c r="T58" s="12">
        <v>10038.462</v>
      </c>
    </row>
    <row r="59" spans="1:20" x14ac:dyDescent="0.2">
      <c r="A59" s="2" t="s">
        <v>25</v>
      </c>
      <c r="B59" s="1" t="s">
        <v>22</v>
      </c>
      <c r="C59" s="2">
        <v>220</v>
      </c>
      <c r="D59" s="2">
        <v>80</v>
      </c>
      <c r="E59" s="2">
        <f t="shared" si="17"/>
        <v>38013.2711084365</v>
      </c>
      <c r="F59" s="2">
        <f t="shared" si="18"/>
        <v>422369.67898262775</v>
      </c>
      <c r="G59" s="2">
        <v>140</v>
      </c>
      <c r="H59" s="2">
        <v>50</v>
      </c>
      <c r="I59" s="2">
        <f t="shared" si="12"/>
        <v>15393.804002589986</v>
      </c>
      <c r="J59" s="2">
        <f t="shared" si="5"/>
        <v>426421.1635066478</v>
      </c>
      <c r="K59" s="2">
        <f t="shared" si="13"/>
        <v>3100</v>
      </c>
      <c r="M59" s="2">
        <v>8300</v>
      </c>
      <c r="N59" s="2">
        <v>200</v>
      </c>
      <c r="O59" s="2">
        <v>200</v>
      </c>
      <c r="P59" s="2">
        <v>2200</v>
      </c>
      <c r="Q59" s="2">
        <f t="shared" si="14"/>
        <v>195726700.56702563</v>
      </c>
      <c r="R59" s="2">
        <f t="shared" si="15"/>
        <v>7547676.3502494777</v>
      </c>
      <c r="S59" s="2">
        <f t="shared" si="16"/>
        <v>3.8562323527570087E-2</v>
      </c>
      <c r="T59" s="12">
        <v>10038.462</v>
      </c>
    </row>
    <row r="60" spans="1:20" x14ac:dyDescent="0.2">
      <c r="A60" s="2" t="s">
        <v>26</v>
      </c>
      <c r="B60" s="1" t="s">
        <v>22</v>
      </c>
      <c r="C60" s="2">
        <v>210</v>
      </c>
      <c r="D60" s="2">
        <v>90</v>
      </c>
      <c r="E60" s="2">
        <f t="shared" si="17"/>
        <v>34636.059005827468</v>
      </c>
      <c r="F60" s="2">
        <f t="shared" si="18"/>
        <v>384845.10006474965</v>
      </c>
      <c r="G60" s="2">
        <v>210</v>
      </c>
      <c r="H60" s="2">
        <v>30</v>
      </c>
      <c r="I60" s="2">
        <f t="shared" si="12"/>
        <v>34636.059005827468</v>
      </c>
      <c r="J60" s="2">
        <f t="shared" si="5"/>
        <v>601320.46885117132</v>
      </c>
      <c r="K60" s="2">
        <f t="shared" si="13"/>
        <v>2800</v>
      </c>
      <c r="M60" s="2">
        <v>7200</v>
      </c>
      <c r="N60" s="2">
        <v>200</v>
      </c>
      <c r="O60" s="2">
        <v>200</v>
      </c>
      <c r="P60" s="2">
        <v>1800</v>
      </c>
      <c r="Q60" s="2">
        <f t="shared" si="14"/>
        <v>161327248.36336955</v>
      </c>
      <c r="R60" s="2">
        <f t="shared" si="15"/>
        <v>6157521.6010359945</v>
      </c>
      <c r="S60" s="2">
        <f t="shared" si="16"/>
        <v>3.8167895773979506E-2</v>
      </c>
      <c r="T60" s="12">
        <v>10038.462</v>
      </c>
    </row>
    <row r="61" spans="1:20" x14ac:dyDescent="0.2">
      <c r="A61" s="2" t="s">
        <v>28</v>
      </c>
      <c r="B61" s="1" t="s">
        <v>27</v>
      </c>
      <c r="C61" s="2">
        <v>220</v>
      </c>
      <c r="D61" s="2">
        <v>70</v>
      </c>
      <c r="E61" s="2">
        <f t="shared" si="17"/>
        <v>38013.2711084365</v>
      </c>
      <c r="F61" s="2">
        <f t="shared" si="18"/>
        <v>452000.8455224316</v>
      </c>
      <c r="G61" s="2">
        <v>120</v>
      </c>
      <c r="H61" s="2">
        <v>70</v>
      </c>
      <c r="I61" s="2">
        <f t="shared" si="12"/>
        <v>11309.733552923255</v>
      </c>
      <c r="J61" s="2">
        <f t="shared" si="5"/>
        <v>313289.01808651676</v>
      </c>
      <c r="K61" s="2">
        <f t="shared" si="13"/>
        <v>3400</v>
      </c>
      <c r="M61" s="2">
        <v>8400</v>
      </c>
      <c r="N61" s="2">
        <v>100</v>
      </c>
      <c r="O61" s="2">
        <v>100</v>
      </c>
      <c r="P61" s="2">
        <v>2300</v>
      </c>
      <c r="Q61" s="2">
        <f t="shared" si="14"/>
        <v>249653813.08064088</v>
      </c>
      <c r="R61" s="2">
        <f t="shared" si="15"/>
        <v>9079202.7688745018</v>
      </c>
      <c r="S61" s="2">
        <f t="shared" si="16"/>
        <v>3.6367170430286283E-2</v>
      </c>
      <c r="T61" s="10">
        <v>14108.911</v>
      </c>
    </row>
    <row r="62" spans="1:20" x14ac:dyDescent="0.2">
      <c r="A62" s="2" t="s">
        <v>29</v>
      </c>
      <c r="B62" s="1" t="s">
        <v>27</v>
      </c>
      <c r="G62" s="2">
        <v>190</v>
      </c>
      <c r="H62" s="2">
        <v>50</v>
      </c>
      <c r="I62" s="2">
        <f t="shared" si="12"/>
        <v>28352.873698647883</v>
      </c>
      <c r="J62" s="2">
        <f t="shared" si="5"/>
        <v>492237.39060152572</v>
      </c>
      <c r="K62" s="2">
        <f t="shared" si="13"/>
        <v>2600</v>
      </c>
      <c r="M62" s="2">
        <v>7300</v>
      </c>
      <c r="N62" s="2">
        <v>100</v>
      </c>
      <c r="O62" s="2">
        <v>150</v>
      </c>
      <c r="P62" s="2">
        <v>2100</v>
      </c>
      <c r="Q62" s="2">
        <f t="shared" si="14"/>
        <v>208964277.00150198</v>
      </c>
      <c r="R62" s="2">
        <f t="shared" si="15"/>
        <v>5309291.5845667506</v>
      </c>
      <c r="S62" s="2">
        <f t="shared" si="16"/>
        <v>2.5407651780254233E-2</v>
      </c>
      <c r="T62" s="10">
        <v>14108.911</v>
      </c>
    </row>
    <row r="63" spans="1:20" x14ac:dyDescent="0.2">
      <c r="A63" s="2" t="s">
        <v>30</v>
      </c>
      <c r="B63" s="1" t="s">
        <v>27</v>
      </c>
      <c r="C63" s="2">
        <v>140</v>
      </c>
      <c r="D63" s="2">
        <v>70</v>
      </c>
      <c r="E63" s="2">
        <f>PI()*((C63/2)^2)</f>
        <v>15393.804002589986</v>
      </c>
      <c r="F63" s="2">
        <f t="shared" ref="F63:F76" si="19">E63*(1000000/((C63+D63)^2))</f>
        <v>349065.85039886588</v>
      </c>
      <c r="G63" s="2">
        <v>170</v>
      </c>
      <c r="H63" s="2">
        <v>60</v>
      </c>
      <c r="I63" s="2">
        <f t="shared" si="12"/>
        <v>22698.006922186254</v>
      </c>
      <c r="J63" s="2">
        <f t="shared" si="5"/>
        <v>429073.85486174392</v>
      </c>
      <c r="K63" s="2">
        <f t="shared" si="13"/>
        <v>2800</v>
      </c>
      <c r="M63" s="2">
        <v>7300</v>
      </c>
      <c r="N63" s="2">
        <v>100</v>
      </c>
      <c r="O63" s="2">
        <v>150</v>
      </c>
      <c r="P63" s="2">
        <v>2000</v>
      </c>
      <c r="Q63" s="2">
        <f t="shared" si="14"/>
        <v>208964277.00150198</v>
      </c>
      <c r="R63" s="2">
        <f t="shared" si="15"/>
        <v>6157521.6010359945</v>
      </c>
      <c r="S63" s="2">
        <f t="shared" si="16"/>
        <v>2.9466862419703133E-2</v>
      </c>
      <c r="T63" s="10">
        <v>14108.911</v>
      </c>
    </row>
    <row r="64" spans="1:20" x14ac:dyDescent="0.2">
      <c r="A64" s="2" t="s">
        <v>31</v>
      </c>
      <c r="B64" s="1" t="s">
        <v>47</v>
      </c>
      <c r="C64" s="2">
        <v>270</v>
      </c>
      <c r="D64" s="2">
        <v>100</v>
      </c>
      <c r="E64" s="2">
        <f>PI()*((C64/2)^2)</f>
        <v>57255.526111673978</v>
      </c>
      <c r="F64" s="2">
        <f t="shared" si="19"/>
        <v>418228.82477482822</v>
      </c>
      <c r="G64" s="2">
        <v>190</v>
      </c>
      <c r="H64" s="2">
        <v>80</v>
      </c>
      <c r="I64" s="2">
        <f t="shared" si="12"/>
        <v>28352.873698647883</v>
      </c>
      <c r="J64" s="2">
        <f t="shared" si="5"/>
        <v>388928.30862342776</v>
      </c>
      <c r="K64" s="2">
        <f t="shared" si="13"/>
        <v>26980</v>
      </c>
      <c r="M64" s="13">
        <v>30000</v>
      </c>
      <c r="N64" s="2">
        <v>160</v>
      </c>
      <c r="O64" s="2">
        <v>150</v>
      </c>
      <c r="P64" s="2">
        <v>1200</v>
      </c>
      <c r="Q64" s="2">
        <f t="shared" si="14"/>
        <v>1637845773.6826868</v>
      </c>
      <c r="R64" s="2">
        <f t="shared" si="15"/>
        <v>571707345.25953591</v>
      </c>
      <c r="S64" s="2">
        <f t="shared" si="16"/>
        <v>0.34906054919570068</v>
      </c>
      <c r="T64" s="12">
        <v>12857.143</v>
      </c>
    </row>
    <row r="65" spans="1:20" x14ac:dyDescent="0.2">
      <c r="A65" s="2" t="s">
        <v>32</v>
      </c>
      <c r="B65" s="1" t="s">
        <v>47</v>
      </c>
      <c r="C65" s="2">
        <v>130</v>
      </c>
      <c r="D65" s="2">
        <v>60</v>
      </c>
      <c r="E65" s="2">
        <f>PI()*((C65/2)^2)</f>
        <v>13273.228961416877</v>
      </c>
      <c r="F65" s="2">
        <f t="shared" si="19"/>
        <v>367679.47261542594</v>
      </c>
      <c r="G65" s="2">
        <v>170</v>
      </c>
      <c r="H65" s="2">
        <v>70</v>
      </c>
      <c r="I65" s="2">
        <f t="shared" si="12"/>
        <v>22698.006922186254</v>
      </c>
      <c r="J65" s="2">
        <f t="shared" si="5"/>
        <v>394062.62017684471</v>
      </c>
      <c r="K65" s="2">
        <f t="shared" si="13"/>
        <v>24000</v>
      </c>
      <c r="M65" s="13">
        <v>27000</v>
      </c>
      <c r="N65" s="2">
        <v>100</v>
      </c>
      <c r="O65" s="2">
        <v>100</v>
      </c>
      <c r="P65" s="2">
        <v>1300</v>
      </c>
      <c r="Q65" s="2">
        <f t="shared" si="14"/>
        <v>1363226816.3611867</v>
      </c>
      <c r="R65" s="2">
        <f t="shared" si="15"/>
        <v>452389342.11693019</v>
      </c>
      <c r="S65" s="2">
        <f t="shared" si="16"/>
        <v>0.33185185083468144</v>
      </c>
      <c r="T65" s="12">
        <v>12857.143</v>
      </c>
    </row>
    <row r="66" spans="1:20" x14ac:dyDescent="0.2">
      <c r="A66" s="2" t="s">
        <v>33</v>
      </c>
      <c r="B66" s="1" t="s">
        <v>47</v>
      </c>
      <c r="C66" s="2">
        <v>120</v>
      </c>
      <c r="D66" s="2">
        <v>80</v>
      </c>
      <c r="E66" s="2">
        <f>PI()*((C66/2)^2)</f>
        <v>11309.733552923255</v>
      </c>
      <c r="F66" s="2">
        <f t="shared" si="19"/>
        <v>282743.3388230814</v>
      </c>
      <c r="G66" s="2">
        <v>200</v>
      </c>
      <c r="H66" s="2">
        <v>60</v>
      </c>
      <c r="I66" s="2">
        <f t="shared" ref="I66:I83" si="20">PI()*((G66/2)^2)</f>
        <v>31415.926535897932</v>
      </c>
      <c r="J66" s="2">
        <f t="shared" si="5"/>
        <v>464732.64106357889</v>
      </c>
      <c r="K66" s="2">
        <f t="shared" si="13"/>
        <v>18000</v>
      </c>
      <c r="M66" s="2">
        <v>21600</v>
      </c>
      <c r="N66" s="2">
        <v>100</v>
      </c>
      <c r="O66" s="2">
        <v>200</v>
      </c>
      <c r="P66" s="2">
        <v>1500</v>
      </c>
      <c r="Q66" s="2">
        <f t="shared" si="14"/>
        <v>936149107.7478776</v>
      </c>
      <c r="R66" s="2">
        <f t="shared" si="15"/>
        <v>254469004.94077325</v>
      </c>
      <c r="S66" s="2">
        <f t="shared" si="16"/>
        <v>0.27182529239701686</v>
      </c>
      <c r="T66" s="12">
        <v>12857.143</v>
      </c>
    </row>
    <row r="67" spans="1:20" x14ac:dyDescent="0.2">
      <c r="A67" s="2" t="s">
        <v>34</v>
      </c>
      <c r="B67" s="1" t="s">
        <v>47</v>
      </c>
      <c r="C67" s="2">
        <v>260</v>
      </c>
      <c r="D67" s="2">
        <v>70</v>
      </c>
      <c r="E67" s="2">
        <f t="shared" ref="E67:E75" si="21">PI()*((C67/2)^2)</f>
        <v>53092.915845667507</v>
      </c>
      <c r="F67" s="2">
        <f t="shared" si="19"/>
        <v>487538.25386287883</v>
      </c>
      <c r="G67" s="2">
        <v>220</v>
      </c>
      <c r="H67" s="2">
        <v>40</v>
      </c>
      <c r="I67" s="2">
        <f t="shared" si="20"/>
        <v>38013.2711084365</v>
      </c>
      <c r="J67" s="2">
        <f t="shared" si="5"/>
        <v>562326.49568693049</v>
      </c>
      <c r="K67" s="2">
        <f t="shared" si="13"/>
        <v>18040</v>
      </c>
      <c r="M67" s="2">
        <v>21000</v>
      </c>
      <c r="N67" s="2">
        <v>100</v>
      </c>
      <c r="O67" s="2">
        <v>180</v>
      </c>
      <c r="P67" s="2">
        <v>1200</v>
      </c>
      <c r="Q67" s="2">
        <f t="shared" si="14"/>
        <v>893936340.57372582</v>
      </c>
      <c r="R67" s="2">
        <f t="shared" si="15"/>
        <v>255601234.93312702</v>
      </c>
      <c r="S67" s="2">
        <f t="shared" si="16"/>
        <v>0.28592778180276557</v>
      </c>
      <c r="T67" s="12">
        <v>12857.143</v>
      </c>
    </row>
    <row r="68" spans="1:20" x14ac:dyDescent="0.2">
      <c r="A68" s="2" t="s">
        <v>35</v>
      </c>
      <c r="B68" s="1" t="s">
        <v>47</v>
      </c>
      <c r="C68" s="2">
        <v>190</v>
      </c>
      <c r="D68" s="2">
        <v>80</v>
      </c>
      <c r="E68" s="2">
        <f t="shared" si="21"/>
        <v>28352.873698647883</v>
      </c>
      <c r="F68" s="2">
        <f t="shared" si="19"/>
        <v>388928.30862342776</v>
      </c>
      <c r="G68" s="2">
        <v>200</v>
      </c>
      <c r="H68" s="2">
        <v>50</v>
      </c>
      <c r="I68" s="2">
        <f t="shared" si="20"/>
        <v>31415.926535897932</v>
      </c>
      <c r="J68" s="2">
        <f t="shared" ref="J68:J131" si="22">I68*(1000000/((G68+H68)^2))</f>
        <v>502654.82457436691</v>
      </c>
      <c r="K68" s="2">
        <f t="shared" si="13"/>
        <v>15000</v>
      </c>
      <c r="M68" s="2">
        <v>18000</v>
      </c>
      <c r="N68" s="2">
        <v>100</v>
      </c>
      <c r="O68" s="2">
        <v>200</v>
      </c>
      <c r="P68" s="2">
        <v>1200</v>
      </c>
      <c r="Q68" s="2">
        <f t="shared" si="14"/>
        <v>698210445.57694471</v>
      </c>
      <c r="R68" s="2">
        <f t="shared" si="15"/>
        <v>176714586.76442587</v>
      </c>
      <c r="S68" s="2">
        <f t="shared" si="16"/>
        <v>0.25309645234310868</v>
      </c>
      <c r="T68" s="12">
        <v>12857.143</v>
      </c>
    </row>
    <row r="69" spans="1:20" x14ac:dyDescent="0.2">
      <c r="A69" s="2" t="s">
        <v>36</v>
      </c>
      <c r="B69" s="1" t="s">
        <v>47</v>
      </c>
      <c r="C69" s="2">
        <v>120</v>
      </c>
      <c r="D69" s="2">
        <v>90</v>
      </c>
      <c r="E69" s="2">
        <f t="shared" si="21"/>
        <v>11309.733552923255</v>
      </c>
      <c r="F69" s="2">
        <f t="shared" si="19"/>
        <v>256456.54315018718</v>
      </c>
      <c r="G69" s="2">
        <v>190</v>
      </c>
      <c r="H69" s="2">
        <v>40</v>
      </c>
      <c r="I69" s="2">
        <f t="shared" si="20"/>
        <v>28352.873698647883</v>
      </c>
      <c r="J69" s="2">
        <f t="shared" si="22"/>
        <v>535971.14742245525</v>
      </c>
      <c r="K69" s="2">
        <f t="shared" si="13"/>
        <v>10600</v>
      </c>
      <c r="M69" s="2">
        <v>13400</v>
      </c>
      <c r="N69" s="2">
        <v>100</v>
      </c>
      <c r="O69" s="2">
        <v>200</v>
      </c>
      <c r="P69" s="2">
        <v>1100</v>
      </c>
      <c r="Q69" s="2">
        <f t="shared" si="14"/>
        <v>446192715.47578984</v>
      </c>
      <c r="R69" s="2">
        <f t="shared" si="15"/>
        <v>88247337.639337286</v>
      </c>
      <c r="S69" s="2">
        <f t="shared" si="16"/>
        <v>0.19777852613581168</v>
      </c>
      <c r="T69" s="12">
        <v>12857.143</v>
      </c>
    </row>
    <row r="70" spans="1:20" x14ac:dyDescent="0.2">
      <c r="A70" s="2" t="s">
        <v>36</v>
      </c>
      <c r="B70" s="1" t="s">
        <v>47</v>
      </c>
      <c r="C70" s="2">
        <v>120</v>
      </c>
      <c r="D70" s="2">
        <v>90</v>
      </c>
      <c r="E70" s="2">
        <f t="shared" si="21"/>
        <v>11309.733552923255</v>
      </c>
      <c r="F70" s="2">
        <f t="shared" si="19"/>
        <v>256456.54315018718</v>
      </c>
      <c r="G70" s="2">
        <v>190</v>
      </c>
      <c r="H70" s="2">
        <v>40</v>
      </c>
      <c r="I70" s="2">
        <f t="shared" si="20"/>
        <v>28352.873698647883</v>
      </c>
      <c r="J70" s="2">
        <f t="shared" si="22"/>
        <v>535971.14742245525</v>
      </c>
      <c r="K70" s="2">
        <f t="shared" si="13"/>
        <v>10400</v>
      </c>
      <c r="M70" s="2">
        <v>13400</v>
      </c>
      <c r="N70" s="2">
        <v>100</v>
      </c>
      <c r="O70" s="2">
        <v>300</v>
      </c>
      <c r="P70" s="2">
        <v>1100</v>
      </c>
      <c r="Q70" s="2">
        <f t="shared" si="14"/>
        <v>446192715.47578984</v>
      </c>
      <c r="R70" s="2">
        <f t="shared" si="15"/>
        <v>84948665.353068009</v>
      </c>
      <c r="S70" s="2">
        <f t="shared" si="16"/>
        <v>0.190385594400582</v>
      </c>
      <c r="T70" s="12">
        <v>12857.143</v>
      </c>
    </row>
    <row r="71" spans="1:20" x14ac:dyDescent="0.2">
      <c r="A71" s="2" t="s">
        <v>37</v>
      </c>
      <c r="B71" s="1" t="s">
        <v>47</v>
      </c>
      <c r="C71" s="2">
        <v>190</v>
      </c>
      <c r="D71" s="2">
        <v>70</v>
      </c>
      <c r="E71" s="2">
        <f t="shared" si="21"/>
        <v>28352.873698647883</v>
      </c>
      <c r="F71" s="2">
        <f t="shared" si="19"/>
        <v>419421.20855987992</v>
      </c>
      <c r="G71" s="2">
        <v>170</v>
      </c>
      <c r="H71" s="2">
        <v>50</v>
      </c>
      <c r="I71" s="2">
        <f t="shared" si="20"/>
        <v>22698.006922186254</v>
      </c>
      <c r="J71" s="2">
        <f t="shared" si="22"/>
        <v>468967.08516913751</v>
      </c>
      <c r="K71" s="2">
        <f t="shared" si="13"/>
        <v>9360</v>
      </c>
      <c r="M71" s="2">
        <v>12600</v>
      </c>
      <c r="N71" s="2">
        <v>100</v>
      </c>
      <c r="O71" s="2">
        <v>120</v>
      </c>
      <c r="P71" s="2">
        <v>1400</v>
      </c>
      <c r="Q71" s="2">
        <f t="shared" si="14"/>
        <v>408065932.15606624</v>
      </c>
      <c r="R71" s="2">
        <f t="shared" si="15"/>
        <v>68808418.935985088</v>
      </c>
      <c r="S71" s="2">
        <f t="shared" si="16"/>
        <v>0.16862083676632203</v>
      </c>
      <c r="T71" s="12">
        <v>12857.143</v>
      </c>
    </row>
    <row r="72" spans="1:20" x14ac:dyDescent="0.2">
      <c r="A72" s="2" t="s">
        <v>38</v>
      </c>
      <c r="B72" s="1" t="s">
        <v>47</v>
      </c>
      <c r="C72" s="2">
        <v>190</v>
      </c>
      <c r="D72" s="2">
        <v>80</v>
      </c>
      <c r="E72" s="2">
        <f t="shared" si="21"/>
        <v>28352.873698647883</v>
      </c>
      <c r="F72" s="2">
        <f t="shared" si="19"/>
        <v>388928.30862342776</v>
      </c>
      <c r="G72" s="2">
        <v>220</v>
      </c>
      <c r="H72" s="2">
        <v>70</v>
      </c>
      <c r="I72" s="2">
        <f t="shared" si="20"/>
        <v>38013.2711084365</v>
      </c>
      <c r="J72" s="2">
        <f t="shared" si="22"/>
        <v>452000.8455224316</v>
      </c>
      <c r="K72" s="2">
        <f t="shared" si="13"/>
        <v>5900</v>
      </c>
      <c r="M72" s="2">
        <v>9700</v>
      </c>
      <c r="N72" s="2">
        <v>100</v>
      </c>
      <c r="O72" s="2">
        <v>200</v>
      </c>
      <c r="P72" s="2">
        <v>1600</v>
      </c>
      <c r="Q72" s="2">
        <f t="shared" si="14"/>
        <v>283273452.38898402</v>
      </c>
      <c r="R72" s="2">
        <f t="shared" si="15"/>
        <v>27339710.067865174</v>
      </c>
      <c r="S72" s="2">
        <f t="shared" si="16"/>
        <v>9.6513491953785238E-2</v>
      </c>
      <c r="T72" s="12">
        <v>12857.143</v>
      </c>
    </row>
    <row r="73" spans="1:20" x14ac:dyDescent="0.2">
      <c r="A73" s="2" t="s">
        <v>39</v>
      </c>
      <c r="B73" s="1" t="s">
        <v>47</v>
      </c>
      <c r="C73" s="2">
        <v>150</v>
      </c>
      <c r="D73" s="2">
        <v>90</v>
      </c>
      <c r="E73" s="2">
        <f t="shared" si="21"/>
        <v>17671.458676442588</v>
      </c>
      <c r="F73" s="2">
        <f t="shared" si="19"/>
        <v>306796.15757712827</v>
      </c>
      <c r="G73" s="2">
        <v>180</v>
      </c>
      <c r="H73" s="2">
        <v>60</v>
      </c>
      <c r="I73" s="2">
        <f t="shared" si="20"/>
        <v>25446.900494077323</v>
      </c>
      <c r="J73" s="2">
        <f t="shared" si="22"/>
        <v>441786.46691106464</v>
      </c>
      <c r="K73" s="2">
        <f t="shared" si="13"/>
        <v>6680</v>
      </c>
      <c r="M73" s="2">
        <v>9700</v>
      </c>
      <c r="N73" s="2">
        <v>110</v>
      </c>
      <c r="O73" s="2">
        <v>200</v>
      </c>
      <c r="P73" s="2">
        <v>1200</v>
      </c>
      <c r="Q73" s="2">
        <f t="shared" si="14"/>
        <v>283273452.38898402</v>
      </c>
      <c r="R73" s="2">
        <f t="shared" si="15"/>
        <v>35046351.006386295</v>
      </c>
      <c r="S73" s="2">
        <f t="shared" si="16"/>
        <v>0.12371915091521363</v>
      </c>
      <c r="T73" s="12">
        <v>12857.143</v>
      </c>
    </row>
    <row r="74" spans="1:20" x14ac:dyDescent="0.2">
      <c r="A74" s="2" t="s">
        <v>40</v>
      </c>
      <c r="B74" s="1" t="s">
        <v>47</v>
      </c>
      <c r="C74" s="2">
        <v>150</v>
      </c>
      <c r="D74" s="2">
        <v>60</v>
      </c>
      <c r="E74" s="2">
        <f t="shared" si="21"/>
        <v>17671.458676442588</v>
      </c>
      <c r="F74" s="2">
        <f t="shared" si="19"/>
        <v>400713.34867216751</v>
      </c>
      <c r="G74" s="2">
        <v>220</v>
      </c>
      <c r="H74" s="2">
        <v>40</v>
      </c>
      <c r="I74" s="2">
        <f t="shared" si="20"/>
        <v>38013.2711084365</v>
      </c>
      <c r="J74" s="2">
        <f t="shared" si="22"/>
        <v>562326.49568693049</v>
      </c>
      <c r="K74" s="2">
        <f t="shared" si="13"/>
        <v>3220</v>
      </c>
      <c r="M74" s="2">
        <v>6300</v>
      </c>
      <c r="N74" s="2">
        <v>140</v>
      </c>
      <c r="O74" s="2">
        <v>200</v>
      </c>
      <c r="P74" s="2">
        <v>1200</v>
      </c>
      <c r="Q74" s="2">
        <f t="shared" si="14"/>
        <v>162169937.09342134</v>
      </c>
      <c r="R74" s="2">
        <f t="shared" si="15"/>
        <v>8143322.3173701027</v>
      </c>
      <c r="S74" s="2">
        <f t="shared" si="16"/>
        <v>5.0214746723857791E-2</v>
      </c>
      <c r="T74" s="12">
        <v>12857.143</v>
      </c>
    </row>
    <row r="75" spans="1:20" x14ac:dyDescent="0.2">
      <c r="A75" s="2" t="s">
        <v>41</v>
      </c>
      <c r="B75" s="1" t="s">
        <v>47</v>
      </c>
      <c r="C75" s="2">
        <v>110</v>
      </c>
      <c r="D75" s="2">
        <v>70</v>
      </c>
      <c r="E75" s="2">
        <f t="shared" si="21"/>
        <v>9503.317777109125</v>
      </c>
      <c r="F75" s="2">
        <f t="shared" si="19"/>
        <v>293312.27707126929</v>
      </c>
      <c r="G75" s="2">
        <v>210</v>
      </c>
      <c r="H75" s="2">
        <v>30</v>
      </c>
      <c r="I75" s="2">
        <f t="shared" si="20"/>
        <v>34636.059005827468</v>
      </c>
      <c r="J75" s="2">
        <f t="shared" si="22"/>
        <v>601320.46885117132</v>
      </c>
      <c r="K75" s="2">
        <f t="shared" si="13"/>
        <v>3280</v>
      </c>
      <c r="M75" s="2">
        <v>6000</v>
      </c>
      <c r="N75" s="2">
        <v>60</v>
      </c>
      <c r="O75" s="2">
        <v>200</v>
      </c>
      <c r="P75" s="2">
        <v>1100</v>
      </c>
      <c r="Q75" s="2">
        <f t="shared" si="14"/>
        <v>152705007.69561926</v>
      </c>
      <c r="R75" s="2">
        <f t="shared" si="15"/>
        <v>8449627.6010951083</v>
      </c>
      <c r="S75" s="2">
        <f t="shared" si="16"/>
        <v>5.5333009235279375E-2</v>
      </c>
      <c r="T75" s="12">
        <v>12857.143</v>
      </c>
    </row>
    <row r="76" spans="1:20" x14ac:dyDescent="0.2">
      <c r="A76" s="2" t="s">
        <v>42</v>
      </c>
      <c r="B76" s="1" t="s">
        <v>47</v>
      </c>
      <c r="C76" s="2">
        <v>170</v>
      </c>
      <c r="D76" s="2">
        <v>50</v>
      </c>
      <c r="E76" s="2">
        <f>PI()*((C76/2)^2)</f>
        <v>22698.006922186254</v>
      </c>
      <c r="F76" s="2">
        <f t="shared" si="19"/>
        <v>468967.08516913751</v>
      </c>
      <c r="G76" s="2">
        <v>110</v>
      </c>
      <c r="H76" s="2">
        <v>70</v>
      </c>
      <c r="I76" s="2">
        <f t="shared" si="20"/>
        <v>9503.317777109125</v>
      </c>
      <c r="J76" s="2">
        <f t="shared" si="22"/>
        <v>293312.27707126929</v>
      </c>
      <c r="K76" s="2">
        <f t="shared" si="13"/>
        <v>2900</v>
      </c>
      <c r="M76" s="2">
        <v>5900</v>
      </c>
      <c r="N76" s="2">
        <v>100</v>
      </c>
      <c r="O76" s="2">
        <v>100</v>
      </c>
      <c r="P76" s="2">
        <v>1300</v>
      </c>
      <c r="Q76" s="2">
        <f t="shared" si="14"/>
        <v>149592077.40668011</v>
      </c>
      <c r="R76" s="2">
        <f t="shared" si="15"/>
        <v>6605198.5541725401</v>
      </c>
      <c r="S76" s="2">
        <f t="shared" si="16"/>
        <v>4.4154735121537808E-2</v>
      </c>
      <c r="T76" s="12">
        <v>12857.143</v>
      </c>
    </row>
    <row r="77" spans="1:20" x14ac:dyDescent="0.2">
      <c r="A77" s="2" t="s">
        <v>43</v>
      </c>
      <c r="B77" s="1" t="s">
        <v>47</v>
      </c>
      <c r="G77" s="2">
        <v>190</v>
      </c>
      <c r="H77" s="2">
        <v>100</v>
      </c>
      <c r="I77" s="2">
        <f t="shared" si="20"/>
        <v>28352.873698647883</v>
      </c>
      <c r="J77" s="2">
        <f t="shared" si="22"/>
        <v>337132.86205288803</v>
      </c>
      <c r="K77" s="2">
        <f t="shared" si="13"/>
        <v>2900</v>
      </c>
      <c r="M77" s="2">
        <v>5500</v>
      </c>
      <c r="N77" s="2">
        <v>100</v>
      </c>
      <c r="O77" s="2">
        <v>100</v>
      </c>
      <c r="P77" s="2">
        <v>1100</v>
      </c>
      <c r="Q77" s="2">
        <f t="shared" si="14"/>
        <v>137348440.17948371</v>
      </c>
      <c r="R77" s="2">
        <f t="shared" si="15"/>
        <v>6605198.5541725401</v>
      </c>
      <c r="S77" s="2">
        <f t="shared" si="16"/>
        <v>4.8090815924381976E-2</v>
      </c>
      <c r="T77" s="12">
        <v>12857.143</v>
      </c>
    </row>
    <row r="78" spans="1:20" x14ac:dyDescent="0.2">
      <c r="A78" s="2" t="s">
        <v>44</v>
      </c>
      <c r="B78" s="1" t="s">
        <v>47</v>
      </c>
      <c r="C78" s="2">
        <v>130</v>
      </c>
      <c r="D78" s="2">
        <v>50</v>
      </c>
      <c r="E78" s="2">
        <f t="shared" ref="E78:E83" si="23">PI()*((C78/2)^2)</f>
        <v>13273.228961416877</v>
      </c>
      <c r="F78" s="2">
        <f t="shared" ref="F78:F83" si="24">E78*(1000000/((C78+D78)^2))</f>
        <v>409667.56053755787</v>
      </c>
      <c r="G78" s="2">
        <v>110</v>
      </c>
      <c r="H78" s="2">
        <v>130</v>
      </c>
      <c r="I78" s="2">
        <f t="shared" si="20"/>
        <v>9503.317777109125</v>
      </c>
      <c r="J78" s="2">
        <f t="shared" si="22"/>
        <v>164988.15585258897</v>
      </c>
      <c r="K78" s="2">
        <f t="shared" si="13"/>
        <v>2040</v>
      </c>
      <c r="M78" s="2">
        <v>4100</v>
      </c>
      <c r="N78" s="2">
        <v>80</v>
      </c>
      <c r="O78" s="2">
        <v>50</v>
      </c>
      <c r="P78" s="2">
        <v>900</v>
      </c>
      <c r="Q78" s="2">
        <f t="shared" si="14"/>
        <v>97051880.654142305</v>
      </c>
      <c r="R78" s="2">
        <f t="shared" si="15"/>
        <v>3268512.9967948208</v>
      </c>
      <c r="S78" s="2">
        <f t="shared" si="16"/>
        <v>3.3677997528379848E-2</v>
      </c>
      <c r="T78" s="12">
        <v>12857.143</v>
      </c>
    </row>
    <row r="79" spans="1:20" x14ac:dyDescent="0.2">
      <c r="A79" s="2" t="s">
        <v>45</v>
      </c>
      <c r="B79" s="1" t="s">
        <v>47</v>
      </c>
      <c r="C79" s="2">
        <v>130</v>
      </c>
      <c r="D79" s="2">
        <v>70</v>
      </c>
      <c r="E79" s="2">
        <f t="shared" si="23"/>
        <v>13273.228961416877</v>
      </c>
      <c r="F79" s="2">
        <f t="shared" si="24"/>
        <v>331830.72403542191</v>
      </c>
      <c r="G79" s="2">
        <v>200</v>
      </c>
      <c r="H79" s="2">
        <v>40</v>
      </c>
      <c r="I79" s="2">
        <f t="shared" si="20"/>
        <v>31415.926535897932</v>
      </c>
      <c r="J79" s="2">
        <f t="shared" si="22"/>
        <v>545415.39124822803</v>
      </c>
      <c r="K79" s="2">
        <f t="shared" si="13"/>
        <v>7740</v>
      </c>
      <c r="M79" s="2">
        <v>10900</v>
      </c>
      <c r="N79" s="2">
        <v>80</v>
      </c>
      <c r="O79" s="2">
        <v>200</v>
      </c>
      <c r="P79" s="2">
        <v>1300</v>
      </c>
      <c r="Q79" s="2">
        <f t="shared" si="14"/>
        <v>332409692.96067488</v>
      </c>
      <c r="R79" s="2">
        <f t="shared" si="15"/>
        <v>47051319.01354897</v>
      </c>
      <c r="S79" s="2">
        <f t="shared" si="16"/>
        <v>0.14154617031313613</v>
      </c>
      <c r="T79" s="12">
        <v>12857.143</v>
      </c>
    </row>
    <row r="80" spans="1:20" x14ac:dyDescent="0.2">
      <c r="A80" s="2" t="s">
        <v>46</v>
      </c>
      <c r="B80" s="1" t="s">
        <v>47</v>
      </c>
      <c r="C80" s="2">
        <v>240</v>
      </c>
      <c r="D80" s="2">
        <v>90</v>
      </c>
      <c r="E80" s="2">
        <f t="shared" si="23"/>
        <v>45238.93421169302</v>
      </c>
      <c r="F80" s="2">
        <f t="shared" si="24"/>
        <v>415417.21039203875</v>
      </c>
      <c r="G80" s="2">
        <v>280</v>
      </c>
      <c r="H80" s="2">
        <v>40</v>
      </c>
      <c r="I80" s="2">
        <f t="shared" si="20"/>
        <v>61575.216010359945</v>
      </c>
      <c r="J80" s="2">
        <f t="shared" si="22"/>
        <v>601320.46885117132</v>
      </c>
      <c r="K80" s="2">
        <f t="shared" si="13"/>
        <v>28900</v>
      </c>
      <c r="M80" s="13">
        <v>33000</v>
      </c>
      <c r="N80" s="2">
        <v>150</v>
      </c>
      <c r="O80" s="2">
        <v>300</v>
      </c>
      <c r="P80" s="2">
        <v>1600</v>
      </c>
      <c r="Q80" s="2">
        <f t="shared" si="14"/>
        <v>1939601704.5146887</v>
      </c>
      <c r="R80" s="2">
        <f t="shared" si="15"/>
        <v>655972400.05118275</v>
      </c>
      <c r="S80" s="2">
        <f t="shared" si="16"/>
        <v>0.33819953783517365</v>
      </c>
      <c r="T80" s="12">
        <v>12857.143</v>
      </c>
    </row>
    <row r="81" spans="1:20" x14ac:dyDescent="0.2">
      <c r="A81" s="2" t="s">
        <v>49</v>
      </c>
      <c r="B81" s="1" t="s">
        <v>48</v>
      </c>
      <c r="C81" s="2">
        <v>150</v>
      </c>
      <c r="D81" s="2">
        <v>60</v>
      </c>
      <c r="E81" s="2">
        <f t="shared" si="23"/>
        <v>17671.458676442588</v>
      </c>
      <c r="F81" s="2">
        <f t="shared" si="24"/>
        <v>400713.34867216751</v>
      </c>
      <c r="G81" s="2">
        <v>180</v>
      </c>
      <c r="H81" s="2">
        <v>100</v>
      </c>
      <c r="I81" s="2">
        <f t="shared" si="20"/>
        <v>25446.900494077323</v>
      </c>
      <c r="J81" s="2">
        <f t="shared" si="22"/>
        <v>324577.81242445565</v>
      </c>
      <c r="K81" s="2">
        <f t="shared" si="13"/>
        <v>4500</v>
      </c>
      <c r="M81" s="2">
        <v>7500</v>
      </c>
      <c r="N81" s="2">
        <v>100</v>
      </c>
      <c r="O81" s="2">
        <v>200</v>
      </c>
      <c r="P81" s="2">
        <v>1200</v>
      </c>
      <c r="Q81" s="2">
        <f t="shared" si="14"/>
        <v>264843079.94657329</v>
      </c>
      <c r="R81" s="2">
        <f t="shared" si="15"/>
        <v>15904312.808798328</v>
      </c>
      <c r="S81" s="2">
        <f t="shared" si="16"/>
        <v>6.0051834512748835E-2</v>
      </c>
      <c r="T81" s="12">
        <v>18351.350999999999</v>
      </c>
    </row>
    <row r="82" spans="1:20" x14ac:dyDescent="0.2">
      <c r="A82" s="2" t="s">
        <v>51</v>
      </c>
      <c r="B82" s="1" t="s">
        <v>50</v>
      </c>
      <c r="C82" s="2">
        <v>120</v>
      </c>
      <c r="D82" s="2">
        <v>170</v>
      </c>
      <c r="E82" s="2">
        <f t="shared" si="23"/>
        <v>11309.733552923255</v>
      </c>
      <c r="F82" s="2">
        <f t="shared" si="24"/>
        <v>134479.59040336809</v>
      </c>
      <c r="G82" s="2">
        <v>100</v>
      </c>
      <c r="H82" s="2">
        <v>70</v>
      </c>
      <c r="I82" s="2">
        <f t="shared" si="20"/>
        <v>7853.981633974483</v>
      </c>
      <c r="J82" s="2">
        <f t="shared" si="22"/>
        <v>271764.07037973992</v>
      </c>
      <c r="K82" s="2">
        <f t="shared" si="13"/>
        <v>10640</v>
      </c>
      <c r="M82" s="2">
        <v>12900</v>
      </c>
      <c r="N82" s="2">
        <v>80</v>
      </c>
      <c r="O82" s="2">
        <v>50</v>
      </c>
      <c r="P82" s="2">
        <v>1000</v>
      </c>
      <c r="Q82" s="2">
        <f t="shared" si="14"/>
        <v>494087536.70935607</v>
      </c>
      <c r="R82" s="2">
        <f t="shared" si="15"/>
        <v>88914611.918959767</v>
      </c>
      <c r="S82" s="2">
        <f t="shared" si="16"/>
        <v>0.17995720456973038</v>
      </c>
      <c r="T82" s="12">
        <v>16733.332999999999</v>
      </c>
    </row>
    <row r="83" spans="1:20" x14ac:dyDescent="0.2">
      <c r="A83" s="2" t="s">
        <v>52</v>
      </c>
      <c r="B83" s="1" t="s">
        <v>50</v>
      </c>
      <c r="C83" s="2">
        <v>150</v>
      </c>
      <c r="D83" s="2">
        <v>110</v>
      </c>
      <c r="E83" s="2">
        <f t="shared" si="23"/>
        <v>17671.458676442588</v>
      </c>
      <c r="F83" s="2">
        <f t="shared" si="24"/>
        <v>261412.11059826313</v>
      </c>
      <c r="G83" s="2">
        <v>110</v>
      </c>
      <c r="H83" s="2">
        <v>70</v>
      </c>
      <c r="I83" s="2">
        <f t="shared" si="20"/>
        <v>9503.317777109125</v>
      </c>
      <c r="J83" s="2">
        <f t="shared" si="22"/>
        <v>293312.27707126929</v>
      </c>
      <c r="K83" s="2">
        <f t="shared" si="13"/>
        <v>6860</v>
      </c>
      <c r="M83" s="2">
        <v>9000</v>
      </c>
      <c r="N83" s="2">
        <v>80</v>
      </c>
      <c r="O83" s="2">
        <v>90</v>
      </c>
      <c r="P83" s="2">
        <v>900</v>
      </c>
      <c r="Q83" s="2">
        <f t="shared" si="14"/>
        <v>308583978.86111164</v>
      </c>
      <c r="R83" s="2">
        <f t="shared" si="15"/>
        <v>36960523.410218559</v>
      </c>
      <c r="S83" s="2">
        <f t="shared" si="16"/>
        <v>0.11977460251380664</v>
      </c>
      <c r="T83" s="12">
        <v>16733.332999999999</v>
      </c>
    </row>
    <row r="84" spans="1:20" x14ac:dyDescent="0.2">
      <c r="A84" s="2" t="s">
        <v>54</v>
      </c>
      <c r="B84" s="1" t="s">
        <v>53</v>
      </c>
      <c r="N84" s="2">
        <v>180</v>
      </c>
      <c r="O84" s="2">
        <v>180</v>
      </c>
      <c r="P84" s="2">
        <v>600</v>
      </c>
      <c r="T84" s="8">
        <v>20333</v>
      </c>
    </row>
    <row r="85" spans="1:20" x14ac:dyDescent="0.2">
      <c r="A85" s="2" t="s">
        <v>55</v>
      </c>
      <c r="B85" s="1" t="s">
        <v>53</v>
      </c>
      <c r="C85" s="2">
        <v>100</v>
      </c>
      <c r="D85" s="2">
        <v>80</v>
      </c>
      <c r="E85" s="2">
        <f t="shared" ref="E85:E103" si="25">PI()*((C85/2)^2)</f>
        <v>7853.981633974483</v>
      </c>
      <c r="F85" s="2">
        <f t="shared" ref="F85:F103" si="26">E85*(1000000/((C85+D85)^2))</f>
        <v>242406.84055476799</v>
      </c>
      <c r="G85" s="2">
        <v>130</v>
      </c>
      <c r="H85" s="2">
        <v>80</v>
      </c>
      <c r="I85" s="2">
        <f t="shared" ref="I85:I127" si="27">PI()*((G85/2)^2)</f>
        <v>13273.228961416877</v>
      </c>
      <c r="J85" s="2">
        <f t="shared" si="22"/>
        <v>300980.24855820579</v>
      </c>
      <c r="N85" s="2">
        <v>120</v>
      </c>
      <c r="O85" s="2">
        <v>120</v>
      </c>
      <c r="P85" s="2">
        <v>800</v>
      </c>
      <c r="T85" s="8">
        <v>20333</v>
      </c>
    </row>
    <row r="86" spans="1:20" x14ac:dyDescent="0.2">
      <c r="A86" s="2" t="s">
        <v>110</v>
      </c>
      <c r="B86" s="4" t="s">
        <v>146</v>
      </c>
      <c r="C86" s="2">
        <v>100</v>
      </c>
      <c r="D86" s="2">
        <v>80</v>
      </c>
      <c r="E86" s="2">
        <f t="shared" si="25"/>
        <v>7853.981633974483</v>
      </c>
      <c r="F86" s="2">
        <f t="shared" si="26"/>
        <v>242406.84055476799</v>
      </c>
      <c r="G86" s="2">
        <v>130</v>
      </c>
      <c r="H86" s="2">
        <v>90</v>
      </c>
      <c r="I86" s="2">
        <f t="shared" si="27"/>
        <v>13273.228961416877</v>
      </c>
      <c r="J86" s="2">
        <f t="shared" si="22"/>
        <v>274240.2677978694</v>
      </c>
      <c r="K86" s="2">
        <f t="shared" ref="K86:K125" si="28">M86-(2*N86+2*P86+2*O86)</f>
        <v>900</v>
      </c>
      <c r="M86" s="2">
        <v>2000</v>
      </c>
      <c r="N86" s="2">
        <v>70</v>
      </c>
      <c r="O86" s="2">
        <v>80</v>
      </c>
      <c r="P86" s="2">
        <v>400</v>
      </c>
      <c r="Q86" s="2">
        <f t="shared" ref="Q86:Q116" si="29">(PI()*(M86/2))*((M86/2)+SQRT((T86^2+(M86/2)^2)))</f>
        <v>50370086.115124159</v>
      </c>
      <c r="R86" s="2">
        <f t="shared" ref="R86:R125" si="30">PI()*((K86/2)^2)</f>
        <v>636172.51235193305</v>
      </c>
      <c r="S86" s="2">
        <f t="shared" ref="S86:S125" si="31">R86/Q86</f>
        <v>1.2629966740535618E-2</v>
      </c>
      <c r="T86" s="9">
        <v>15000</v>
      </c>
    </row>
    <row r="87" spans="1:20" x14ac:dyDescent="0.2">
      <c r="A87" s="3" t="s">
        <v>111</v>
      </c>
      <c r="B87" s="4" t="s">
        <v>147</v>
      </c>
      <c r="C87" s="2">
        <v>100</v>
      </c>
      <c r="D87" s="2">
        <v>50</v>
      </c>
      <c r="E87" s="2">
        <f t="shared" si="25"/>
        <v>7853.981633974483</v>
      </c>
      <c r="F87" s="2">
        <f t="shared" si="26"/>
        <v>349065.85039886588</v>
      </c>
      <c r="G87" s="2">
        <v>170</v>
      </c>
      <c r="H87" s="2">
        <v>180</v>
      </c>
      <c r="I87" s="2">
        <f t="shared" si="27"/>
        <v>22698.006922186254</v>
      </c>
      <c r="J87" s="2">
        <f t="shared" si="22"/>
        <v>185289.85242601024</v>
      </c>
      <c r="K87" s="2">
        <f t="shared" si="28"/>
        <v>6300</v>
      </c>
      <c r="M87" s="2">
        <v>10100</v>
      </c>
      <c r="N87" s="2">
        <v>200</v>
      </c>
      <c r="O87" s="2">
        <v>300</v>
      </c>
      <c r="P87" s="2">
        <v>1400</v>
      </c>
      <c r="Q87" s="2">
        <f t="shared" si="29"/>
        <v>335360886.43841797</v>
      </c>
      <c r="R87" s="2">
        <f t="shared" si="30"/>
        <v>31172453.105244722</v>
      </c>
      <c r="S87" s="2">
        <f t="shared" si="31"/>
        <v>9.2951964184913652E-2</v>
      </c>
      <c r="T87" s="10">
        <v>15275.228999999999</v>
      </c>
    </row>
    <row r="88" spans="1:20" x14ac:dyDescent="0.2">
      <c r="A88" s="3" t="s">
        <v>112</v>
      </c>
      <c r="B88" s="4" t="s">
        <v>147</v>
      </c>
      <c r="C88" s="2">
        <v>100</v>
      </c>
      <c r="D88" s="2">
        <v>60</v>
      </c>
      <c r="E88" s="2">
        <f t="shared" si="25"/>
        <v>7853.981633974483</v>
      </c>
      <c r="F88" s="2">
        <f t="shared" si="26"/>
        <v>306796.15757712827</v>
      </c>
      <c r="G88" s="2">
        <v>80</v>
      </c>
      <c r="H88" s="2">
        <v>70</v>
      </c>
      <c r="I88" s="2">
        <f t="shared" si="27"/>
        <v>5026.5482457436692</v>
      </c>
      <c r="J88" s="2">
        <f t="shared" si="22"/>
        <v>223402.14425527418</v>
      </c>
      <c r="K88" s="2">
        <f t="shared" si="28"/>
        <v>3420</v>
      </c>
      <c r="M88" s="2">
        <v>5500</v>
      </c>
      <c r="N88" s="2">
        <v>200</v>
      </c>
      <c r="O88" s="2">
        <v>40</v>
      </c>
      <c r="P88" s="2">
        <v>800</v>
      </c>
      <c r="Q88" s="2">
        <f t="shared" si="29"/>
        <v>157848349.33127955</v>
      </c>
      <c r="R88" s="2">
        <f t="shared" si="30"/>
        <v>9186331.0783619136</v>
      </c>
      <c r="S88" s="2">
        <f t="shared" si="31"/>
        <v>5.8197194441877716E-2</v>
      </c>
      <c r="T88" s="10">
        <v>15275.228999999999</v>
      </c>
    </row>
    <row r="89" spans="1:20" x14ac:dyDescent="0.2">
      <c r="A89" s="3" t="s">
        <v>113</v>
      </c>
      <c r="B89" s="4" t="s">
        <v>147</v>
      </c>
      <c r="C89" s="2">
        <v>100</v>
      </c>
      <c r="D89" s="2">
        <v>60</v>
      </c>
      <c r="E89" s="2">
        <f t="shared" si="25"/>
        <v>7853.981633974483</v>
      </c>
      <c r="F89" s="2">
        <f t="shared" si="26"/>
        <v>306796.15757712827</v>
      </c>
      <c r="G89" s="2">
        <v>90</v>
      </c>
      <c r="H89" s="2">
        <v>70</v>
      </c>
      <c r="I89" s="2">
        <f t="shared" si="27"/>
        <v>6361.7251235193307</v>
      </c>
      <c r="J89" s="2">
        <f t="shared" si="22"/>
        <v>248504.88763747385</v>
      </c>
      <c r="K89" s="2">
        <f t="shared" si="28"/>
        <v>2280</v>
      </c>
      <c r="M89" s="2">
        <v>3900</v>
      </c>
      <c r="N89" s="2">
        <v>60</v>
      </c>
      <c r="O89" s="2">
        <v>50</v>
      </c>
      <c r="P89" s="2">
        <v>700</v>
      </c>
      <c r="Q89" s="2">
        <f t="shared" si="29"/>
        <v>106282984.90174983</v>
      </c>
      <c r="R89" s="2">
        <f t="shared" si="30"/>
        <v>4082813.8126052953</v>
      </c>
      <c r="S89" s="2">
        <f t="shared" si="31"/>
        <v>3.8414557291362603E-2</v>
      </c>
      <c r="T89" s="10">
        <v>15275.228999999999</v>
      </c>
    </row>
    <row r="90" spans="1:20" x14ac:dyDescent="0.2">
      <c r="A90" s="3" t="s">
        <v>114</v>
      </c>
      <c r="B90" s="4" t="s">
        <v>147</v>
      </c>
      <c r="C90" s="2">
        <v>140</v>
      </c>
      <c r="D90" s="2">
        <v>40</v>
      </c>
      <c r="E90" s="2">
        <f t="shared" si="25"/>
        <v>15393.804002589986</v>
      </c>
      <c r="F90" s="2">
        <f t="shared" si="26"/>
        <v>475117.40748734522</v>
      </c>
      <c r="G90" s="2">
        <v>100</v>
      </c>
      <c r="H90" s="2">
        <v>70</v>
      </c>
      <c r="I90" s="2">
        <f t="shared" si="27"/>
        <v>7853.981633974483</v>
      </c>
      <c r="J90" s="2">
        <f t="shared" si="22"/>
        <v>271764.07037973992</v>
      </c>
      <c r="K90" s="2">
        <f t="shared" si="28"/>
        <v>1260</v>
      </c>
      <c r="M90" s="2">
        <v>2800</v>
      </c>
      <c r="N90" s="2">
        <v>120</v>
      </c>
      <c r="O90" s="2">
        <v>50</v>
      </c>
      <c r="P90" s="2">
        <v>600</v>
      </c>
      <c r="Q90" s="2">
        <f t="shared" si="29"/>
        <v>73623071.121272609</v>
      </c>
      <c r="R90" s="2">
        <f t="shared" si="30"/>
        <v>1246898.1242097889</v>
      </c>
      <c r="S90" s="2">
        <f t="shared" si="31"/>
        <v>1.6936241659301153E-2</v>
      </c>
      <c r="T90" s="10">
        <v>15275.228999999999</v>
      </c>
    </row>
    <row r="91" spans="1:20" x14ac:dyDescent="0.2">
      <c r="A91" s="3" t="s">
        <v>115</v>
      </c>
      <c r="B91" s="4" t="s">
        <v>147</v>
      </c>
      <c r="C91" s="2">
        <v>120</v>
      </c>
      <c r="D91" s="2">
        <v>50</v>
      </c>
      <c r="E91" s="2">
        <f t="shared" si="25"/>
        <v>11309.733552923255</v>
      </c>
      <c r="F91" s="2">
        <f t="shared" si="26"/>
        <v>391340.26134682546</v>
      </c>
      <c r="G91" s="2">
        <v>90</v>
      </c>
      <c r="H91" s="2">
        <v>60</v>
      </c>
      <c r="I91" s="2">
        <f t="shared" si="27"/>
        <v>6361.7251235193307</v>
      </c>
      <c r="J91" s="2">
        <f t="shared" si="22"/>
        <v>282743.33882308134</v>
      </c>
      <c r="K91" s="2">
        <f t="shared" si="28"/>
        <v>1240</v>
      </c>
      <c r="M91" s="2">
        <v>2700</v>
      </c>
      <c r="N91" s="2">
        <v>90</v>
      </c>
      <c r="O91" s="2">
        <v>40</v>
      </c>
      <c r="P91" s="2">
        <v>600</v>
      </c>
      <c r="Q91" s="2">
        <f t="shared" si="29"/>
        <v>70762606.75200741</v>
      </c>
      <c r="R91" s="2">
        <f t="shared" si="30"/>
        <v>1207628.2160399165</v>
      </c>
      <c r="S91" s="2">
        <f t="shared" si="31"/>
        <v>1.7065909121637302E-2</v>
      </c>
      <c r="T91" s="10">
        <v>15275.228999999999</v>
      </c>
    </row>
    <row r="92" spans="1:20" x14ac:dyDescent="0.2">
      <c r="A92" s="3" t="s">
        <v>116</v>
      </c>
      <c r="B92" s="4" t="s">
        <v>147</v>
      </c>
      <c r="C92" s="2">
        <v>100</v>
      </c>
      <c r="D92" s="2">
        <v>60</v>
      </c>
      <c r="E92" s="2">
        <f t="shared" si="25"/>
        <v>7853.981633974483</v>
      </c>
      <c r="F92" s="2">
        <f t="shared" si="26"/>
        <v>306796.15757712827</v>
      </c>
      <c r="G92" s="2">
        <v>70</v>
      </c>
      <c r="H92" s="2">
        <v>90</v>
      </c>
      <c r="I92" s="2">
        <f t="shared" si="27"/>
        <v>3848.4510006474966</v>
      </c>
      <c r="J92" s="2">
        <f t="shared" si="22"/>
        <v>150330.11721279283</v>
      </c>
      <c r="K92" s="2">
        <f t="shared" si="28"/>
        <v>960</v>
      </c>
      <c r="M92" s="2">
        <v>1900</v>
      </c>
      <c r="N92" s="2">
        <v>100</v>
      </c>
      <c r="O92" s="2">
        <v>70</v>
      </c>
      <c r="P92" s="2">
        <v>300</v>
      </c>
      <c r="Q92" s="2">
        <f t="shared" si="29"/>
        <v>48512488.498816304</v>
      </c>
      <c r="R92" s="2">
        <f t="shared" si="30"/>
        <v>723822.94738708832</v>
      </c>
      <c r="S92" s="2">
        <f t="shared" si="31"/>
        <v>1.4920342571269035E-2</v>
      </c>
      <c r="T92" s="10">
        <v>15275.228999999999</v>
      </c>
    </row>
    <row r="93" spans="1:20" x14ac:dyDescent="0.2">
      <c r="A93" s="3" t="s">
        <v>116</v>
      </c>
      <c r="B93" s="4" t="s">
        <v>147</v>
      </c>
      <c r="C93" s="2">
        <v>100</v>
      </c>
      <c r="D93" s="2">
        <v>60</v>
      </c>
      <c r="E93" s="2">
        <f t="shared" si="25"/>
        <v>7853.981633974483</v>
      </c>
      <c r="F93" s="2">
        <f t="shared" si="26"/>
        <v>306796.15757712827</v>
      </c>
      <c r="G93" s="2">
        <v>70</v>
      </c>
      <c r="H93" s="2">
        <v>90</v>
      </c>
      <c r="I93" s="2">
        <f t="shared" si="27"/>
        <v>3848.4510006474966</v>
      </c>
      <c r="J93" s="2">
        <f t="shared" si="22"/>
        <v>150330.11721279283</v>
      </c>
      <c r="K93" s="2">
        <f t="shared" si="28"/>
        <v>760</v>
      </c>
      <c r="M93" s="2">
        <v>1900</v>
      </c>
      <c r="N93" s="2">
        <v>100</v>
      </c>
      <c r="O93" s="2">
        <v>70</v>
      </c>
      <c r="P93" s="2">
        <v>400</v>
      </c>
      <c r="Q93" s="2">
        <f t="shared" si="29"/>
        <v>48512488.498816304</v>
      </c>
      <c r="R93" s="2">
        <f t="shared" si="30"/>
        <v>453645.97917836613</v>
      </c>
      <c r="S93" s="2">
        <f t="shared" si="31"/>
        <v>9.3511174795627115E-3</v>
      </c>
      <c r="T93" s="10">
        <v>15275.228999999999</v>
      </c>
    </row>
    <row r="94" spans="1:20" x14ac:dyDescent="0.2">
      <c r="A94" s="3" t="s">
        <v>117</v>
      </c>
      <c r="B94" s="4" t="s">
        <v>147</v>
      </c>
      <c r="C94" s="2">
        <v>80</v>
      </c>
      <c r="D94" s="2">
        <v>30</v>
      </c>
      <c r="E94" s="2">
        <f t="shared" si="25"/>
        <v>5026.5482457436692</v>
      </c>
      <c r="F94" s="2">
        <f t="shared" si="26"/>
        <v>415417.2103920388</v>
      </c>
      <c r="G94" s="2">
        <v>90</v>
      </c>
      <c r="H94" s="2">
        <v>50</v>
      </c>
      <c r="I94" s="2">
        <f t="shared" si="27"/>
        <v>6361.7251235193307</v>
      </c>
      <c r="J94" s="2">
        <f t="shared" si="22"/>
        <v>324577.81242445565</v>
      </c>
      <c r="K94" s="2">
        <f t="shared" si="28"/>
        <v>380</v>
      </c>
      <c r="M94" s="2">
        <v>1100</v>
      </c>
      <c r="N94" s="2">
        <v>20</v>
      </c>
      <c r="O94" s="2">
        <v>40</v>
      </c>
      <c r="P94" s="2">
        <v>300</v>
      </c>
      <c r="Q94" s="2">
        <f t="shared" si="29"/>
        <v>27361136.027007408</v>
      </c>
      <c r="R94" s="2">
        <f t="shared" si="30"/>
        <v>113411.49479459153</v>
      </c>
      <c r="S94" s="2">
        <f t="shared" si="31"/>
        <v>4.1449848676840843E-3</v>
      </c>
      <c r="T94" s="10">
        <v>15275.228999999999</v>
      </c>
    </row>
    <row r="95" spans="1:20" x14ac:dyDescent="0.2">
      <c r="A95" s="3" t="s">
        <v>118</v>
      </c>
      <c r="B95" s="4" t="s">
        <v>148</v>
      </c>
      <c r="C95" s="2">
        <v>90</v>
      </c>
      <c r="D95" s="2">
        <v>60</v>
      </c>
      <c r="E95" s="2">
        <f t="shared" si="25"/>
        <v>6361.7251235193307</v>
      </c>
      <c r="F95" s="2">
        <f t="shared" si="26"/>
        <v>282743.33882308134</v>
      </c>
      <c r="G95" s="2">
        <v>120</v>
      </c>
      <c r="H95" s="2">
        <v>40</v>
      </c>
      <c r="I95" s="2">
        <f t="shared" si="27"/>
        <v>11309.733552923255</v>
      </c>
      <c r="J95" s="2">
        <f t="shared" si="22"/>
        <v>441786.46691106464</v>
      </c>
      <c r="K95" s="2">
        <f t="shared" si="28"/>
        <v>8400</v>
      </c>
      <c r="M95" s="2">
        <v>12800</v>
      </c>
      <c r="N95" s="2">
        <v>100</v>
      </c>
      <c r="O95" s="2">
        <v>100</v>
      </c>
      <c r="P95" s="2">
        <v>2000</v>
      </c>
      <c r="Q95" s="2">
        <f t="shared" si="29"/>
        <v>584563736.99303257</v>
      </c>
      <c r="R95" s="2">
        <f t="shared" si="30"/>
        <v>55417694.409323953</v>
      </c>
      <c r="S95" s="2">
        <f t="shared" si="31"/>
        <v>9.4801799876245957E-2</v>
      </c>
      <c r="T95" s="10">
        <v>21751.825000000001</v>
      </c>
    </row>
    <row r="96" spans="1:20" x14ac:dyDescent="0.2">
      <c r="A96" s="3" t="s">
        <v>119</v>
      </c>
      <c r="B96" s="4" t="s">
        <v>148</v>
      </c>
      <c r="C96" s="2">
        <v>210</v>
      </c>
      <c r="D96" s="2">
        <v>80</v>
      </c>
      <c r="E96" s="2">
        <f t="shared" si="25"/>
        <v>34636.059005827468</v>
      </c>
      <c r="F96" s="2">
        <f t="shared" si="26"/>
        <v>411843.74561031471</v>
      </c>
      <c r="G96" s="2">
        <v>130</v>
      </c>
      <c r="H96" s="2">
        <v>40</v>
      </c>
      <c r="I96" s="2">
        <f t="shared" si="27"/>
        <v>13273.228961416877</v>
      </c>
      <c r="J96" s="2">
        <f t="shared" si="22"/>
        <v>459281.27894176042</v>
      </c>
      <c r="K96" s="2">
        <f t="shared" si="28"/>
        <v>5140</v>
      </c>
      <c r="M96" s="2">
        <v>10700</v>
      </c>
      <c r="N96" s="2">
        <v>100</v>
      </c>
      <c r="O96" s="2">
        <v>80</v>
      </c>
      <c r="P96" s="2">
        <v>2600</v>
      </c>
      <c r="Q96" s="2">
        <f t="shared" si="29"/>
        <v>466410346.62855577</v>
      </c>
      <c r="R96" s="2">
        <f t="shared" si="30"/>
        <v>20749905.317695223</v>
      </c>
      <c r="S96" s="2">
        <f t="shared" si="31"/>
        <v>4.4488518463807206E-2</v>
      </c>
      <c r="T96" s="10">
        <v>21751.825000000001</v>
      </c>
    </row>
    <row r="97" spans="1:20" x14ac:dyDescent="0.2">
      <c r="A97" s="3" t="s">
        <v>120</v>
      </c>
      <c r="B97" s="4" t="s">
        <v>148</v>
      </c>
      <c r="C97" s="2">
        <v>270</v>
      </c>
      <c r="D97" s="2">
        <v>90</v>
      </c>
      <c r="E97" s="2">
        <f t="shared" si="25"/>
        <v>57255.526111673978</v>
      </c>
      <c r="F97" s="2">
        <f t="shared" si="26"/>
        <v>441786.46691106464</v>
      </c>
      <c r="G97" s="2">
        <v>240</v>
      </c>
      <c r="H97" s="2">
        <v>70</v>
      </c>
      <c r="I97" s="2">
        <f t="shared" si="27"/>
        <v>45238.93421169302</v>
      </c>
      <c r="J97" s="2">
        <f t="shared" si="22"/>
        <v>470748.53498119686</v>
      </c>
      <c r="K97" s="2">
        <f t="shared" si="28"/>
        <v>5280</v>
      </c>
      <c r="M97" s="2">
        <v>10000</v>
      </c>
      <c r="N97" s="2">
        <v>100</v>
      </c>
      <c r="O97" s="2">
        <v>60</v>
      </c>
      <c r="P97" s="2">
        <v>2200</v>
      </c>
      <c r="Q97" s="2">
        <f t="shared" si="29"/>
        <v>429127301.78770375</v>
      </c>
      <c r="R97" s="2">
        <f t="shared" si="30"/>
        <v>21895644.158459421</v>
      </c>
      <c r="S97" s="2">
        <f t="shared" si="31"/>
        <v>5.1023656773279719E-2</v>
      </c>
      <c r="T97" s="10">
        <v>21751.825000000001</v>
      </c>
    </row>
    <row r="98" spans="1:20" x14ac:dyDescent="0.2">
      <c r="A98" s="3" t="s">
        <v>120</v>
      </c>
      <c r="B98" s="4" t="s">
        <v>148</v>
      </c>
      <c r="C98" s="2">
        <v>270</v>
      </c>
      <c r="D98" s="2">
        <v>90</v>
      </c>
      <c r="E98" s="2">
        <f t="shared" si="25"/>
        <v>57255.526111673978</v>
      </c>
      <c r="F98" s="2">
        <f t="shared" si="26"/>
        <v>441786.46691106464</v>
      </c>
      <c r="G98" s="2">
        <v>240</v>
      </c>
      <c r="H98" s="2">
        <v>70</v>
      </c>
      <c r="I98" s="2">
        <f t="shared" si="27"/>
        <v>45238.93421169302</v>
      </c>
      <c r="J98" s="2">
        <f t="shared" si="22"/>
        <v>470748.53498119686</v>
      </c>
      <c r="K98" s="2">
        <f t="shared" si="28"/>
        <v>4940</v>
      </c>
      <c r="M98" s="2">
        <v>10000</v>
      </c>
      <c r="N98" s="2">
        <v>200</v>
      </c>
      <c r="O98" s="2">
        <v>130</v>
      </c>
      <c r="P98" s="2">
        <v>2200</v>
      </c>
      <c r="Q98" s="2">
        <f t="shared" si="29"/>
        <v>429127301.78770375</v>
      </c>
      <c r="R98" s="2">
        <f t="shared" si="30"/>
        <v>19166542.620285969</v>
      </c>
      <c r="S98" s="2">
        <f t="shared" si="31"/>
        <v>4.4664001895101911E-2</v>
      </c>
      <c r="T98" s="10">
        <v>21751.825000000001</v>
      </c>
    </row>
    <row r="99" spans="1:20" x14ac:dyDescent="0.2">
      <c r="A99" s="3" t="s">
        <v>121</v>
      </c>
      <c r="B99" s="4" t="s">
        <v>148</v>
      </c>
      <c r="C99" s="2">
        <v>210</v>
      </c>
      <c r="D99" s="2">
        <v>80</v>
      </c>
      <c r="E99" s="2">
        <f t="shared" si="25"/>
        <v>34636.059005827468</v>
      </c>
      <c r="F99" s="2">
        <f t="shared" si="26"/>
        <v>411843.74561031471</v>
      </c>
      <c r="G99" s="2">
        <v>180</v>
      </c>
      <c r="H99" s="2">
        <v>50</v>
      </c>
      <c r="I99" s="2">
        <f t="shared" si="27"/>
        <v>25446.900494077323</v>
      </c>
      <c r="J99" s="2">
        <f t="shared" si="22"/>
        <v>481037.81652320077</v>
      </c>
      <c r="K99" s="2">
        <f t="shared" si="28"/>
        <v>4000</v>
      </c>
      <c r="M99" s="2">
        <v>8200</v>
      </c>
      <c r="N99" s="2">
        <v>100</v>
      </c>
      <c r="O99" s="2">
        <v>100</v>
      </c>
      <c r="P99" s="2">
        <v>1900</v>
      </c>
      <c r="Q99" s="2">
        <f t="shared" si="29"/>
        <v>337918858.43706238</v>
      </c>
      <c r="R99" s="2">
        <f t="shared" si="30"/>
        <v>12566370.614359172</v>
      </c>
      <c r="S99" s="2">
        <f t="shared" si="31"/>
        <v>3.7187538666770402E-2</v>
      </c>
      <c r="T99" s="10">
        <v>21751.825000000001</v>
      </c>
    </row>
    <row r="100" spans="1:20" x14ac:dyDescent="0.2">
      <c r="A100" s="3" t="s">
        <v>122</v>
      </c>
      <c r="B100" s="4" t="s">
        <v>148</v>
      </c>
      <c r="C100" s="2">
        <v>150</v>
      </c>
      <c r="D100" s="2">
        <v>60</v>
      </c>
      <c r="E100" s="2">
        <f t="shared" si="25"/>
        <v>17671.458676442588</v>
      </c>
      <c r="F100" s="2">
        <f t="shared" si="26"/>
        <v>400713.34867216751</v>
      </c>
      <c r="G100" s="2">
        <v>100</v>
      </c>
      <c r="H100" s="2">
        <v>40</v>
      </c>
      <c r="I100" s="2">
        <f t="shared" si="27"/>
        <v>7853.981633974483</v>
      </c>
      <c r="J100" s="2">
        <f t="shared" si="22"/>
        <v>400713.34867216751</v>
      </c>
      <c r="K100" s="2">
        <f t="shared" si="28"/>
        <v>4840</v>
      </c>
      <c r="M100" s="2">
        <v>8000</v>
      </c>
      <c r="N100" s="2">
        <v>100</v>
      </c>
      <c r="O100" s="2">
        <v>80</v>
      </c>
      <c r="P100" s="2">
        <v>1400</v>
      </c>
      <c r="Q100" s="2">
        <f t="shared" si="29"/>
        <v>328190276.84610885</v>
      </c>
      <c r="R100" s="2">
        <f t="shared" si="30"/>
        <v>18398423.216483265</v>
      </c>
      <c r="S100" s="2">
        <f t="shared" si="31"/>
        <v>5.6060232476388805E-2</v>
      </c>
      <c r="T100" s="10">
        <v>21751.825000000001</v>
      </c>
    </row>
    <row r="101" spans="1:20" x14ac:dyDescent="0.2">
      <c r="A101" s="3" t="s">
        <v>123</v>
      </c>
      <c r="B101" s="4" t="s">
        <v>148</v>
      </c>
      <c r="C101" s="2">
        <v>280</v>
      </c>
      <c r="D101" s="2">
        <v>90</v>
      </c>
      <c r="E101" s="2">
        <f t="shared" si="25"/>
        <v>61575.216010359945</v>
      </c>
      <c r="F101" s="2">
        <f t="shared" si="26"/>
        <v>449782.43981270964</v>
      </c>
      <c r="G101" s="2">
        <v>230</v>
      </c>
      <c r="H101" s="2">
        <v>80</v>
      </c>
      <c r="I101" s="2">
        <f t="shared" si="27"/>
        <v>41547.562843725012</v>
      </c>
      <c r="J101" s="2">
        <f t="shared" si="22"/>
        <v>432336.76216155058</v>
      </c>
      <c r="K101" s="2">
        <f t="shared" si="28"/>
        <v>2200</v>
      </c>
      <c r="M101" s="2">
        <v>6800</v>
      </c>
      <c r="N101" s="2">
        <v>100</v>
      </c>
      <c r="O101" s="2">
        <v>100</v>
      </c>
      <c r="P101" s="2">
        <v>2100</v>
      </c>
      <c r="Q101" s="2">
        <f t="shared" si="29"/>
        <v>271478270.45376772</v>
      </c>
      <c r="R101" s="2">
        <f t="shared" si="30"/>
        <v>3801327.1108436496</v>
      </c>
      <c r="S101" s="2">
        <f t="shared" si="31"/>
        <v>1.4002325506530766E-2</v>
      </c>
      <c r="T101" s="10">
        <v>21751.825000000001</v>
      </c>
    </row>
    <row r="102" spans="1:20" x14ac:dyDescent="0.2">
      <c r="A102" s="3" t="s">
        <v>123</v>
      </c>
      <c r="B102" s="4" t="s">
        <v>148</v>
      </c>
      <c r="C102" s="2">
        <v>280</v>
      </c>
      <c r="D102" s="2">
        <v>90</v>
      </c>
      <c r="E102" s="2">
        <f t="shared" si="25"/>
        <v>61575.216010359945</v>
      </c>
      <c r="F102" s="2">
        <f t="shared" si="26"/>
        <v>449782.43981270964</v>
      </c>
      <c r="G102" s="2">
        <v>230</v>
      </c>
      <c r="H102" s="2">
        <v>80</v>
      </c>
      <c r="I102" s="2">
        <f t="shared" si="27"/>
        <v>41547.562843725012</v>
      </c>
      <c r="J102" s="2">
        <f t="shared" si="22"/>
        <v>432336.76216155058</v>
      </c>
      <c r="K102" s="2">
        <f t="shared" si="28"/>
        <v>2000</v>
      </c>
      <c r="M102" s="2">
        <v>6800</v>
      </c>
      <c r="N102" s="2">
        <v>200</v>
      </c>
      <c r="O102" s="2">
        <v>100</v>
      </c>
      <c r="P102" s="2">
        <v>2100</v>
      </c>
      <c r="Q102" s="2">
        <f t="shared" si="29"/>
        <v>271478270.45376772</v>
      </c>
      <c r="R102" s="2">
        <f t="shared" si="30"/>
        <v>3141592.653589793</v>
      </c>
      <c r="S102" s="2">
        <f t="shared" si="31"/>
        <v>1.1572169840108072E-2</v>
      </c>
      <c r="T102" s="10">
        <v>21751.825000000001</v>
      </c>
    </row>
    <row r="103" spans="1:20" x14ac:dyDescent="0.2">
      <c r="A103" s="3" t="s">
        <v>124</v>
      </c>
      <c r="B103" s="4" t="s">
        <v>149</v>
      </c>
      <c r="C103" s="2">
        <v>80</v>
      </c>
      <c r="D103" s="2">
        <v>40</v>
      </c>
      <c r="E103" s="2">
        <f t="shared" si="25"/>
        <v>5026.5482457436692</v>
      </c>
      <c r="F103" s="2">
        <f t="shared" si="26"/>
        <v>349065.85039886594</v>
      </c>
      <c r="G103" s="2">
        <v>280</v>
      </c>
      <c r="H103" s="2">
        <v>100</v>
      </c>
      <c r="I103" s="2">
        <f t="shared" si="27"/>
        <v>61575.216010359945</v>
      </c>
      <c r="J103" s="2">
        <f t="shared" si="22"/>
        <v>426421.1635066478</v>
      </c>
      <c r="K103" s="2">
        <f t="shared" si="28"/>
        <v>4500</v>
      </c>
      <c r="M103" s="2">
        <v>12900</v>
      </c>
      <c r="N103" s="2">
        <v>200</v>
      </c>
      <c r="O103" s="2">
        <v>100</v>
      </c>
      <c r="P103" s="2">
        <v>3900</v>
      </c>
      <c r="Q103" s="2">
        <f t="shared" si="29"/>
        <v>440491784.70245498</v>
      </c>
      <c r="R103" s="2">
        <f t="shared" si="30"/>
        <v>15904312.808798328</v>
      </c>
      <c r="S103" s="2">
        <f t="shared" si="31"/>
        <v>3.6105810280982725E-2</v>
      </c>
      <c r="T103" s="12">
        <v>13861.228999999999</v>
      </c>
    </row>
    <row r="104" spans="1:20" x14ac:dyDescent="0.2">
      <c r="A104" s="3" t="s">
        <v>125</v>
      </c>
      <c r="B104" s="4" t="s">
        <v>149</v>
      </c>
      <c r="G104" s="2">
        <v>170</v>
      </c>
      <c r="H104" s="2">
        <v>80</v>
      </c>
      <c r="I104" s="2">
        <f t="shared" si="27"/>
        <v>22698.006922186254</v>
      </c>
      <c r="J104" s="2">
        <f t="shared" si="22"/>
        <v>363168.11075498007</v>
      </c>
      <c r="K104" s="2">
        <f t="shared" si="28"/>
        <v>1300</v>
      </c>
      <c r="M104" s="2">
        <v>5600</v>
      </c>
      <c r="N104" s="2">
        <v>50</v>
      </c>
      <c r="O104" s="2">
        <v>100</v>
      </c>
      <c r="P104" s="2">
        <v>2000</v>
      </c>
      <c r="Q104" s="2">
        <f t="shared" si="29"/>
        <v>149022619.53592086</v>
      </c>
      <c r="R104" s="2">
        <f t="shared" si="30"/>
        <v>1327322.8961416876</v>
      </c>
      <c r="S104" s="2">
        <f t="shared" si="31"/>
        <v>8.9068552161757283E-3</v>
      </c>
      <c r="T104" s="12">
        <v>13861.228999999999</v>
      </c>
    </row>
    <row r="105" spans="1:20" x14ac:dyDescent="0.2">
      <c r="A105" s="3" t="s">
        <v>125</v>
      </c>
      <c r="B105" s="4" t="s">
        <v>149</v>
      </c>
      <c r="G105" s="2">
        <v>170</v>
      </c>
      <c r="H105" s="2">
        <v>80</v>
      </c>
      <c r="I105" s="2">
        <f t="shared" si="27"/>
        <v>22698.006922186254</v>
      </c>
      <c r="J105" s="2">
        <f t="shared" si="22"/>
        <v>363168.11075498007</v>
      </c>
      <c r="K105" s="2">
        <f t="shared" si="28"/>
        <v>1240</v>
      </c>
      <c r="M105" s="2">
        <v>5600</v>
      </c>
      <c r="N105" s="2">
        <v>80</v>
      </c>
      <c r="O105" s="2">
        <v>100</v>
      </c>
      <c r="P105" s="2">
        <v>2000</v>
      </c>
      <c r="Q105" s="2">
        <f t="shared" si="29"/>
        <v>149022619.53592086</v>
      </c>
      <c r="R105" s="2">
        <f t="shared" si="30"/>
        <v>1207628.2160399165</v>
      </c>
      <c r="S105" s="2">
        <f t="shared" si="31"/>
        <v>8.1036571481608276E-3</v>
      </c>
      <c r="T105" s="12">
        <v>13861.228999999999</v>
      </c>
    </row>
    <row r="106" spans="1:20" x14ac:dyDescent="0.2">
      <c r="A106" s="3" t="s">
        <v>126</v>
      </c>
      <c r="B106" s="4" t="s">
        <v>150</v>
      </c>
      <c r="C106" s="2">
        <v>780</v>
      </c>
      <c r="D106" s="2">
        <v>130</v>
      </c>
      <c r="E106" s="2">
        <f t="shared" ref="E106:E114" si="32">PI()*((C106/2)^2)</f>
        <v>477836.24261100753</v>
      </c>
      <c r="F106" s="2">
        <f t="shared" ref="F106:F114" si="33">E106*(1000000/((C106+D106)^2))</f>
        <v>577027.22208792123</v>
      </c>
      <c r="G106" s="2">
        <v>830</v>
      </c>
      <c r="H106" s="2">
        <v>110</v>
      </c>
      <c r="I106" s="2">
        <f t="shared" si="27"/>
        <v>541060.79476450209</v>
      </c>
      <c r="J106" s="2">
        <f t="shared" si="22"/>
        <v>612336.79805851309</v>
      </c>
      <c r="K106" s="2">
        <f t="shared" si="28"/>
        <v>9640</v>
      </c>
      <c r="M106" s="2">
        <v>19900</v>
      </c>
      <c r="N106" s="2">
        <v>130</v>
      </c>
      <c r="O106" s="2">
        <v>400</v>
      </c>
      <c r="P106" s="2">
        <v>4600</v>
      </c>
      <c r="Q106" s="2">
        <f t="shared" si="29"/>
        <v>1599482624.8478813</v>
      </c>
      <c r="R106" s="2">
        <f t="shared" si="30"/>
        <v>72986737.16525951</v>
      </c>
      <c r="S106" s="2">
        <f t="shared" si="31"/>
        <v>4.5631466094982379E-2</v>
      </c>
      <c r="T106" s="9">
        <v>40000</v>
      </c>
    </row>
    <row r="107" spans="1:20" x14ac:dyDescent="0.2">
      <c r="A107" s="3" t="s">
        <v>126</v>
      </c>
      <c r="B107" s="4" t="s">
        <v>150</v>
      </c>
      <c r="C107" s="2">
        <v>780</v>
      </c>
      <c r="D107" s="2">
        <v>130</v>
      </c>
      <c r="E107" s="2">
        <f t="shared" si="32"/>
        <v>477836.24261100753</v>
      </c>
      <c r="F107" s="2">
        <f t="shared" si="33"/>
        <v>577027.22208792123</v>
      </c>
      <c r="G107" s="2">
        <v>830</v>
      </c>
      <c r="H107" s="2">
        <v>110</v>
      </c>
      <c r="I107" s="2">
        <f t="shared" si="27"/>
        <v>541060.79476450209</v>
      </c>
      <c r="J107" s="2">
        <f t="shared" si="22"/>
        <v>612336.79805851309</v>
      </c>
      <c r="K107" s="2">
        <f t="shared" si="28"/>
        <v>8640</v>
      </c>
      <c r="M107" s="2">
        <v>19900</v>
      </c>
      <c r="N107" s="2">
        <v>130</v>
      </c>
      <c r="O107" s="2">
        <v>900</v>
      </c>
      <c r="P107" s="2">
        <v>4600</v>
      </c>
      <c r="Q107" s="2">
        <f t="shared" si="29"/>
        <v>1599482624.8478813</v>
      </c>
      <c r="R107" s="2">
        <f t="shared" si="30"/>
        <v>58629658.738354154</v>
      </c>
      <c r="S107" s="2">
        <f t="shared" si="31"/>
        <v>3.6655389578820918E-2</v>
      </c>
      <c r="T107" s="9">
        <v>40000</v>
      </c>
    </row>
    <row r="108" spans="1:20" x14ac:dyDescent="0.2">
      <c r="A108" s="3" t="s">
        <v>127</v>
      </c>
      <c r="B108" s="4" t="s">
        <v>150</v>
      </c>
      <c r="C108" s="2">
        <v>740</v>
      </c>
      <c r="D108" s="2">
        <v>170</v>
      </c>
      <c r="E108" s="2">
        <f t="shared" si="32"/>
        <v>430084.03427644266</v>
      </c>
      <c r="F108" s="2">
        <f t="shared" si="33"/>
        <v>519362.43723758322</v>
      </c>
      <c r="G108" s="2">
        <v>760</v>
      </c>
      <c r="H108" s="2">
        <v>150</v>
      </c>
      <c r="I108" s="2">
        <f t="shared" si="27"/>
        <v>453645.97917836613</v>
      </c>
      <c r="J108" s="2">
        <f t="shared" si="22"/>
        <v>547815.4560782105</v>
      </c>
      <c r="K108" s="2">
        <f t="shared" si="28"/>
        <v>5060</v>
      </c>
      <c r="M108" s="2">
        <v>12200</v>
      </c>
      <c r="N108" s="2">
        <v>170</v>
      </c>
      <c r="O108" s="2">
        <v>200</v>
      </c>
      <c r="P108" s="2">
        <v>3200</v>
      </c>
      <c r="Q108" s="2">
        <f t="shared" si="29"/>
        <v>892309563.35678291</v>
      </c>
      <c r="R108" s="2">
        <f t="shared" si="30"/>
        <v>20109020.416362908</v>
      </c>
      <c r="S108" s="2">
        <f t="shared" si="31"/>
        <v>2.2535923901470589E-2</v>
      </c>
      <c r="T108" s="9">
        <v>40000</v>
      </c>
    </row>
    <row r="109" spans="1:20" x14ac:dyDescent="0.2">
      <c r="A109" s="3" t="s">
        <v>127</v>
      </c>
      <c r="B109" s="4" t="s">
        <v>150</v>
      </c>
      <c r="C109" s="2">
        <v>740</v>
      </c>
      <c r="D109" s="2">
        <v>170</v>
      </c>
      <c r="E109" s="2">
        <f t="shared" si="32"/>
        <v>430084.03427644266</v>
      </c>
      <c r="F109" s="2">
        <f t="shared" si="33"/>
        <v>519362.43723758322</v>
      </c>
      <c r="G109" s="2">
        <v>760</v>
      </c>
      <c r="H109" s="2">
        <v>150</v>
      </c>
      <c r="I109" s="2">
        <f t="shared" si="27"/>
        <v>453645.97917836613</v>
      </c>
      <c r="J109" s="2">
        <f t="shared" si="22"/>
        <v>547815.4560782105</v>
      </c>
      <c r="K109" s="2">
        <f t="shared" si="28"/>
        <v>4760</v>
      </c>
      <c r="M109" s="2">
        <v>12200</v>
      </c>
      <c r="N109" s="2">
        <v>170</v>
      </c>
      <c r="O109" s="2">
        <v>350</v>
      </c>
      <c r="P109" s="2">
        <v>3200</v>
      </c>
      <c r="Q109" s="2">
        <f t="shared" si="29"/>
        <v>892309563.35678291</v>
      </c>
      <c r="R109" s="2">
        <f t="shared" si="30"/>
        <v>17795237.426994026</v>
      </c>
      <c r="S109" s="2">
        <f t="shared" si="31"/>
        <v>1.9942896678199942E-2</v>
      </c>
      <c r="T109" s="9">
        <v>40000</v>
      </c>
    </row>
    <row r="110" spans="1:20" x14ac:dyDescent="0.2">
      <c r="A110" s="3" t="s">
        <v>128</v>
      </c>
      <c r="B110" s="4" t="s">
        <v>150</v>
      </c>
      <c r="C110" s="2">
        <v>300</v>
      </c>
      <c r="D110" s="2">
        <v>100</v>
      </c>
      <c r="E110" s="2">
        <f t="shared" si="32"/>
        <v>70685.83470577035</v>
      </c>
      <c r="F110" s="2">
        <f t="shared" si="33"/>
        <v>441786.46691106469</v>
      </c>
      <c r="G110" s="2">
        <v>400</v>
      </c>
      <c r="H110" s="2">
        <v>100</v>
      </c>
      <c r="I110" s="2">
        <f t="shared" si="27"/>
        <v>125663.70614359173</v>
      </c>
      <c r="J110" s="2">
        <f t="shared" si="22"/>
        <v>502654.82457436691</v>
      </c>
      <c r="K110" s="2">
        <f t="shared" si="28"/>
        <v>2600</v>
      </c>
      <c r="M110" s="2">
        <v>9400</v>
      </c>
      <c r="N110" s="2">
        <v>100</v>
      </c>
      <c r="O110" s="2">
        <v>300</v>
      </c>
      <c r="P110" s="2">
        <v>3000</v>
      </c>
      <c r="Q110" s="2">
        <f t="shared" si="29"/>
        <v>664080344.14875925</v>
      </c>
      <c r="R110" s="2">
        <f t="shared" si="30"/>
        <v>5309291.5845667506</v>
      </c>
      <c r="S110" s="2">
        <f t="shared" si="31"/>
        <v>7.9949536699092955E-3</v>
      </c>
      <c r="T110" s="9">
        <v>40000</v>
      </c>
    </row>
    <row r="111" spans="1:20" x14ac:dyDescent="0.2">
      <c r="A111" s="3" t="s">
        <v>128</v>
      </c>
      <c r="B111" s="4" t="s">
        <v>150</v>
      </c>
      <c r="C111" s="2">
        <v>400</v>
      </c>
      <c r="D111" s="2">
        <v>100</v>
      </c>
      <c r="E111" s="2">
        <f t="shared" si="32"/>
        <v>125663.70614359173</v>
      </c>
      <c r="F111" s="2">
        <f t="shared" si="33"/>
        <v>502654.82457436691</v>
      </c>
      <c r="G111" s="2">
        <v>400</v>
      </c>
      <c r="H111" s="2">
        <v>100</v>
      </c>
      <c r="I111" s="2">
        <f t="shared" si="27"/>
        <v>125663.70614359173</v>
      </c>
      <c r="J111" s="2">
        <f t="shared" si="22"/>
        <v>502654.82457436691</v>
      </c>
      <c r="K111" s="2">
        <f t="shared" si="28"/>
        <v>2600</v>
      </c>
      <c r="M111" s="2">
        <v>9400</v>
      </c>
      <c r="N111" s="2">
        <v>100</v>
      </c>
      <c r="O111" s="2">
        <v>300</v>
      </c>
      <c r="P111" s="2">
        <v>3000</v>
      </c>
      <c r="Q111" s="2">
        <f t="shared" si="29"/>
        <v>664080344.14875925</v>
      </c>
      <c r="R111" s="2">
        <f t="shared" si="30"/>
        <v>5309291.5845667506</v>
      </c>
      <c r="S111" s="2">
        <f t="shared" si="31"/>
        <v>7.9949536699092955E-3</v>
      </c>
      <c r="T111" s="9">
        <v>40000</v>
      </c>
    </row>
    <row r="112" spans="1:20" x14ac:dyDescent="0.2">
      <c r="A112" s="3" t="s">
        <v>129</v>
      </c>
      <c r="B112" s="4" t="s">
        <v>150</v>
      </c>
      <c r="C112" s="2">
        <v>270</v>
      </c>
      <c r="D112" s="2">
        <v>80</v>
      </c>
      <c r="E112" s="2">
        <f t="shared" si="32"/>
        <v>57255.526111673978</v>
      </c>
      <c r="F112" s="2">
        <f t="shared" si="33"/>
        <v>467392.04989121616</v>
      </c>
      <c r="G112" s="2">
        <v>310</v>
      </c>
      <c r="H112" s="2">
        <v>100</v>
      </c>
      <c r="I112" s="2">
        <f t="shared" si="27"/>
        <v>75476.763502494781</v>
      </c>
      <c r="J112" s="2">
        <f t="shared" si="22"/>
        <v>448999.18799818429</v>
      </c>
      <c r="K112" s="2">
        <f t="shared" si="28"/>
        <v>2600</v>
      </c>
      <c r="M112" s="2">
        <v>8600</v>
      </c>
      <c r="N112" s="2">
        <v>100</v>
      </c>
      <c r="O112" s="2">
        <v>100</v>
      </c>
      <c r="P112" s="2">
        <v>2800</v>
      </c>
      <c r="Q112" s="2">
        <f t="shared" si="29"/>
        <v>601555248.59322906</v>
      </c>
      <c r="R112" s="2">
        <f t="shared" si="30"/>
        <v>5309291.5845667506</v>
      </c>
      <c r="S112" s="2">
        <f t="shared" si="31"/>
        <v>8.8259417517889318E-3</v>
      </c>
      <c r="T112" s="9">
        <v>40000</v>
      </c>
    </row>
    <row r="113" spans="1:20" x14ac:dyDescent="0.2">
      <c r="A113" s="3" t="s">
        <v>130</v>
      </c>
      <c r="B113" s="4" t="s">
        <v>150</v>
      </c>
      <c r="C113" s="2">
        <v>250</v>
      </c>
      <c r="D113" s="2">
        <v>80</v>
      </c>
      <c r="E113" s="2">
        <f t="shared" si="32"/>
        <v>49087.385212340516</v>
      </c>
      <c r="F113" s="2">
        <f t="shared" si="33"/>
        <v>450756.52169275034</v>
      </c>
      <c r="G113" s="2">
        <v>240</v>
      </c>
      <c r="H113" s="2">
        <v>80</v>
      </c>
      <c r="I113" s="2">
        <f t="shared" si="27"/>
        <v>45238.93421169302</v>
      </c>
      <c r="J113" s="2">
        <f t="shared" si="22"/>
        <v>441786.46691106464</v>
      </c>
      <c r="K113" s="2">
        <f t="shared" si="28"/>
        <v>1900</v>
      </c>
      <c r="M113" s="2">
        <v>7100</v>
      </c>
      <c r="N113" s="2">
        <v>100</v>
      </c>
      <c r="O113" s="2">
        <v>300</v>
      </c>
      <c r="P113" s="2">
        <v>2200</v>
      </c>
      <c r="Q113" s="2">
        <f t="shared" si="29"/>
        <v>487451523.73107839</v>
      </c>
      <c r="R113" s="2">
        <f t="shared" si="30"/>
        <v>2835287.3698647884</v>
      </c>
      <c r="S113" s="2">
        <f t="shared" si="31"/>
        <v>5.8165524812862929E-3</v>
      </c>
      <c r="T113" s="9">
        <v>40000</v>
      </c>
    </row>
    <row r="114" spans="1:20" x14ac:dyDescent="0.2">
      <c r="A114" s="3" t="s">
        <v>130</v>
      </c>
      <c r="B114" s="4" t="s">
        <v>150</v>
      </c>
      <c r="C114" s="2">
        <v>250</v>
      </c>
      <c r="D114" s="2">
        <v>80</v>
      </c>
      <c r="E114" s="2">
        <f t="shared" si="32"/>
        <v>49087.385212340516</v>
      </c>
      <c r="F114" s="2">
        <f t="shared" si="33"/>
        <v>450756.52169275034</v>
      </c>
      <c r="G114" s="2">
        <v>240</v>
      </c>
      <c r="H114" s="2">
        <v>80</v>
      </c>
      <c r="I114" s="2">
        <f t="shared" si="27"/>
        <v>45238.93421169302</v>
      </c>
      <c r="J114" s="2">
        <f t="shared" si="22"/>
        <v>441786.46691106464</v>
      </c>
      <c r="K114" s="2">
        <f t="shared" si="28"/>
        <v>1500</v>
      </c>
      <c r="M114" s="2">
        <v>7100</v>
      </c>
      <c r="N114" s="2">
        <v>100</v>
      </c>
      <c r="O114" s="2">
        <v>500</v>
      </c>
      <c r="P114" s="2">
        <v>2200</v>
      </c>
      <c r="Q114" s="2">
        <f t="shared" si="29"/>
        <v>487451523.73107839</v>
      </c>
      <c r="R114" s="2">
        <f t="shared" si="30"/>
        <v>1767145.8676442585</v>
      </c>
      <c r="S114" s="2">
        <f t="shared" si="31"/>
        <v>3.6252750922144482E-3</v>
      </c>
      <c r="T114" s="9">
        <v>40000</v>
      </c>
    </row>
    <row r="115" spans="1:20" x14ac:dyDescent="0.2">
      <c r="A115" s="3" t="s">
        <v>131</v>
      </c>
      <c r="B115" s="4" t="s">
        <v>150</v>
      </c>
      <c r="G115" s="2">
        <v>310</v>
      </c>
      <c r="H115" s="2">
        <v>100</v>
      </c>
      <c r="I115" s="2">
        <f t="shared" si="27"/>
        <v>75476.763502494781</v>
      </c>
      <c r="J115" s="2">
        <f t="shared" si="22"/>
        <v>448999.18799818429</v>
      </c>
      <c r="K115" s="2">
        <f t="shared" si="28"/>
        <v>2020</v>
      </c>
      <c r="M115" s="2">
        <v>4700</v>
      </c>
      <c r="N115" s="2">
        <v>40</v>
      </c>
      <c r="O115" s="2">
        <v>100</v>
      </c>
      <c r="P115" s="2">
        <v>1200</v>
      </c>
      <c r="Q115" s="2">
        <f t="shared" si="29"/>
        <v>313168355.82013953</v>
      </c>
      <c r="R115" s="2">
        <f t="shared" si="30"/>
        <v>3204738.6659269482</v>
      </c>
      <c r="S115" s="2">
        <f t="shared" si="31"/>
        <v>1.0233277425282107E-2</v>
      </c>
      <c r="T115" s="9">
        <v>40000</v>
      </c>
    </row>
    <row r="116" spans="1:20" x14ac:dyDescent="0.2">
      <c r="A116" s="3" t="s">
        <v>132</v>
      </c>
      <c r="B116" s="4" t="s">
        <v>150</v>
      </c>
      <c r="G116" s="2">
        <v>200</v>
      </c>
      <c r="I116" s="2">
        <f t="shared" si="27"/>
        <v>31415.926535897932</v>
      </c>
      <c r="J116" s="2">
        <f t="shared" si="22"/>
        <v>785398.16339744825</v>
      </c>
      <c r="K116" s="2">
        <f t="shared" si="28"/>
        <v>1120</v>
      </c>
      <c r="M116" s="2">
        <v>3200</v>
      </c>
      <c r="N116" s="2">
        <v>60</v>
      </c>
      <c r="O116" s="2">
        <v>80</v>
      </c>
      <c r="P116" s="2">
        <v>900</v>
      </c>
      <c r="Q116" s="2">
        <f t="shared" si="29"/>
        <v>209265192.27840334</v>
      </c>
      <c r="R116" s="2">
        <f t="shared" si="30"/>
        <v>985203.45616575913</v>
      </c>
      <c r="S116" s="2">
        <f t="shared" si="31"/>
        <v>4.7079184332531462E-3</v>
      </c>
      <c r="T116" s="9">
        <v>40000</v>
      </c>
    </row>
    <row r="117" spans="1:20" x14ac:dyDescent="0.2">
      <c r="A117" s="3" t="s">
        <v>133</v>
      </c>
      <c r="B117" s="4" t="s">
        <v>151</v>
      </c>
      <c r="C117" s="2">
        <v>110</v>
      </c>
      <c r="D117" s="2">
        <v>50</v>
      </c>
      <c r="E117" s="2">
        <f>PI()*((C117/2)^2)</f>
        <v>9503.317777109125</v>
      </c>
      <c r="F117" s="2">
        <f>E117*(1000000/((C117+D117)^2))</f>
        <v>371223.35066832521</v>
      </c>
      <c r="G117" s="2">
        <v>310</v>
      </c>
      <c r="H117" s="2">
        <v>60</v>
      </c>
      <c r="I117" s="2">
        <f t="shared" si="27"/>
        <v>75476.763502494781</v>
      </c>
      <c r="J117" s="2">
        <f t="shared" si="22"/>
        <v>551327.71002552798</v>
      </c>
      <c r="K117" s="2">
        <f t="shared" si="28"/>
        <v>10260</v>
      </c>
      <c r="M117" s="2">
        <v>16000</v>
      </c>
      <c r="N117" s="2">
        <v>70</v>
      </c>
      <c r="O117" s="2">
        <v>300</v>
      </c>
      <c r="P117" s="2">
        <v>2500</v>
      </c>
      <c r="Q117" s="2">
        <f t="shared" ref="Q117:Q138" si="34">(PI()*(M117/2))*((M117/2)+SQRT((T117^2+(M117/2)^2)))</f>
        <v>1302705387.6350217</v>
      </c>
      <c r="R117" s="2">
        <f t="shared" si="30"/>
        <v>82676979.705257222</v>
      </c>
      <c r="S117" s="2">
        <f t="shared" si="31"/>
        <v>6.3465600503389327E-2</v>
      </c>
      <c r="T117" s="12">
        <v>43096.773999999998</v>
      </c>
    </row>
    <row r="118" spans="1:20" x14ac:dyDescent="0.2">
      <c r="A118" s="3" t="s">
        <v>133</v>
      </c>
      <c r="B118" s="4" t="s">
        <v>151</v>
      </c>
      <c r="C118" s="2">
        <v>110</v>
      </c>
      <c r="D118" s="2">
        <v>50</v>
      </c>
      <c r="E118" s="2">
        <f>PI()*((C118/2)^2)</f>
        <v>9503.317777109125</v>
      </c>
      <c r="F118" s="2">
        <f>E118*(1000000/((C118+D118)^2))</f>
        <v>371223.35066832521</v>
      </c>
      <c r="G118" s="2">
        <v>310</v>
      </c>
      <c r="H118" s="2">
        <v>60</v>
      </c>
      <c r="I118" s="2">
        <f t="shared" si="27"/>
        <v>75476.763502494781</v>
      </c>
      <c r="J118" s="2">
        <f t="shared" si="22"/>
        <v>551327.71002552798</v>
      </c>
      <c r="K118" s="2">
        <f t="shared" si="28"/>
        <v>10060</v>
      </c>
      <c r="M118" s="2">
        <v>16000</v>
      </c>
      <c r="N118" s="2">
        <v>70</v>
      </c>
      <c r="O118" s="2">
        <v>400</v>
      </c>
      <c r="P118" s="2">
        <v>2500</v>
      </c>
      <c r="Q118" s="2">
        <f t="shared" si="34"/>
        <v>1302705387.6350217</v>
      </c>
      <c r="R118" s="2">
        <f t="shared" si="30"/>
        <v>79485121.569209993</v>
      </c>
      <c r="S118" s="2">
        <f t="shared" si="31"/>
        <v>6.1015423996603056E-2</v>
      </c>
      <c r="T118" s="12">
        <v>43096.773999999998</v>
      </c>
    </row>
    <row r="119" spans="1:20" x14ac:dyDescent="0.2">
      <c r="A119" s="3" t="s">
        <v>134</v>
      </c>
      <c r="B119" s="4" t="s">
        <v>151</v>
      </c>
      <c r="C119" s="2">
        <v>80</v>
      </c>
      <c r="D119" s="2">
        <v>40</v>
      </c>
      <c r="E119" s="2">
        <f>PI()*((C119/2)^2)</f>
        <v>5026.5482457436692</v>
      </c>
      <c r="F119" s="2">
        <f>E119*(1000000/((C119+D119)^2))</f>
        <v>349065.85039886594</v>
      </c>
      <c r="G119" s="2">
        <v>350</v>
      </c>
      <c r="H119" s="2">
        <v>70</v>
      </c>
      <c r="I119" s="2">
        <f t="shared" si="27"/>
        <v>96211.275016187414</v>
      </c>
      <c r="J119" s="2">
        <f t="shared" si="22"/>
        <v>545415.39124822791</v>
      </c>
      <c r="K119" s="2">
        <f t="shared" si="28"/>
        <v>7360</v>
      </c>
      <c r="M119" s="2">
        <v>10300</v>
      </c>
      <c r="N119" s="2">
        <v>70</v>
      </c>
      <c r="O119" s="2">
        <v>300</v>
      </c>
      <c r="P119" s="2">
        <v>1100</v>
      </c>
      <c r="Q119" s="2">
        <f t="shared" si="34"/>
        <v>785555143.54028416</v>
      </c>
      <c r="R119" s="2">
        <f t="shared" si="30"/>
        <v>42544704.351974413</v>
      </c>
      <c r="S119" s="2">
        <f t="shared" si="31"/>
        <v>5.4158775105509413E-2</v>
      </c>
      <c r="T119" s="12">
        <v>43096.773999999998</v>
      </c>
    </row>
    <row r="120" spans="1:20" x14ac:dyDescent="0.2">
      <c r="A120" s="3" t="s">
        <v>135</v>
      </c>
      <c r="B120" s="4" t="s">
        <v>151</v>
      </c>
      <c r="G120" s="2">
        <v>300</v>
      </c>
      <c r="H120" s="2">
        <v>70</v>
      </c>
      <c r="I120" s="2">
        <f t="shared" si="27"/>
        <v>70685.83470577035</v>
      </c>
      <c r="J120" s="2">
        <f t="shared" si="22"/>
        <v>516331.88243805955</v>
      </c>
      <c r="K120" s="2">
        <f t="shared" si="28"/>
        <v>4800</v>
      </c>
      <c r="M120" s="2">
        <v>8800</v>
      </c>
      <c r="N120" s="2">
        <v>100</v>
      </c>
      <c r="O120" s="2">
        <v>200</v>
      </c>
      <c r="P120" s="2">
        <v>1700</v>
      </c>
      <c r="Q120" s="2">
        <f t="shared" si="34"/>
        <v>659645019.24670959</v>
      </c>
      <c r="R120" s="2">
        <f t="shared" si="30"/>
        <v>18095573.68467721</v>
      </c>
      <c r="S120" s="2">
        <f t="shared" si="31"/>
        <v>2.7432290332975895E-2</v>
      </c>
      <c r="T120" s="12">
        <v>43096.773999999998</v>
      </c>
    </row>
    <row r="121" spans="1:20" x14ac:dyDescent="0.2">
      <c r="A121" s="3" t="s">
        <v>136</v>
      </c>
      <c r="B121" s="4" t="s">
        <v>151</v>
      </c>
      <c r="G121" s="2">
        <v>330</v>
      </c>
      <c r="H121" s="2">
        <v>100</v>
      </c>
      <c r="I121" s="2">
        <f t="shared" si="27"/>
        <v>85529.859993982114</v>
      </c>
      <c r="J121" s="2">
        <f t="shared" si="22"/>
        <v>462573.60732278053</v>
      </c>
      <c r="K121" s="2">
        <f t="shared" si="28"/>
        <v>4000</v>
      </c>
      <c r="M121" s="2">
        <v>8000</v>
      </c>
      <c r="N121" s="2">
        <v>100</v>
      </c>
      <c r="O121" s="2">
        <v>100</v>
      </c>
      <c r="P121" s="2">
        <v>1800</v>
      </c>
      <c r="Q121" s="2">
        <f t="shared" si="34"/>
        <v>594163194.21145201</v>
      </c>
      <c r="R121" s="2">
        <f t="shared" si="30"/>
        <v>12566370.614359172</v>
      </c>
      <c r="S121" s="2">
        <f t="shared" si="31"/>
        <v>2.1149695465463358E-2</v>
      </c>
      <c r="T121" s="12">
        <v>43096.773999999998</v>
      </c>
    </row>
    <row r="122" spans="1:20" x14ac:dyDescent="0.2">
      <c r="A122" s="3" t="s">
        <v>136</v>
      </c>
      <c r="B122" s="4" t="s">
        <v>151</v>
      </c>
      <c r="G122" s="2">
        <v>330</v>
      </c>
      <c r="H122" s="2">
        <v>100</v>
      </c>
      <c r="I122" s="2">
        <f t="shared" si="27"/>
        <v>85529.859993982114</v>
      </c>
      <c r="J122" s="2">
        <f t="shared" si="22"/>
        <v>462573.60732278053</v>
      </c>
      <c r="K122" s="2">
        <f t="shared" si="28"/>
        <v>3800</v>
      </c>
      <c r="M122" s="2">
        <v>8000</v>
      </c>
      <c r="N122" s="2">
        <v>100</v>
      </c>
      <c r="O122" s="2">
        <v>200</v>
      </c>
      <c r="P122" s="2">
        <v>1800</v>
      </c>
      <c r="Q122" s="2">
        <f t="shared" si="34"/>
        <v>594163194.21145201</v>
      </c>
      <c r="R122" s="2">
        <f t="shared" si="30"/>
        <v>11341149.479459153</v>
      </c>
      <c r="S122" s="2">
        <f t="shared" si="31"/>
        <v>1.9087600157580684E-2</v>
      </c>
      <c r="T122" s="12">
        <v>43096.773999999998</v>
      </c>
    </row>
    <row r="123" spans="1:20" x14ac:dyDescent="0.2">
      <c r="A123" s="3" t="s">
        <v>137</v>
      </c>
      <c r="B123" s="4" t="s">
        <v>151</v>
      </c>
      <c r="G123" s="2">
        <v>320</v>
      </c>
      <c r="H123" s="2">
        <v>70</v>
      </c>
      <c r="I123" s="2">
        <f t="shared" si="27"/>
        <v>80424.771931898707</v>
      </c>
      <c r="J123" s="2">
        <f t="shared" si="22"/>
        <v>528762.47161011642</v>
      </c>
      <c r="K123" s="2">
        <f t="shared" si="28"/>
        <v>3300</v>
      </c>
      <c r="M123" s="2">
        <v>7500</v>
      </c>
      <c r="N123" s="2">
        <v>100</v>
      </c>
      <c r="O123" s="2">
        <v>100</v>
      </c>
      <c r="P123" s="2">
        <v>1900</v>
      </c>
      <c r="Q123" s="2">
        <f t="shared" si="34"/>
        <v>553818998.20762932</v>
      </c>
      <c r="R123" s="2">
        <f t="shared" si="30"/>
        <v>8552985.999398211</v>
      </c>
      <c r="S123" s="2">
        <f t="shared" si="31"/>
        <v>1.5443648605553357E-2</v>
      </c>
      <c r="T123" s="12">
        <v>43096.773999999998</v>
      </c>
    </row>
    <row r="124" spans="1:20" x14ac:dyDescent="0.2">
      <c r="A124" s="3" t="s">
        <v>138</v>
      </c>
      <c r="B124" s="4" t="s">
        <v>151</v>
      </c>
      <c r="G124" s="2">
        <v>340</v>
      </c>
      <c r="H124" s="2">
        <v>70</v>
      </c>
      <c r="I124" s="2">
        <f t="shared" si="27"/>
        <v>90792.027688745016</v>
      </c>
      <c r="J124" s="2">
        <f t="shared" si="22"/>
        <v>540107.24383548496</v>
      </c>
      <c r="K124" s="2">
        <f t="shared" si="28"/>
        <v>1100</v>
      </c>
      <c r="M124" s="2">
        <v>5600</v>
      </c>
      <c r="N124" s="2">
        <v>50</v>
      </c>
      <c r="O124" s="2">
        <v>300</v>
      </c>
      <c r="P124" s="2">
        <v>1900</v>
      </c>
      <c r="Q124" s="2">
        <f t="shared" si="34"/>
        <v>404528376.99955761</v>
      </c>
      <c r="R124" s="2">
        <f t="shared" si="30"/>
        <v>950331.7777109124</v>
      </c>
      <c r="S124" s="2">
        <f t="shared" si="31"/>
        <v>2.3492339023522984E-3</v>
      </c>
      <c r="T124" s="12">
        <v>43096.773999999998</v>
      </c>
    </row>
    <row r="125" spans="1:20" x14ac:dyDescent="0.2">
      <c r="A125" s="3" t="s">
        <v>138</v>
      </c>
      <c r="B125" s="4" t="s">
        <v>151</v>
      </c>
      <c r="G125" s="2">
        <v>340</v>
      </c>
      <c r="H125" s="2">
        <v>70</v>
      </c>
      <c r="I125" s="2">
        <f t="shared" si="27"/>
        <v>90792.027688745016</v>
      </c>
      <c r="J125" s="2">
        <f t="shared" si="22"/>
        <v>540107.24383548496</v>
      </c>
      <c r="K125" s="2">
        <f t="shared" si="28"/>
        <v>1020</v>
      </c>
      <c r="M125" s="2">
        <v>5600</v>
      </c>
      <c r="N125" s="2">
        <v>90</v>
      </c>
      <c r="O125" s="2">
        <v>300</v>
      </c>
      <c r="P125" s="2">
        <v>1900</v>
      </c>
      <c r="Q125" s="2">
        <f t="shared" si="34"/>
        <v>404528376.99955761</v>
      </c>
      <c r="R125" s="2">
        <f t="shared" si="30"/>
        <v>817128.24919870519</v>
      </c>
      <c r="S125" s="2">
        <f t="shared" si="31"/>
        <v>2.0199528528986209E-3</v>
      </c>
      <c r="T125" s="12">
        <v>43096.773999999998</v>
      </c>
    </row>
    <row r="126" spans="1:20" x14ac:dyDescent="0.2">
      <c r="A126" s="3" t="s">
        <v>139</v>
      </c>
      <c r="B126" s="4" t="s">
        <v>151</v>
      </c>
      <c r="G126" s="2">
        <v>140</v>
      </c>
      <c r="I126" s="2">
        <f t="shared" si="27"/>
        <v>15393.804002589986</v>
      </c>
      <c r="J126" s="2">
        <f t="shared" si="22"/>
        <v>785398.16339744837</v>
      </c>
      <c r="M126" s="2">
        <v>5100</v>
      </c>
      <c r="O126" s="2">
        <v>100</v>
      </c>
      <c r="P126" s="2">
        <v>1000</v>
      </c>
      <c r="Q126" s="2">
        <f t="shared" si="34"/>
        <v>366282935.01987404</v>
      </c>
      <c r="T126" s="12">
        <v>43096.773999999998</v>
      </c>
    </row>
    <row r="127" spans="1:20" x14ac:dyDescent="0.2">
      <c r="A127" s="3" t="s">
        <v>139</v>
      </c>
      <c r="B127" s="4" t="s">
        <v>151</v>
      </c>
      <c r="G127" s="2">
        <v>140</v>
      </c>
      <c r="I127" s="2">
        <f t="shared" si="27"/>
        <v>15393.804002589986</v>
      </c>
      <c r="J127" s="2">
        <f t="shared" si="22"/>
        <v>785398.16339744837</v>
      </c>
      <c r="M127" s="2">
        <v>5100</v>
      </c>
      <c r="O127" s="2">
        <v>150</v>
      </c>
      <c r="P127" s="2">
        <v>1000</v>
      </c>
      <c r="Q127" s="2">
        <f t="shared" si="34"/>
        <v>366282935.01987404</v>
      </c>
      <c r="T127" s="12">
        <v>43096.773999999998</v>
      </c>
    </row>
    <row r="128" spans="1:20" x14ac:dyDescent="0.2">
      <c r="A128" s="3" t="s">
        <v>140</v>
      </c>
      <c r="B128" s="4" t="s">
        <v>152</v>
      </c>
      <c r="C128" s="2">
        <v>150</v>
      </c>
      <c r="D128" s="2">
        <v>100</v>
      </c>
      <c r="E128" s="2">
        <f>PI()*((C128/2)^2)</f>
        <v>17671.458676442588</v>
      </c>
      <c r="F128" s="2">
        <f>E128*(1000000/((C128+D128)^2))</f>
        <v>282743.3388230814</v>
      </c>
      <c r="K128" s="2">
        <f t="shared" ref="K128:K138" si="35">M128-(2*N128+2*P128+2*O128)</f>
        <v>2560</v>
      </c>
      <c r="M128" s="2">
        <v>8000</v>
      </c>
      <c r="N128" s="2">
        <v>120</v>
      </c>
      <c r="O128" s="2">
        <v>300</v>
      </c>
      <c r="P128" s="2">
        <v>2300</v>
      </c>
      <c r="Q128" s="2">
        <f t="shared" si="34"/>
        <v>239027998.32167885</v>
      </c>
      <c r="R128" s="2">
        <f t="shared" ref="R128:R138" si="36">PI()*((K128/2)^2)</f>
        <v>5147185.4036415173</v>
      </c>
      <c r="S128" s="2">
        <f t="shared" ref="S128:S138" si="37">R128/Q128</f>
        <v>2.1533817961837856E-2</v>
      </c>
      <c r="T128" s="12">
        <v>14478.873</v>
      </c>
    </row>
    <row r="129" spans="1:20" x14ac:dyDescent="0.2">
      <c r="A129" s="3" t="s">
        <v>141</v>
      </c>
      <c r="B129" s="4" t="s">
        <v>152</v>
      </c>
      <c r="G129" s="2">
        <v>400</v>
      </c>
      <c r="H129" s="2">
        <v>80</v>
      </c>
      <c r="I129" s="2">
        <f t="shared" ref="I129:I138" si="38">PI()*((G129/2)^2)</f>
        <v>125663.70614359173</v>
      </c>
      <c r="J129" s="2">
        <f t="shared" si="22"/>
        <v>545415.39124822803</v>
      </c>
      <c r="K129" s="2">
        <f t="shared" si="35"/>
        <v>3400</v>
      </c>
      <c r="M129" s="2">
        <v>7800</v>
      </c>
      <c r="N129" s="2">
        <v>100</v>
      </c>
      <c r="O129" s="2">
        <v>300</v>
      </c>
      <c r="P129" s="2">
        <v>1800</v>
      </c>
      <c r="Q129" s="2">
        <f t="shared" si="34"/>
        <v>231504609.45530069</v>
      </c>
      <c r="R129" s="2">
        <f t="shared" si="36"/>
        <v>9079202.7688745018</v>
      </c>
      <c r="S129" s="2">
        <f t="shared" si="37"/>
        <v>3.9218237555773292E-2</v>
      </c>
      <c r="T129" s="12">
        <v>14478.873</v>
      </c>
    </row>
    <row r="130" spans="1:20" x14ac:dyDescent="0.2">
      <c r="A130" s="3" t="s">
        <v>142</v>
      </c>
      <c r="B130" s="4" t="s">
        <v>152</v>
      </c>
      <c r="C130" s="2">
        <v>70</v>
      </c>
      <c r="D130" s="2">
        <v>40</v>
      </c>
      <c r="E130" s="2">
        <f>PI()*((C130/2)^2)</f>
        <v>3848.4510006474966</v>
      </c>
      <c r="F130" s="2">
        <f>E130*(1000000/((C130+D130)^2))</f>
        <v>318053.80170640472</v>
      </c>
      <c r="G130" s="2">
        <v>300</v>
      </c>
      <c r="H130" s="2">
        <v>80</v>
      </c>
      <c r="I130" s="2">
        <f t="shared" si="38"/>
        <v>70685.83470577035</v>
      </c>
      <c r="J130" s="2">
        <f t="shared" si="22"/>
        <v>489514.09076018247</v>
      </c>
      <c r="K130" s="2">
        <f t="shared" si="35"/>
        <v>1340</v>
      </c>
      <c r="M130" s="2">
        <v>4900</v>
      </c>
      <c r="N130" s="2">
        <v>80</v>
      </c>
      <c r="O130" s="2">
        <v>200</v>
      </c>
      <c r="P130" s="2">
        <v>1500</v>
      </c>
      <c r="Q130" s="2">
        <f t="shared" si="34"/>
        <v>131884067.21685931</v>
      </c>
      <c r="R130" s="2">
        <f t="shared" si="36"/>
        <v>1410260.9421964581</v>
      </c>
      <c r="S130" s="2">
        <f t="shared" si="37"/>
        <v>1.0693186614252205E-2</v>
      </c>
      <c r="T130" s="12">
        <v>14478.873</v>
      </c>
    </row>
    <row r="131" spans="1:20" x14ac:dyDescent="0.2">
      <c r="A131" s="3" t="s">
        <v>142</v>
      </c>
      <c r="B131" s="4" t="s">
        <v>152</v>
      </c>
      <c r="C131" s="2">
        <v>70</v>
      </c>
      <c r="D131" s="2">
        <v>40</v>
      </c>
      <c r="E131" s="2">
        <f>PI()*((C131/2)^2)</f>
        <v>3848.4510006474966</v>
      </c>
      <c r="F131" s="2">
        <f>E131*(1000000/((C131+D131)^2))</f>
        <v>318053.80170640472</v>
      </c>
      <c r="G131" s="2">
        <v>300</v>
      </c>
      <c r="H131" s="2">
        <v>80</v>
      </c>
      <c r="I131" s="2">
        <f t="shared" si="38"/>
        <v>70685.83470577035</v>
      </c>
      <c r="J131" s="2">
        <f t="shared" si="22"/>
        <v>489514.09076018247</v>
      </c>
      <c r="K131" s="2">
        <f t="shared" si="35"/>
        <v>1140</v>
      </c>
      <c r="M131" s="2">
        <v>4900</v>
      </c>
      <c r="N131" s="2">
        <v>80</v>
      </c>
      <c r="O131" s="2">
        <v>300</v>
      </c>
      <c r="P131" s="2">
        <v>1500</v>
      </c>
      <c r="Q131" s="2">
        <f t="shared" si="34"/>
        <v>131884067.21685931</v>
      </c>
      <c r="R131" s="2">
        <f t="shared" si="36"/>
        <v>1020703.4531513238</v>
      </c>
      <c r="S131" s="2">
        <f t="shared" si="37"/>
        <v>7.7393992670317258E-3</v>
      </c>
      <c r="T131" s="12">
        <v>14478.873</v>
      </c>
    </row>
    <row r="132" spans="1:20" x14ac:dyDescent="0.2">
      <c r="A132" s="3" t="s">
        <v>143</v>
      </c>
      <c r="B132" s="4" t="s">
        <v>152</v>
      </c>
      <c r="C132" s="2">
        <v>100</v>
      </c>
      <c r="D132" s="2">
        <v>50</v>
      </c>
      <c r="E132" s="2">
        <f>PI()*((C132/2)^2)</f>
        <v>7853.981633974483</v>
      </c>
      <c r="F132" s="2">
        <f>E132*(1000000/((C132+D132)^2))</f>
        <v>349065.85039886588</v>
      </c>
      <c r="G132" s="2">
        <v>220</v>
      </c>
      <c r="H132" s="2">
        <v>100</v>
      </c>
      <c r="I132" s="2">
        <f t="shared" si="38"/>
        <v>38013.2711084365</v>
      </c>
      <c r="J132" s="2">
        <f t="shared" ref="J132:J138" si="39">I132*(1000000/((G132+H132)^2))</f>
        <v>371223.35066832521</v>
      </c>
      <c r="K132" s="2">
        <f t="shared" si="35"/>
        <v>1140</v>
      </c>
      <c r="M132" s="2">
        <v>4300</v>
      </c>
      <c r="N132" s="2">
        <v>80</v>
      </c>
      <c r="O132" s="2">
        <v>200</v>
      </c>
      <c r="P132" s="2">
        <v>1300</v>
      </c>
      <c r="Q132" s="2">
        <f t="shared" si="34"/>
        <v>113390786.26391017</v>
      </c>
      <c r="R132" s="2">
        <f t="shared" si="36"/>
        <v>1020703.4531513238</v>
      </c>
      <c r="S132" s="2">
        <f t="shared" si="37"/>
        <v>9.0016436677288619E-3</v>
      </c>
      <c r="T132" s="12">
        <v>14478.873</v>
      </c>
    </row>
    <row r="133" spans="1:20" x14ac:dyDescent="0.2">
      <c r="A133" s="3" t="s">
        <v>143</v>
      </c>
      <c r="B133" s="4" t="s">
        <v>152</v>
      </c>
      <c r="C133" s="2">
        <v>100</v>
      </c>
      <c r="D133" s="2">
        <v>50</v>
      </c>
      <c r="E133" s="2">
        <f>PI()*((C133/2)^2)</f>
        <v>7853.981633974483</v>
      </c>
      <c r="F133" s="2">
        <f>E133*(1000000/((C133+D133)^2))</f>
        <v>349065.85039886588</v>
      </c>
      <c r="G133" s="2">
        <v>220</v>
      </c>
      <c r="H133" s="2">
        <v>100</v>
      </c>
      <c r="I133" s="2">
        <f t="shared" si="38"/>
        <v>38013.2711084365</v>
      </c>
      <c r="J133" s="2">
        <f t="shared" si="39"/>
        <v>371223.35066832521</v>
      </c>
      <c r="K133" s="2">
        <f t="shared" si="35"/>
        <v>940</v>
      </c>
      <c r="M133" s="2">
        <v>4300</v>
      </c>
      <c r="N133" s="2">
        <v>80</v>
      </c>
      <c r="O133" s="2">
        <v>300</v>
      </c>
      <c r="P133" s="2">
        <v>1300</v>
      </c>
      <c r="Q133" s="2">
        <f t="shared" si="34"/>
        <v>113390786.26391017</v>
      </c>
      <c r="R133" s="2">
        <f t="shared" si="36"/>
        <v>693977.81717798533</v>
      </c>
      <c r="S133" s="2">
        <f t="shared" si="37"/>
        <v>6.1202311055749631E-3</v>
      </c>
      <c r="T133" s="12">
        <v>14478.873</v>
      </c>
    </row>
    <row r="134" spans="1:20" x14ac:dyDescent="0.2">
      <c r="A134" s="3" t="s">
        <v>144</v>
      </c>
      <c r="B134" s="4" t="s">
        <v>152</v>
      </c>
      <c r="G134" s="2">
        <v>200</v>
      </c>
      <c r="H134" s="2">
        <v>40</v>
      </c>
      <c r="I134" s="2">
        <f t="shared" si="38"/>
        <v>31415.926535897932</v>
      </c>
      <c r="J134" s="2">
        <f t="shared" si="39"/>
        <v>545415.39124822803</v>
      </c>
      <c r="K134" s="2">
        <f t="shared" si="35"/>
        <v>760</v>
      </c>
      <c r="M134" s="2">
        <v>2900</v>
      </c>
      <c r="N134" s="2">
        <v>70</v>
      </c>
      <c r="O134" s="2">
        <v>200</v>
      </c>
      <c r="P134" s="2">
        <v>800</v>
      </c>
      <c r="Q134" s="2">
        <f t="shared" si="34"/>
        <v>72890860.768477604</v>
      </c>
      <c r="R134" s="2">
        <f t="shared" si="36"/>
        <v>453645.97917836613</v>
      </c>
      <c r="S134" s="2">
        <f t="shared" si="37"/>
        <v>6.2236331742504267E-3</v>
      </c>
      <c r="T134" s="12">
        <v>14478.873</v>
      </c>
    </row>
    <row r="135" spans="1:20" x14ac:dyDescent="0.2">
      <c r="A135" s="3" t="s">
        <v>145</v>
      </c>
      <c r="B135" s="4" t="s">
        <v>152</v>
      </c>
      <c r="C135" s="2">
        <v>120</v>
      </c>
      <c r="D135" s="2">
        <v>70</v>
      </c>
      <c r="E135" s="2">
        <f>PI()*((C135/2)^2)</f>
        <v>11309.733552923255</v>
      </c>
      <c r="F135" s="2">
        <f>E135*(1000000/((C135+D135)^2))</f>
        <v>313289.01808651676</v>
      </c>
      <c r="G135" s="2">
        <v>460</v>
      </c>
      <c r="H135" s="2">
        <v>60</v>
      </c>
      <c r="I135" s="2">
        <f t="shared" si="38"/>
        <v>166190.25137490005</v>
      </c>
      <c r="J135" s="2">
        <f t="shared" si="39"/>
        <v>614608.91780658299</v>
      </c>
      <c r="K135" s="2">
        <f t="shared" si="35"/>
        <v>18600</v>
      </c>
      <c r="M135" s="2">
        <v>31000</v>
      </c>
      <c r="N135" s="2">
        <v>100</v>
      </c>
      <c r="O135" s="2">
        <v>500</v>
      </c>
      <c r="P135" s="2">
        <v>5600</v>
      </c>
      <c r="Q135" s="2">
        <f t="shared" si="34"/>
        <v>1787609091.0867636</v>
      </c>
      <c r="R135" s="2">
        <f t="shared" si="36"/>
        <v>271716348.60898119</v>
      </c>
      <c r="S135" s="2">
        <f t="shared" si="37"/>
        <v>0.15199986952616876</v>
      </c>
      <c r="T135" s="12">
        <v>14478.873</v>
      </c>
    </row>
    <row r="136" spans="1:20" x14ac:dyDescent="0.2">
      <c r="A136" s="3" t="s">
        <v>145</v>
      </c>
      <c r="B136" s="4" t="s">
        <v>152</v>
      </c>
      <c r="C136" s="2">
        <v>120</v>
      </c>
      <c r="D136" s="2">
        <v>70</v>
      </c>
      <c r="E136" s="2">
        <f>PI()*((C136/2)^2)</f>
        <v>11309.733552923255</v>
      </c>
      <c r="F136" s="2">
        <f>E136*(1000000/((C136+D136)^2))</f>
        <v>313289.01808651676</v>
      </c>
      <c r="G136" s="2">
        <v>460</v>
      </c>
      <c r="H136" s="2">
        <v>60</v>
      </c>
      <c r="I136" s="2">
        <f t="shared" si="38"/>
        <v>166190.25137490005</v>
      </c>
      <c r="J136" s="2">
        <f t="shared" si="39"/>
        <v>614608.91780658299</v>
      </c>
      <c r="K136" s="2">
        <f t="shared" si="35"/>
        <v>18200</v>
      </c>
      <c r="M136" s="2">
        <v>31000</v>
      </c>
      <c r="N136" s="2">
        <v>200</v>
      </c>
      <c r="O136" s="2">
        <v>600</v>
      </c>
      <c r="P136" s="2">
        <v>5600</v>
      </c>
      <c r="Q136" s="2">
        <f t="shared" si="34"/>
        <v>1787609091.0867636</v>
      </c>
      <c r="R136" s="2">
        <f t="shared" si="36"/>
        <v>260155287.64377075</v>
      </c>
      <c r="S136" s="2">
        <f t="shared" si="37"/>
        <v>0.14553253781318112</v>
      </c>
      <c r="T136" s="12">
        <v>14478.873</v>
      </c>
    </row>
    <row r="137" spans="1:20" x14ac:dyDescent="0.2">
      <c r="A137" s="3" t="s">
        <v>153</v>
      </c>
      <c r="B137" s="4" t="s">
        <v>158</v>
      </c>
      <c r="C137" s="2">
        <v>90</v>
      </c>
      <c r="D137" s="2">
        <v>60</v>
      </c>
      <c r="E137" s="2">
        <f>PI()*((C137/2)^2)</f>
        <v>6361.7251235193307</v>
      </c>
      <c r="F137" s="2">
        <f>E137*(1000000/((C137+D137)^2))</f>
        <v>282743.33882308134</v>
      </c>
      <c r="G137" s="2">
        <v>290</v>
      </c>
      <c r="H137" s="2">
        <v>60</v>
      </c>
      <c r="I137" s="2">
        <f t="shared" si="38"/>
        <v>66051.9855417254</v>
      </c>
      <c r="J137" s="2">
        <f t="shared" si="39"/>
        <v>539199.88197326858</v>
      </c>
      <c r="K137" s="2">
        <f t="shared" si="35"/>
        <v>5320</v>
      </c>
      <c r="M137" s="2">
        <v>10300</v>
      </c>
      <c r="N137" s="2">
        <v>90</v>
      </c>
      <c r="O137" s="2">
        <v>300</v>
      </c>
      <c r="P137" s="2">
        <v>2100</v>
      </c>
      <c r="Q137" s="2">
        <f t="shared" si="34"/>
        <v>735832842.46211505</v>
      </c>
      <c r="R137" s="2">
        <f t="shared" si="36"/>
        <v>22228652.979739942</v>
      </c>
      <c r="S137" s="2">
        <f t="shared" si="37"/>
        <v>3.0208835073686456E-2</v>
      </c>
      <c r="T137" s="9">
        <v>40000</v>
      </c>
    </row>
    <row r="138" spans="1:20" x14ac:dyDescent="0.2">
      <c r="A138" s="3" t="s">
        <v>154</v>
      </c>
      <c r="B138" s="4" t="s">
        <v>158</v>
      </c>
      <c r="G138" s="2">
        <v>280</v>
      </c>
      <c r="H138" s="2">
        <v>50</v>
      </c>
      <c r="I138" s="2">
        <f t="shared" si="38"/>
        <v>61575.216010359945</v>
      </c>
      <c r="J138" s="2">
        <f t="shared" si="39"/>
        <v>565428.98081138602</v>
      </c>
      <c r="K138" s="2">
        <f t="shared" si="35"/>
        <v>4100</v>
      </c>
      <c r="M138" s="2">
        <v>8500</v>
      </c>
      <c r="N138" s="2">
        <v>100</v>
      </c>
      <c r="O138" s="2">
        <v>200</v>
      </c>
      <c r="P138" s="2">
        <v>1900</v>
      </c>
      <c r="Q138" s="2">
        <f t="shared" si="34"/>
        <v>593821887.20444024</v>
      </c>
      <c r="R138" s="2">
        <f t="shared" si="36"/>
        <v>13202543.126711106</v>
      </c>
      <c r="S138" s="2">
        <f t="shared" si="37"/>
        <v>2.2233170267376406E-2</v>
      </c>
      <c r="T138" s="9">
        <v>40000</v>
      </c>
    </row>
    <row r="139" spans="1:20" x14ac:dyDescent="0.2">
      <c r="A139" s="3" t="s">
        <v>155</v>
      </c>
      <c r="B139" s="4" t="s">
        <v>159</v>
      </c>
      <c r="C139" s="2">
        <v>160</v>
      </c>
      <c r="E139" s="2">
        <f>PI()*((C139/2)^2)</f>
        <v>20106.192982974677</v>
      </c>
      <c r="F139" s="2">
        <f>E139*(1000000/((C139+D139)^2))</f>
        <v>785398.16339744837</v>
      </c>
      <c r="K139" s="2">
        <f>M139-(2*N139+2*P139+2*O139)</f>
        <v>1220</v>
      </c>
      <c r="M139" s="2">
        <v>3800</v>
      </c>
      <c r="N139" s="2">
        <v>40</v>
      </c>
      <c r="O139" s="2">
        <v>150</v>
      </c>
      <c r="P139" s="2">
        <v>1100</v>
      </c>
      <c r="Q139" s="2">
        <f>(PI()*(M139/2))*((M139/2)+SQRT((T139^2+(M139/2)^2)))</f>
        <v>44112251.542120144</v>
      </c>
      <c r="R139" s="2">
        <f>PI()*((K139/2)^2)</f>
        <v>1168986.626400762</v>
      </c>
      <c r="S139" s="2">
        <f>R139/Q139</f>
        <v>2.6500271138610251E-2</v>
      </c>
      <c r="T139" s="10">
        <v>5150.9430000000002</v>
      </c>
    </row>
    <row r="140" spans="1:20" x14ac:dyDescent="0.2">
      <c r="A140" s="3" t="s">
        <v>155</v>
      </c>
      <c r="B140" s="4" t="s">
        <v>159</v>
      </c>
      <c r="C140" s="2">
        <v>160</v>
      </c>
      <c r="E140" s="2">
        <f>PI()*((C140/2)^2)</f>
        <v>20106.192982974677</v>
      </c>
      <c r="F140" s="2">
        <f>E140*(1000000/((C140+D140)^2))</f>
        <v>785398.16339744837</v>
      </c>
      <c r="K140" s="2">
        <f>M140-(2*N140+2*P140+2*O140)</f>
        <v>1120</v>
      </c>
      <c r="M140" s="2">
        <v>3800</v>
      </c>
      <c r="N140" s="2">
        <v>40</v>
      </c>
      <c r="O140" s="2">
        <v>200</v>
      </c>
      <c r="P140" s="2">
        <v>1100</v>
      </c>
      <c r="Q140" s="2">
        <f>(PI()*(M140/2))*((M140/2)+SQRT((T140^2+(M140/2)^2)))</f>
        <v>44112251.542120144</v>
      </c>
      <c r="R140" s="2">
        <f>PI()*((K140/2)^2)</f>
        <v>985203.45616575913</v>
      </c>
      <c r="S140" s="2">
        <f>R140/Q140</f>
        <v>2.2334009752937853E-2</v>
      </c>
      <c r="T140" s="10">
        <v>5150.9430000000002</v>
      </c>
    </row>
    <row r="141" spans="1:20" x14ac:dyDescent="0.2">
      <c r="A141" s="3" t="s">
        <v>156</v>
      </c>
      <c r="B141" s="4" t="s">
        <v>159</v>
      </c>
      <c r="C141" s="2">
        <v>210</v>
      </c>
      <c r="D141" s="2">
        <v>400</v>
      </c>
      <c r="E141" s="2">
        <f>PI()*((C141/2)^2)</f>
        <v>34636.059005827468</v>
      </c>
      <c r="F141" s="2">
        <f>E141*(1000000/((C141+D141)^2))</f>
        <v>93082.663278224863</v>
      </c>
      <c r="G141" s="2">
        <v>190</v>
      </c>
      <c r="H141" s="2">
        <v>60</v>
      </c>
      <c r="I141" s="2">
        <f>PI()*((G141/2)^2)</f>
        <v>28352.873698647883</v>
      </c>
      <c r="J141" s="2">
        <f>I141*(1000000/((G141+H141)^2))</f>
        <v>453645.97917836613</v>
      </c>
      <c r="M141" s="2">
        <v>3500</v>
      </c>
      <c r="N141" s="2">
        <v>40</v>
      </c>
      <c r="O141" s="1">
        <v>300</v>
      </c>
      <c r="Q141" s="2">
        <f>(PI()*(M141/2))*((M141/2)+SQRT((T141^2+(M141/2)^2)))</f>
        <v>39529652.368811958</v>
      </c>
      <c r="T141" s="10">
        <v>5150.9430000000002</v>
      </c>
    </row>
    <row r="142" spans="1:20" x14ac:dyDescent="0.2">
      <c r="A142" s="3" t="s">
        <v>157</v>
      </c>
      <c r="B142" s="4" t="s">
        <v>159</v>
      </c>
      <c r="C142" s="2">
        <v>310</v>
      </c>
      <c r="D142" s="2">
        <v>300</v>
      </c>
      <c r="E142" s="2">
        <f>PI()*((C142/2)^2)</f>
        <v>75476.763502494781</v>
      </c>
      <c r="F142" s="2">
        <f>E142*(1000000/((C142+D142)^2))</f>
        <v>202839.99866297981</v>
      </c>
      <c r="G142" s="2">
        <v>130</v>
      </c>
      <c r="H142" s="2">
        <v>60</v>
      </c>
      <c r="I142" s="2">
        <f>PI()*((G142/2)^2)</f>
        <v>13273.228961416877</v>
      </c>
      <c r="J142" s="2">
        <f>I142*(1000000/((G142+H142)^2))</f>
        <v>367679.47261542594</v>
      </c>
      <c r="K142" s="2">
        <f>M142-(2*N142+2*P142+2*O142)</f>
        <v>1360</v>
      </c>
      <c r="M142" s="2">
        <v>3400</v>
      </c>
      <c r="N142" s="2">
        <v>20</v>
      </c>
      <c r="O142" s="2">
        <v>100</v>
      </c>
      <c r="P142" s="2">
        <v>900</v>
      </c>
      <c r="Q142" s="2">
        <f>(PI()*(M142/2))*((M142/2)+SQRT((T142^2+(M142/2)^2)))</f>
        <v>38048400.461165421</v>
      </c>
      <c r="R142" s="2">
        <f>PI()*((K142/2)^2)</f>
        <v>1452672.4430199203</v>
      </c>
      <c r="S142" s="2">
        <f>R142/Q142</f>
        <v>3.8179592976651112E-2</v>
      </c>
      <c r="T142" s="10">
        <v>5150.9430000000002</v>
      </c>
    </row>
    <row r="143" spans="1:20" x14ac:dyDescent="0.2">
      <c r="A143" s="3" t="s">
        <v>157</v>
      </c>
      <c r="B143" s="4" t="s">
        <v>159</v>
      </c>
      <c r="C143" s="2">
        <v>310</v>
      </c>
      <c r="D143" s="2">
        <v>300</v>
      </c>
      <c r="E143" s="2">
        <f>PI()*((C143/2)^2)</f>
        <v>75476.763502494781</v>
      </c>
      <c r="F143" s="2">
        <f>E143*(1000000/((C143+D143)^2))</f>
        <v>202839.99866297981</v>
      </c>
      <c r="G143" s="2">
        <v>130</v>
      </c>
      <c r="H143" s="2">
        <v>60</v>
      </c>
      <c r="I143" s="2">
        <f>PI()*((G143/2)^2)</f>
        <v>13273.228961416877</v>
      </c>
      <c r="J143" s="2">
        <f>I143*(1000000/((G143+H143)^2))</f>
        <v>367679.47261542594</v>
      </c>
      <c r="K143" s="2">
        <f>M143-(2*N143+2*P143+2*O143)</f>
        <v>1340</v>
      </c>
      <c r="M143" s="2">
        <v>3400</v>
      </c>
      <c r="N143" s="2">
        <v>30</v>
      </c>
      <c r="O143" s="2">
        <v>100</v>
      </c>
      <c r="P143" s="2">
        <v>900</v>
      </c>
      <c r="Q143" s="2">
        <f>(PI()*(M143/2))*((M143/2)+SQRT((T143^2+(M143/2)^2)))</f>
        <v>38048400.461165421</v>
      </c>
      <c r="R143" s="2">
        <f>PI()*((K143/2)^2)</f>
        <v>1410260.9421964581</v>
      </c>
      <c r="S143" s="2">
        <f>R143/Q143</f>
        <v>3.7064920603846641E-2</v>
      </c>
      <c r="T143" s="10">
        <v>5150.9430000000002</v>
      </c>
    </row>
    <row r="145" spans="1:20" x14ac:dyDescent="0.2">
      <c r="A145" s="3"/>
      <c r="B145" s="4"/>
      <c r="T145" s="13"/>
    </row>
    <row r="146" spans="1:20" x14ac:dyDescent="0.2">
      <c r="A146" s="3"/>
      <c r="B146" s="4"/>
      <c r="T146" s="13"/>
    </row>
    <row r="147" spans="1:20" x14ac:dyDescent="0.2">
      <c r="A147" s="3"/>
      <c r="B147" s="4"/>
      <c r="T147" s="13"/>
    </row>
    <row r="148" spans="1:20" x14ac:dyDescent="0.2">
      <c r="A148" s="3"/>
      <c r="B148" s="4"/>
      <c r="T148" s="13"/>
    </row>
    <row r="149" spans="1:20" x14ac:dyDescent="0.2">
      <c r="A149" s="3"/>
      <c r="B149" s="4"/>
      <c r="T149" s="13"/>
    </row>
    <row r="150" spans="1:20" x14ac:dyDescent="0.2">
      <c r="A150" s="3"/>
      <c r="B150" s="4"/>
      <c r="T150" s="13"/>
    </row>
    <row r="151" spans="1:20" x14ac:dyDescent="0.2">
      <c r="A151" s="3"/>
      <c r="B151" s="4"/>
      <c r="T151" s="13"/>
    </row>
    <row r="152" spans="1:20" x14ac:dyDescent="0.2">
      <c r="A152" s="3"/>
      <c r="B152" s="4"/>
      <c r="T152" s="13"/>
    </row>
    <row r="153" spans="1:20" x14ac:dyDescent="0.2">
      <c r="A153" s="3"/>
      <c r="B153" s="4"/>
      <c r="T153" s="13"/>
    </row>
    <row r="154" spans="1:20" x14ac:dyDescent="0.2">
      <c r="A154" s="3"/>
      <c r="B154" s="4"/>
      <c r="T154" s="13"/>
    </row>
  </sheetData>
  <mergeCells count="4">
    <mergeCell ref="W2:W4"/>
    <mergeCell ref="W5:W7"/>
    <mergeCell ref="W8:W10"/>
    <mergeCell ref="W11:W1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Attanasio</dc:creator>
  <cp:lastModifiedBy>Paolo Attanasio</cp:lastModifiedBy>
  <dcterms:created xsi:type="dcterms:W3CDTF">2024-04-26T13:43:15Z</dcterms:created>
  <dcterms:modified xsi:type="dcterms:W3CDTF">2024-09-06T21:18:09Z</dcterms:modified>
</cp:coreProperties>
</file>