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5200" windowHeight="12135"/>
  </bookViews>
  <sheets>
    <sheet name="Φύλλο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D15" i="1"/>
  <c r="L15" i="1" l="1"/>
  <c r="B33" i="1" s="1"/>
  <c r="K15" i="1"/>
  <c r="D33" i="1" l="1"/>
  <c r="C33" i="1" s="1"/>
  <c r="B32" i="1"/>
  <c r="M15" i="1"/>
  <c r="D16" i="1"/>
  <c r="D17" i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D23" i="1"/>
  <c r="E23" i="1" s="1"/>
  <c r="F23" i="1" s="1"/>
  <c r="G23" i="1" s="1"/>
  <c r="D24" i="1"/>
  <c r="E24" i="1" s="1"/>
  <c r="F24" i="1" s="1"/>
  <c r="G24" i="1" s="1"/>
  <c r="D25" i="1"/>
  <c r="E25" i="1" s="1"/>
  <c r="F25" i="1" s="1"/>
  <c r="G25" i="1" s="1"/>
  <c r="B31" i="1" l="1"/>
  <c r="D32" i="1"/>
  <c r="C32" i="1" s="1"/>
  <c r="D31" i="1"/>
  <c r="D30" i="1"/>
  <c r="B30" i="1"/>
  <c r="B29" i="1"/>
  <c r="D29" i="1"/>
  <c r="E15" i="1"/>
  <c r="F15" i="1" s="1"/>
  <c r="G15" i="1" s="1"/>
  <c r="B28" i="1"/>
  <c r="D28" i="1"/>
  <c r="E22" i="1"/>
  <c r="F22" i="1" s="1"/>
  <c r="G22" i="1" s="1"/>
  <c r="E16" i="1"/>
  <c r="F16" i="1" s="1"/>
  <c r="G16" i="1" s="1"/>
  <c r="E17" i="1"/>
  <c r="F17" i="1" s="1"/>
  <c r="G17" i="1" s="1"/>
  <c r="I4" i="1"/>
  <c r="C29" i="1" l="1"/>
  <c r="C30" i="1"/>
  <c r="C31" i="1"/>
  <c r="C28" i="1"/>
  <c r="D10" i="1"/>
  <c r="I3" i="1"/>
  <c r="I5" i="1"/>
  <c r="I6" i="1"/>
  <c r="I7" i="1"/>
  <c r="I8" i="1"/>
  <c r="I9" i="1"/>
  <c r="I10" i="1"/>
  <c r="I11" i="1"/>
  <c r="I12" i="1"/>
  <c r="D6" i="1"/>
  <c r="H19" i="1" s="1"/>
  <c r="I19" i="1" s="1"/>
  <c r="I2" i="1"/>
  <c r="D3" i="1"/>
  <c r="D4" i="1"/>
  <c r="H17" i="1" s="1"/>
  <c r="I17" i="1" s="1"/>
  <c r="D5" i="1"/>
  <c r="H18" i="1" s="1"/>
  <c r="I18" i="1" s="1"/>
  <c r="D7" i="1"/>
  <c r="D8" i="1"/>
  <c r="H21" i="1" s="1"/>
  <c r="I21" i="1" s="1"/>
  <c r="D9" i="1"/>
  <c r="D11" i="1"/>
  <c r="H24" i="1" s="1"/>
  <c r="I24" i="1" s="1"/>
  <c r="D12" i="1"/>
  <c r="H25" i="1" s="1"/>
  <c r="I25" i="1" s="1"/>
  <c r="D2" i="1"/>
  <c r="H15" i="1" l="1"/>
  <c r="I15" i="1" s="1"/>
  <c r="F2" i="1"/>
  <c r="H16" i="1"/>
  <c r="I16" i="1" s="1"/>
  <c r="F3" i="1"/>
  <c r="F4" i="1"/>
  <c r="F11" i="1"/>
  <c r="H20" i="1"/>
  <c r="I20" i="1" s="1"/>
  <c r="F7" i="1"/>
  <c r="F8" i="1"/>
  <c r="F6" i="1"/>
  <c r="F9" i="1"/>
  <c r="H22" i="1"/>
  <c r="I22" i="1" s="1"/>
  <c r="F12" i="1"/>
  <c r="F5" i="1"/>
  <c r="F10" i="1"/>
  <c r="H23" i="1"/>
  <c r="I23" i="1" s="1"/>
</calcChain>
</file>

<file path=xl/sharedStrings.xml><?xml version="1.0" encoding="utf-8"?>
<sst xmlns="http://schemas.openxmlformats.org/spreadsheetml/2006/main" count="47" uniqueCount="35">
  <si>
    <t>LENGTH</t>
  </si>
  <si>
    <t>HEIGHT</t>
  </si>
  <si>
    <t>XWROS</t>
  </si>
  <si>
    <t>WIDTH</t>
  </si>
  <si>
    <t>AREA</t>
  </si>
  <si>
    <t>LIGHT LOAD</t>
  </si>
  <si>
    <t>FRESH AIR LOAD</t>
  </si>
  <si>
    <t>XI1 αμφ</t>
  </si>
  <si>
    <t>XI2 βιβλ</t>
  </si>
  <si>
    <t>XI3 υπο</t>
  </si>
  <si>
    <t>XI5 διεθ</t>
  </si>
  <si>
    <t>XI6 αναμ</t>
  </si>
  <si>
    <t>XI7 δασκ</t>
  </si>
  <si>
    <t>XI12 κυλ</t>
  </si>
  <si>
    <t xml:space="preserve">XI15 π </t>
  </si>
  <si>
    <t>XI17 κ</t>
  </si>
  <si>
    <t>XI18 α</t>
  </si>
  <si>
    <t>XI16 δ</t>
  </si>
  <si>
    <t>Ψ.Φ.Χ</t>
  </si>
  <si>
    <t>Ψ.Φ.FCU</t>
  </si>
  <si>
    <t>Ψ.Φ.Α</t>
  </si>
  <si>
    <t>H</t>
  </si>
  <si>
    <t>G κυκλο</t>
  </si>
  <si>
    <t>G FCU(W)</t>
  </si>
  <si>
    <t>KENAK 2.3</t>
  </si>
  <si>
    <t>KENAK light</t>
  </si>
  <si>
    <t>G Εναλ</t>
  </si>
  <si>
    <t>ΗΛ.ΙΣ εναλ</t>
  </si>
  <si>
    <t>ΗΛ.ΙΣ.κυκλο</t>
  </si>
  <si>
    <t>ΗΛ.ΙΣ.FCU sum(KW)</t>
  </si>
  <si>
    <t>ΗΛ.ΙΣ.ΓΑ</t>
  </si>
  <si>
    <t>ΗΛ.ΙΣ.ΑΘ</t>
  </si>
  <si>
    <t>Ψ.Φ.ΓΑ</t>
  </si>
  <si>
    <t>Ψ.Φ.ΑΘ</t>
  </si>
  <si>
    <t>ΗΛ.ΙΣ.FCU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</si>
</sst>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Normal="100" workbookViewId="0">
      <selection activeCell="H14" sqref="H14"/>
    </sheetView>
  </sheetViews>
  <sheetFormatPr defaultRowHeight="15" x14ac:dyDescent="0.25"/>
  <cols>
    <col min="1" max="1" width="9.140625" style="2"/>
    <col min="3" max="3" width="11.42578125" customWidth="1"/>
    <col min="5" max="5" width="10.85546875" customWidth="1"/>
    <col min="6" max="6" width="13.5703125" customWidth="1"/>
    <col min="7" max="7" width="14.85546875" customWidth="1"/>
    <col min="9" max="9" width="14.7109375" customWidth="1"/>
    <col min="14" max="14" width="18" customWidth="1"/>
    <col min="15" max="15" width="14.140625" customWidth="1"/>
    <col min="17" max="17" width="10.7109375" customWidth="1"/>
    <col min="19" max="19" width="13.140625" customWidth="1"/>
    <col min="21" max="21" width="10.28515625" bestFit="1" customWidth="1"/>
  </cols>
  <sheetData>
    <row r="1" spans="1:13" s="2" customFormat="1" x14ac:dyDescent="0.25">
      <c r="A1" s="3" t="s">
        <v>2</v>
      </c>
      <c r="B1" s="3" t="s">
        <v>0</v>
      </c>
      <c r="C1" s="3" t="s">
        <v>3</v>
      </c>
      <c r="D1" s="3" t="s">
        <v>4</v>
      </c>
      <c r="E1" s="5" t="s">
        <v>25</v>
      </c>
      <c r="F1" s="6" t="s">
        <v>5</v>
      </c>
      <c r="G1" s="5" t="s">
        <v>24</v>
      </c>
      <c r="H1" s="3" t="s">
        <v>1</v>
      </c>
      <c r="I1" s="6" t="s">
        <v>6</v>
      </c>
    </row>
    <row r="2" spans="1:13" x14ac:dyDescent="0.25">
      <c r="A2" s="4" t="s">
        <v>7</v>
      </c>
      <c r="B2">
        <v>21.5</v>
      </c>
      <c r="C2">
        <v>10.6</v>
      </c>
      <c r="D2">
        <f>SUM(B2*C2)</f>
        <v>227.9</v>
      </c>
      <c r="E2">
        <v>9.6</v>
      </c>
      <c r="F2">
        <f>SUM(D2*E2)</f>
        <v>2187.84</v>
      </c>
      <c r="G2">
        <v>22.5</v>
      </c>
      <c r="H2">
        <v>4.3</v>
      </c>
      <c r="I2">
        <f>SUM(G2/H2)</f>
        <v>5.2325581395348841</v>
      </c>
    </row>
    <row r="3" spans="1:13" x14ac:dyDescent="0.25">
      <c r="A3" s="4" t="s">
        <v>8</v>
      </c>
      <c r="B3">
        <v>10.6</v>
      </c>
      <c r="C3">
        <v>10.6</v>
      </c>
      <c r="D3">
        <f t="shared" ref="D3:D12" si="0">SUM(B3*C3)</f>
        <v>112.36</v>
      </c>
      <c r="E3">
        <v>16</v>
      </c>
      <c r="F3">
        <f>SUM(D3*E3)</f>
        <v>1797.76</v>
      </c>
      <c r="G3">
        <v>6.6</v>
      </c>
      <c r="H3">
        <v>4.3</v>
      </c>
      <c r="I3">
        <f t="shared" ref="I3:I12" si="1">SUM(G3/H3)</f>
        <v>1.5348837209302326</v>
      </c>
    </row>
    <row r="4" spans="1:13" x14ac:dyDescent="0.25">
      <c r="A4" s="4" t="s">
        <v>9</v>
      </c>
      <c r="B4">
        <v>3.45</v>
      </c>
      <c r="C4">
        <v>3.15</v>
      </c>
      <c r="D4">
        <f t="shared" si="0"/>
        <v>10.8675</v>
      </c>
      <c r="E4">
        <v>16</v>
      </c>
      <c r="F4">
        <f t="shared" ref="F4:F12" si="2">SUM(D4*E4)</f>
        <v>173.88</v>
      </c>
      <c r="G4">
        <v>3</v>
      </c>
      <c r="H4">
        <v>4.3</v>
      </c>
      <c r="I4">
        <f>SUM(G4/H4)</f>
        <v>0.69767441860465118</v>
      </c>
    </row>
    <row r="5" spans="1:13" x14ac:dyDescent="0.25">
      <c r="A5" s="4" t="s">
        <v>10</v>
      </c>
      <c r="B5">
        <v>3.45</v>
      </c>
      <c r="C5">
        <v>3.4</v>
      </c>
      <c r="D5">
        <f>SUM(B5*C5)</f>
        <v>11.73</v>
      </c>
      <c r="E5">
        <v>16</v>
      </c>
      <c r="F5">
        <f t="shared" si="2"/>
        <v>187.68</v>
      </c>
      <c r="G5">
        <v>3</v>
      </c>
      <c r="H5">
        <v>4.3</v>
      </c>
      <c r="I5">
        <f t="shared" si="1"/>
        <v>0.69767441860465118</v>
      </c>
    </row>
    <row r="6" spans="1:13" x14ac:dyDescent="0.25">
      <c r="A6" s="4" t="s">
        <v>11</v>
      </c>
      <c r="B6">
        <v>3.3</v>
      </c>
      <c r="C6">
        <v>4.95</v>
      </c>
      <c r="D6">
        <f>SUM(B6*C6)</f>
        <v>16.335000000000001</v>
      </c>
      <c r="E6">
        <v>6.4</v>
      </c>
      <c r="F6">
        <f t="shared" si="2"/>
        <v>104.54400000000001</v>
      </c>
      <c r="G6">
        <v>3</v>
      </c>
      <c r="H6">
        <v>4.3</v>
      </c>
      <c r="I6">
        <f t="shared" si="1"/>
        <v>0.69767441860465118</v>
      </c>
    </row>
    <row r="7" spans="1:13" x14ac:dyDescent="0.25">
      <c r="A7" s="4" t="s">
        <v>12</v>
      </c>
      <c r="B7">
        <v>7</v>
      </c>
      <c r="C7">
        <v>7</v>
      </c>
      <c r="D7">
        <f t="shared" si="0"/>
        <v>49</v>
      </c>
      <c r="E7">
        <v>16</v>
      </c>
      <c r="F7">
        <f>SUM(D7*E7)</f>
        <v>784</v>
      </c>
      <c r="G7">
        <v>3</v>
      </c>
      <c r="H7">
        <v>4.3</v>
      </c>
      <c r="I7">
        <f t="shared" si="1"/>
        <v>0.69767441860465118</v>
      </c>
    </row>
    <row r="8" spans="1:13" x14ac:dyDescent="0.25">
      <c r="A8" s="4" t="s">
        <v>13</v>
      </c>
      <c r="B8">
        <v>7.1</v>
      </c>
      <c r="C8">
        <v>3.15</v>
      </c>
      <c r="D8">
        <f t="shared" si="0"/>
        <v>22.364999999999998</v>
      </c>
      <c r="E8">
        <v>6.4</v>
      </c>
      <c r="F8">
        <f t="shared" si="2"/>
        <v>143.136</v>
      </c>
      <c r="G8">
        <v>20</v>
      </c>
      <c r="H8">
        <v>4.3</v>
      </c>
      <c r="I8">
        <f t="shared" si="1"/>
        <v>4.6511627906976747</v>
      </c>
    </row>
    <row r="9" spans="1:13" x14ac:dyDescent="0.25">
      <c r="A9" s="4" t="s">
        <v>14</v>
      </c>
      <c r="B9">
        <v>17.7</v>
      </c>
      <c r="C9">
        <v>3.7</v>
      </c>
      <c r="D9">
        <f>SUM(B9*C9)</f>
        <v>65.489999999999995</v>
      </c>
      <c r="E9">
        <v>6.4</v>
      </c>
      <c r="F9">
        <f t="shared" si="2"/>
        <v>419.13599999999997</v>
      </c>
      <c r="G9">
        <v>2.6</v>
      </c>
      <c r="H9">
        <v>4.3</v>
      </c>
      <c r="I9">
        <f t="shared" si="1"/>
        <v>0.60465116279069775</v>
      </c>
    </row>
    <row r="10" spans="1:13" x14ac:dyDescent="0.25">
      <c r="A10" s="4" t="s">
        <v>17</v>
      </c>
      <c r="B10">
        <v>3.75</v>
      </c>
      <c r="C10">
        <v>10.199999999999999</v>
      </c>
      <c r="D10">
        <f>SUM(B10*C10)</f>
        <v>38.25</v>
      </c>
      <c r="E10">
        <v>6.4</v>
      </c>
      <c r="F10">
        <f t="shared" si="2"/>
        <v>244.8</v>
      </c>
      <c r="G10">
        <v>2.6</v>
      </c>
      <c r="H10">
        <v>4.3</v>
      </c>
      <c r="I10">
        <f t="shared" si="1"/>
        <v>0.60465116279069775</v>
      </c>
    </row>
    <row r="11" spans="1:13" x14ac:dyDescent="0.25">
      <c r="A11" s="4" t="s">
        <v>15</v>
      </c>
      <c r="B11">
        <v>17.7</v>
      </c>
      <c r="C11">
        <v>3.7</v>
      </c>
      <c r="D11">
        <f t="shared" si="0"/>
        <v>65.489999999999995</v>
      </c>
      <c r="E11">
        <v>6.4</v>
      </c>
      <c r="F11">
        <f t="shared" si="2"/>
        <v>419.13599999999997</v>
      </c>
      <c r="G11">
        <v>2.6</v>
      </c>
      <c r="H11">
        <v>4.3</v>
      </c>
      <c r="I11">
        <f t="shared" si="1"/>
        <v>0.60465116279069775</v>
      </c>
    </row>
    <row r="12" spans="1:13" x14ac:dyDescent="0.25">
      <c r="A12" s="4" t="s">
        <v>16</v>
      </c>
      <c r="B12">
        <v>3.75</v>
      </c>
      <c r="C12">
        <v>10.199999999999999</v>
      </c>
      <c r="D12">
        <f t="shared" si="0"/>
        <v>38.25</v>
      </c>
      <c r="E12">
        <v>6.4</v>
      </c>
      <c r="F12">
        <f t="shared" si="2"/>
        <v>244.8</v>
      </c>
      <c r="G12">
        <v>2.6</v>
      </c>
      <c r="H12">
        <v>4.3</v>
      </c>
      <c r="I12">
        <f t="shared" si="1"/>
        <v>0.60465116279069775</v>
      </c>
    </row>
    <row r="14" spans="1:13" x14ac:dyDescent="0.25">
      <c r="A14" s="3" t="s">
        <v>2</v>
      </c>
      <c r="B14" s="10" t="s">
        <v>18</v>
      </c>
      <c r="C14" s="10" t="s">
        <v>20</v>
      </c>
      <c r="D14" s="10" t="s">
        <v>19</v>
      </c>
      <c r="E14" s="8" t="s">
        <v>23</v>
      </c>
      <c r="F14" s="9" t="s">
        <v>29</v>
      </c>
      <c r="G14" s="9" t="s">
        <v>34</v>
      </c>
      <c r="H14" s="8" t="s">
        <v>26</v>
      </c>
      <c r="I14" s="9" t="s">
        <v>27</v>
      </c>
      <c r="J14" s="10" t="s">
        <v>32</v>
      </c>
      <c r="K14" s="9" t="s">
        <v>30</v>
      </c>
      <c r="L14" s="10" t="s">
        <v>33</v>
      </c>
      <c r="M14" s="9" t="s">
        <v>31</v>
      </c>
    </row>
    <row r="15" spans="1:13" x14ac:dyDescent="0.25">
      <c r="A15" s="4" t="s">
        <v>7</v>
      </c>
      <c r="B15">
        <v>27747</v>
      </c>
      <c r="C15">
        <v>42323</v>
      </c>
      <c r="D15">
        <f>B15+(1/2)*C15</f>
        <v>48908.5</v>
      </c>
      <c r="E15">
        <f>D15/(6)</f>
        <v>8151.416666666667</v>
      </c>
      <c r="F15" s="1">
        <f>E15*0.000265</f>
        <v>2.1601254166666668</v>
      </c>
      <c r="G15">
        <f>F15/2</f>
        <v>1.0800627083333334</v>
      </c>
      <c r="H15">
        <f t="shared" ref="H15:H25" si="3">D2*G2/3600</f>
        <v>1.4243749999999999</v>
      </c>
      <c r="I15">
        <f>H15</f>
        <v>1.4243749999999999</v>
      </c>
      <c r="J15">
        <f>0.5*(SUM(B15:B25)+SUM(C15:C25/2))</f>
        <v>62611.25</v>
      </c>
      <c r="K15">
        <f>J15/4.5</f>
        <v>13913.611111111111</v>
      </c>
      <c r="L15">
        <f>0.5*(SUM(B15:B25)+SUM(C15:C25/2))</f>
        <v>62611.25</v>
      </c>
      <c r="M15">
        <f>L15/3</f>
        <v>20870.416666666668</v>
      </c>
    </row>
    <row r="16" spans="1:13" x14ac:dyDescent="0.25">
      <c r="A16" s="4" t="s">
        <v>8</v>
      </c>
      <c r="B16">
        <v>18408</v>
      </c>
      <c r="C16">
        <v>6132</v>
      </c>
      <c r="D16">
        <f t="shared" ref="D16:D25" si="4">B16+(1/2)*C16</f>
        <v>21474</v>
      </c>
      <c r="E16">
        <f t="shared" ref="E16:E25" si="5">D16/(6)</f>
        <v>3579</v>
      </c>
      <c r="F16" s="1">
        <f t="shared" ref="F16:F25" si="6">E16*0.000265</f>
        <v>0.94843499999999992</v>
      </c>
      <c r="G16">
        <f>F16/2</f>
        <v>0.47421749999999996</v>
      </c>
      <c r="H16">
        <f t="shared" si="3"/>
        <v>0.20599333333333331</v>
      </c>
      <c r="I16">
        <f t="shared" ref="I16:I25" si="7">H16</f>
        <v>0.20599333333333331</v>
      </c>
    </row>
    <row r="17" spans="1:9" x14ac:dyDescent="0.25">
      <c r="A17" s="4" t="s">
        <v>9</v>
      </c>
      <c r="B17">
        <v>5451</v>
      </c>
      <c r="C17">
        <v>385.2</v>
      </c>
      <c r="D17">
        <f t="shared" si="4"/>
        <v>5643.6</v>
      </c>
      <c r="E17">
        <f t="shared" si="5"/>
        <v>940.6</v>
      </c>
      <c r="F17" s="1">
        <f t="shared" si="6"/>
        <v>0.24925900000000001</v>
      </c>
      <c r="G17" s="1">
        <f>F17</f>
        <v>0.24925900000000001</v>
      </c>
      <c r="H17">
        <f t="shared" si="3"/>
        <v>9.0562500000000001E-3</v>
      </c>
      <c r="I17">
        <f t="shared" si="7"/>
        <v>9.0562500000000001E-3</v>
      </c>
    </row>
    <row r="18" spans="1:9" x14ac:dyDescent="0.25">
      <c r="A18" s="4" t="s">
        <v>10</v>
      </c>
      <c r="B18">
        <v>3094</v>
      </c>
      <c r="C18">
        <v>415.7</v>
      </c>
      <c r="D18">
        <f t="shared" si="4"/>
        <v>3301.85</v>
      </c>
      <c r="E18">
        <f t="shared" si="5"/>
        <v>550.30833333333328</v>
      </c>
      <c r="F18" s="1">
        <f t="shared" si="6"/>
        <v>0.14583170833333331</v>
      </c>
      <c r="G18" s="1">
        <f t="shared" ref="G18:G25" si="8">F18</f>
        <v>0.14583170833333331</v>
      </c>
      <c r="H18">
        <f t="shared" si="3"/>
        <v>9.774999999999999E-3</v>
      </c>
      <c r="I18">
        <f t="shared" si="7"/>
        <v>9.774999999999999E-3</v>
      </c>
    </row>
    <row r="19" spans="1:9" x14ac:dyDescent="0.25">
      <c r="A19" s="4" t="s">
        <v>11</v>
      </c>
      <c r="B19">
        <v>825</v>
      </c>
      <c r="C19">
        <v>578.9</v>
      </c>
      <c r="D19">
        <f t="shared" si="4"/>
        <v>1114.45</v>
      </c>
      <c r="E19">
        <f t="shared" si="5"/>
        <v>185.74166666666667</v>
      </c>
      <c r="F19" s="1">
        <f t="shared" si="6"/>
        <v>4.9221541666666667E-2</v>
      </c>
      <c r="G19" s="1">
        <f t="shared" si="8"/>
        <v>4.9221541666666667E-2</v>
      </c>
      <c r="H19">
        <f t="shared" si="3"/>
        <v>1.3612500000000001E-2</v>
      </c>
      <c r="I19">
        <f t="shared" si="7"/>
        <v>1.3612500000000001E-2</v>
      </c>
    </row>
    <row r="20" spans="1:9" x14ac:dyDescent="0.25">
      <c r="A20" s="4" t="s">
        <v>12</v>
      </c>
      <c r="B20">
        <v>7363</v>
      </c>
      <c r="C20">
        <v>1737</v>
      </c>
      <c r="D20">
        <f t="shared" si="4"/>
        <v>8231.5</v>
      </c>
      <c r="E20">
        <f t="shared" si="5"/>
        <v>1371.9166666666667</v>
      </c>
      <c r="F20" s="1">
        <f t="shared" si="6"/>
        <v>0.36355791666666665</v>
      </c>
      <c r="G20" s="1">
        <f t="shared" si="8"/>
        <v>0.36355791666666665</v>
      </c>
      <c r="H20">
        <f t="shared" si="3"/>
        <v>4.0833333333333333E-2</v>
      </c>
      <c r="I20">
        <f t="shared" si="7"/>
        <v>4.0833333333333333E-2</v>
      </c>
    </row>
    <row r="21" spans="1:9" x14ac:dyDescent="0.25">
      <c r="A21" s="4" t="s">
        <v>13</v>
      </c>
      <c r="B21">
        <v>4886</v>
      </c>
      <c r="C21">
        <v>3694</v>
      </c>
      <c r="D21">
        <f t="shared" si="4"/>
        <v>6733</v>
      </c>
      <c r="E21">
        <f t="shared" si="5"/>
        <v>1122.1666666666667</v>
      </c>
      <c r="F21" s="1">
        <f t="shared" si="6"/>
        <v>0.29737416666666666</v>
      </c>
      <c r="G21" s="1">
        <f t="shared" si="8"/>
        <v>0.29737416666666666</v>
      </c>
      <c r="H21">
        <f t="shared" si="3"/>
        <v>0.12424999999999999</v>
      </c>
      <c r="I21">
        <f t="shared" si="7"/>
        <v>0.12424999999999999</v>
      </c>
    </row>
    <row r="22" spans="1:9" x14ac:dyDescent="0.25">
      <c r="A22" s="4" t="s">
        <v>14</v>
      </c>
      <c r="B22">
        <v>6858</v>
      </c>
      <c r="C22">
        <v>2321</v>
      </c>
      <c r="D22">
        <f t="shared" si="4"/>
        <v>8018.5</v>
      </c>
      <c r="E22">
        <f t="shared" si="5"/>
        <v>1336.4166666666667</v>
      </c>
      <c r="F22" s="1">
        <f t="shared" si="6"/>
        <v>0.35415041666666669</v>
      </c>
      <c r="G22" s="1">
        <f t="shared" si="8"/>
        <v>0.35415041666666669</v>
      </c>
      <c r="H22">
        <f t="shared" si="3"/>
        <v>4.7298333333333331E-2</v>
      </c>
      <c r="I22">
        <f t="shared" si="7"/>
        <v>4.7298333333333331E-2</v>
      </c>
    </row>
    <row r="23" spans="1:9" x14ac:dyDescent="0.25">
      <c r="A23" s="4" t="s">
        <v>17</v>
      </c>
      <c r="B23">
        <v>9694</v>
      </c>
      <c r="C23">
        <v>1356</v>
      </c>
      <c r="D23">
        <f t="shared" si="4"/>
        <v>10372</v>
      </c>
      <c r="E23">
        <f t="shared" si="5"/>
        <v>1728.6666666666667</v>
      </c>
      <c r="F23" s="1">
        <f t="shared" si="6"/>
        <v>0.45809666666666665</v>
      </c>
      <c r="G23" s="1">
        <f t="shared" si="8"/>
        <v>0.45809666666666665</v>
      </c>
      <c r="H23">
        <f t="shared" si="3"/>
        <v>2.7625E-2</v>
      </c>
      <c r="I23">
        <f t="shared" si="7"/>
        <v>2.7625E-2</v>
      </c>
    </row>
    <row r="24" spans="1:9" x14ac:dyDescent="0.25">
      <c r="A24" s="4" t="s">
        <v>15</v>
      </c>
      <c r="B24">
        <v>15821</v>
      </c>
      <c r="C24">
        <v>2321</v>
      </c>
      <c r="D24">
        <f t="shared" si="4"/>
        <v>16981.5</v>
      </c>
      <c r="E24">
        <f t="shared" si="5"/>
        <v>2830.25</v>
      </c>
      <c r="F24" s="1">
        <f t="shared" si="6"/>
        <v>0.75001624999999994</v>
      </c>
      <c r="G24" s="1">
        <f t="shared" si="8"/>
        <v>0.75001624999999994</v>
      </c>
      <c r="H24">
        <f t="shared" si="3"/>
        <v>4.7298333333333331E-2</v>
      </c>
      <c r="I24">
        <f t="shared" si="7"/>
        <v>4.7298333333333331E-2</v>
      </c>
    </row>
    <row r="25" spans="1:9" x14ac:dyDescent="0.25">
      <c r="A25" s="4" t="s">
        <v>16</v>
      </c>
      <c r="B25">
        <v>3914</v>
      </c>
      <c r="C25">
        <v>1356</v>
      </c>
      <c r="D25">
        <f t="shared" si="4"/>
        <v>4592</v>
      </c>
      <c r="E25">
        <f t="shared" si="5"/>
        <v>765.33333333333337</v>
      </c>
      <c r="F25" s="1">
        <f t="shared" si="6"/>
        <v>0.20281333333333335</v>
      </c>
      <c r="G25" s="1">
        <f t="shared" si="8"/>
        <v>0.20281333333333335</v>
      </c>
      <c r="H25">
        <f t="shared" si="3"/>
        <v>2.7625E-2</v>
      </c>
      <c r="I25">
        <f t="shared" si="7"/>
        <v>2.7625E-2</v>
      </c>
    </row>
    <row r="27" spans="1:9" x14ac:dyDescent="0.25">
      <c r="B27" s="8" t="s">
        <v>22</v>
      </c>
      <c r="C27" s="9" t="s">
        <v>28</v>
      </c>
      <c r="D27" s="7" t="s">
        <v>21</v>
      </c>
    </row>
    <row r="28" spans="1:9" x14ac:dyDescent="0.25">
      <c r="B28">
        <f>(D15)/(1.163*5*3600)</f>
        <v>2.3363189070411772</v>
      </c>
      <c r="C28">
        <f>(B28*D28)/(1020*0.7)</f>
        <v>91.449262316945507</v>
      </c>
      <c r="D28">
        <f>((3*D15)/52.5)*10</f>
        <v>27947.714285714286</v>
      </c>
    </row>
    <row r="29" spans="1:9" x14ac:dyDescent="0.25">
      <c r="B29">
        <f>(D16)/(1.163*5*3600)</f>
        <v>1.0257953568357696</v>
      </c>
      <c r="C29">
        <f t="shared" ref="C29:C30" si="9">(B29*D29)/(1020*0.7)</f>
        <v>17.629395352293969</v>
      </c>
      <c r="D29">
        <f>((3*D16)/52.5)*10</f>
        <v>12270.857142857141</v>
      </c>
    </row>
    <row r="30" spans="1:9" x14ac:dyDescent="0.25">
      <c r="B30">
        <f>(D17+D18+D19+D20)/(1.163*5*3600)</f>
        <v>0.87376516671443594</v>
      </c>
      <c r="C30">
        <f t="shared" si="9"/>
        <v>12.791026947131199</v>
      </c>
      <c r="D30">
        <f>((3*(D17+D18+D19+D20))/52.5)*10</f>
        <v>10452.228571428572</v>
      </c>
    </row>
    <row r="31" spans="1:9" x14ac:dyDescent="0.25">
      <c r="B31">
        <f>(D22+D23+D24+D25)/(1.163*5*3600)</f>
        <v>1.9090474825642496</v>
      </c>
      <c r="C31">
        <f>(B31*D31)/(1020*0.7)</f>
        <v>61.058962459541952</v>
      </c>
      <c r="D31">
        <f>((3*(D22+D23+D24+D25))/52.5)*10</f>
        <v>22836.571428571428</v>
      </c>
    </row>
    <row r="32" spans="1:9" x14ac:dyDescent="0.25">
      <c r="B32">
        <f>(J15)/(1.163*5*3600)</f>
        <v>2.9908880290436612</v>
      </c>
      <c r="C32">
        <f>(B32*D32)/(1020*0.7)</f>
        <v>6.264293559017281E-3</v>
      </c>
      <c r="D32">
        <f>((5*B32)/100)*10</f>
        <v>1.4954440145218306</v>
      </c>
    </row>
    <row r="33" spans="2:4" x14ac:dyDescent="0.25">
      <c r="B33">
        <f>(L15)/(1.163*5*3600)</f>
        <v>2.9908880290436612</v>
      </c>
      <c r="C33">
        <f>(B33*D33)/(1020*0.7)</f>
        <v>6.264293559017281E-3</v>
      </c>
      <c r="D33">
        <f>((5*B33)/100)*10</f>
        <v>1.4954440145218306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hatziioa</dc:creator>
  <cp:lastModifiedBy>potato</cp:lastModifiedBy>
  <dcterms:created xsi:type="dcterms:W3CDTF">2016-12-21T19:14:48Z</dcterms:created>
  <dcterms:modified xsi:type="dcterms:W3CDTF">2017-02-10T23:46:44Z</dcterms:modified>
</cp:coreProperties>
</file>