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.sharepoint.com/teams/GDPGroup916/Shared Documents/General/Structures/"/>
    </mc:Choice>
  </mc:AlternateContent>
  <xr:revisionPtr revIDLastSave="119" documentId="13_ncr:1_{C2E43027-BA53-4C4F-B7F5-6360C99AC42A}" xr6:coauthVersionLast="46" xr6:coauthVersionMax="46" xr10:uidLastSave="{8FFF274F-EF69-4B1A-9E72-C5113BACB8C9}"/>
  <bookViews>
    <workbookView xWindow="-38520" yWindow="-120" windowWidth="38640" windowHeight="21240" xr2:uid="{92C2F9C0-423E-4314-A9A8-6F5B222FE0E2}"/>
  </bookViews>
  <sheets>
    <sheet name="Table B1" sheetId="1" r:id="rId1"/>
    <sheet name="Calc" sheetId="5" r:id="rId2"/>
    <sheet name="Table C7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D9" i="5" l="1"/>
  <c r="E8" i="5"/>
  <c r="D8" i="5"/>
  <c r="D4" i="5"/>
  <c r="D2" i="5"/>
  <c r="D5" i="5"/>
</calcChain>
</file>

<file path=xl/sharedStrings.xml><?xml version="1.0" encoding="utf-8"?>
<sst xmlns="http://schemas.openxmlformats.org/spreadsheetml/2006/main" count="292" uniqueCount="176">
  <si>
    <t>Temper</t>
  </si>
  <si>
    <t>sigma_u</t>
  </si>
  <si>
    <t>sigma_uw</t>
  </si>
  <si>
    <t>sigma_y</t>
  </si>
  <si>
    <t>sigma_yw</t>
  </si>
  <si>
    <t>sigma_d/sigma_u</t>
  </si>
  <si>
    <t>sigma_d/sigma_y</t>
  </si>
  <si>
    <t>Type</t>
  </si>
  <si>
    <t>E24/A</t>
  </si>
  <si>
    <t>E32-AH32</t>
  </si>
  <si>
    <t>E36-AH36</t>
  </si>
  <si>
    <t>Category</t>
  </si>
  <si>
    <t>metal</t>
  </si>
  <si>
    <t>Steel</t>
  </si>
  <si>
    <t>Product and thickness</t>
  </si>
  <si>
    <t>Composition</t>
  </si>
  <si>
    <t>Al alloy</t>
  </si>
  <si>
    <t>Sheet, strip, plate 3&lt;t&lt;50</t>
  </si>
  <si>
    <t>H32</t>
  </si>
  <si>
    <t>ENAW-5052</t>
  </si>
  <si>
    <t>H34</t>
  </si>
  <si>
    <t>Al,Mg 2.5</t>
  </si>
  <si>
    <t>ENAW-5754</t>
  </si>
  <si>
    <t>AL,Mg 3</t>
  </si>
  <si>
    <t>0/H111</t>
  </si>
  <si>
    <t>H24</t>
  </si>
  <si>
    <t>ENAW-5154A</t>
  </si>
  <si>
    <t>Al,Mg 3</t>
  </si>
  <si>
    <t>Al,Mg 3.5</t>
  </si>
  <si>
    <t>ENAW-5086</t>
  </si>
  <si>
    <t>Al,Mg 4</t>
  </si>
  <si>
    <t>ENAW-5083</t>
  </si>
  <si>
    <t>Sheet, strip, plate t &gt; 6</t>
  </si>
  <si>
    <t>Al, Mg 4.5, Mn 0.7</t>
  </si>
  <si>
    <t>AA5059</t>
  </si>
  <si>
    <t>Al,Mg 5-6</t>
  </si>
  <si>
    <t>ENAW-5383</t>
  </si>
  <si>
    <t>Al,Mg 4.5,Mn 0.9</t>
  </si>
  <si>
    <t>0/H11</t>
  </si>
  <si>
    <t>specific_gravity</t>
  </si>
  <si>
    <t>E Glass</t>
  </si>
  <si>
    <t>Aramid</t>
  </si>
  <si>
    <t>Carbon HS</t>
  </si>
  <si>
    <t>Fibre</t>
  </si>
  <si>
    <t>FRP</t>
  </si>
  <si>
    <t>Polyester/epoxy</t>
  </si>
  <si>
    <t>Matrix</t>
  </si>
  <si>
    <t>sigma_d_plate</t>
  </si>
  <si>
    <t>tau_d_plate</t>
  </si>
  <si>
    <t>sigma_d_stiffener</t>
  </si>
  <si>
    <t>tau_d_stiffener</t>
  </si>
  <si>
    <t>t</t>
  </si>
  <si>
    <t>w</t>
  </si>
  <si>
    <t>phi</t>
  </si>
  <si>
    <t>Phi</t>
  </si>
  <si>
    <t>rho_f</t>
  </si>
  <si>
    <t>rho_m</t>
  </si>
  <si>
    <t>matrix density</t>
  </si>
  <si>
    <t>fibre density</t>
  </si>
  <si>
    <t>Fibre content by mass</t>
  </si>
  <si>
    <t>Fibre content by volume</t>
  </si>
  <si>
    <t>thickness of laminate</t>
  </si>
  <si>
    <t>dry mass of fibre</t>
  </si>
  <si>
    <t>t/w</t>
  </si>
  <si>
    <t>rho_c</t>
  </si>
  <si>
    <t>composite density</t>
  </si>
  <si>
    <t>Inputs</t>
  </si>
  <si>
    <t>Output1</t>
  </si>
  <si>
    <t>Output2</t>
  </si>
  <si>
    <t>thickness to weight</t>
  </si>
  <si>
    <t>Lamination process</t>
  </si>
  <si>
    <t>Material</t>
  </si>
  <si>
    <t>Fibre content in volume</t>
  </si>
  <si>
    <t>CSM</t>
  </si>
  <si>
    <t>0,167</t>
  </si>
  <si>
    <t>0,300</t>
  </si>
  <si>
    <t>2,34</t>
  </si>
  <si>
    <t>1,43</t>
  </si>
  <si>
    <t>Woven Roving</t>
  </si>
  <si>
    <t>0,478</t>
  </si>
  <si>
    <t>1,61</t>
  </si>
  <si>
    <t>0,389</t>
  </si>
  <si>
    <t>1,87</t>
  </si>
  <si>
    <t>1,37</t>
  </si>
  <si>
    <t>Rovimat</t>
  </si>
  <si>
    <t>0,246</t>
  </si>
  <si>
    <t>0,410</t>
  </si>
  <si>
    <t>1,53</t>
  </si>
  <si>
    <t>Multidirectional</t>
  </si>
  <si>
    <t>0,319</t>
  </si>
  <si>
    <t>0,500</t>
  </si>
  <si>
    <t>1,63</t>
  </si>
  <si>
    <t>1,76</t>
  </si>
  <si>
    <t>1,39</t>
  </si>
  <si>
    <t>Unidirectional</t>
  </si>
  <si>
    <t>0,364</t>
  </si>
  <si>
    <t>0,550</t>
  </si>
  <si>
    <t>1,70</t>
  </si>
  <si>
    <t>0,459</t>
  </si>
  <si>
    <t>1,54</t>
  </si>
  <si>
    <t>I,41</t>
  </si>
  <si>
    <t>0,134</t>
  </si>
  <si>
    <t>0,248</t>
  </si>
  <si>
    <t>1,38</t>
  </si>
  <si>
    <t>0,240</t>
  </si>
  <si>
    <t>0,403</t>
  </si>
  <si>
    <t>1,34</t>
  </si>
  <si>
    <t>0,197</t>
  </si>
  <si>
    <t>0,343</t>
  </si>
  <si>
    <t>1,47</t>
  </si>
  <si>
    <t>0,267</t>
  </si>
  <si>
    <t>2,85</t>
  </si>
  <si>
    <t>1,31</t>
  </si>
  <si>
    <t>0,255</t>
  </si>
  <si>
    <t>0,422</t>
  </si>
  <si>
    <t>1,55</t>
  </si>
  <si>
    <t>0,337</t>
  </si>
  <si>
    <t>2,20</t>
  </si>
  <si>
    <t>1,35</t>
  </si>
  <si>
    <t>0,291</t>
  </si>
  <si>
    <t>0,467</t>
  </si>
  <si>
    <t>1,60</t>
  </si>
  <si>
    <t>0,378</t>
  </si>
  <si>
    <t>1,93</t>
  </si>
  <si>
    <t>Hand layup, simple surface</t>
  </si>
  <si>
    <t>Hand layup, complex surface</t>
  </si>
  <si>
    <t>RTM ECO</t>
  </si>
  <si>
    <t>Any material</t>
  </si>
  <si>
    <t>0,135</t>
  </si>
  <si>
    <t>0,250</t>
  </si>
  <si>
    <t>0,188</t>
  </si>
  <si>
    <t>4,16</t>
  </si>
  <si>
    <t>1,28</t>
  </si>
  <si>
    <t>Infusion</t>
  </si>
  <si>
    <t xml:space="preserve">0,21 - 0,30 </t>
  </si>
  <si>
    <t>1,86- 1,30</t>
  </si>
  <si>
    <t>1,49 - 1,61</t>
  </si>
  <si>
    <t>0,28 0,39</t>
  </si>
  <si>
    <t xml:space="preserve">0,61 - 0,68 </t>
  </si>
  <si>
    <t xml:space="preserve">0,93 - 0,78 </t>
  </si>
  <si>
    <t>1,77 - 1 88</t>
  </si>
  <si>
    <t>0,52 0,60</t>
  </si>
  <si>
    <t>1,44 1,49</t>
  </si>
  <si>
    <t>UD/Multidirectional</t>
  </si>
  <si>
    <t xml:space="preserve">0,45 - 0,53 </t>
  </si>
  <si>
    <t>1,81 - 1,92</t>
  </si>
  <si>
    <t>1,06</t>
  </si>
  <si>
    <t xml:space="preserve">Prepreg void </t>
  </si>
  <si>
    <t>0,530</t>
  </si>
  <si>
    <t>0,706</t>
  </si>
  <si>
    <t>0,737</t>
  </si>
  <si>
    <t>1,92</t>
  </si>
  <si>
    <t>0,626</t>
  </si>
  <si>
    <t>1,51</t>
  </si>
  <si>
    <t>Prepreg autoclave</t>
  </si>
  <si>
    <t>CJD/Multidirectional</t>
  </si>
  <si>
    <t>Core</t>
  </si>
  <si>
    <t>Nomex Honeycomb 4.8mm Cell 48kg (5 or 10mm)</t>
  </si>
  <si>
    <t>Elastic Modulus E_f2 perp fibres (N/mm2)</t>
  </si>
  <si>
    <t>Elastic Modulus E_f1 parallel fibres (N/mm2)</t>
  </si>
  <si>
    <t>Shear Modulus Gf or Gm (N/mm2)</t>
  </si>
  <si>
    <t>Poisson Ratio v_f or v_m</t>
  </si>
  <si>
    <t>19.1mm (3/4") Cell Aluminium Honeycomb</t>
  </si>
  <si>
    <t>30 mm</t>
  </si>
  <si>
    <t>10mm</t>
  </si>
  <si>
    <t>0.36-0.48</t>
  </si>
  <si>
    <t>0.42-0.50</t>
  </si>
  <si>
    <t>0.64-0.71</t>
  </si>
  <si>
    <t>1,34 - 1,12</t>
  </si>
  <si>
    <t>1,32 - 1.37</t>
  </si>
  <si>
    <t>2,68 - 1,87</t>
  </si>
  <si>
    <t>1,25 - 1.06</t>
  </si>
  <si>
    <t>1.46 - 1.61</t>
  </si>
  <si>
    <t>0,54 - 0,63</t>
  </si>
  <si>
    <t>Glass</t>
  </si>
  <si>
    <t xml:space="preserve">Glass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</si>
</sst>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B535-9C5F-4459-B80C-4E1E1B656610}">
  <dimension ref="A1:X21"/>
  <sheetViews>
    <sheetView tabSelected="1" workbookViewId="0">
      <selection activeCell="X24" sqref="X24"/>
    </sheetView>
  </sheetViews>
  <sheetFormatPr defaultRowHeight="15" x14ac:dyDescent="0.25"/>
  <cols>
    <col min="1" max="1" width="34.28515625" customWidth="1"/>
  </cols>
  <sheetData>
    <row r="1" spans="1:24" x14ac:dyDescent="0.25">
      <c r="B1" t="s">
        <v>8</v>
      </c>
      <c r="C1" t="s">
        <v>9</v>
      </c>
      <c r="D1" t="s">
        <v>10</v>
      </c>
      <c r="E1" t="s">
        <v>19</v>
      </c>
      <c r="F1" t="s">
        <v>19</v>
      </c>
      <c r="G1" t="s">
        <v>22</v>
      </c>
      <c r="H1" t="s">
        <v>22</v>
      </c>
      <c r="I1" t="s">
        <v>26</v>
      </c>
      <c r="J1" t="s">
        <v>26</v>
      </c>
      <c r="K1" t="s">
        <v>29</v>
      </c>
      <c r="L1" t="s">
        <v>29</v>
      </c>
      <c r="M1" t="s">
        <v>31</v>
      </c>
      <c r="N1" t="s">
        <v>31</v>
      </c>
      <c r="O1" t="s">
        <v>34</v>
      </c>
      <c r="P1" t="s">
        <v>34</v>
      </c>
      <c r="Q1" t="s">
        <v>36</v>
      </c>
      <c r="R1" t="s">
        <v>36</v>
      </c>
      <c r="S1" t="s">
        <v>40</v>
      </c>
      <c r="T1" t="s">
        <v>41</v>
      </c>
      <c r="U1" t="s">
        <v>42</v>
      </c>
      <c r="V1" t="s">
        <v>45</v>
      </c>
      <c r="W1" t="s">
        <v>157</v>
      </c>
      <c r="X1" t="s">
        <v>162</v>
      </c>
    </row>
    <row r="2" spans="1:24" x14ac:dyDescent="0.25">
      <c r="A2" t="s">
        <v>7</v>
      </c>
      <c r="B2" t="s">
        <v>13</v>
      </c>
      <c r="C2" t="s">
        <v>13</v>
      </c>
      <c r="D2" t="s">
        <v>13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  <c r="Q2" t="s">
        <v>16</v>
      </c>
      <c r="R2" t="s">
        <v>16</v>
      </c>
      <c r="S2" t="s">
        <v>43</v>
      </c>
      <c r="T2" t="s">
        <v>43</v>
      </c>
      <c r="U2" t="s">
        <v>43</v>
      </c>
      <c r="V2" t="s">
        <v>46</v>
      </c>
      <c r="W2" t="s">
        <v>156</v>
      </c>
      <c r="X2" t="s">
        <v>156</v>
      </c>
    </row>
    <row r="3" spans="1:24" x14ac:dyDescent="0.25">
      <c r="A3" t="s">
        <v>11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</row>
    <row r="4" spans="1:24" x14ac:dyDescent="0.25">
      <c r="A4" t="s">
        <v>14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32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W4" t="s">
        <v>164</v>
      </c>
      <c r="X4" t="s">
        <v>163</v>
      </c>
    </row>
    <row r="5" spans="1:24" x14ac:dyDescent="0.25">
      <c r="A5" t="s">
        <v>15</v>
      </c>
      <c r="E5" t="s">
        <v>21</v>
      </c>
      <c r="F5" t="s">
        <v>21</v>
      </c>
      <c r="G5" t="s">
        <v>23</v>
      </c>
      <c r="H5" t="s">
        <v>27</v>
      </c>
      <c r="I5" t="s">
        <v>28</v>
      </c>
      <c r="J5" t="s">
        <v>28</v>
      </c>
      <c r="K5" t="s">
        <v>30</v>
      </c>
      <c r="L5" t="s">
        <v>30</v>
      </c>
      <c r="M5" t="s">
        <v>33</v>
      </c>
      <c r="N5" t="s">
        <v>33</v>
      </c>
      <c r="O5" t="s">
        <v>35</v>
      </c>
      <c r="P5" t="s">
        <v>35</v>
      </c>
      <c r="Q5" t="s">
        <v>37</v>
      </c>
      <c r="R5" t="s">
        <v>37</v>
      </c>
    </row>
    <row r="6" spans="1:24" x14ac:dyDescent="0.25">
      <c r="A6" t="s">
        <v>0</v>
      </c>
      <c r="E6" t="s">
        <v>18</v>
      </c>
      <c r="F6" t="s">
        <v>20</v>
      </c>
      <c r="G6" t="s">
        <v>24</v>
      </c>
      <c r="H6" t="s">
        <v>25</v>
      </c>
      <c r="I6" t="s">
        <v>24</v>
      </c>
      <c r="J6" t="s">
        <v>25</v>
      </c>
      <c r="K6" t="s">
        <v>24</v>
      </c>
      <c r="L6" t="s">
        <v>20</v>
      </c>
      <c r="M6" t="s">
        <v>24</v>
      </c>
      <c r="N6" t="s">
        <v>18</v>
      </c>
      <c r="O6" t="s">
        <v>24</v>
      </c>
      <c r="P6" t="s">
        <v>20</v>
      </c>
      <c r="Q6" t="s">
        <v>38</v>
      </c>
      <c r="R6" t="s">
        <v>20</v>
      </c>
    </row>
    <row r="7" spans="1:24" x14ac:dyDescent="0.25">
      <c r="A7" t="s">
        <v>1</v>
      </c>
      <c r="B7">
        <v>400</v>
      </c>
      <c r="C7">
        <v>470</v>
      </c>
      <c r="D7">
        <v>490</v>
      </c>
      <c r="E7">
        <v>210</v>
      </c>
      <c r="F7">
        <v>235</v>
      </c>
      <c r="G7">
        <v>225</v>
      </c>
      <c r="H7">
        <v>240</v>
      </c>
      <c r="I7">
        <v>215</v>
      </c>
      <c r="J7">
        <v>240</v>
      </c>
      <c r="K7">
        <v>240</v>
      </c>
      <c r="L7">
        <v>275</v>
      </c>
      <c r="M7">
        <v>275</v>
      </c>
      <c r="N7">
        <v>305</v>
      </c>
      <c r="O7">
        <v>330</v>
      </c>
      <c r="P7">
        <v>370</v>
      </c>
      <c r="Q7">
        <v>290</v>
      </c>
      <c r="R7">
        <v>305</v>
      </c>
    </row>
    <row r="8" spans="1:24" x14ac:dyDescent="0.25">
      <c r="A8" t="s">
        <v>2</v>
      </c>
      <c r="B8">
        <v>400</v>
      </c>
      <c r="C8">
        <v>470</v>
      </c>
      <c r="D8">
        <v>490</v>
      </c>
      <c r="E8">
        <v>170</v>
      </c>
      <c r="F8">
        <v>170</v>
      </c>
      <c r="G8">
        <v>190</v>
      </c>
      <c r="H8">
        <v>190</v>
      </c>
      <c r="I8">
        <v>215</v>
      </c>
      <c r="J8">
        <v>215</v>
      </c>
      <c r="K8">
        <v>240</v>
      </c>
      <c r="L8">
        <v>240</v>
      </c>
      <c r="M8">
        <v>270</v>
      </c>
      <c r="N8">
        <v>270</v>
      </c>
      <c r="O8">
        <v>300</v>
      </c>
      <c r="P8">
        <v>300</v>
      </c>
      <c r="Q8">
        <v>290</v>
      </c>
      <c r="R8">
        <v>290</v>
      </c>
    </row>
    <row r="9" spans="1:24" x14ac:dyDescent="0.25">
      <c r="A9" t="s">
        <v>3</v>
      </c>
      <c r="B9">
        <v>235</v>
      </c>
      <c r="C9">
        <v>315</v>
      </c>
      <c r="D9">
        <v>355</v>
      </c>
      <c r="E9">
        <v>160</v>
      </c>
      <c r="F9">
        <v>180</v>
      </c>
      <c r="H9">
        <v>190</v>
      </c>
      <c r="I9">
        <v>85</v>
      </c>
      <c r="J9">
        <v>200</v>
      </c>
      <c r="K9">
        <v>100</v>
      </c>
      <c r="L9">
        <v>185</v>
      </c>
      <c r="M9">
        <v>125</v>
      </c>
      <c r="N9">
        <v>215</v>
      </c>
      <c r="O9">
        <v>160</v>
      </c>
      <c r="P9">
        <v>270</v>
      </c>
      <c r="Q9">
        <v>145</v>
      </c>
      <c r="R9">
        <v>220</v>
      </c>
    </row>
    <row r="10" spans="1:24" x14ac:dyDescent="0.25">
      <c r="A10" t="s">
        <v>4</v>
      </c>
      <c r="B10">
        <v>235</v>
      </c>
      <c r="C10">
        <v>315</v>
      </c>
      <c r="D10">
        <v>355</v>
      </c>
      <c r="E10">
        <v>65</v>
      </c>
      <c r="F10">
        <v>65</v>
      </c>
      <c r="G10">
        <v>80</v>
      </c>
      <c r="H10">
        <v>80</v>
      </c>
      <c r="I10">
        <v>85</v>
      </c>
      <c r="J10">
        <v>85</v>
      </c>
      <c r="K10">
        <v>100</v>
      </c>
      <c r="L10">
        <v>100</v>
      </c>
      <c r="M10">
        <v>125</v>
      </c>
      <c r="N10">
        <v>125</v>
      </c>
      <c r="O10">
        <v>160</v>
      </c>
      <c r="P10">
        <v>160</v>
      </c>
      <c r="Q10">
        <v>145</v>
      </c>
      <c r="R10">
        <v>145</v>
      </c>
    </row>
    <row r="11" spans="1:24" x14ac:dyDescent="0.25">
      <c r="A11" t="s">
        <v>5</v>
      </c>
      <c r="B11">
        <v>0.6</v>
      </c>
      <c r="C11">
        <v>0.6</v>
      </c>
      <c r="D11">
        <v>0.6</v>
      </c>
      <c r="E11">
        <v>0.6</v>
      </c>
      <c r="F11">
        <v>0.6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</row>
    <row r="12" spans="1:24" x14ac:dyDescent="0.25">
      <c r="A12" t="s">
        <v>6</v>
      </c>
      <c r="B12">
        <v>0.9</v>
      </c>
      <c r="C12">
        <v>0.9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>
        <v>0.9</v>
      </c>
    </row>
    <row r="13" spans="1:24" x14ac:dyDescent="0.25">
      <c r="A13" t="s">
        <v>47</v>
      </c>
      <c r="B13">
        <v>212</v>
      </c>
      <c r="C13">
        <v>282</v>
      </c>
      <c r="D13">
        <v>294</v>
      </c>
      <c r="E13">
        <v>59</v>
      </c>
      <c r="F13">
        <v>59</v>
      </c>
      <c r="G13">
        <v>72</v>
      </c>
      <c r="H13">
        <v>72</v>
      </c>
      <c r="I13">
        <v>77</v>
      </c>
      <c r="J13">
        <v>77</v>
      </c>
      <c r="K13">
        <v>90</v>
      </c>
      <c r="L13">
        <v>90</v>
      </c>
      <c r="M13">
        <v>113</v>
      </c>
      <c r="N13">
        <v>113</v>
      </c>
      <c r="O13">
        <v>144</v>
      </c>
      <c r="P13">
        <v>144</v>
      </c>
      <c r="Q13">
        <v>131</v>
      </c>
      <c r="R13">
        <v>131</v>
      </c>
    </row>
    <row r="14" spans="1:24" x14ac:dyDescent="0.25">
      <c r="A14" t="s">
        <v>48</v>
      </c>
      <c r="B14">
        <v>123</v>
      </c>
      <c r="C14">
        <v>164</v>
      </c>
      <c r="D14">
        <v>171</v>
      </c>
      <c r="E14">
        <v>34</v>
      </c>
      <c r="F14">
        <v>34</v>
      </c>
      <c r="G14">
        <v>42</v>
      </c>
      <c r="H14">
        <v>42</v>
      </c>
      <c r="I14">
        <v>44</v>
      </c>
      <c r="J14">
        <v>44</v>
      </c>
      <c r="K14">
        <v>52</v>
      </c>
      <c r="L14">
        <v>52</v>
      </c>
      <c r="M14">
        <v>65</v>
      </c>
      <c r="N14">
        <v>65</v>
      </c>
      <c r="O14">
        <v>84</v>
      </c>
      <c r="P14">
        <v>84</v>
      </c>
      <c r="Q14">
        <v>76</v>
      </c>
      <c r="R14">
        <v>76</v>
      </c>
      <c r="W14">
        <v>1.2</v>
      </c>
      <c r="X14">
        <v>0.65</v>
      </c>
    </row>
    <row r="15" spans="1:24" x14ac:dyDescent="0.25">
      <c r="A15" t="s">
        <v>49</v>
      </c>
      <c r="B15">
        <v>188</v>
      </c>
      <c r="C15">
        <v>252</v>
      </c>
      <c r="D15">
        <v>284</v>
      </c>
      <c r="E15">
        <v>46</v>
      </c>
      <c r="F15">
        <v>46</v>
      </c>
      <c r="G15">
        <v>56</v>
      </c>
      <c r="H15">
        <v>56</v>
      </c>
      <c r="I15">
        <v>60</v>
      </c>
      <c r="J15">
        <v>60</v>
      </c>
      <c r="K15">
        <v>70</v>
      </c>
      <c r="L15">
        <v>70</v>
      </c>
      <c r="M15">
        <v>88</v>
      </c>
      <c r="N15">
        <v>88</v>
      </c>
      <c r="O15">
        <v>112</v>
      </c>
      <c r="P15">
        <v>112</v>
      </c>
      <c r="Q15">
        <v>102</v>
      </c>
      <c r="R15">
        <v>102</v>
      </c>
    </row>
    <row r="16" spans="1:24" x14ac:dyDescent="0.25">
      <c r="A16" t="s">
        <v>50</v>
      </c>
      <c r="B16">
        <v>109</v>
      </c>
      <c r="C16">
        <v>146</v>
      </c>
      <c r="D16">
        <v>165</v>
      </c>
      <c r="E16">
        <v>26</v>
      </c>
      <c r="F16">
        <v>26</v>
      </c>
      <c r="G16">
        <v>32</v>
      </c>
      <c r="H16">
        <v>32</v>
      </c>
      <c r="I16">
        <v>35</v>
      </c>
      <c r="J16">
        <v>35</v>
      </c>
      <c r="K16">
        <v>41</v>
      </c>
      <c r="L16">
        <v>41</v>
      </c>
      <c r="M16">
        <v>51</v>
      </c>
      <c r="N16">
        <v>51</v>
      </c>
      <c r="O16">
        <v>56</v>
      </c>
      <c r="P16">
        <v>65</v>
      </c>
      <c r="Q16">
        <v>59</v>
      </c>
      <c r="R16">
        <v>59</v>
      </c>
    </row>
    <row r="17" spans="1:24" x14ac:dyDescent="0.25">
      <c r="A17" t="s">
        <v>39</v>
      </c>
      <c r="S17">
        <v>2.56</v>
      </c>
      <c r="T17">
        <v>1.44</v>
      </c>
      <c r="U17">
        <v>1.78</v>
      </c>
      <c r="V17">
        <v>1.2</v>
      </c>
      <c r="W17">
        <f>48/1000</f>
        <v>4.8000000000000001E-2</v>
      </c>
      <c r="X17">
        <v>2.8799999999999999E-2</v>
      </c>
    </row>
    <row r="18" spans="1:24" x14ac:dyDescent="0.25">
      <c r="A18" t="s">
        <v>159</v>
      </c>
      <c r="B18">
        <v>210000</v>
      </c>
      <c r="C18">
        <v>210000</v>
      </c>
      <c r="D18">
        <v>210000</v>
      </c>
      <c r="E18">
        <v>70000</v>
      </c>
      <c r="F18">
        <v>70000</v>
      </c>
      <c r="G18">
        <v>70000</v>
      </c>
      <c r="H18">
        <v>70000</v>
      </c>
      <c r="I18">
        <v>70000</v>
      </c>
      <c r="J18">
        <v>70000</v>
      </c>
      <c r="K18">
        <v>70000</v>
      </c>
      <c r="L18">
        <v>70000</v>
      </c>
      <c r="M18">
        <v>70000</v>
      </c>
      <c r="N18">
        <v>70000</v>
      </c>
      <c r="O18">
        <v>70000</v>
      </c>
      <c r="P18">
        <v>70000</v>
      </c>
      <c r="Q18">
        <v>70000</v>
      </c>
      <c r="R18">
        <v>70000</v>
      </c>
      <c r="S18">
        <v>73000</v>
      </c>
      <c r="T18">
        <v>124000</v>
      </c>
      <c r="U18">
        <v>235000</v>
      </c>
      <c r="V18">
        <v>3300</v>
      </c>
    </row>
    <row r="19" spans="1:24" x14ac:dyDescent="0.25">
      <c r="A19" t="s">
        <v>158</v>
      </c>
      <c r="S19">
        <v>73000</v>
      </c>
      <c r="T19">
        <v>6900</v>
      </c>
      <c r="U19">
        <v>20000</v>
      </c>
      <c r="V19">
        <v>3300</v>
      </c>
    </row>
    <row r="20" spans="1:24" x14ac:dyDescent="0.25">
      <c r="A20" t="s">
        <v>160</v>
      </c>
      <c r="S20">
        <v>30000</v>
      </c>
      <c r="T20">
        <v>2800</v>
      </c>
      <c r="U20">
        <v>50000</v>
      </c>
      <c r="V20">
        <v>1222</v>
      </c>
      <c r="W20">
        <v>40</v>
      </c>
      <c r="X20">
        <v>152</v>
      </c>
    </row>
    <row r="21" spans="1:24" x14ac:dyDescent="0.25">
      <c r="A21" t="s">
        <v>161</v>
      </c>
      <c r="S21">
        <v>0.22</v>
      </c>
      <c r="T21">
        <v>0.36</v>
      </c>
      <c r="U21">
        <v>0.27</v>
      </c>
      <c r="V21">
        <v>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6D11-DC50-4A02-994C-0CF55D8EBCBB}">
  <dimension ref="A1:E9"/>
  <sheetViews>
    <sheetView workbookViewId="0">
      <selection activeCell="D22" sqref="D22"/>
    </sheetView>
  </sheetViews>
  <sheetFormatPr defaultRowHeight="15" x14ac:dyDescent="0.25"/>
  <cols>
    <col min="2" max="2" width="23" bestFit="1" customWidth="1"/>
  </cols>
  <sheetData>
    <row r="1" spans="1:5" x14ac:dyDescent="0.25">
      <c r="C1" t="s">
        <v>66</v>
      </c>
      <c r="D1" t="s">
        <v>67</v>
      </c>
      <c r="E1" t="s">
        <v>68</v>
      </c>
    </row>
    <row r="2" spans="1:5" x14ac:dyDescent="0.25">
      <c r="A2" t="s">
        <v>51</v>
      </c>
      <c r="B2" t="s">
        <v>61</v>
      </c>
      <c r="C2">
        <v>1.0189999999999999E-3</v>
      </c>
      <c r="D2">
        <f>( C3/(C6*C7) ) * ( (C6/C5) + C7 -C6 )</f>
        <v>1.0190217391304376E-3</v>
      </c>
    </row>
    <row r="3" spans="1:5" x14ac:dyDescent="0.25">
      <c r="A3" t="s">
        <v>52</v>
      </c>
      <c r="B3" t="s">
        <v>62</v>
      </c>
      <c r="C3">
        <v>0.1</v>
      </c>
    </row>
    <row r="4" spans="1:5" x14ac:dyDescent="0.25">
      <c r="A4" t="s">
        <v>53</v>
      </c>
      <c r="B4" t="s">
        <v>60</v>
      </c>
      <c r="C4">
        <v>38.332999999999998</v>
      </c>
      <c r="D4">
        <f>C5/(C5 + (1-C5)*C6/C7)</f>
        <v>38.333333333333478</v>
      </c>
    </row>
    <row r="5" spans="1:5" x14ac:dyDescent="0.25">
      <c r="A5" t="s">
        <v>54</v>
      </c>
      <c r="B5" t="s">
        <v>59</v>
      </c>
      <c r="C5">
        <v>1.84</v>
      </c>
      <c r="D5">
        <f>(C4*C6)/( (C4*C6) + (1-C4)*C7 )</f>
        <v>1.8399996399969398</v>
      </c>
    </row>
    <row r="6" spans="1:5" x14ac:dyDescent="0.25">
      <c r="A6" t="s">
        <v>55</v>
      </c>
      <c r="B6" t="s">
        <v>58</v>
      </c>
      <c r="C6">
        <v>2.56</v>
      </c>
    </row>
    <row r="7" spans="1:5" x14ac:dyDescent="0.25">
      <c r="A7" t="s">
        <v>56</v>
      </c>
      <c r="B7" t="s">
        <v>57</v>
      </c>
      <c r="C7">
        <v>1.2</v>
      </c>
    </row>
    <row r="8" spans="1:5" x14ac:dyDescent="0.25">
      <c r="A8" t="s">
        <v>64</v>
      </c>
      <c r="B8" t="s">
        <v>65</v>
      </c>
      <c r="D8">
        <f>(C6*C4)+(C7*(1-C4))</f>
        <v>53.332880000000003</v>
      </c>
      <c r="E8">
        <f>(C6*C7)/(C6 + C5*(C7-C6))</f>
        <v>53.333333333333449</v>
      </c>
    </row>
    <row r="9" spans="1:5" x14ac:dyDescent="0.25">
      <c r="A9" t="s">
        <v>63</v>
      </c>
      <c r="B9" t="s">
        <v>69</v>
      </c>
      <c r="D9">
        <f>1/(C4*C6)</f>
        <v>1.0190306002660892E-2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AF19-B890-479B-A5C4-B054A2FE9C7E}">
  <dimension ref="A1:I18"/>
  <sheetViews>
    <sheetView workbookViewId="0">
      <selection activeCell="G25" sqref="G25:H25"/>
    </sheetView>
  </sheetViews>
  <sheetFormatPr defaultRowHeight="15" x14ac:dyDescent="0.25"/>
  <cols>
    <col min="1" max="1" width="17.5703125" bestFit="1" customWidth="1"/>
    <col min="2" max="2" width="15.42578125" customWidth="1"/>
    <col min="3" max="3" width="20.85546875" bestFit="1" customWidth="1"/>
    <col min="4" max="4" width="18.140625" bestFit="1" customWidth="1"/>
    <col min="6" max="6" width="8.85546875" bestFit="1" customWidth="1"/>
    <col min="7" max="7" width="18.140625" bestFit="1" customWidth="1"/>
    <col min="8" max="8" width="8.42578125" bestFit="1" customWidth="1"/>
    <col min="9" max="9" width="8.85546875" bestFit="1" customWidth="1"/>
  </cols>
  <sheetData>
    <row r="1" spans="1:9" ht="26.25" thickBot="1" x14ac:dyDescent="0.3">
      <c r="A1" s="20" t="s">
        <v>70</v>
      </c>
      <c r="B1" s="20" t="s">
        <v>71</v>
      </c>
      <c r="C1" s="20" t="s">
        <v>72</v>
      </c>
      <c r="D1" s="16" t="s">
        <v>59</v>
      </c>
      <c r="E1" s="17" t="s">
        <v>63</v>
      </c>
      <c r="F1" s="18" t="s">
        <v>65</v>
      </c>
      <c r="G1" s="16" t="s">
        <v>59</v>
      </c>
      <c r="H1" s="17" t="s">
        <v>63</v>
      </c>
      <c r="I1" s="18" t="s">
        <v>65</v>
      </c>
    </row>
    <row r="2" spans="1:9" ht="26.25" thickBot="1" x14ac:dyDescent="0.3">
      <c r="A2" s="20"/>
      <c r="B2" s="21"/>
      <c r="C2" s="21"/>
      <c r="D2" s="17" t="s">
        <v>174</v>
      </c>
      <c r="E2" s="17" t="s">
        <v>175</v>
      </c>
      <c r="F2" s="18" t="s">
        <v>174</v>
      </c>
      <c r="G2" s="17" t="s">
        <v>42</v>
      </c>
      <c r="H2" s="17" t="s">
        <v>42</v>
      </c>
      <c r="I2" s="18" t="s">
        <v>42</v>
      </c>
    </row>
    <row r="3" spans="1:9" ht="26.25" customHeight="1" thickBot="1" x14ac:dyDescent="0.3">
      <c r="A3" s="19" t="s">
        <v>124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77</v>
      </c>
      <c r="G3" s="2"/>
      <c r="H3" s="2"/>
      <c r="I3" s="2"/>
    </row>
    <row r="4" spans="1:9" ht="26.25" thickBot="1" x14ac:dyDescent="0.3">
      <c r="A4" s="19" t="s">
        <v>124</v>
      </c>
      <c r="B4" s="1" t="s">
        <v>78</v>
      </c>
      <c r="C4" s="1" t="s">
        <v>75</v>
      </c>
      <c r="D4" s="1" t="s">
        <v>79</v>
      </c>
      <c r="E4" s="3">
        <v>1302</v>
      </c>
      <c r="F4" s="1" t="s">
        <v>80</v>
      </c>
      <c r="G4" s="1" t="s">
        <v>81</v>
      </c>
      <c r="H4" s="1" t="s">
        <v>82</v>
      </c>
      <c r="I4" s="1" t="s">
        <v>83</v>
      </c>
    </row>
    <row r="5" spans="1:9" ht="26.25" thickBot="1" x14ac:dyDescent="0.3">
      <c r="A5" s="19" t="s">
        <v>124</v>
      </c>
      <c r="B5" s="1" t="s">
        <v>84</v>
      </c>
      <c r="C5" s="1" t="s">
        <v>85</v>
      </c>
      <c r="D5" s="1" t="s">
        <v>86</v>
      </c>
      <c r="E5" s="4">
        <v>1588</v>
      </c>
      <c r="F5" s="1" t="s">
        <v>87</v>
      </c>
      <c r="G5" s="2"/>
      <c r="H5" s="2"/>
      <c r="I5" s="2"/>
    </row>
    <row r="6" spans="1:9" ht="26.25" thickBot="1" x14ac:dyDescent="0.3">
      <c r="A6" s="19" t="s">
        <v>124</v>
      </c>
      <c r="B6" s="1" t="s">
        <v>88</v>
      </c>
      <c r="C6" s="1" t="s">
        <v>89</v>
      </c>
      <c r="D6" s="1" t="s">
        <v>90</v>
      </c>
      <c r="E6" s="3">
        <v>1225</v>
      </c>
      <c r="F6" s="1" t="s">
        <v>91</v>
      </c>
      <c r="G6" s="1" t="s">
        <v>86</v>
      </c>
      <c r="H6" s="1" t="s">
        <v>92</v>
      </c>
      <c r="I6" s="1" t="s">
        <v>93</v>
      </c>
    </row>
    <row r="7" spans="1:9" ht="26.25" thickBot="1" x14ac:dyDescent="0.3">
      <c r="A7" s="19" t="s">
        <v>124</v>
      </c>
      <c r="B7" s="1" t="s">
        <v>94</v>
      </c>
      <c r="C7" s="1" t="s">
        <v>95</v>
      </c>
      <c r="D7" s="1" t="s">
        <v>96</v>
      </c>
      <c r="E7" s="3">
        <v>1073</v>
      </c>
      <c r="F7" s="1" t="s">
        <v>97</v>
      </c>
      <c r="G7" s="1" t="s">
        <v>98</v>
      </c>
      <c r="H7" s="1" t="s">
        <v>99</v>
      </c>
      <c r="I7" s="5" t="s">
        <v>100</v>
      </c>
    </row>
    <row r="8" spans="1:9" ht="26.25" customHeight="1" thickBot="1" x14ac:dyDescent="0.3">
      <c r="A8" s="19" t="s">
        <v>125</v>
      </c>
      <c r="B8" s="1" t="s">
        <v>73</v>
      </c>
      <c r="C8" s="1" t="s">
        <v>101</v>
      </c>
      <c r="D8" s="1" t="s">
        <v>102</v>
      </c>
      <c r="E8" s="3">
        <v>2924</v>
      </c>
      <c r="F8" s="1" t="s">
        <v>103</v>
      </c>
      <c r="G8" s="2"/>
      <c r="H8" s="2"/>
      <c r="I8" s="2"/>
    </row>
    <row r="9" spans="1:9" ht="26.25" thickBot="1" x14ac:dyDescent="0.3">
      <c r="A9" s="19" t="s">
        <v>125</v>
      </c>
      <c r="B9" s="1" t="s">
        <v>78</v>
      </c>
      <c r="C9" s="1" t="s">
        <v>104</v>
      </c>
      <c r="D9" s="1" t="s">
        <v>105</v>
      </c>
      <c r="E9" s="3">
        <v>1628</v>
      </c>
      <c r="F9" s="1" t="s">
        <v>87</v>
      </c>
      <c r="G9" s="1" t="s">
        <v>89</v>
      </c>
      <c r="H9" s="1" t="s">
        <v>76</v>
      </c>
      <c r="I9" s="5" t="s">
        <v>106</v>
      </c>
    </row>
    <row r="10" spans="1:9" ht="26.25" thickBot="1" x14ac:dyDescent="0.3">
      <c r="A10" s="19" t="s">
        <v>125</v>
      </c>
      <c r="B10" s="1" t="s">
        <v>84</v>
      </c>
      <c r="C10" s="1" t="s">
        <v>107</v>
      </c>
      <c r="D10" s="1" t="s">
        <v>108</v>
      </c>
      <c r="E10" s="3">
        <v>1985</v>
      </c>
      <c r="F10" s="1" t="s">
        <v>109</v>
      </c>
      <c r="G10" s="1" t="s">
        <v>110</v>
      </c>
      <c r="H10" s="1" t="s">
        <v>111</v>
      </c>
      <c r="I10" s="5" t="s">
        <v>112</v>
      </c>
    </row>
    <row r="11" spans="1:9" ht="26.25" thickBot="1" x14ac:dyDescent="0.3">
      <c r="A11" s="19" t="s">
        <v>125</v>
      </c>
      <c r="B11" s="1" t="s">
        <v>88</v>
      </c>
      <c r="C11" s="1" t="s">
        <v>113</v>
      </c>
      <c r="D11" s="1" t="s">
        <v>114</v>
      </c>
      <c r="E11" s="4">
        <v>1531</v>
      </c>
      <c r="F11" s="1" t="s">
        <v>115</v>
      </c>
      <c r="G11" s="1" t="s">
        <v>116</v>
      </c>
      <c r="H11" s="1" t="s">
        <v>117</v>
      </c>
      <c r="I11" s="1" t="s">
        <v>118</v>
      </c>
    </row>
    <row r="12" spans="1:9" ht="26.25" thickBot="1" x14ac:dyDescent="0.3">
      <c r="A12" s="19" t="s">
        <v>125</v>
      </c>
      <c r="B12" s="1" t="s">
        <v>94</v>
      </c>
      <c r="C12" s="1" t="s">
        <v>119</v>
      </c>
      <c r="D12" s="1" t="s">
        <v>120</v>
      </c>
      <c r="E12" s="4">
        <v>1341</v>
      </c>
      <c r="F12" s="1" t="s">
        <v>121</v>
      </c>
      <c r="G12" s="1" t="s">
        <v>122</v>
      </c>
      <c r="H12" s="1" t="s">
        <v>123</v>
      </c>
      <c r="I12" s="1" t="s">
        <v>83</v>
      </c>
    </row>
    <row r="13" spans="1:9" ht="15.75" thickBot="1" x14ac:dyDescent="0.3">
      <c r="A13" s="8" t="s">
        <v>126</v>
      </c>
      <c r="B13" s="1" t="s">
        <v>127</v>
      </c>
      <c r="C13" s="1" t="s">
        <v>128</v>
      </c>
      <c r="D13" s="1" t="s">
        <v>129</v>
      </c>
      <c r="E13" s="3">
        <v>2894</v>
      </c>
      <c r="F13" s="5" t="s">
        <v>103</v>
      </c>
      <c r="G13" s="1" t="s">
        <v>130</v>
      </c>
      <c r="H13" s="1" t="s">
        <v>131</v>
      </c>
      <c r="I13" s="5" t="s">
        <v>132</v>
      </c>
    </row>
    <row r="14" spans="1:9" ht="15.75" thickBot="1" x14ac:dyDescent="0.3">
      <c r="A14" s="19" t="s">
        <v>133</v>
      </c>
      <c r="B14" s="19" t="s">
        <v>73</v>
      </c>
      <c r="C14" s="19" t="s">
        <v>134</v>
      </c>
      <c r="D14" s="14" t="s">
        <v>165</v>
      </c>
      <c r="E14" s="20" t="s">
        <v>135</v>
      </c>
      <c r="F14" s="19" t="s">
        <v>136</v>
      </c>
      <c r="G14" s="19" t="s">
        <v>137</v>
      </c>
      <c r="H14" s="19" t="s">
        <v>170</v>
      </c>
      <c r="I14" s="19" t="s">
        <v>169</v>
      </c>
    </row>
    <row r="15" spans="1:9" ht="30.75" thickBot="1" x14ac:dyDescent="0.3">
      <c r="A15" s="19" t="s">
        <v>133</v>
      </c>
      <c r="B15" s="1" t="s">
        <v>78</v>
      </c>
      <c r="C15" s="9" t="s">
        <v>166</v>
      </c>
      <c r="D15" s="10" t="s">
        <v>138</v>
      </c>
      <c r="E15" s="10" t="s">
        <v>139</v>
      </c>
      <c r="F15" s="10" t="s">
        <v>140</v>
      </c>
      <c r="G15" s="1" t="s">
        <v>141</v>
      </c>
      <c r="H15" s="5" t="s">
        <v>168</v>
      </c>
      <c r="I15" s="1" t="s">
        <v>142</v>
      </c>
    </row>
    <row r="16" spans="1:9" ht="30" customHeight="1" x14ac:dyDescent="0.25">
      <c r="A16" s="19" t="s">
        <v>133</v>
      </c>
      <c r="B16" s="13" t="s">
        <v>143</v>
      </c>
      <c r="C16" s="13" t="s">
        <v>144</v>
      </c>
      <c r="D16" s="14" t="s">
        <v>167</v>
      </c>
      <c r="E16" s="14" t="s">
        <v>167</v>
      </c>
      <c r="F16" s="15" t="s">
        <v>145</v>
      </c>
      <c r="G16" s="7" t="s">
        <v>173</v>
      </c>
      <c r="H16" s="7" t="s">
        <v>171</v>
      </c>
      <c r="I16" s="6" t="s">
        <v>172</v>
      </c>
    </row>
    <row r="17" spans="1:9" ht="26.25" thickBot="1" x14ac:dyDescent="0.3">
      <c r="A17" s="11" t="s">
        <v>147</v>
      </c>
      <c r="B17" s="10" t="s">
        <v>143</v>
      </c>
      <c r="C17" s="1" t="s">
        <v>148</v>
      </c>
      <c r="D17" s="1" t="s">
        <v>149</v>
      </c>
      <c r="E17" s="1" t="s">
        <v>150</v>
      </c>
      <c r="F17" s="1" t="s">
        <v>151</v>
      </c>
      <c r="G17" s="1" t="s">
        <v>152</v>
      </c>
      <c r="H17" s="1" t="s">
        <v>146</v>
      </c>
      <c r="I17" s="1" t="s">
        <v>153</v>
      </c>
    </row>
    <row r="18" spans="1:9" ht="26.25" thickBot="1" x14ac:dyDescent="0.3">
      <c r="A18" s="12" t="s">
        <v>154</v>
      </c>
      <c r="B18" s="10" t="s">
        <v>155</v>
      </c>
      <c r="C18" s="1" t="s">
        <v>148</v>
      </c>
      <c r="D18" s="1" t="s">
        <v>149</v>
      </c>
      <c r="E18" s="1" t="s">
        <v>150</v>
      </c>
      <c r="F18" s="1" t="s">
        <v>151</v>
      </c>
      <c r="G18" s="1" t="s">
        <v>152</v>
      </c>
      <c r="H18" s="1" t="s">
        <v>146</v>
      </c>
      <c r="I18" s="1" t="s">
        <v>153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8A22A0FBC324EB78D980E9474C7D7" ma:contentTypeVersion="9" ma:contentTypeDescription="Create a new document." ma:contentTypeScope="" ma:versionID="20a52d8f2a3cac1655dc42dabb842406">
  <xsd:schema xmlns:xsd="http://www.w3.org/2001/XMLSchema" xmlns:xs="http://www.w3.org/2001/XMLSchema" xmlns:p="http://schemas.microsoft.com/office/2006/metadata/properties" xmlns:ns2="465275aa-8156-4e1a-8f86-953c89d8a13b" targetNamespace="http://schemas.microsoft.com/office/2006/metadata/properties" ma:root="true" ma:fieldsID="6f4649d1f8d1f0bee736492a07a4a60c" ns2:_="">
    <xsd:import namespace="465275aa-8156-4e1a-8f86-953c89d8a1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275aa-8156-4e1a-8f86-953c89d8a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65292C-6FF8-410B-9C7D-3492EEA20D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C6505C-E373-4CC0-974E-3348C6267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275aa-8156-4e1a-8f86-953c89d8a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59B57C-EFD1-4BBE-A889-FA3D8CC3E4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B1</vt:lpstr>
      <vt:lpstr>Calc</vt:lpstr>
      <vt:lpstr>Table 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Dickerson</dc:creator>
  <cp:lastModifiedBy>Rhys Dickerson</cp:lastModifiedBy>
  <dcterms:created xsi:type="dcterms:W3CDTF">2020-11-27T16:46:34Z</dcterms:created>
  <dcterms:modified xsi:type="dcterms:W3CDTF">2021-01-17T20:49:52Z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0x010100C868A22A0FBC324EB78D980E9474C7D7</vt:lpwstr>
  </property>
</Properties>
</file>