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5A2BFB-A5F4-4473-A8D0-F3CBB46A934E}" xr6:coauthVersionLast="36" xr6:coauthVersionMax="36" xr10:uidLastSave="{00000000-0000-0000-0000-000000000000}"/>
  <bookViews>
    <workbookView xWindow="0" yWindow="0" windowWidth="17970" windowHeight="5955" activeTab="9" xr2:uid="{45E8FCAB-3F86-4ACC-9AB8-12EA0DEC88AF}"/>
  </bookViews>
  <sheets>
    <sheet name="กรณี8" sheetId="18" r:id="rId1"/>
    <sheet name="กรณี9" sheetId="17" r:id="rId2"/>
    <sheet name="กรณี7" sheetId="16" r:id="rId3"/>
    <sheet name="กรณี6" sheetId="15" r:id="rId4"/>
    <sheet name="กรณี5" sheetId="14" r:id="rId5"/>
    <sheet name="กรณี4" sheetId="13" r:id="rId6"/>
    <sheet name="กรณี3" sheetId="12" r:id="rId7"/>
    <sheet name="กรณี2" sheetId="11" r:id="rId8"/>
    <sheet name="กรณีฐาน" sheetId="1" r:id="rId9"/>
    <sheet name="สรุป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8" l="1"/>
  <c r="C12" i="18"/>
  <c r="B12" i="18"/>
  <c r="F11" i="18"/>
  <c r="F12" i="18" s="1"/>
  <c r="E11" i="18"/>
  <c r="E12" i="18" s="1"/>
  <c r="D11" i="18"/>
  <c r="C11" i="18"/>
  <c r="B11" i="18"/>
  <c r="F6" i="18"/>
  <c r="E6" i="18"/>
  <c r="E13" i="18" s="1"/>
  <c r="E15" i="18" s="1"/>
  <c r="D6" i="18"/>
  <c r="C6" i="18"/>
  <c r="B5" i="18"/>
  <c r="B4" i="18"/>
  <c r="B6" i="18" s="1"/>
  <c r="B7" i="18" s="1"/>
  <c r="D12" i="17"/>
  <c r="F12" i="17"/>
  <c r="E12" i="17"/>
  <c r="C11" i="17"/>
  <c r="C12" i="17" s="1"/>
  <c r="B11" i="17"/>
  <c r="B12" i="17" s="1"/>
  <c r="F6" i="17"/>
  <c r="F13" i="17" s="1"/>
  <c r="F15" i="17" s="1"/>
  <c r="E6" i="17"/>
  <c r="E13" i="17" s="1"/>
  <c r="E15" i="17" s="1"/>
  <c r="D6" i="17"/>
  <c r="D7" i="17" s="1"/>
  <c r="C6" i="17"/>
  <c r="B5" i="17"/>
  <c r="B4" i="17"/>
  <c r="F11" i="16"/>
  <c r="F12" i="16" s="1"/>
  <c r="E11" i="16"/>
  <c r="E12" i="16" s="1"/>
  <c r="D11" i="16"/>
  <c r="D12" i="16" s="1"/>
  <c r="C11" i="16"/>
  <c r="C12" i="16" s="1"/>
  <c r="B11" i="16"/>
  <c r="B12" i="16" s="1"/>
  <c r="F6" i="16"/>
  <c r="E6" i="16"/>
  <c r="D6" i="16"/>
  <c r="D7" i="16" s="1"/>
  <c r="C6" i="16"/>
  <c r="B5" i="16"/>
  <c r="B6" i="16" s="1"/>
  <c r="B4" i="16"/>
  <c r="F11" i="15"/>
  <c r="F13" i="15" s="1"/>
  <c r="F15" i="15" s="1"/>
  <c r="E11" i="15"/>
  <c r="E12" i="15" s="1"/>
  <c r="D11" i="15"/>
  <c r="D13" i="15" s="1"/>
  <c r="D15" i="15" s="1"/>
  <c r="C11" i="15"/>
  <c r="C12" i="15" s="1"/>
  <c r="B11" i="15"/>
  <c r="B12" i="15" s="1"/>
  <c r="F7" i="15"/>
  <c r="F6" i="15"/>
  <c r="E6" i="15"/>
  <c r="E13" i="15" s="1"/>
  <c r="E15" i="15" s="1"/>
  <c r="D6" i="15"/>
  <c r="D7" i="15" s="1"/>
  <c r="C6" i="15"/>
  <c r="B5" i="15"/>
  <c r="B4" i="15"/>
  <c r="B6" i="15" s="1"/>
  <c r="F12" i="14"/>
  <c r="E12" i="14"/>
  <c r="D12" i="14"/>
  <c r="F11" i="14"/>
  <c r="E11" i="14"/>
  <c r="D11" i="14"/>
  <c r="C11" i="14"/>
  <c r="C12" i="14" s="1"/>
  <c r="B11" i="14"/>
  <c r="B12" i="14" s="1"/>
  <c r="F6" i="14"/>
  <c r="F7" i="14" s="1"/>
  <c r="E6" i="14"/>
  <c r="E13" i="14" s="1"/>
  <c r="E15" i="14" s="1"/>
  <c r="D6" i="14"/>
  <c r="D13" i="14" s="1"/>
  <c r="D15" i="14" s="1"/>
  <c r="C6" i="14"/>
  <c r="C7" i="14" s="1"/>
  <c r="B5" i="14"/>
  <c r="B4" i="14"/>
  <c r="D12" i="13"/>
  <c r="F11" i="13"/>
  <c r="F12" i="13" s="1"/>
  <c r="E11" i="13"/>
  <c r="E12" i="13" s="1"/>
  <c r="D11" i="13"/>
  <c r="C11" i="13"/>
  <c r="C12" i="13" s="1"/>
  <c r="B11" i="13"/>
  <c r="B12" i="13" s="1"/>
  <c r="F6" i="13"/>
  <c r="F7" i="13" s="1"/>
  <c r="E6" i="13"/>
  <c r="D6" i="13"/>
  <c r="D7" i="13" s="1"/>
  <c r="C6" i="13"/>
  <c r="C7" i="13" s="1"/>
  <c r="B5" i="13"/>
  <c r="B4" i="13"/>
  <c r="F12" i="12"/>
  <c r="F11" i="12"/>
  <c r="E11" i="12"/>
  <c r="E12" i="12" s="1"/>
  <c r="D11" i="12"/>
  <c r="D12" i="12" s="1"/>
  <c r="C11" i="12"/>
  <c r="C12" i="12" s="1"/>
  <c r="B11" i="12"/>
  <c r="B12" i="12" s="1"/>
  <c r="H11" i="12" s="1"/>
  <c r="G17" i="12" s="1"/>
  <c r="F6" i="12"/>
  <c r="F13" i="12" s="1"/>
  <c r="F15" i="12" s="1"/>
  <c r="E6" i="12"/>
  <c r="E7" i="12" s="1"/>
  <c r="D6" i="12"/>
  <c r="C6" i="12"/>
  <c r="B5" i="12"/>
  <c r="B4" i="12"/>
  <c r="B6" i="12" s="1"/>
  <c r="F12" i="11"/>
  <c r="E12" i="11"/>
  <c r="F11" i="11"/>
  <c r="E11" i="11"/>
  <c r="D11" i="11"/>
  <c r="D12" i="11" s="1"/>
  <c r="C11" i="11"/>
  <c r="C12" i="11" s="1"/>
  <c r="B11" i="11"/>
  <c r="B12" i="11" s="1"/>
  <c r="F6" i="11"/>
  <c r="F13" i="11" s="1"/>
  <c r="F15" i="11" s="1"/>
  <c r="E6" i="11"/>
  <c r="E13" i="11" s="1"/>
  <c r="E15" i="11" s="1"/>
  <c r="D6" i="11"/>
  <c r="D7" i="11" s="1"/>
  <c r="C6" i="11"/>
  <c r="B5" i="11"/>
  <c r="B4" i="11"/>
  <c r="B6" i="11" s="1"/>
  <c r="D12" i="1"/>
  <c r="E12" i="1"/>
  <c r="F12" i="1"/>
  <c r="F11" i="1"/>
  <c r="E11" i="1"/>
  <c r="D11" i="1"/>
  <c r="C11" i="1"/>
  <c r="C12" i="1" s="1"/>
  <c r="B11" i="1"/>
  <c r="B12" i="1" s="1"/>
  <c r="D6" i="1"/>
  <c r="D7" i="1" s="1"/>
  <c r="F6" i="1"/>
  <c r="F7" i="1" s="1"/>
  <c r="E6" i="1"/>
  <c r="E7" i="1" s="1"/>
  <c r="C6" i="1"/>
  <c r="C7" i="1" s="1"/>
  <c r="B5" i="1"/>
  <c r="B4" i="1"/>
  <c r="C13" i="16" l="1"/>
  <c r="C15" i="16" s="1"/>
  <c r="E13" i="16"/>
  <c r="E15" i="16" s="1"/>
  <c r="E7" i="16"/>
  <c r="D13" i="16"/>
  <c r="D15" i="16" s="1"/>
  <c r="F13" i="16"/>
  <c r="F15" i="16" s="1"/>
  <c r="D12" i="15"/>
  <c r="E7" i="15"/>
  <c r="B6" i="14"/>
  <c r="B6" i="13"/>
  <c r="B7" i="13" s="1"/>
  <c r="E13" i="13"/>
  <c r="E15" i="13" s="1"/>
  <c r="H11" i="13"/>
  <c r="G17" i="13" s="1"/>
  <c r="C13" i="12"/>
  <c r="C15" i="12" s="1"/>
  <c r="D13" i="12"/>
  <c r="D15" i="12" s="1"/>
  <c r="B13" i="11"/>
  <c r="B7" i="11"/>
  <c r="C13" i="11"/>
  <c r="C15" i="11" s="1"/>
  <c r="B6" i="17"/>
  <c r="B13" i="17" s="1"/>
  <c r="D13" i="17"/>
  <c r="D15" i="17" s="1"/>
  <c r="E7" i="17"/>
  <c r="F7" i="17"/>
  <c r="F13" i="18"/>
  <c r="F15" i="18" s="1"/>
  <c r="H11" i="18"/>
  <c r="G17" i="18" s="1"/>
  <c r="E7" i="18"/>
  <c r="F7" i="18"/>
  <c r="H11" i="1"/>
  <c r="G17" i="1" s="1"/>
  <c r="D13" i="18"/>
  <c r="D15" i="18" s="1"/>
  <c r="C13" i="18"/>
  <c r="C15" i="18" s="1"/>
  <c r="C7" i="18"/>
  <c r="H6" i="18" s="1"/>
  <c r="B13" i="18"/>
  <c r="D7" i="18"/>
  <c r="C13" i="17"/>
  <c r="C15" i="17" s="1"/>
  <c r="H11" i="17"/>
  <c r="G17" i="17" s="1"/>
  <c r="B15" i="17"/>
  <c r="B7" i="17"/>
  <c r="C7" i="17"/>
  <c r="B13" i="16"/>
  <c r="H11" i="16"/>
  <c r="G17" i="16" s="1"/>
  <c r="C19" i="16"/>
  <c r="B15" i="16"/>
  <c r="G14" i="16" s="1"/>
  <c r="C17" i="16" s="1"/>
  <c r="B7" i="16"/>
  <c r="C7" i="16"/>
  <c r="F7" i="16"/>
  <c r="F12" i="15"/>
  <c r="H11" i="15"/>
  <c r="G17" i="15" s="1"/>
  <c r="C13" i="15"/>
  <c r="C15" i="15" s="1"/>
  <c r="B13" i="15"/>
  <c r="C19" i="15"/>
  <c r="B15" i="15"/>
  <c r="B7" i="15"/>
  <c r="C7" i="15"/>
  <c r="F13" i="14"/>
  <c r="F15" i="14" s="1"/>
  <c r="B7" i="14"/>
  <c r="B13" i="14"/>
  <c r="H11" i="14"/>
  <c r="G17" i="14" s="1"/>
  <c r="D7" i="14"/>
  <c r="E7" i="14"/>
  <c r="C13" i="14"/>
  <c r="C15" i="14" s="1"/>
  <c r="F13" i="13"/>
  <c r="F15" i="13" s="1"/>
  <c r="E7" i="13"/>
  <c r="D13" i="13"/>
  <c r="D15" i="13" s="1"/>
  <c r="C13" i="13"/>
  <c r="C15" i="13" s="1"/>
  <c r="F7" i="12"/>
  <c r="E13" i="12"/>
  <c r="E15" i="12" s="1"/>
  <c r="B13" i="12"/>
  <c r="B7" i="12"/>
  <c r="C7" i="12"/>
  <c r="D7" i="12"/>
  <c r="B15" i="11"/>
  <c r="H11" i="11"/>
  <c r="G17" i="11" s="1"/>
  <c r="C7" i="11"/>
  <c r="E7" i="11"/>
  <c r="D13" i="11"/>
  <c r="D15" i="11" s="1"/>
  <c r="F7" i="11"/>
  <c r="B6" i="1"/>
  <c r="E13" i="1"/>
  <c r="E15" i="1" s="1"/>
  <c r="D13" i="1"/>
  <c r="D15" i="1" s="1"/>
  <c r="C13" i="1"/>
  <c r="C15" i="1" s="1"/>
  <c r="F13" i="1"/>
  <c r="F15" i="1" s="1"/>
  <c r="G14" i="15" l="1"/>
  <c r="C17" i="15" s="1"/>
  <c r="B13" i="13"/>
  <c r="H6" i="17"/>
  <c r="E18" i="17" s="1"/>
  <c r="G14" i="17"/>
  <c r="C17" i="17" s="1"/>
  <c r="C19" i="17"/>
  <c r="B13" i="1"/>
  <c r="C19" i="1" s="1"/>
  <c r="B7" i="1"/>
  <c r="E18" i="18"/>
  <c r="C18" i="18"/>
  <c r="C19" i="18"/>
  <c r="B15" i="18"/>
  <c r="G14" i="18" s="1"/>
  <c r="C17" i="18" s="1"/>
  <c r="H6" i="16"/>
  <c r="H6" i="15"/>
  <c r="C19" i="14"/>
  <c r="B15" i="14"/>
  <c r="G14" i="14" s="1"/>
  <c r="C17" i="14" s="1"/>
  <c r="H6" i="14"/>
  <c r="C19" i="13"/>
  <c r="B15" i="13"/>
  <c r="G14" i="13" s="1"/>
  <c r="C17" i="13" s="1"/>
  <c r="H6" i="13"/>
  <c r="H6" i="12"/>
  <c r="C19" i="12"/>
  <c r="B15" i="12"/>
  <c r="G14" i="12" s="1"/>
  <c r="C17" i="12" s="1"/>
  <c r="H6" i="11"/>
  <c r="C19" i="11"/>
  <c r="G14" i="11"/>
  <c r="C17" i="11" s="1"/>
  <c r="E18" i="11"/>
  <c r="C18" i="11"/>
  <c r="B15" i="1"/>
  <c r="G14" i="1" s="1"/>
  <c r="C17" i="1" s="1"/>
  <c r="H6" i="1"/>
  <c r="C18" i="17" l="1"/>
  <c r="E18" i="1"/>
  <c r="C18" i="1"/>
  <c r="E18" i="16"/>
  <c r="C18" i="16"/>
  <c r="E18" i="15"/>
  <c r="C18" i="15"/>
  <c r="C18" i="14"/>
  <c r="E18" i="14"/>
  <c r="E18" i="13"/>
  <c r="C18" i="13"/>
  <c r="E18" i="12"/>
  <c r="C18" i="12"/>
</calcChain>
</file>

<file path=xl/sharedStrings.xml><?xml version="1.0" encoding="utf-8"?>
<sst xmlns="http://schemas.openxmlformats.org/spreadsheetml/2006/main" count="267" uniqueCount="39">
  <si>
    <t>รายละเอียด</t>
  </si>
  <si>
    <t>ปีที่1</t>
  </si>
  <si>
    <t>ปีที่2</t>
  </si>
  <si>
    <t>ปีที่3</t>
  </si>
  <si>
    <t>ปีที่4</t>
  </si>
  <si>
    <t>ปีที่5</t>
  </si>
  <si>
    <t>ผลตอบแทน</t>
  </si>
  <si>
    <t>ต้นทุน</t>
  </si>
  <si>
    <t>ผลตอบแทนรวม</t>
  </si>
  <si>
    <t>ต้นทุนรวม</t>
  </si>
  <si>
    <t>ผลตอบแทนสุทธิ</t>
  </si>
  <si>
    <t>PVIF (8%.กปี)</t>
  </si>
  <si>
    <t xml:space="preserve">    ต้นทุนแปรผัน</t>
  </si>
  <si>
    <t xml:space="preserve">    เงินลงทุนเริ่มแรก</t>
  </si>
  <si>
    <t xml:space="preserve">    รายได้ค่าธรรมเนียมบัตรเครดิต</t>
  </si>
  <si>
    <t xml:space="preserve">    รายได้ค่าจ้างบริหารจัดการ</t>
  </si>
  <si>
    <t>NPV</t>
  </si>
  <si>
    <t>มูลค่าปัจจุบันสุทธิรายปี(NPV)</t>
  </si>
  <si>
    <t>NPV =</t>
  </si>
  <si>
    <t>BCR =</t>
  </si>
  <si>
    <t>IRR =</t>
  </si>
  <si>
    <t>อัตราดอกเบี้ย = 0.08</t>
  </si>
  <si>
    <t>สรุป</t>
  </si>
  <si>
    <t>B=</t>
  </si>
  <si>
    <t>C=</t>
  </si>
  <si>
    <t>กรณี</t>
  </si>
  <si>
    <t>โครงการบัตรเครดิต</t>
  </si>
  <si>
    <t>NPV(ล้านบาท)</t>
  </si>
  <si>
    <t>BCR</t>
  </si>
  <si>
    <t>กรณีฐาน</t>
  </si>
  <si>
    <t>รายได้ค่าบริหารจัดการลดลง 10%</t>
  </si>
  <si>
    <t>รายได้ค่าบริหารจัดการเพิ่มขึ้น 10%</t>
  </si>
  <si>
    <t>จำนวนลูกค้าลดลง 10%</t>
  </si>
  <si>
    <t>จำนวนลูกค้าเพิ่มขึ้น 10%</t>
  </si>
  <si>
    <t>เงินลงทุนเริ่มแรกลดลง 10%</t>
  </si>
  <si>
    <t>เงินลงทุนเริ่มแรกเพิ่มขึ้น 10%</t>
  </si>
  <si>
    <t>ต้นทุนแปรผันลดลง 10%</t>
  </si>
  <si>
    <t>ต้นทุนแปรผันเพิ่มขึ้น 10%</t>
  </si>
  <si>
    <t>IRR(%)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</si>
</sst>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11"/>
      <color theme="1"/>
      <name val="Tahoma"/>
      <family val="2"/>
      <charset val="222"/>
      <scheme val="minor"/>
    </font>
    <font>
      <u/>
      <sz val="11"/>
      <color rgb="FF9C570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4" borderId="1" xfId="3" applyBorder="1"/>
    <xf numFmtId="0" fontId="3" fillId="4" borderId="1" xfId="3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5" fillId="2" borderId="1" xfId="1" applyFont="1" applyBorder="1"/>
    <xf numFmtId="0" fontId="2" fillId="2" borderId="1" xfId="1" applyBorder="1" applyAlignment="1">
      <alignment horizontal="center"/>
    </xf>
    <xf numFmtId="187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</cellXfs>
  <cellStyles count="4">
    <cellStyle name="60% - Accent1" xfId="2" builtinId="32"/>
    <cellStyle name="Accent2" xfId="3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0826-5D69-41DC-AAC1-B9A2A267B15C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36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4</v>
      </c>
      <c r="D6" s="6">
        <f>SUM(D4:D5)</f>
        <v>5</v>
      </c>
      <c r="E6" s="6">
        <f>SUM(E4:E5)</f>
        <v>6</v>
      </c>
      <c r="F6" s="6">
        <f>SUM(F4:F5)</f>
        <v>6</v>
      </c>
      <c r="G6" t="s">
        <v>23</v>
      </c>
      <c r="H6">
        <f>SUM(B6:G6)</f>
        <v>21</v>
      </c>
    </row>
    <row r="7" spans="1:10" x14ac:dyDescent="0.2">
      <c r="A7" s="5"/>
      <c r="B7" s="6">
        <f>B6*B14</f>
        <v>0</v>
      </c>
      <c r="C7" s="6">
        <f>C6*C14</f>
        <v>3.4291999999999998</v>
      </c>
      <c r="D7" s="6">
        <f>D6*D14</f>
        <v>3.9689999999999999</v>
      </c>
      <c r="E7" s="6">
        <f>E6*E14</f>
        <v>4.41</v>
      </c>
      <c r="F7" s="6">
        <f>F6*F14</f>
        <v>4.0835999999999997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1.8</v>
      </c>
      <c r="D10" s="4">
        <v>0.9</v>
      </c>
      <c r="E10" s="4">
        <v>0.9</v>
      </c>
      <c r="F10" s="4">
        <v>0.9</v>
      </c>
    </row>
    <row r="11" spans="1:10" x14ac:dyDescent="0.2">
      <c r="A11" s="7" t="s">
        <v>9</v>
      </c>
      <c r="B11" s="8">
        <f>SUM(B9:B10)</f>
        <v>10</v>
      </c>
      <c r="C11" s="8">
        <f>SUM(C9:C10)</f>
        <v>1.8</v>
      </c>
      <c r="D11" s="8">
        <f>SUM(D9:D10)</f>
        <v>0.9</v>
      </c>
      <c r="E11" s="8">
        <f>SUM(E9:E10)</f>
        <v>0.9</v>
      </c>
      <c r="F11" s="8">
        <f>SUM(F9:F10)</f>
        <v>0.9</v>
      </c>
      <c r="G11" t="s">
        <v>24</v>
      </c>
      <c r="H11">
        <f>SUM(B11:G11)</f>
        <v>14.500000000000002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1.54314</v>
      </c>
      <c r="D12" s="8">
        <f t="shared" si="0"/>
        <v>0.71441999999999994</v>
      </c>
      <c r="E12" s="8">
        <f t="shared" si="0"/>
        <v>0.66149999999999998</v>
      </c>
      <c r="F12" s="8">
        <f t="shared" si="0"/>
        <v>0.61253999999999997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2.2000000000000002</v>
      </c>
      <c r="D13" s="10">
        <f>D6-D11</f>
        <v>4.0999999999999996</v>
      </c>
      <c r="E13" s="10">
        <f>E6-E11</f>
        <v>5.0999999999999996</v>
      </c>
      <c r="F13" s="10">
        <f>F6-F11</f>
        <v>5.0999999999999996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3.1011999999999982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1.8860600000000001</v>
      </c>
      <c r="D15" s="4">
        <f>D13*D14</f>
        <v>3.2545799999999994</v>
      </c>
      <c r="E15" s="4">
        <f t="shared" si="1"/>
        <v>3.7484999999999995</v>
      </c>
      <c r="F15" s="4">
        <f t="shared" si="1"/>
        <v>3.4710599999999996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3.1011999999999982</v>
      </c>
      <c r="G17">
        <f>H11</f>
        <v>14.500000000000002</v>
      </c>
    </row>
    <row r="18" spans="1:7" x14ac:dyDescent="0.2">
      <c r="B18" t="s">
        <v>19</v>
      </c>
      <c r="C18" s="11">
        <f>H6/H11</f>
        <v>1.4482758620689653</v>
      </c>
      <c r="D18" s="1" t="s">
        <v>23</v>
      </c>
      <c r="E18">
        <f>H6</f>
        <v>21</v>
      </c>
      <c r="F18" s="1" t="s">
        <v>24</v>
      </c>
    </row>
    <row r="19" spans="1:7" x14ac:dyDescent="0.2">
      <c r="B19" t="s">
        <v>20</v>
      </c>
      <c r="C19" s="12">
        <f>IRR(B13:F13,K16)</f>
        <v>0.20421424457834703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0B95-0C3C-421E-912F-A3F96E489A57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37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4</v>
      </c>
      <c r="D6" s="6">
        <f>SUM(D4:D5)</f>
        <v>5</v>
      </c>
      <c r="E6" s="6">
        <f>SUM(E4:E5)</f>
        <v>6</v>
      </c>
      <c r="F6" s="6">
        <f>SUM(F4:F5)</f>
        <v>6</v>
      </c>
      <c r="G6" t="s">
        <v>23</v>
      </c>
      <c r="H6">
        <f>SUM(B6:G6)</f>
        <v>21</v>
      </c>
    </row>
    <row r="7" spans="1:10" x14ac:dyDescent="0.2">
      <c r="A7" s="5"/>
      <c r="B7" s="6">
        <f>B6*B14</f>
        <v>0</v>
      </c>
      <c r="C7" s="6">
        <f>C6*C14</f>
        <v>3.4291999999999998</v>
      </c>
      <c r="D7" s="6">
        <f>D6*D14</f>
        <v>3.9689999999999999</v>
      </c>
      <c r="E7" s="6">
        <f>E6*E14</f>
        <v>4.41</v>
      </c>
      <c r="F7" s="6">
        <f>F6*F14</f>
        <v>4.0835999999999997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2.2000000000000002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10</v>
      </c>
      <c r="C11" s="8">
        <f>SUM(C9:C10)</f>
        <v>2.2000000000000002</v>
      </c>
      <c r="D11" s="8">
        <v>1.1000000000000001</v>
      </c>
      <c r="E11" s="8">
        <v>1.1000000000000001</v>
      </c>
      <c r="F11" s="8">
        <v>1.1000000000000001</v>
      </c>
      <c r="G11" t="s">
        <v>24</v>
      </c>
      <c r="H11">
        <f>SUM(B11:G11)</f>
        <v>15.499999999999998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1.8860600000000001</v>
      </c>
      <c r="D12" s="8">
        <f t="shared" si="0"/>
        <v>0.87318000000000007</v>
      </c>
      <c r="E12" s="8">
        <f t="shared" si="0"/>
        <v>0.8085</v>
      </c>
      <c r="F12" s="8">
        <f t="shared" si="0"/>
        <v>0.74865999999999999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1.7999999999999998</v>
      </c>
      <c r="D13" s="10">
        <f>D6-D11</f>
        <v>3.9</v>
      </c>
      <c r="E13" s="10">
        <f>E6-E11</f>
        <v>4.9000000000000004</v>
      </c>
      <c r="F13" s="10">
        <f>F6-F11</f>
        <v>4.9000000000000004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2.3163999999999989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1.5431399999999997</v>
      </c>
      <c r="D15" s="4">
        <f>D13*D14</f>
        <v>3.0958199999999998</v>
      </c>
      <c r="E15" s="4">
        <f t="shared" si="1"/>
        <v>3.6015000000000001</v>
      </c>
      <c r="F15" s="4">
        <f t="shared" si="1"/>
        <v>3.33494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2.3163999999999989</v>
      </c>
      <c r="G17">
        <f>H11</f>
        <v>15.499999999999998</v>
      </c>
    </row>
    <row r="18" spans="1:7" x14ac:dyDescent="0.2">
      <c r="B18" t="s">
        <v>19</v>
      </c>
      <c r="C18" s="11">
        <f>H6/H11</f>
        <v>1.3548387096774195</v>
      </c>
      <c r="D18" s="1" t="s">
        <v>23</v>
      </c>
      <c r="E18">
        <f>H6</f>
        <v>21</v>
      </c>
      <c r="F18" s="1" t="s">
        <v>24</v>
      </c>
    </row>
    <row r="19" spans="1:7" x14ac:dyDescent="0.2">
      <c r="B19" t="s">
        <v>20</v>
      </c>
      <c r="C19" s="12">
        <f>IRR(B13:F13,K16)</f>
        <v>0.17270164290922208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765B-5F47-41B2-8EB1-33C936F42F5B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35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4</v>
      </c>
      <c r="D6" s="6">
        <f>SUM(D4:D5)</f>
        <v>5</v>
      </c>
      <c r="E6" s="6">
        <f>SUM(E4:E5)</f>
        <v>6</v>
      </c>
      <c r="F6" s="6">
        <f>SUM(F4:F5)</f>
        <v>6</v>
      </c>
      <c r="G6" t="s">
        <v>23</v>
      </c>
      <c r="H6">
        <f>SUM(B6:G6)</f>
        <v>21</v>
      </c>
    </row>
    <row r="7" spans="1:10" x14ac:dyDescent="0.2">
      <c r="A7" s="5"/>
      <c r="B7" s="6">
        <f>B6*B14</f>
        <v>0</v>
      </c>
      <c r="C7" s="6">
        <f>C6*C14</f>
        <v>3.4291999999999998</v>
      </c>
      <c r="D7" s="6">
        <f>D6*D14</f>
        <v>3.9689999999999999</v>
      </c>
      <c r="E7" s="6">
        <f>E6*E14</f>
        <v>4.41</v>
      </c>
      <c r="F7" s="6">
        <f>F6*F14</f>
        <v>4.0835999999999997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11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11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16</v>
      </c>
    </row>
    <row r="12" spans="1:10" x14ac:dyDescent="0.2">
      <c r="A12" s="7"/>
      <c r="B12" s="8">
        <f>B11*B14</f>
        <v>10.184899999999999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-11</v>
      </c>
      <c r="C13" s="10">
        <f>C6-C11</f>
        <v>2</v>
      </c>
      <c r="D13" s="10">
        <f>D6-D11</f>
        <v>4</v>
      </c>
      <c r="E13" s="10">
        <f>E6-E11</f>
        <v>5</v>
      </c>
      <c r="F13" s="10">
        <f>F6-F11</f>
        <v>5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1.7829000000000019</v>
      </c>
      <c r="H14" s="1" t="s">
        <v>16</v>
      </c>
    </row>
    <row r="15" spans="1:10" x14ac:dyDescent="0.2">
      <c r="A15" s="3" t="s">
        <v>17</v>
      </c>
      <c r="B15" s="4">
        <f>B13*B14</f>
        <v>-10.184899999999999</v>
      </c>
      <c r="C15" s="4">
        <f t="shared" ref="C15:F15" si="1">C13*C14</f>
        <v>1.7145999999999999</v>
      </c>
      <c r="D15" s="4">
        <f>D13*D14</f>
        <v>3.1751999999999998</v>
      </c>
      <c r="E15" s="4">
        <f t="shared" si="1"/>
        <v>3.6749999999999998</v>
      </c>
      <c r="F15" s="4">
        <f t="shared" si="1"/>
        <v>3.403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1.7829000000000019</v>
      </c>
      <c r="G17">
        <f>H11</f>
        <v>16</v>
      </c>
    </row>
    <row r="18" spans="1:7" x14ac:dyDescent="0.2">
      <c r="B18" t="s">
        <v>19</v>
      </c>
      <c r="C18" s="11">
        <f>H6/H11</f>
        <v>1.3125</v>
      </c>
      <c r="D18" s="1" t="s">
        <v>23</v>
      </c>
      <c r="E18">
        <f>H6</f>
        <v>21</v>
      </c>
      <c r="F18" s="1" t="s">
        <v>24</v>
      </c>
    </row>
    <row r="19" spans="1:7" x14ac:dyDescent="0.2">
      <c r="B19" t="s">
        <v>20</v>
      </c>
      <c r="C19" s="12">
        <f>IRR(B13:F13,K16)</f>
        <v>0.14646587113119724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F631-E434-4014-8F04-2CF1392EDAC2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34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4</v>
      </c>
      <c r="D6" s="6">
        <f>SUM(D4:D5)</f>
        <v>5</v>
      </c>
      <c r="E6" s="6">
        <f>SUM(E4:E5)</f>
        <v>6</v>
      </c>
      <c r="F6" s="6">
        <f>SUM(F4:F5)</f>
        <v>6</v>
      </c>
      <c r="G6" t="s">
        <v>23</v>
      </c>
      <c r="H6">
        <f>SUM(B6:G6)</f>
        <v>21</v>
      </c>
    </row>
    <row r="7" spans="1:10" x14ac:dyDescent="0.2">
      <c r="A7" s="5"/>
      <c r="B7" s="6">
        <f>B6*B14</f>
        <v>0</v>
      </c>
      <c r="C7" s="6">
        <f>C6*C14</f>
        <v>3.4291999999999998</v>
      </c>
      <c r="D7" s="6">
        <f>D6*D14</f>
        <v>3.9689999999999999</v>
      </c>
      <c r="E7" s="6">
        <f>E6*E14</f>
        <v>4.41</v>
      </c>
      <c r="F7" s="6">
        <f>F6*F14</f>
        <v>4.0835999999999997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9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9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14</v>
      </c>
    </row>
    <row r="12" spans="1:10" x14ac:dyDescent="0.2">
      <c r="A12" s="7"/>
      <c r="B12" s="8">
        <f>B11*B14</f>
        <v>8.3331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-9</v>
      </c>
      <c r="C13" s="10">
        <f>C6-C11</f>
        <v>2</v>
      </c>
      <c r="D13" s="10">
        <f>D6-D11</f>
        <v>4</v>
      </c>
      <c r="E13" s="10">
        <f>E6-E11</f>
        <v>5</v>
      </c>
      <c r="F13" s="10">
        <f>F6-F11</f>
        <v>5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3.6346999999999996</v>
      </c>
      <c r="H14" s="1" t="s">
        <v>16</v>
      </c>
    </row>
    <row r="15" spans="1:10" x14ac:dyDescent="0.2">
      <c r="A15" s="3" t="s">
        <v>17</v>
      </c>
      <c r="B15" s="4">
        <f>B13*B14</f>
        <v>-8.3331</v>
      </c>
      <c r="C15" s="4">
        <f t="shared" ref="C15:F15" si="1">C13*C14</f>
        <v>1.7145999999999999</v>
      </c>
      <c r="D15" s="4">
        <f>D13*D14</f>
        <v>3.1751999999999998</v>
      </c>
      <c r="E15" s="4">
        <f t="shared" si="1"/>
        <v>3.6749999999999998</v>
      </c>
      <c r="F15" s="4">
        <f t="shared" si="1"/>
        <v>3.403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3.6346999999999996</v>
      </c>
      <c r="G17">
        <f>H11</f>
        <v>14</v>
      </c>
    </row>
    <row r="18" spans="1:7" x14ac:dyDescent="0.2">
      <c r="B18" t="s">
        <v>19</v>
      </c>
      <c r="C18" s="11">
        <f>H6/H11</f>
        <v>1.5</v>
      </c>
      <c r="D18" s="1" t="s">
        <v>23</v>
      </c>
      <c r="E18">
        <f>H6</f>
        <v>21</v>
      </c>
      <c r="F18" s="1" t="s">
        <v>24</v>
      </c>
    </row>
    <row r="19" spans="1:7" x14ac:dyDescent="0.2">
      <c r="B19" t="s">
        <v>20</v>
      </c>
      <c r="C19" s="12">
        <f>IRR(B13:F13,K16)</f>
        <v>0.23742090531962834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FF6D-D564-4AF7-A29C-847CB916F39C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33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3.3</v>
      </c>
      <c r="D5" s="4">
        <v>4.4000000000000004</v>
      </c>
      <c r="E5" s="4">
        <v>5.5</v>
      </c>
      <c r="F5" s="4">
        <v>5.5</v>
      </c>
    </row>
    <row r="6" spans="1:10" x14ac:dyDescent="0.2">
      <c r="A6" s="5" t="s">
        <v>8</v>
      </c>
      <c r="B6" s="6">
        <f>SUM(B4:B5)</f>
        <v>0</v>
      </c>
      <c r="C6" s="6">
        <f>SUM(C4:C5)</f>
        <v>4.3</v>
      </c>
      <c r="D6" s="6">
        <f>SUM(D4:D5)</f>
        <v>5.4</v>
      </c>
      <c r="E6" s="6">
        <f>SUM(E4:E5)</f>
        <v>6.5</v>
      </c>
      <c r="F6" s="6">
        <f>SUM(F4:F5)</f>
        <v>6.5</v>
      </c>
      <c r="G6" t="s">
        <v>23</v>
      </c>
      <c r="H6">
        <f>SUM(B6:G6)</f>
        <v>22.7</v>
      </c>
    </row>
    <row r="7" spans="1:10" x14ac:dyDescent="0.2">
      <c r="A7" s="5"/>
      <c r="B7" s="6">
        <f>B6*B14</f>
        <v>0</v>
      </c>
      <c r="C7" s="6">
        <f>C6*C14</f>
        <v>3.6863899999999998</v>
      </c>
      <c r="D7" s="6">
        <f>D6*D14</f>
        <v>4.2865200000000003</v>
      </c>
      <c r="E7" s="6">
        <f>E6*E14</f>
        <v>4.7774999999999999</v>
      </c>
      <c r="F7" s="6">
        <f>F6*F14</f>
        <v>4.4238999999999997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10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15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2.2999999999999998</v>
      </c>
      <c r="D13" s="10">
        <f>D6-D11</f>
        <v>4.4000000000000004</v>
      </c>
      <c r="E13" s="10">
        <f>E6-E11</f>
        <v>5.5</v>
      </c>
      <c r="F13" s="10">
        <f>F6-F11</f>
        <v>5.5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3.991309999999999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1.9717899999999997</v>
      </c>
      <c r="D15" s="4">
        <f>D13*D14</f>
        <v>3.4927200000000003</v>
      </c>
      <c r="E15" s="4">
        <f t="shared" si="1"/>
        <v>4.0424999999999995</v>
      </c>
      <c r="F15" s="4">
        <f t="shared" si="1"/>
        <v>3.7433000000000001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3.991309999999999</v>
      </c>
      <c r="G17">
        <f>H11</f>
        <v>15</v>
      </c>
    </row>
    <row r="18" spans="1:7" x14ac:dyDescent="0.2">
      <c r="B18" t="s">
        <v>19</v>
      </c>
      <c r="C18" s="11">
        <f>H6/H11</f>
        <v>1.5133333333333332</v>
      </c>
      <c r="D18" s="1" t="s">
        <v>23</v>
      </c>
      <c r="E18">
        <f>H6</f>
        <v>22.7</v>
      </c>
      <c r="F18" s="1" t="s">
        <v>24</v>
      </c>
    </row>
    <row r="19" spans="1:7" x14ac:dyDescent="0.2">
      <c r="B19" t="s">
        <v>20</v>
      </c>
      <c r="C19" s="12">
        <f>IRR(B13:F13,K16)</f>
        <v>0.23649836766342447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08B0-CB08-4B0D-B622-B70D4313BE38}">
  <dimension ref="A1:J19"/>
  <sheetViews>
    <sheetView workbookViewId="0">
      <selection activeCell="G17" sqref="G17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32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2.7</v>
      </c>
      <c r="D5" s="4">
        <v>3.6</v>
      </c>
      <c r="E5" s="4">
        <v>4.5</v>
      </c>
      <c r="F5" s="4">
        <v>4.5</v>
      </c>
    </row>
    <row r="6" spans="1:10" x14ac:dyDescent="0.2">
      <c r="A6" s="5" t="s">
        <v>8</v>
      </c>
      <c r="B6" s="6">
        <f>SUM(B4:B5)</f>
        <v>0</v>
      </c>
      <c r="C6" s="6">
        <f>SUM(C4:C5)</f>
        <v>3.7</v>
      </c>
      <c r="D6" s="6">
        <f>SUM(D4:D5)</f>
        <v>4.5999999999999996</v>
      </c>
      <c r="E6" s="6">
        <f>SUM(E4:E5)</f>
        <v>5.5</v>
      </c>
      <c r="F6" s="6">
        <f>SUM(F4:F5)</f>
        <v>5.5</v>
      </c>
      <c r="G6" t="s">
        <v>23</v>
      </c>
      <c r="H6">
        <f>SUM(B6:G6)</f>
        <v>19.3</v>
      </c>
    </row>
    <row r="7" spans="1:10" x14ac:dyDescent="0.2">
      <c r="A7" s="5"/>
      <c r="B7" s="6">
        <f>B6*B14</f>
        <v>0</v>
      </c>
      <c r="C7" s="6">
        <f>C6*C14</f>
        <v>3.1720099999999998</v>
      </c>
      <c r="D7" s="6">
        <f>D6*D14</f>
        <v>3.6514799999999994</v>
      </c>
      <c r="E7" s="6">
        <f>E6*E14</f>
        <v>4.0424999999999995</v>
      </c>
      <c r="F7" s="6">
        <f>F6*F14</f>
        <v>3.7433000000000001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10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15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1.7000000000000002</v>
      </c>
      <c r="D13" s="10">
        <f>D6-D11</f>
        <v>3.5999999999999996</v>
      </c>
      <c r="E13" s="10">
        <f>E6-E11</f>
        <v>4.5</v>
      </c>
      <c r="F13" s="10">
        <f>F6-F11</f>
        <v>4.5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1.4262899999999994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1.4574100000000001</v>
      </c>
      <c r="D15" s="4">
        <f>D13*D14</f>
        <v>2.8576799999999993</v>
      </c>
      <c r="E15" s="4">
        <f t="shared" si="1"/>
        <v>3.3075000000000001</v>
      </c>
      <c r="F15" s="4">
        <f t="shared" si="1"/>
        <v>3.0627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1.4262899999999994</v>
      </c>
      <c r="G17">
        <f>H11</f>
        <v>15</v>
      </c>
    </row>
    <row r="18" spans="1:7" x14ac:dyDescent="0.2">
      <c r="B18" t="s">
        <v>19</v>
      </c>
      <c r="C18" s="11">
        <f>H6/H11</f>
        <v>1.2866666666666666</v>
      </c>
      <c r="D18" s="1" t="s">
        <v>23</v>
      </c>
      <c r="E18">
        <f>H6</f>
        <v>19.3</v>
      </c>
      <c r="F18" s="1" t="s">
        <v>24</v>
      </c>
    </row>
    <row r="19" spans="1:7" x14ac:dyDescent="0.2">
      <c r="B19" t="s">
        <v>20</v>
      </c>
      <c r="C19" s="12">
        <f>IRR(B13:F13,K16)</f>
        <v>0.13843246473616189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760-EF7A-418E-A09E-EF7DAC17141B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31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1.1000000000000001</v>
      </c>
      <c r="D4" s="4">
        <v>1.1000000000000001</v>
      </c>
      <c r="E4" s="4">
        <v>1.1000000000000001</v>
      </c>
      <c r="F4" s="4">
        <v>1.1000000000000001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4.0999999999999996</v>
      </c>
      <c r="D6" s="6">
        <f>SUM(D4:D5)</f>
        <v>5.0999999999999996</v>
      </c>
      <c r="E6" s="6">
        <f>SUM(E4:E5)</f>
        <v>6.1</v>
      </c>
      <c r="F6" s="6">
        <f>SUM(F4:F5)</f>
        <v>6.1</v>
      </c>
      <c r="G6" t="s">
        <v>23</v>
      </c>
      <c r="H6">
        <f>SUM(B6:G6)</f>
        <v>21.4</v>
      </c>
    </row>
    <row r="7" spans="1:10" x14ac:dyDescent="0.2">
      <c r="A7" s="5"/>
      <c r="B7" s="6">
        <f>B6*B14</f>
        <v>0</v>
      </c>
      <c r="C7" s="6">
        <f>C6*C14</f>
        <v>3.5149299999999997</v>
      </c>
      <c r="D7" s="6">
        <f>D6*D14</f>
        <v>4.0483799999999999</v>
      </c>
      <c r="E7" s="6">
        <f>E6*E14</f>
        <v>4.4834999999999994</v>
      </c>
      <c r="F7" s="6">
        <f>F6*F14</f>
        <v>4.1516599999999997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10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15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2.0999999999999996</v>
      </c>
      <c r="D13" s="10">
        <f>D6-D11</f>
        <v>4.0999999999999996</v>
      </c>
      <c r="E13" s="10">
        <f>E6-E11</f>
        <v>5.0999999999999996</v>
      </c>
      <c r="F13" s="10">
        <f>F6-F11</f>
        <v>5.0999999999999996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3.0154699999999983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1.8003299999999995</v>
      </c>
      <c r="D15" s="4">
        <f>D13*D14</f>
        <v>3.2545799999999994</v>
      </c>
      <c r="E15" s="4">
        <f t="shared" si="1"/>
        <v>3.7484999999999995</v>
      </c>
      <c r="F15" s="4">
        <f t="shared" si="1"/>
        <v>3.4710599999999996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3.0154699999999983</v>
      </c>
      <c r="G17">
        <f>H11</f>
        <v>15</v>
      </c>
    </row>
    <row r="18" spans="1:7" x14ac:dyDescent="0.2">
      <c r="B18" t="s">
        <v>19</v>
      </c>
      <c r="C18" s="11">
        <f>H6/H11</f>
        <v>1.4266666666666665</v>
      </c>
      <c r="D18" s="1" t="s">
        <v>23</v>
      </c>
      <c r="E18">
        <f>H6</f>
        <v>21.4</v>
      </c>
      <c r="F18" s="1" t="s">
        <v>24</v>
      </c>
    </row>
    <row r="19" spans="1:7" x14ac:dyDescent="0.2">
      <c r="B19" t="s">
        <v>20</v>
      </c>
      <c r="C19" s="12">
        <f>IRR(B13:F13,K16)</f>
        <v>0.20037220987715942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CF02-EE6E-43FD-ACCD-AA8AD68C2078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30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0.9</v>
      </c>
      <c r="D4" s="4">
        <v>0.9</v>
      </c>
      <c r="E4" s="4">
        <v>0.9</v>
      </c>
      <c r="F4" s="4">
        <v>0.9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3.9</v>
      </c>
      <c r="D6" s="6">
        <f>SUM(D4:D5)</f>
        <v>4.9000000000000004</v>
      </c>
      <c r="E6" s="6">
        <f>SUM(E4:E5)</f>
        <v>5.9</v>
      </c>
      <c r="F6" s="6">
        <f>SUM(F4:F5)</f>
        <v>5.9</v>
      </c>
      <c r="G6" t="s">
        <v>23</v>
      </c>
      <c r="H6">
        <f>SUM(B6:G6)</f>
        <v>20.6</v>
      </c>
    </row>
    <row r="7" spans="1:10" x14ac:dyDescent="0.2">
      <c r="A7" s="5"/>
      <c r="B7" s="6">
        <f>B6*B14</f>
        <v>0</v>
      </c>
      <c r="C7" s="6">
        <f>C6*C14</f>
        <v>3.3434699999999999</v>
      </c>
      <c r="D7" s="6">
        <f>D6*D14</f>
        <v>3.8896199999999999</v>
      </c>
      <c r="E7" s="6">
        <f>E6*E14</f>
        <v>4.3365</v>
      </c>
      <c r="F7" s="6">
        <f>F6*F14</f>
        <v>4.0155400000000006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10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15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1.9</v>
      </c>
      <c r="D13" s="10">
        <f>D6-D11</f>
        <v>3.9000000000000004</v>
      </c>
      <c r="E13" s="10">
        <f>E6-E11</f>
        <v>4.9000000000000004</v>
      </c>
      <c r="F13" s="10">
        <f>F6-F11</f>
        <v>4.9000000000000004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2.4021300000000005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1.6288699999999998</v>
      </c>
      <c r="D15" s="4">
        <f>D13*D14</f>
        <v>3.0958200000000002</v>
      </c>
      <c r="E15" s="4">
        <f t="shared" si="1"/>
        <v>3.6015000000000001</v>
      </c>
      <c r="F15" s="4">
        <f t="shared" si="1"/>
        <v>3.33494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2.4021300000000005</v>
      </c>
      <c r="G17">
        <f>H11</f>
        <v>15</v>
      </c>
    </row>
    <row r="18" spans="1:7" x14ac:dyDescent="0.2">
      <c r="B18" t="s">
        <v>19</v>
      </c>
      <c r="C18" s="11">
        <f>H6/H11</f>
        <v>1.3733333333333335</v>
      </c>
      <c r="D18" s="1" t="s">
        <v>23</v>
      </c>
      <c r="E18">
        <f>H6</f>
        <v>20.6</v>
      </c>
      <c r="F18" s="1" t="s">
        <v>24</v>
      </c>
    </row>
    <row r="19" spans="1:7" x14ac:dyDescent="0.2">
      <c r="B19" t="s">
        <v>20</v>
      </c>
      <c r="C19" s="12">
        <f>IRR(B13:F13,K16)</f>
        <v>0.17646140741812677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896F-FA22-4569-868F-15B63F47E3AF}">
  <dimension ref="A1:J19"/>
  <sheetViews>
    <sheetView workbookViewId="0">
      <selection sqref="A1:F1"/>
    </sheetView>
  </sheetViews>
  <sheetFormatPr defaultRowHeight="14.25" x14ac:dyDescent="0.2"/>
  <cols>
    <col min="1" max="1" width="26.5" customWidth="1"/>
    <col min="2" max="2" width="11.625" customWidth="1"/>
    <col min="3" max="3" width="10.5" customWidth="1"/>
    <col min="4" max="4" width="10.375" customWidth="1"/>
    <col min="5" max="5" width="11" customWidth="1"/>
    <col min="6" max="6" width="10.875" customWidth="1"/>
  </cols>
  <sheetData>
    <row r="1" spans="1:10" x14ac:dyDescent="0.2">
      <c r="A1" s="18" t="s">
        <v>29</v>
      </c>
      <c r="B1" s="18"/>
      <c r="C1" s="18"/>
      <c r="D1" s="18"/>
      <c r="E1" s="18"/>
      <c r="F1" s="18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x14ac:dyDescent="0.2">
      <c r="A3" s="3" t="s">
        <v>6</v>
      </c>
      <c r="B3" s="2"/>
      <c r="C3" s="2"/>
      <c r="D3" s="2"/>
      <c r="E3" s="2"/>
      <c r="F3" s="2"/>
    </row>
    <row r="4" spans="1:10" x14ac:dyDescent="0.2">
      <c r="A4" s="2" t="s">
        <v>15</v>
      </c>
      <c r="B4" s="4">
        <f>-C34</f>
        <v>0</v>
      </c>
      <c r="C4" s="4">
        <v>1</v>
      </c>
      <c r="D4" s="4">
        <v>1</v>
      </c>
      <c r="E4" s="4">
        <v>1</v>
      </c>
      <c r="F4" s="4">
        <v>1</v>
      </c>
    </row>
    <row r="5" spans="1:10" x14ac:dyDescent="0.2">
      <c r="A5" s="2" t="s">
        <v>14</v>
      </c>
      <c r="B5" s="4">
        <f>-B613</f>
        <v>0</v>
      </c>
      <c r="C5" s="4">
        <v>3</v>
      </c>
      <c r="D5" s="4">
        <v>4</v>
      </c>
      <c r="E5" s="4">
        <v>5</v>
      </c>
      <c r="F5" s="4">
        <v>5</v>
      </c>
    </row>
    <row r="6" spans="1:10" x14ac:dyDescent="0.2">
      <c r="A6" s="5" t="s">
        <v>8</v>
      </c>
      <c r="B6" s="6">
        <f>SUM(B4:B5)</f>
        <v>0</v>
      </c>
      <c r="C6" s="6">
        <f>SUM(C4:C5)</f>
        <v>4</v>
      </c>
      <c r="D6" s="6">
        <f>SUM(D4:D5)</f>
        <v>5</v>
      </c>
      <c r="E6" s="6">
        <f>SUM(E4:E5)</f>
        <v>6</v>
      </c>
      <c r="F6" s="6">
        <f>SUM(F4:F5)</f>
        <v>6</v>
      </c>
      <c r="G6" t="s">
        <v>23</v>
      </c>
      <c r="H6">
        <f>SUM(B6:G6)</f>
        <v>21</v>
      </c>
    </row>
    <row r="7" spans="1:10" x14ac:dyDescent="0.2">
      <c r="A7" s="5"/>
      <c r="B7" s="6">
        <f>B6*B14</f>
        <v>0</v>
      </c>
      <c r="C7" s="6">
        <f>C6*C14</f>
        <v>3.4291999999999998</v>
      </c>
      <c r="D7" s="6">
        <f>D6*D14</f>
        <v>3.9689999999999999</v>
      </c>
      <c r="E7" s="6">
        <f>E6*E14</f>
        <v>4.41</v>
      </c>
      <c r="F7" s="6">
        <f>F6*F14</f>
        <v>4.0835999999999997</v>
      </c>
    </row>
    <row r="8" spans="1:10" x14ac:dyDescent="0.2">
      <c r="A8" s="3" t="s">
        <v>7</v>
      </c>
      <c r="B8" s="4"/>
      <c r="C8" s="4"/>
      <c r="D8" s="4"/>
      <c r="E8" s="4"/>
      <c r="F8" s="4"/>
    </row>
    <row r="9" spans="1:10" x14ac:dyDescent="0.2">
      <c r="A9" s="2" t="s">
        <v>13</v>
      </c>
      <c r="B9" s="4">
        <v>10</v>
      </c>
      <c r="C9" s="4">
        <v>0</v>
      </c>
      <c r="D9" s="4">
        <v>0</v>
      </c>
      <c r="E9" s="4">
        <v>0</v>
      </c>
      <c r="F9" s="4">
        <v>0</v>
      </c>
    </row>
    <row r="10" spans="1:10" x14ac:dyDescent="0.2">
      <c r="A10" s="2" t="s">
        <v>12</v>
      </c>
      <c r="B10" s="4">
        <v>0</v>
      </c>
      <c r="C10" s="4">
        <v>2</v>
      </c>
      <c r="D10" s="4">
        <v>1</v>
      </c>
      <c r="E10" s="4">
        <v>1</v>
      </c>
      <c r="F10" s="4">
        <v>1</v>
      </c>
    </row>
    <row r="11" spans="1:10" x14ac:dyDescent="0.2">
      <c r="A11" s="7" t="s">
        <v>9</v>
      </c>
      <c r="B11" s="8">
        <f>SUM(B9:B10)</f>
        <v>10</v>
      </c>
      <c r="C11" s="8">
        <f>SUM(C9:C10)</f>
        <v>2</v>
      </c>
      <c r="D11" s="8">
        <f>SUM(D9:D10)</f>
        <v>1</v>
      </c>
      <c r="E11" s="8">
        <f>SUM(E9:E10)</f>
        <v>1</v>
      </c>
      <c r="F11" s="8">
        <f>SUM(F9:F10)</f>
        <v>1</v>
      </c>
      <c r="G11" t="s">
        <v>24</v>
      </c>
      <c r="H11">
        <f>SUM(B11:G11)</f>
        <v>15</v>
      </c>
    </row>
    <row r="12" spans="1:10" x14ac:dyDescent="0.2">
      <c r="A12" s="7"/>
      <c r="B12" s="8">
        <f>B11*B14</f>
        <v>9.2590000000000003</v>
      </c>
      <c r="C12" s="8">
        <f t="shared" ref="C12:F12" si="0">C11*C14</f>
        <v>1.7145999999999999</v>
      </c>
      <c r="D12" s="8">
        <f t="shared" si="0"/>
        <v>0.79379999999999995</v>
      </c>
      <c r="E12" s="8">
        <f t="shared" si="0"/>
        <v>0.73499999999999999</v>
      </c>
      <c r="F12" s="8">
        <f t="shared" si="0"/>
        <v>0.68059999999999998</v>
      </c>
      <c r="G12" s="13"/>
      <c r="H12" s="1"/>
    </row>
    <row r="13" spans="1:10" x14ac:dyDescent="0.2">
      <c r="A13" s="9" t="s">
        <v>10</v>
      </c>
      <c r="B13" s="10">
        <f>B6-B11</f>
        <v>-10</v>
      </c>
      <c r="C13" s="10">
        <f>C6-C11</f>
        <v>2</v>
      </c>
      <c r="D13" s="10">
        <f>D6-D11</f>
        <v>4</v>
      </c>
      <c r="E13" s="10">
        <f>E6-E11</f>
        <v>5</v>
      </c>
      <c r="F13" s="10">
        <f>F6-F11</f>
        <v>5</v>
      </c>
    </row>
    <row r="14" spans="1:10" x14ac:dyDescent="0.2">
      <c r="A14" s="2" t="s">
        <v>11</v>
      </c>
      <c r="B14" s="4">
        <v>0.92589999999999995</v>
      </c>
      <c r="C14" s="4">
        <v>0.85729999999999995</v>
      </c>
      <c r="D14" s="4">
        <v>0.79379999999999995</v>
      </c>
      <c r="E14" s="4">
        <v>0.73499999999999999</v>
      </c>
      <c r="F14" s="4">
        <v>0.68059999999999998</v>
      </c>
      <c r="G14" s="11">
        <f>SUM(B15:F15)</f>
        <v>2.7087999999999988</v>
      </c>
      <c r="H14" s="1" t="s">
        <v>16</v>
      </c>
    </row>
    <row r="15" spans="1:10" x14ac:dyDescent="0.2">
      <c r="A15" s="3" t="s">
        <v>17</v>
      </c>
      <c r="B15" s="4">
        <f>B13*B14</f>
        <v>-9.2590000000000003</v>
      </c>
      <c r="C15" s="4">
        <f t="shared" ref="C15:F15" si="1">C13*C14</f>
        <v>1.7145999999999999</v>
      </c>
      <c r="D15" s="4">
        <f>D13*D14</f>
        <v>3.1751999999999998</v>
      </c>
      <c r="E15" s="4">
        <f t="shared" si="1"/>
        <v>3.6749999999999998</v>
      </c>
      <c r="F15" s="4">
        <f t="shared" si="1"/>
        <v>3.403</v>
      </c>
    </row>
    <row r="16" spans="1:10" x14ac:dyDescent="0.2">
      <c r="J16" t="s">
        <v>21</v>
      </c>
    </row>
    <row r="17" spans="1:7" x14ac:dyDescent="0.2">
      <c r="A17" t="s">
        <v>22</v>
      </c>
      <c r="B17" t="s">
        <v>18</v>
      </c>
      <c r="C17" s="11">
        <f>G14</f>
        <v>2.7087999999999988</v>
      </c>
      <c r="G17">
        <f>H11</f>
        <v>15</v>
      </c>
    </row>
    <row r="18" spans="1:7" x14ac:dyDescent="0.2">
      <c r="B18" t="s">
        <v>19</v>
      </c>
      <c r="C18" s="11">
        <f>H6/H11</f>
        <v>1.4</v>
      </c>
      <c r="D18" s="1" t="s">
        <v>23</v>
      </c>
      <c r="E18">
        <f>H6</f>
        <v>21</v>
      </c>
      <c r="F18" s="1" t="s">
        <v>24</v>
      </c>
    </row>
    <row r="19" spans="1:7" x14ac:dyDescent="0.2">
      <c r="B19" t="s">
        <v>20</v>
      </c>
      <c r="C19" s="12">
        <f>IRR(B13:F13,K16)</f>
        <v>0.18844893188436451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CE2-FFBC-4F33-9FE1-E23E94B09750}">
  <dimension ref="A1:D17"/>
  <sheetViews>
    <sheetView tabSelected="1" workbookViewId="0">
      <selection activeCell="A22" sqref="A22"/>
    </sheetView>
  </sheetViews>
  <sheetFormatPr defaultRowHeight="14.25" x14ac:dyDescent="0.2"/>
  <cols>
    <col min="1" max="1" width="27.625" customWidth="1"/>
    <col min="2" max="2" width="20.625" customWidth="1"/>
    <col min="3" max="3" width="23" customWidth="1"/>
    <col min="4" max="4" width="18.375" customWidth="1"/>
  </cols>
  <sheetData>
    <row r="1" spans="1:4" x14ac:dyDescent="0.2">
      <c r="A1" t="s">
        <v>22</v>
      </c>
    </row>
    <row r="3" spans="1:4" x14ac:dyDescent="0.2">
      <c r="A3" s="14" t="s">
        <v>25</v>
      </c>
      <c r="B3" s="14" t="s">
        <v>26</v>
      </c>
      <c r="C3" s="14"/>
      <c r="D3" s="14"/>
    </row>
    <row r="4" spans="1:4" x14ac:dyDescent="0.2">
      <c r="A4" s="14"/>
      <c r="B4" s="4" t="s">
        <v>27</v>
      </c>
      <c r="C4" s="4" t="s">
        <v>28</v>
      </c>
      <c r="D4" s="4" t="s">
        <v>38</v>
      </c>
    </row>
    <row r="5" spans="1:4" x14ac:dyDescent="0.2">
      <c r="A5" s="2" t="s">
        <v>29</v>
      </c>
      <c r="B5" s="17">
        <v>2.7088000000000001</v>
      </c>
      <c r="C5" s="17">
        <v>1.2055</v>
      </c>
      <c r="D5" s="4">
        <v>19</v>
      </c>
    </row>
    <row r="6" spans="1:4" x14ac:dyDescent="0.2">
      <c r="A6" s="15" t="s">
        <v>30</v>
      </c>
      <c r="B6" s="17">
        <v>2.4020999999999999</v>
      </c>
      <c r="C6" s="17">
        <v>1.1821999999999999</v>
      </c>
      <c r="D6" s="4">
        <v>18</v>
      </c>
    </row>
    <row r="7" spans="1:4" x14ac:dyDescent="0.2">
      <c r="A7" s="2" t="s">
        <v>31</v>
      </c>
      <c r="B7" s="17">
        <v>3.0154999999999998</v>
      </c>
      <c r="C7" s="17">
        <v>1.2286999999999999</v>
      </c>
      <c r="D7" s="4">
        <v>20</v>
      </c>
    </row>
    <row r="8" spans="1:4" x14ac:dyDescent="0.2">
      <c r="A8" s="2" t="s">
        <v>32</v>
      </c>
      <c r="B8" s="17">
        <v>1.4262999999999999</v>
      </c>
      <c r="C8" s="17">
        <v>1.1082000000000001</v>
      </c>
      <c r="D8" s="4">
        <v>14</v>
      </c>
    </row>
    <row r="9" spans="1:4" x14ac:dyDescent="0.2">
      <c r="A9" s="2" t="s">
        <v>33</v>
      </c>
      <c r="B9" s="17">
        <v>3.9912999999999998</v>
      </c>
      <c r="C9" s="17">
        <v>1.3028</v>
      </c>
      <c r="D9" s="4">
        <v>24</v>
      </c>
    </row>
    <row r="10" spans="1:4" x14ac:dyDescent="0.2">
      <c r="A10" s="2" t="s">
        <v>34</v>
      </c>
      <c r="B10" s="17">
        <v>3.6347</v>
      </c>
      <c r="C10" s="17">
        <v>1.2965</v>
      </c>
      <c r="D10" s="4">
        <v>24</v>
      </c>
    </row>
    <row r="11" spans="1:4" x14ac:dyDescent="0.2">
      <c r="A11" s="2" t="s">
        <v>35</v>
      </c>
      <c r="B11" s="17">
        <v>1.7828999999999999</v>
      </c>
      <c r="C11" s="17">
        <v>1.1264000000000001</v>
      </c>
      <c r="D11" s="4">
        <v>15</v>
      </c>
    </row>
    <row r="12" spans="1:4" x14ac:dyDescent="0.2">
      <c r="A12" s="2" t="s">
        <v>36</v>
      </c>
      <c r="B12" s="17">
        <v>3.1012</v>
      </c>
      <c r="C12" s="17">
        <v>1.2424999999999999</v>
      </c>
      <c r="D12" s="4">
        <v>20</v>
      </c>
    </row>
    <row r="13" spans="1:4" x14ac:dyDescent="0.2">
      <c r="A13" s="2" t="s">
        <v>37</v>
      </c>
      <c r="B13" s="17">
        <v>2.3163999999999998</v>
      </c>
      <c r="C13" s="17">
        <v>1.1706000000000001</v>
      </c>
      <c r="D13" s="4">
        <v>17</v>
      </c>
    </row>
    <row r="17" spans="2:4" x14ac:dyDescent="0.2">
      <c r="B17" s="16"/>
      <c r="C17" s="16"/>
      <c r="D17" s="16"/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กรณี8</vt:lpstr>
      <vt:lpstr>กรณี9</vt:lpstr>
      <vt:lpstr>กรณี7</vt:lpstr>
      <vt:lpstr>กรณี6</vt:lpstr>
      <vt:lpstr>กรณี5</vt:lpstr>
      <vt:lpstr>กรณี4</vt:lpstr>
      <vt:lpstr>กรณี3</vt:lpstr>
      <vt:lpstr>กรณี2</vt:lpstr>
      <vt:lpstr>กรณีฐาน</vt:lpstr>
      <vt:lpstr>สรุป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2020-10-08T07:15:12Z</dcterms:created>
  <dcterms:modified xsi:type="dcterms:W3CDTF">2020-10-08T09:25:33Z</dcterms:modified>
</cp:coreProperties>
</file>