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\home\ferre\Generations\"/>
    </mc:Choice>
  </mc:AlternateContent>
  <xr:revisionPtr revIDLastSave="0" documentId="13_ncr:1_{6F45312D-6267-4D1C-8C11-24F587545CA0}" xr6:coauthVersionLast="47" xr6:coauthVersionMax="47" xr10:uidLastSave="{00000000-0000-0000-0000-000000000000}"/>
  <bookViews>
    <workbookView xWindow="-120" yWindow="-120" windowWidth="20730" windowHeight="11040" activeTab="3" xr2:uid="{FA8DC1D6-4B54-431A-9706-5A86D49164F6}"/>
  </bookViews>
  <sheets>
    <sheet name="Sheet2" sheetId="2" r:id="rId1"/>
    <sheet name="Legacy" sheetId="1" r:id="rId2"/>
    <sheet name="Sheet1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4" l="1"/>
  <c r="AB3" i="4"/>
  <c r="U46" i="4"/>
  <c r="W46" i="4"/>
  <c r="V46" i="4"/>
  <c r="D49" i="4"/>
  <c r="E49" i="4"/>
  <c r="C49" i="4"/>
  <c r="D34" i="4"/>
  <c r="E34" i="4"/>
  <c r="C34" i="4"/>
  <c r="D29" i="4"/>
  <c r="E29" i="4"/>
  <c r="C29" i="4"/>
  <c r="C24" i="4"/>
  <c r="D19" i="4"/>
  <c r="C19" i="4"/>
  <c r="D24" i="4"/>
  <c r="E24" i="4"/>
  <c r="E19" i="4"/>
  <c r="D14" i="4"/>
  <c r="E14" i="4"/>
  <c r="C14" i="4"/>
  <c r="D9" i="4"/>
  <c r="E9" i="4"/>
  <c r="C9" i="4"/>
  <c r="T47" i="4"/>
  <c r="T45" i="4"/>
  <c r="T42" i="4"/>
  <c r="T40" i="4"/>
  <c r="T37" i="4"/>
  <c r="T35" i="4"/>
  <c r="T32" i="4"/>
  <c r="T30" i="4"/>
  <c r="T27" i="4"/>
  <c r="T25" i="4"/>
  <c r="T22" i="4"/>
  <c r="T20" i="4"/>
  <c r="T17" i="4"/>
  <c r="T15" i="4"/>
  <c r="T12" i="4"/>
  <c r="T10" i="4"/>
  <c r="T7" i="4"/>
  <c r="T5" i="4"/>
  <c r="X3" i="4"/>
  <c r="W3" i="4"/>
  <c r="V3" i="4"/>
  <c r="U3" i="4"/>
  <c r="N45" i="4"/>
  <c r="N40" i="4"/>
  <c r="N35" i="4"/>
  <c r="N30" i="4"/>
  <c r="N25" i="4"/>
  <c r="N20" i="4"/>
  <c r="N15" i="4"/>
  <c r="N10" i="4"/>
  <c r="N5" i="4"/>
  <c r="Q46" i="4"/>
  <c r="P46" i="4"/>
  <c r="O46" i="4"/>
  <c r="N47" i="4" s="1"/>
  <c r="N42" i="4"/>
  <c r="N37" i="4"/>
  <c r="N32" i="4"/>
  <c r="N27" i="4"/>
  <c r="N22" i="4"/>
  <c r="N17" i="4"/>
  <c r="N12" i="4"/>
  <c r="N7" i="4"/>
  <c r="R3" i="4"/>
  <c r="Q3" i="4"/>
  <c r="P3" i="4"/>
  <c r="O3" i="4"/>
  <c r="J46" i="4"/>
  <c r="K46" i="4"/>
  <c r="I46" i="4"/>
  <c r="H47" i="4"/>
  <c r="H42" i="4"/>
  <c r="H37" i="4"/>
  <c r="H32" i="4"/>
  <c r="H27" i="4"/>
  <c r="H22" i="4"/>
  <c r="H17" i="4"/>
  <c r="H12" i="4"/>
  <c r="H7" i="4"/>
  <c r="L3" i="4"/>
  <c r="K3" i="4"/>
  <c r="J3" i="4"/>
  <c r="I3" i="4"/>
  <c r="E3" i="4"/>
  <c r="F3" i="4"/>
  <c r="D3" i="4"/>
  <c r="B47" i="4"/>
  <c r="B42" i="4"/>
  <c r="B37" i="4"/>
  <c r="B32" i="4"/>
  <c r="B27" i="4"/>
  <c r="B22" i="4"/>
  <c r="B17" i="4"/>
  <c r="B12" i="4"/>
  <c r="B7" i="4"/>
  <c r="X12" i="2"/>
  <c r="P12" i="2"/>
  <c r="Q12" i="2"/>
  <c r="R12" i="2"/>
  <c r="S12" i="2"/>
  <c r="T12" i="2"/>
  <c r="U12" i="2"/>
  <c r="V12" i="2"/>
  <c r="W12" i="2"/>
  <c r="O12" i="2"/>
  <c r="P11" i="2"/>
  <c r="Q11" i="2"/>
  <c r="R11" i="2"/>
  <c r="S11" i="2"/>
  <c r="T11" i="2"/>
  <c r="U11" i="2"/>
  <c r="V11" i="2"/>
  <c r="W11" i="2"/>
  <c r="O11" i="2"/>
  <c r="O10" i="2"/>
  <c r="X9" i="2"/>
  <c r="X11" i="2" s="1"/>
  <c r="X8" i="2"/>
  <c r="X10" i="2" s="1"/>
  <c r="W10" i="2"/>
  <c r="V10" i="2"/>
  <c r="U10" i="2"/>
  <c r="T10" i="2"/>
  <c r="S10" i="2"/>
  <c r="R10" i="2"/>
  <c r="Q10" i="2"/>
  <c r="P10" i="2"/>
  <c r="T4" i="2"/>
  <c r="O4" i="2"/>
  <c r="P4" i="2"/>
  <c r="Q4" i="2"/>
  <c r="X4" i="2"/>
  <c r="R4" i="2"/>
  <c r="S4" i="2"/>
  <c r="U4" i="2"/>
  <c r="V4" i="2"/>
  <c r="W4" i="2"/>
  <c r="P5" i="2"/>
  <c r="Q5" i="2"/>
  <c r="R5" i="2"/>
  <c r="S5" i="2"/>
  <c r="U5" i="2"/>
  <c r="V5" i="2"/>
  <c r="W5" i="2"/>
  <c r="O5" i="2"/>
  <c r="L5" i="3"/>
  <c r="M5" i="3"/>
  <c r="K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I3" i="3"/>
  <c r="H3" i="3"/>
  <c r="M3" i="3"/>
  <c r="K3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C42" i="3"/>
  <c r="B42" i="3"/>
  <c r="R22" i="2"/>
  <c r="R23" i="2"/>
  <c r="R21" i="2"/>
  <c r="R27" i="2"/>
  <c r="R28" i="2"/>
  <c r="R26" i="2"/>
  <c r="D44" i="2"/>
  <c r="E44" i="2"/>
  <c r="F44" i="2"/>
  <c r="G44" i="2"/>
  <c r="H44" i="2"/>
  <c r="I44" i="2"/>
  <c r="J44" i="2"/>
  <c r="C44" i="2"/>
  <c r="D41" i="2"/>
  <c r="E41" i="2"/>
  <c r="F41" i="2"/>
  <c r="G41" i="2"/>
  <c r="H41" i="2"/>
  <c r="I41" i="2"/>
  <c r="J41" i="2"/>
  <c r="C41" i="2"/>
  <c r="K44" i="2"/>
  <c r="K41" i="2"/>
  <c r="D38" i="2"/>
  <c r="E38" i="2"/>
  <c r="F38" i="2"/>
  <c r="G38" i="2"/>
  <c r="H38" i="2"/>
  <c r="I38" i="2"/>
  <c r="J38" i="2"/>
  <c r="C38" i="2"/>
  <c r="K38" i="2"/>
  <c r="J35" i="2"/>
  <c r="I35" i="2"/>
  <c r="H35" i="2"/>
  <c r="G35" i="2"/>
  <c r="F35" i="2"/>
  <c r="E35" i="2"/>
  <c r="D35" i="2"/>
  <c r="D32" i="2"/>
  <c r="E32" i="2"/>
  <c r="G32" i="2"/>
  <c r="J32" i="2"/>
  <c r="C35" i="2"/>
  <c r="K35" i="2"/>
  <c r="F32" i="2"/>
  <c r="H32" i="2"/>
  <c r="I32" i="2"/>
  <c r="C32" i="2"/>
  <c r="K32" i="2"/>
  <c r="D29" i="2"/>
  <c r="E29" i="2"/>
  <c r="F29" i="2"/>
  <c r="G29" i="2"/>
  <c r="H29" i="2"/>
  <c r="I29" i="2"/>
  <c r="J29" i="2"/>
  <c r="C29" i="2"/>
  <c r="K29" i="2"/>
  <c r="D26" i="2"/>
  <c r="E26" i="2"/>
  <c r="F26" i="2"/>
  <c r="G26" i="2"/>
  <c r="H26" i="2"/>
  <c r="I26" i="2"/>
  <c r="J26" i="2"/>
  <c r="C26" i="2"/>
  <c r="D23" i="2"/>
  <c r="E23" i="2"/>
  <c r="F23" i="2"/>
  <c r="G23" i="2"/>
  <c r="H23" i="2"/>
  <c r="I23" i="2"/>
  <c r="J23" i="2"/>
  <c r="C23" i="2"/>
  <c r="K26" i="2"/>
  <c r="K23" i="2"/>
  <c r="X3" i="2"/>
  <c r="X5" i="2" s="1"/>
  <c r="G3" i="3"/>
  <c r="J19" i="2"/>
  <c r="I7" i="2" s="1"/>
  <c r="K18" i="2"/>
  <c r="J3" i="2" s="1"/>
  <c r="K11" i="2"/>
  <c r="C3" i="2" s="1"/>
  <c r="K10" i="2"/>
  <c r="B3" i="2" s="1"/>
  <c r="I19" i="2"/>
  <c r="H7" i="2" s="1"/>
  <c r="H19" i="2"/>
  <c r="G7" i="2" s="1"/>
  <c r="G19" i="2"/>
  <c r="F7" i="2" s="1"/>
  <c r="F19" i="2"/>
  <c r="E7" i="2" s="1"/>
  <c r="E19" i="2"/>
  <c r="D7" i="2" s="1"/>
  <c r="D19" i="2"/>
  <c r="C7" i="2" s="1"/>
  <c r="C19" i="2"/>
  <c r="B7" i="2" s="1"/>
  <c r="K17" i="2"/>
  <c r="I3" i="2" s="1"/>
  <c r="K16" i="2"/>
  <c r="H3" i="2" s="1"/>
  <c r="K15" i="2"/>
  <c r="G3" i="2" s="1"/>
  <c r="T5" i="2" s="1"/>
  <c r="K14" i="2"/>
  <c r="F3" i="2" s="1"/>
  <c r="K13" i="2"/>
  <c r="E3" i="2" s="1"/>
  <c r="K12" i="2"/>
  <c r="D3" i="2" s="1"/>
  <c r="K3" i="2"/>
  <c r="J1" i="2"/>
  <c r="I1" i="2"/>
  <c r="H1" i="2"/>
  <c r="G1" i="2"/>
  <c r="F1" i="2"/>
  <c r="E1" i="2"/>
  <c r="D1" i="2"/>
  <c r="C1" i="2"/>
  <c r="B1" i="2"/>
  <c r="M19" i="1"/>
  <c r="N19" i="1"/>
  <c r="O19" i="1"/>
  <c r="P19" i="1"/>
  <c r="Q19" i="1"/>
  <c r="R19" i="1"/>
  <c r="L19" i="1"/>
  <c r="R18" i="1"/>
  <c r="S17" i="1"/>
  <c r="S10" i="1"/>
  <c r="S11" i="1"/>
  <c r="S12" i="1"/>
  <c r="S13" i="1"/>
  <c r="S14" i="1"/>
  <c r="S15" i="1"/>
  <c r="S16" i="1"/>
  <c r="S9" i="1"/>
  <c r="M18" i="1"/>
  <c r="N18" i="1"/>
  <c r="O18" i="1"/>
  <c r="P18" i="1"/>
  <c r="Q18" i="1"/>
  <c r="L18" i="1"/>
  <c r="I7" i="1"/>
  <c r="K3" i="1"/>
  <c r="D44" i="4" l="1"/>
  <c r="E44" i="4"/>
  <c r="C44" i="4"/>
  <c r="D39" i="4"/>
  <c r="E39" i="4"/>
  <c r="C39" i="4"/>
  <c r="C3" i="4"/>
  <c r="J4" i="4"/>
  <c r="K4" i="4"/>
  <c r="L4" i="4"/>
  <c r="P4" i="4"/>
  <c r="Q4" i="4"/>
  <c r="R4" i="4"/>
  <c r="V4" i="4"/>
  <c r="W4" i="4"/>
  <c r="X4" i="4"/>
  <c r="B5" i="2"/>
  <c r="L3" i="3"/>
  <c r="C42" i="2"/>
  <c r="C45" i="2"/>
  <c r="H5" i="2"/>
  <c r="L7" i="2"/>
  <c r="D45" i="2"/>
  <c r="E45" i="2"/>
  <c r="F45" i="2"/>
  <c r="G45" i="2"/>
  <c r="H45" i="2"/>
  <c r="I45" i="2"/>
  <c r="J45" i="2"/>
  <c r="D39" i="2"/>
  <c r="E39" i="2"/>
  <c r="F39" i="2"/>
  <c r="G39" i="2"/>
  <c r="H39" i="2"/>
  <c r="I39" i="2"/>
  <c r="J39" i="2"/>
  <c r="C39" i="2"/>
  <c r="D36" i="2"/>
  <c r="F36" i="2"/>
  <c r="G36" i="2"/>
  <c r="H36" i="2"/>
  <c r="I36" i="2"/>
  <c r="J36" i="2"/>
  <c r="C36" i="2"/>
  <c r="E36" i="2"/>
  <c r="C30" i="2"/>
  <c r="E30" i="2"/>
  <c r="F30" i="2"/>
  <c r="G30" i="2"/>
  <c r="H30" i="2"/>
  <c r="I30" i="2"/>
  <c r="J30" i="2"/>
  <c r="D30" i="2"/>
  <c r="D27" i="2"/>
  <c r="E27" i="2"/>
  <c r="F27" i="2"/>
  <c r="G27" i="2"/>
  <c r="H27" i="2"/>
  <c r="I27" i="2"/>
  <c r="J27" i="2"/>
  <c r="C27" i="2"/>
  <c r="D42" i="2"/>
  <c r="E42" i="2"/>
  <c r="F42" i="2"/>
  <c r="G42" i="2"/>
  <c r="H42" i="2"/>
  <c r="I42" i="2"/>
  <c r="J42" i="2"/>
  <c r="C33" i="2"/>
  <c r="D33" i="2"/>
  <c r="E33" i="2"/>
  <c r="F33" i="2"/>
  <c r="G33" i="2"/>
  <c r="H33" i="2"/>
  <c r="I33" i="2"/>
  <c r="J33" i="2"/>
  <c r="C24" i="2"/>
  <c r="J24" i="2"/>
  <c r="I24" i="2"/>
  <c r="H24" i="2"/>
  <c r="G24" i="2"/>
  <c r="F24" i="2"/>
  <c r="E24" i="2"/>
  <c r="D24" i="2"/>
  <c r="I5" i="2"/>
  <c r="W1" i="2"/>
  <c r="O1" i="2"/>
  <c r="P1" i="2"/>
  <c r="Q1" i="2"/>
  <c r="R1" i="2"/>
  <c r="S1" i="2"/>
  <c r="T1" i="2"/>
  <c r="U1" i="2"/>
  <c r="V1" i="2"/>
  <c r="G5" i="2"/>
  <c r="F5" i="2"/>
  <c r="E5" i="2"/>
  <c r="D5" i="2"/>
  <c r="C5" i="2"/>
  <c r="K19" i="2"/>
  <c r="L11" i="2"/>
  <c r="L12" i="2"/>
  <c r="L13" i="2"/>
  <c r="L14" i="2"/>
  <c r="L15" i="2"/>
  <c r="L16" i="2"/>
  <c r="L17" i="2"/>
  <c r="L18" i="2"/>
  <c r="C20" i="2"/>
  <c r="D20" i="2"/>
  <c r="E20" i="2"/>
  <c r="F20" i="2"/>
  <c r="G20" i="2"/>
  <c r="H20" i="2"/>
  <c r="J20" i="2"/>
  <c r="S18" i="1"/>
  <c r="H5" i="1"/>
  <c r="G5" i="1"/>
  <c r="F5" i="1"/>
  <c r="E5" i="1"/>
  <c r="D5" i="1"/>
  <c r="C5" i="1"/>
  <c r="B5" i="1"/>
  <c r="C1" i="1"/>
  <c r="D1" i="1"/>
  <c r="E1" i="1"/>
  <c r="F1" i="1"/>
  <c r="G1" i="1"/>
  <c r="H1" i="1"/>
  <c r="I1" i="1"/>
  <c r="J1" i="1"/>
  <c r="B1" i="1"/>
  <c r="Y8" i="4" l="1"/>
  <c r="AD4" i="4"/>
  <c r="AB4" i="4"/>
  <c r="AC4" i="4"/>
  <c r="E4" i="4"/>
  <c r="F4" i="4"/>
  <c r="D4" i="4"/>
  <c r="L26" i="2"/>
  <c r="L29" i="2"/>
  <c r="L35" i="2"/>
  <c r="L44" i="2"/>
  <c r="L41" i="2"/>
  <c r="L23" i="2"/>
  <c r="I20" i="2"/>
  <c r="L10" i="2"/>
  <c r="T10" i="1"/>
  <c r="T11" i="1"/>
  <c r="T12" i="1"/>
  <c r="T13" i="1"/>
  <c r="T15" i="1"/>
  <c r="T16" i="1"/>
  <c r="T17" i="1"/>
  <c r="T9" i="1"/>
  <c r="T14" i="1"/>
</calcChain>
</file>

<file path=xl/sharedStrings.xml><?xml version="1.0" encoding="utf-8"?>
<sst xmlns="http://schemas.openxmlformats.org/spreadsheetml/2006/main" count="586" uniqueCount="90">
  <si>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</si>
  <si>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</si>
  <si>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</si>
  <si>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</si>
  <si>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</si>
  <si>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</si>
  <si>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</si>
  <si>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</si>
  <si>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</si>
  <si>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Total</t>
  </si>
  <si>
    <t>Grass</t>
  </si>
  <si>
    <t>Fire</t>
  </si>
  <si>
    <t>Water</t>
  </si>
  <si>
    <t>Lightning</t>
  </si>
  <si>
    <t>Fighting</t>
  </si>
  <si>
    <t>Psychic</t>
  </si>
  <si>
    <t>Colorless</t>
  </si>
  <si>
    <t>All</t>
  </si>
  <si>
    <t>Gen</t>
  </si>
  <si>
    <t>Darkness</t>
  </si>
  <si>
    <t>No.</t>
  </si>
  <si>
    <t>Grass Pokemon</t>
  </si>
  <si>
    <t>Stage</t>
  </si>
  <si>
    <t>Chikorita</t>
  </si>
  <si>
    <t>Bayleef</t>
  </si>
  <si>
    <t>Meganium</t>
  </si>
  <si>
    <t>Basic</t>
  </si>
  <si>
    <t>Stage 1</t>
  </si>
  <si>
    <t>Stage 2</t>
  </si>
  <si>
    <t>Celebi</t>
  </si>
  <si>
    <t>Wurmple</t>
  </si>
  <si>
    <t>Silcoon</t>
  </si>
  <si>
    <t>Beautfly</t>
  </si>
  <si>
    <t>Cascoon</t>
  </si>
  <si>
    <t>Rowlet</t>
  </si>
  <si>
    <t>Decidueye</t>
  </si>
  <si>
    <t>Dartrix</t>
  </si>
  <si>
    <t>Shelmet</t>
  </si>
  <si>
    <t>Accelgor</t>
  </si>
  <si>
    <t>Karrablast</t>
  </si>
  <si>
    <t>Escavalier</t>
  </si>
  <si>
    <t>Illumise</t>
  </si>
  <si>
    <t>Volbeat</t>
  </si>
  <si>
    <t>Applin</t>
  </si>
  <si>
    <t>Flapple</t>
  </si>
  <si>
    <t>Appletun</t>
  </si>
  <si>
    <t>Shroomish</t>
  </si>
  <si>
    <t>Breelom</t>
  </si>
  <si>
    <t>Yanma</t>
  </si>
  <si>
    <t>Yanmega</t>
  </si>
  <si>
    <t>Bounsweet</t>
  </si>
  <si>
    <t>Steenee</t>
  </si>
  <si>
    <t>Tsareena</t>
  </si>
  <si>
    <t>Phantump</t>
  </si>
  <si>
    <t>Trevenant</t>
  </si>
  <si>
    <t>Snover</t>
  </si>
  <si>
    <t>Abomasnow</t>
  </si>
  <si>
    <t>Ferroseed</t>
  </si>
  <si>
    <t>Ferrothorn</t>
  </si>
  <si>
    <t>Grubbin</t>
  </si>
  <si>
    <t>Blipbug</t>
  </si>
  <si>
    <t>Tangela</t>
  </si>
  <si>
    <t>Tangrowth</t>
  </si>
  <si>
    <t>Trainers</t>
  </si>
  <si>
    <t>Energies</t>
  </si>
  <si>
    <t>Color Converter</t>
  </si>
  <si>
    <t>R</t>
  </si>
  <si>
    <t>B</t>
  </si>
  <si>
    <t>G</t>
  </si>
  <si>
    <t>32 to 255</t>
  </si>
  <si>
    <t>255 to 32</t>
  </si>
  <si>
    <t>HP</t>
  </si>
  <si>
    <t>Basic HP</t>
  </si>
  <si>
    <t>Average Basic</t>
  </si>
  <si>
    <t>Average Stage 1</t>
  </si>
  <si>
    <t>Average Stage 2</t>
  </si>
  <si>
    <t>Retreat</t>
  </si>
  <si>
    <t>Average Retreat Basic</t>
  </si>
  <si>
    <t>Average Retreat Stage 1</t>
  </si>
  <si>
    <t>Average Retreat Stage 2</t>
  </si>
  <si>
    <t>In Game</t>
  </si>
  <si>
    <t>Colosseum</t>
  </si>
  <si>
    <t>Common</t>
  </si>
  <si>
    <t>Uncommon</t>
  </si>
  <si>
    <t>Rare</t>
  </si>
  <si>
    <t>Energy</t>
  </si>
  <si>
    <t>Evolution</t>
  </si>
  <si>
    <t>Mystery</t>
  </si>
  <si>
    <t>Laboratory</t>
  </si>
  <si>
    <t>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</si>
</sst>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9" fontId="0" fillId="10" borderId="1" xfId="1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10" borderId="4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CEC0-0ACD-4244-9C36-0E5C3D065A0E}">
  <dimension ref="B1:X45"/>
  <sheetViews>
    <sheetView topLeftCell="A6" zoomScale="110" zoomScaleNormal="110" workbookViewId="0">
      <selection activeCell="J6" sqref="J6"/>
    </sheetView>
  </sheetViews>
  <sheetFormatPr defaultRowHeight="15" x14ac:dyDescent="0.25"/>
  <cols>
    <col min="1" max="1" width="9.140625" style="1"/>
    <col min="2" max="2" width="11.5703125" style="1" bestFit="1" customWidth="1"/>
    <col min="3" max="12" width="9.140625" style="1"/>
    <col min="13" max="21" width="11.42578125" style="1" customWidth="1"/>
    <col min="22" max="16384" width="9.140625" style="1"/>
  </cols>
  <sheetData>
    <row r="1" spans="2:24" x14ac:dyDescent="0.25">
      <c r="B1" s="11">
        <f>B3/$K$3</f>
        <v>0.11607142857142858</v>
      </c>
      <c r="C1" s="11">
        <f t="shared" ref="C1:J1" si="0">C3/$K$3</f>
        <v>0.125</v>
      </c>
      <c r="D1" s="11">
        <f t="shared" si="0"/>
        <v>0.15178571428571427</v>
      </c>
      <c r="E1" s="11">
        <f t="shared" si="0"/>
        <v>0.12053571428571429</v>
      </c>
      <c r="F1" s="11">
        <f t="shared" si="0"/>
        <v>0.14732142857142858</v>
      </c>
      <c r="G1" s="11">
        <f t="shared" si="0"/>
        <v>9.8214285714285712E-2</v>
      </c>
      <c r="H1" s="11">
        <f t="shared" si="0"/>
        <v>0.10714285714285714</v>
      </c>
      <c r="I1" s="11">
        <f t="shared" si="0"/>
        <v>0.11607142857142858</v>
      </c>
      <c r="J1" s="11">
        <f t="shared" si="0"/>
        <v>1.7857142857142856E-2</v>
      </c>
      <c r="O1" s="11">
        <f t="shared" ref="O1:W1" si="1">O3/$X$3</f>
        <v>0.1473170731707317</v>
      </c>
      <c r="P1" s="11">
        <f t="shared" si="1"/>
        <v>9.7560975609756101E-2</v>
      </c>
      <c r="Q1" s="11">
        <f t="shared" si="1"/>
        <v>0.13170731707317074</v>
      </c>
      <c r="R1" s="11">
        <f t="shared" si="1"/>
        <v>0.10439024390243902</v>
      </c>
      <c r="S1" s="11">
        <f t="shared" si="1"/>
        <v>0.15219512195121951</v>
      </c>
      <c r="T1" s="11">
        <f t="shared" si="1"/>
        <v>7.0243902439024397E-2</v>
      </c>
      <c r="U1" s="11">
        <f t="shared" si="1"/>
        <v>8.5853658536585373E-2</v>
      </c>
      <c r="V1" s="11">
        <f t="shared" si="1"/>
        <v>9.3658536585365854E-2</v>
      </c>
      <c r="W1" s="11">
        <f t="shared" si="1"/>
        <v>0.11707317073170732</v>
      </c>
    </row>
    <row r="2" spans="2:24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</row>
    <row r="3" spans="2:24" x14ac:dyDescent="0.25">
      <c r="B3" s="3">
        <f>K10</f>
        <v>26</v>
      </c>
      <c r="C3" s="3">
        <f>K11</f>
        <v>28</v>
      </c>
      <c r="D3" s="3">
        <f>K12</f>
        <v>34</v>
      </c>
      <c r="E3" s="3">
        <f>K13</f>
        <v>27</v>
      </c>
      <c r="F3" s="3">
        <f>K14</f>
        <v>33</v>
      </c>
      <c r="G3" s="3">
        <f>K15</f>
        <v>22</v>
      </c>
      <c r="H3" s="3">
        <f>K16</f>
        <v>24</v>
      </c>
      <c r="I3" s="3">
        <f>K17</f>
        <v>26</v>
      </c>
      <c r="J3" s="3">
        <f>K18</f>
        <v>4</v>
      </c>
      <c r="K3" s="3">
        <f>SUM(B3:J3)</f>
        <v>224</v>
      </c>
      <c r="O3" s="3">
        <v>151</v>
      </c>
      <c r="P3" s="3">
        <v>100</v>
      </c>
      <c r="Q3" s="3">
        <v>135</v>
      </c>
      <c r="R3" s="3">
        <v>107</v>
      </c>
      <c r="S3" s="3">
        <v>156</v>
      </c>
      <c r="T3" s="3">
        <v>72</v>
      </c>
      <c r="U3" s="3">
        <v>88</v>
      </c>
      <c r="V3" s="3">
        <v>96</v>
      </c>
      <c r="W3" s="3">
        <v>120</v>
      </c>
      <c r="X3" s="3">
        <f>SUM(O3:W3)</f>
        <v>1025</v>
      </c>
    </row>
    <row r="4" spans="2:24" ht="30" customHeight="1" x14ac:dyDescent="0.25">
      <c r="N4" s="2" t="s">
        <v>80</v>
      </c>
      <c r="O4" s="3">
        <f t="shared" ref="O4:X4" si="2">B3</f>
        <v>26</v>
      </c>
      <c r="P4" s="3">
        <f t="shared" si="2"/>
        <v>28</v>
      </c>
      <c r="Q4" s="3">
        <f t="shared" si="2"/>
        <v>34</v>
      </c>
      <c r="R4" s="3">
        <f t="shared" si="2"/>
        <v>27</v>
      </c>
      <c r="S4" s="3">
        <f t="shared" si="2"/>
        <v>33</v>
      </c>
      <c r="T4" s="3">
        <f t="shared" si="2"/>
        <v>22</v>
      </c>
      <c r="U4" s="3">
        <f t="shared" si="2"/>
        <v>24</v>
      </c>
      <c r="V4" s="3">
        <f t="shared" si="2"/>
        <v>26</v>
      </c>
      <c r="W4" s="3">
        <f t="shared" si="2"/>
        <v>4</v>
      </c>
      <c r="X4" s="3">
        <f t="shared" si="2"/>
        <v>224</v>
      </c>
    </row>
    <row r="5" spans="2:24" ht="30" customHeight="1" x14ac:dyDescent="0.25">
      <c r="B5" s="11">
        <f>B7/$K$3</f>
        <v>0.16964285714285715</v>
      </c>
      <c r="C5" s="11">
        <f t="shared" ref="C5:G5" si="3">C7/$K$3</f>
        <v>0.12053571428571429</v>
      </c>
      <c r="D5" s="11">
        <f t="shared" si="3"/>
        <v>0.12053571428571429</v>
      </c>
      <c r="E5" s="11">
        <f t="shared" si="3"/>
        <v>0.12053571428571429</v>
      </c>
      <c r="F5" s="11">
        <f t="shared" si="3"/>
        <v>0.12946428571428573</v>
      </c>
      <c r="G5" s="11">
        <f t="shared" si="3"/>
        <v>0.12053571428571429</v>
      </c>
      <c r="H5" s="11">
        <f>H7/$K$3</f>
        <v>7.1428571428571425E-2</v>
      </c>
      <c r="I5" s="11">
        <f>I7/$K$3</f>
        <v>0.14732142857142858</v>
      </c>
      <c r="O5" s="21">
        <f>O4/O3</f>
        <v>0.17218543046357615</v>
      </c>
      <c r="P5" s="21">
        <f t="shared" ref="P5:W5" si="4">P4/P3</f>
        <v>0.28000000000000003</v>
      </c>
      <c r="Q5" s="21">
        <f t="shared" si="4"/>
        <v>0.25185185185185183</v>
      </c>
      <c r="R5" s="21">
        <f t="shared" si="4"/>
        <v>0.25233644859813081</v>
      </c>
      <c r="S5" s="21">
        <f t="shared" si="4"/>
        <v>0.21153846153846154</v>
      </c>
      <c r="T5" s="21">
        <f>T4/T3</f>
        <v>0.30555555555555558</v>
      </c>
      <c r="U5" s="21">
        <f t="shared" si="4"/>
        <v>0.27272727272727271</v>
      </c>
      <c r="V5" s="21">
        <f t="shared" si="4"/>
        <v>0.27083333333333331</v>
      </c>
      <c r="W5" s="21">
        <f t="shared" si="4"/>
        <v>3.3333333333333333E-2</v>
      </c>
      <c r="X5" s="21">
        <f>X4/X3</f>
        <v>0.21853658536585366</v>
      </c>
    </row>
    <row r="6" spans="2:24" ht="30" x14ac:dyDescent="0.25">
      <c r="B6" s="6" t="s">
        <v>10</v>
      </c>
      <c r="C6" s="7" t="s">
        <v>11</v>
      </c>
      <c r="D6" s="8" t="s">
        <v>12</v>
      </c>
      <c r="E6" s="4" t="s">
        <v>13</v>
      </c>
      <c r="F6" s="9" t="s">
        <v>14</v>
      </c>
      <c r="G6" s="10" t="s">
        <v>15</v>
      </c>
      <c r="H6" s="12" t="s">
        <v>19</v>
      </c>
      <c r="I6" s="5" t="s">
        <v>16</v>
      </c>
      <c r="J6" s="15" t="s">
        <v>63</v>
      </c>
      <c r="K6" s="15" t="s">
        <v>64</v>
      </c>
      <c r="L6" s="2" t="s">
        <v>9</v>
      </c>
    </row>
    <row r="7" spans="2:24" x14ac:dyDescent="0.25">
      <c r="B7" s="3">
        <f>C19</f>
        <v>38</v>
      </c>
      <c r="C7" s="3">
        <f>D19</f>
        <v>27</v>
      </c>
      <c r="D7" s="3">
        <f t="shared" ref="D7:I7" si="5">E19</f>
        <v>27</v>
      </c>
      <c r="E7" s="3">
        <f t="shared" si="5"/>
        <v>27</v>
      </c>
      <c r="F7" s="3">
        <f t="shared" si="5"/>
        <v>29</v>
      </c>
      <c r="G7" s="3">
        <f t="shared" si="5"/>
        <v>27</v>
      </c>
      <c r="H7" s="3">
        <f t="shared" si="5"/>
        <v>16</v>
      </c>
      <c r="I7" s="3">
        <f t="shared" si="5"/>
        <v>33</v>
      </c>
      <c r="J7" s="3">
        <v>34</v>
      </c>
      <c r="K7" s="3">
        <v>8</v>
      </c>
      <c r="L7" s="3">
        <f>SUM(B7:K7)</f>
        <v>266</v>
      </c>
      <c r="O7" s="2" t="s">
        <v>0</v>
      </c>
      <c r="P7" s="2" t="s">
        <v>1</v>
      </c>
      <c r="Q7" s="2" t="s">
        <v>2</v>
      </c>
      <c r="R7" s="2" t="s">
        <v>3</v>
      </c>
      <c r="S7" s="2" t="s">
        <v>4</v>
      </c>
      <c r="T7" s="2" t="s">
        <v>5</v>
      </c>
      <c r="U7" s="2" t="s">
        <v>6</v>
      </c>
      <c r="V7" s="2" t="s">
        <v>7</v>
      </c>
      <c r="W7" s="2" t="s">
        <v>8</v>
      </c>
      <c r="X7" s="2" t="s">
        <v>9</v>
      </c>
    </row>
    <row r="8" spans="2:24" x14ac:dyDescent="0.25">
      <c r="O8" s="3">
        <v>151</v>
      </c>
      <c r="P8" s="3">
        <v>100</v>
      </c>
      <c r="Q8" s="3">
        <v>135</v>
      </c>
      <c r="R8" s="3">
        <v>107</v>
      </c>
      <c r="S8" s="3">
        <v>156</v>
      </c>
      <c r="T8" s="3">
        <v>72</v>
      </c>
      <c r="U8" s="3">
        <v>88</v>
      </c>
      <c r="V8" s="3">
        <v>96</v>
      </c>
      <c r="W8" s="3">
        <v>120</v>
      </c>
      <c r="X8" s="3">
        <f>SUM(O8:W8)</f>
        <v>1025</v>
      </c>
    </row>
    <row r="9" spans="2:24" ht="30" x14ac:dyDescent="0.25">
      <c r="B9" s="3" t="s">
        <v>17</v>
      </c>
      <c r="C9" s="6" t="s">
        <v>10</v>
      </c>
      <c r="D9" s="7" t="s">
        <v>11</v>
      </c>
      <c r="E9" s="8" t="s">
        <v>12</v>
      </c>
      <c r="F9" s="4" t="s">
        <v>13</v>
      </c>
      <c r="G9" s="9" t="s">
        <v>14</v>
      </c>
      <c r="H9" s="10" t="s">
        <v>15</v>
      </c>
      <c r="I9" s="12" t="s">
        <v>19</v>
      </c>
      <c r="J9" s="5" t="s">
        <v>16</v>
      </c>
      <c r="K9" s="2" t="s">
        <v>9</v>
      </c>
      <c r="O9" s="3">
        <v>60</v>
      </c>
      <c r="P9" s="3">
        <v>40</v>
      </c>
      <c r="Q9" s="3">
        <v>54</v>
      </c>
      <c r="R9" s="3">
        <v>43</v>
      </c>
      <c r="S9" s="3">
        <v>62</v>
      </c>
      <c r="T9" s="3">
        <v>29</v>
      </c>
      <c r="U9" s="3">
        <v>35</v>
      </c>
      <c r="V9" s="3">
        <v>38</v>
      </c>
      <c r="W9" s="3">
        <v>48</v>
      </c>
      <c r="X9" s="3">
        <f>SUM(O9:W9)</f>
        <v>409</v>
      </c>
    </row>
    <row r="10" spans="2:24" x14ac:dyDescent="0.25">
      <c r="B10" s="2" t="s">
        <v>0</v>
      </c>
      <c r="C10" s="3">
        <v>2</v>
      </c>
      <c r="D10" s="3">
        <v>2</v>
      </c>
      <c r="E10" s="3">
        <v>7</v>
      </c>
      <c r="F10" s="3">
        <v>4</v>
      </c>
      <c r="G10" s="3">
        <v>4</v>
      </c>
      <c r="H10" s="3">
        <v>2</v>
      </c>
      <c r="I10" s="3">
        <v>2</v>
      </c>
      <c r="J10" s="3">
        <v>3</v>
      </c>
      <c r="K10" s="3">
        <f t="shared" ref="K10:K18" si="6">SUM(C10:J10)</f>
        <v>26</v>
      </c>
      <c r="L10" s="11">
        <f t="shared" ref="L10:L18" si="7">K10/$K$19</f>
        <v>0.11607142857142858</v>
      </c>
      <c r="O10" s="21">
        <f>O9/O8</f>
        <v>0.39735099337748342</v>
      </c>
      <c r="P10" s="21">
        <f t="shared" ref="P10" si="8">P9/P8</f>
        <v>0.4</v>
      </c>
      <c r="Q10" s="21">
        <f t="shared" ref="Q10" si="9">Q9/Q8</f>
        <v>0.4</v>
      </c>
      <c r="R10" s="21">
        <f t="shared" ref="R10" si="10">R9/R8</f>
        <v>0.40186915887850466</v>
      </c>
      <c r="S10" s="21">
        <f t="shared" ref="S10" si="11">S9/S8</f>
        <v>0.39743589743589741</v>
      </c>
      <c r="T10" s="21">
        <f>T9/T8</f>
        <v>0.40277777777777779</v>
      </c>
      <c r="U10" s="21">
        <f t="shared" ref="U10" si="12">U9/U8</f>
        <v>0.39772727272727271</v>
      </c>
      <c r="V10" s="21">
        <f t="shared" ref="V10" si="13">V9/V8</f>
        <v>0.39583333333333331</v>
      </c>
      <c r="W10" s="21">
        <f t="shared" ref="W10" si="14">W9/W8</f>
        <v>0.4</v>
      </c>
      <c r="X10" s="21">
        <f>X9/X8</f>
        <v>0.39902439024390246</v>
      </c>
    </row>
    <row r="11" spans="2:24" x14ac:dyDescent="0.25">
      <c r="B11" s="2" t="s">
        <v>1</v>
      </c>
      <c r="C11" s="3">
        <v>5</v>
      </c>
      <c r="D11" s="3">
        <v>5</v>
      </c>
      <c r="E11" s="3">
        <v>1</v>
      </c>
      <c r="F11" s="3">
        <v>1</v>
      </c>
      <c r="G11" s="3">
        <v>4</v>
      </c>
      <c r="H11" s="3">
        <v>2</v>
      </c>
      <c r="I11" s="3">
        <v>4</v>
      </c>
      <c r="J11" s="3">
        <v>6</v>
      </c>
      <c r="K11" s="3">
        <f t="shared" si="6"/>
        <v>28</v>
      </c>
      <c r="L11" s="11">
        <f t="shared" si="7"/>
        <v>0.125</v>
      </c>
      <c r="O11" s="3">
        <f t="shared" ref="O11:X11" si="15">O9-O4</f>
        <v>34</v>
      </c>
      <c r="P11" s="3">
        <f t="shared" si="15"/>
        <v>12</v>
      </c>
      <c r="Q11" s="3">
        <f t="shared" si="15"/>
        <v>20</v>
      </c>
      <c r="R11" s="3">
        <f t="shared" si="15"/>
        <v>16</v>
      </c>
      <c r="S11" s="3">
        <f t="shared" si="15"/>
        <v>29</v>
      </c>
      <c r="T11" s="3">
        <f t="shared" si="15"/>
        <v>7</v>
      </c>
      <c r="U11" s="3">
        <f t="shared" si="15"/>
        <v>11</v>
      </c>
      <c r="V11" s="3">
        <f t="shared" si="15"/>
        <v>12</v>
      </c>
      <c r="W11" s="3">
        <f t="shared" si="15"/>
        <v>44</v>
      </c>
      <c r="X11" s="3">
        <f t="shared" si="15"/>
        <v>185</v>
      </c>
    </row>
    <row r="12" spans="2:24" x14ac:dyDescent="0.25">
      <c r="B12" s="2" t="s">
        <v>2</v>
      </c>
      <c r="C12" s="3">
        <v>8</v>
      </c>
      <c r="D12" s="3">
        <v>5</v>
      </c>
      <c r="E12" s="3">
        <v>3</v>
      </c>
      <c r="F12" s="3">
        <v>2</v>
      </c>
      <c r="G12" s="3">
        <v>3</v>
      </c>
      <c r="H12" s="3">
        <v>8</v>
      </c>
      <c r="I12" s="3">
        <v>1</v>
      </c>
      <c r="J12" s="3">
        <v>4</v>
      </c>
      <c r="K12" s="3">
        <f t="shared" si="6"/>
        <v>34</v>
      </c>
      <c r="L12" s="11">
        <f t="shared" si="7"/>
        <v>0.15178571428571427</v>
      </c>
      <c r="N12" s="2" t="s">
        <v>80</v>
      </c>
      <c r="O12" s="11">
        <f>O4/O9</f>
        <v>0.43333333333333335</v>
      </c>
      <c r="P12" s="11">
        <f t="shared" ref="P12:W12" si="16">P4/P9</f>
        <v>0.7</v>
      </c>
      <c r="Q12" s="11">
        <f t="shared" si="16"/>
        <v>0.62962962962962965</v>
      </c>
      <c r="R12" s="11">
        <f t="shared" si="16"/>
        <v>0.62790697674418605</v>
      </c>
      <c r="S12" s="11">
        <f t="shared" si="16"/>
        <v>0.532258064516129</v>
      </c>
      <c r="T12" s="11">
        <f t="shared" si="16"/>
        <v>0.75862068965517238</v>
      </c>
      <c r="U12" s="11">
        <f t="shared" si="16"/>
        <v>0.68571428571428572</v>
      </c>
      <c r="V12" s="11">
        <f t="shared" si="16"/>
        <v>0.68421052631578949</v>
      </c>
      <c r="W12" s="11">
        <f t="shared" si="16"/>
        <v>8.3333333333333329E-2</v>
      </c>
      <c r="X12" s="11">
        <f>X4/X9</f>
        <v>0.5476772616136919</v>
      </c>
    </row>
    <row r="13" spans="2:24" x14ac:dyDescent="0.25">
      <c r="B13" s="2" t="s">
        <v>3</v>
      </c>
      <c r="C13" s="3">
        <v>4</v>
      </c>
      <c r="D13" s="3">
        <v>1</v>
      </c>
      <c r="E13" s="3">
        <v>2</v>
      </c>
      <c r="F13" s="3">
        <v>4</v>
      </c>
      <c r="G13" s="3">
        <v>3</v>
      </c>
      <c r="H13" s="3">
        <v>4</v>
      </c>
      <c r="I13" s="3">
        <v>4</v>
      </c>
      <c r="J13" s="3">
        <v>5</v>
      </c>
      <c r="K13" s="3">
        <f t="shared" si="6"/>
        <v>27</v>
      </c>
      <c r="L13" s="11">
        <f t="shared" si="7"/>
        <v>0.12053571428571429</v>
      </c>
    </row>
    <row r="14" spans="2:24" x14ac:dyDescent="0.25">
      <c r="B14" s="2" t="s">
        <v>4</v>
      </c>
      <c r="C14" s="3">
        <v>6</v>
      </c>
      <c r="D14" s="3">
        <v>6</v>
      </c>
      <c r="E14" s="3">
        <v>4</v>
      </c>
      <c r="F14" s="3">
        <v>6</v>
      </c>
      <c r="G14" s="3">
        <v>3</v>
      </c>
      <c r="H14" s="3">
        <v>2</v>
      </c>
      <c r="I14" s="3">
        <v>3</v>
      </c>
      <c r="J14" s="3">
        <v>3</v>
      </c>
      <c r="K14" s="3">
        <f t="shared" si="6"/>
        <v>33</v>
      </c>
      <c r="L14" s="11">
        <f t="shared" si="7"/>
        <v>0.14732142857142858</v>
      </c>
    </row>
    <row r="15" spans="2:24" x14ac:dyDescent="0.25">
      <c r="B15" s="2" t="s">
        <v>5</v>
      </c>
      <c r="C15" s="3">
        <v>2</v>
      </c>
      <c r="D15" s="3">
        <v>2</v>
      </c>
      <c r="E15" s="3">
        <v>5</v>
      </c>
      <c r="F15" s="3">
        <v>2</v>
      </c>
      <c r="G15" s="3">
        <v>3</v>
      </c>
      <c r="H15" s="3">
        <v>3</v>
      </c>
      <c r="I15" s="3">
        <v>2</v>
      </c>
      <c r="J15" s="3">
        <v>3</v>
      </c>
      <c r="K15" s="3">
        <f t="shared" si="6"/>
        <v>22</v>
      </c>
      <c r="L15" s="11">
        <f t="shared" si="7"/>
        <v>9.8214285714285712E-2</v>
      </c>
    </row>
    <row r="16" spans="2:24" x14ac:dyDescent="0.25">
      <c r="B16" s="2" t="s">
        <v>6</v>
      </c>
      <c r="C16" s="3">
        <v>7</v>
      </c>
      <c r="D16" s="3">
        <v>1</v>
      </c>
      <c r="E16" s="3">
        <v>2</v>
      </c>
      <c r="F16" s="3">
        <v>3</v>
      </c>
      <c r="G16" s="3">
        <v>3</v>
      </c>
      <c r="H16" s="3">
        <v>4</v>
      </c>
      <c r="I16" s="3">
        <v>0</v>
      </c>
      <c r="J16" s="3">
        <v>4</v>
      </c>
      <c r="K16" s="3">
        <f t="shared" si="6"/>
        <v>24</v>
      </c>
      <c r="L16" s="11">
        <f t="shared" si="7"/>
        <v>0.10714285714285714</v>
      </c>
    </row>
    <row r="17" spans="2:18" x14ac:dyDescent="0.25">
      <c r="B17" s="2" t="s">
        <v>7</v>
      </c>
      <c r="C17" s="3">
        <v>4</v>
      </c>
      <c r="D17" s="3">
        <v>2</v>
      </c>
      <c r="E17" s="3">
        <v>3</v>
      </c>
      <c r="F17" s="3">
        <v>5</v>
      </c>
      <c r="G17" s="3">
        <v>6</v>
      </c>
      <c r="H17" s="3">
        <v>2</v>
      </c>
      <c r="I17" s="3">
        <v>0</v>
      </c>
      <c r="J17" s="3">
        <v>4</v>
      </c>
      <c r="K17" s="3">
        <f t="shared" si="6"/>
        <v>26</v>
      </c>
      <c r="L17" s="11">
        <f t="shared" si="7"/>
        <v>0.11607142857142858</v>
      </c>
    </row>
    <row r="18" spans="2:18" x14ac:dyDescent="0.25">
      <c r="B18" s="2" t="s">
        <v>8</v>
      </c>
      <c r="C18" s="3">
        <v>0</v>
      </c>
      <c r="D18" s="3">
        <v>3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f t="shared" si="6"/>
        <v>4</v>
      </c>
      <c r="L18" s="11">
        <f t="shared" si="7"/>
        <v>1.7857142857142856E-2</v>
      </c>
    </row>
    <row r="19" spans="2:18" x14ac:dyDescent="0.25">
      <c r="B19" s="2" t="s">
        <v>9</v>
      </c>
      <c r="C19" s="3">
        <f>SUM(C10:C18)</f>
        <v>38</v>
      </c>
      <c r="D19" s="3">
        <f t="shared" ref="D19:I19" si="17">SUM(D10:D18)</f>
        <v>27</v>
      </c>
      <c r="E19" s="3">
        <f t="shared" si="17"/>
        <v>27</v>
      </c>
      <c r="F19" s="3">
        <f t="shared" si="17"/>
        <v>27</v>
      </c>
      <c r="G19" s="3">
        <f t="shared" si="17"/>
        <v>29</v>
      </c>
      <c r="H19" s="3">
        <f t="shared" si="17"/>
        <v>27</v>
      </c>
      <c r="I19" s="3">
        <f t="shared" si="17"/>
        <v>16</v>
      </c>
      <c r="J19" s="3">
        <f>SUM(J10:J18)</f>
        <v>33</v>
      </c>
      <c r="K19" s="3">
        <f>SUM(K10:K18)</f>
        <v>224</v>
      </c>
    </row>
    <row r="20" spans="2:18" ht="30" x14ac:dyDescent="0.25">
      <c r="C20" s="11">
        <f t="shared" ref="C20:J20" si="18">C19/$K$19</f>
        <v>0.16964285714285715</v>
      </c>
      <c r="D20" s="11">
        <f t="shared" si="18"/>
        <v>0.12053571428571429</v>
      </c>
      <c r="E20" s="11">
        <f t="shared" si="18"/>
        <v>0.12053571428571429</v>
      </c>
      <c r="F20" s="11">
        <f t="shared" si="18"/>
        <v>0.12053571428571429</v>
      </c>
      <c r="G20" s="11">
        <f t="shared" si="18"/>
        <v>0.12946428571428573</v>
      </c>
      <c r="H20" s="11">
        <f t="shared" si="18"/>
        <v>0.12053571428571429</v>
      </c>
      <c r="I20" s="11">
        <f t="shared" si="18"/>
        <v>7.1428571428571425E-2</v>
      </c>
      <c r="J20" s="11">
        <f t="shared" si="18"/>
        <v>0.14732142857142858</v>
      </c>
      <c r="O20" s="1" t="s">
        <v>65</v>
      </c>
      <c r="P20" s="1" t="s">
        <v>69</v>
      </c>
    </row>
    <row r="21" spans="2:18" x14ac:dyDescent="0.25">
      <c r="N21" s="9" t="s">
        <v>66</v>
      </c>
      <c r="O21" s="3">
        <v>23</v>
      </c>
      <c r="P21" s="3">
        <v>256</v>
      </c>
      <c r="Q21" s="16">
        <v>32</v>
      </c>
      <c r="R21" s="17">
        <f>(O21*P21)/Q21</f>
        <v>184</v>
      </c>
    </row>
    <row r="22" spans="2:18" ht="30" x14ac:dyDescent="0.25">
      <c r="B22" s="3" t="s">
        <v>18</v>
      </c>
      <c r="C22" s="6" t="s">
        <v>10</v>
      </c>
      <c r="D22" s="7" t="s">
        <v>11</v>
      </c>
      <c r="E22" s="8" t="s">
        <v>12</v>
      </c>
      <c r="F22" s="4" t="s">
        <v>13</v>
      </c>
      <c r="G22" s="9" t="s">
        <v>14</v>
      </c>
      <c r="H22" s="10" t="s">
        <v>15</v>
      </c>
      <c r="I22" s="12" t="s">
        <v>19</v>
      </c>
      <c r="J22" s="5" t="s">
        <v>16</v>
      </c>
      <c r="K22" s="2" t="s">
        <v>9</v>
      </c>
      <c r="N22" s="6" t="s">
        <v>68</v>
      </c>
      <c r="O22" s="3">
        <v>6</v>
      </c>
      <c r="P22" s="3">
        <v>256</v>
      </c>
      <c r="Q22" s="3">
        <v>32</v>
      </c>
      <c r="R22" s="17">
        <f t="shared" ref="R22:R23" si="19">(O22*P22)/Q22</f>
        <v>48</v>
      </c>
    </row>
    <row r="23" spans="2:18" x14ac:dyDescent="0.25">
      <c r="B23" s="2" t="s">
        <v>0</v>
      </c>
      <c r="C23" s="3">
        <f>C10</f>
        <v>2</v>
      </c>
      <c r="D23" s="3">
        <f t="shared" ref="D23:J23" si="20">D10</f>
        <v>2</v>
      </c>
      <c r="E23" s="3">
        <f t="shared" si="20"/>
        <v>7</v>
      </c>
      <c r="F23" s="3">
        <f t="shared" si="20"/>
        <v>4</v>
      </c>
      <c r="G23" s="3">
        <f t="shared" si="20"/>
        <v>4</v>
      </c>
      <c r="H23" s="3">
        <f t="shared" si="20"/>
        <v>2</v>
      </c>
      <c r="I23" s="3">
        <f t="shared" si="20"/>
        <v>2</v>
      </c>
      <c r="J23" s="3">
        <f t="shared" si="20"/>
        <v>3</v>
      </c>
      <c r="K23" s="3">
        <f t="shared" ref="K23" si="21">SUM(C23:J23)</f>
        <v>26</v>
      </c>
      <c r="L23" s="11">
        <f t="shared" ref="L23" si="22">K23/$K$19</f>
        <v>0.11607142857142858</v>
      </c>
      <c r="N23" s="8" t="s">
        <v>67</v>
      </c>
      <c r="O23" s="3">
        <v>3</v>
      </c>
      <c r="P23" s="3">
        <v>256</v>
      </c>
      <c r="Q23" s="3">
        <v>32</v>
      </c>
      <c r="R23" s="17">
        <f t="shared" si="19"/>
        <v>24</v>
      </c>
    </row>
    <row r="24" spans="2:18" x14ac:dyDescent="0.25">
      <c r="C24" s="11">
        <f>C23/$K$23</f>
        <v>7.6923076923076927E-2</v>
      </c>
      <c r="D24" s="11">
        <f t="shared" ref="D24:J24" si="23">D23/$K$23</f>
        <v>7.6923076923076927E-2</v>
      </c>
      <c r="E24" s="11">
        <f t="shared" si="23"/>
        <v>0.26923076923076922</v>
      </c>
      <c r="F24" s="11">
        <f t="shared" si="23"/>
        <v>0.15384615384615385</v>
      </c>
      <c r="G24" s="11">
        <f t="shared" si="23"/>
        <v>0.15384615384615385</v>
      </c>
      <c r="H24" s="11">
        <f t="shared" si="23"/>
        <v>7.6923076923076927E-2</v>
      </c>
      <c r="I24" s="11">
        <f t="shared" si="23"/>
        <v>7.6923076923076927E-2</v>
      </c>
      <c r="J24" s="11">
        <f t="shared" si="23"/>
        <v>0.11538461538461539</v>
      </c>
    </row>
    <row r="25" spans="2:18" ht="30" x14ac:dyDescent="0.25">
      <c r="B25" s="3" t="s">
        <v>18</v>
      </c>
      <c r="C25" s="6" t="s">
        <v>10</v>
      </c>
      <c r="D25" s="7" t="s">
        <v>11</v>
      </c>
      <c r="E25" s="8" t="s">
        <v>12</v>
      </c>
      <c r="F25" s="4" t="s">
        <v>13</v>
      </c>
      <c r="G25" s="9" t="s">
        <v>14</v>
      </c>
      <c r="H25" s="10" t="s">
        <v>15</v>
      </c>
      <c r="I25" s="12" t="s">
        <v>19</v>
      </c>
      <c r="J25" s="5" t="s">
        <v>16</v>
      </c>
      <c r="K25" s="2" t="s">
        <v>9</v>
      </c>
      <c r="O25" s="1" t="s">
        <v>65</v>
      </c>
      <c r="P25" s="1" t="s">
        <v>70</v>
      </c>
    </row>
    <row r="26" spans="2:18" x14ac:dyDescent="0.25">
      <c r="B26" s="2" t="s">
        <v>1</v>
      </c>
      <c r="C26" s="3">
        <f>C11</f>
        <v>5</v>
      </c>
      <c r="D26" s="3">
        <f t="shared" ref="D26:J26" si="24">D11</f>
        <v>5</v>
      </c>
      <c r="E26" s="3">
        <f t="shared" si="24"/>
        <v>1</v>
      </c>
      <c r="F26" s="3">
        <f t="shared" si="24"/>
        <v>1</v>
      </c>
      <c r="G26" s="3">
        <f t="shared" si="24"/>
        <v>4</v>
      </c>
      <c r="H26" s="3">
        <f t="shared" si="24"/>
        <v>2</v>
      </c>
      <c r="I26" s="3">
        <f t="shared" si="24"/>
        <v>4</v>
      </c>
      <c r="J26" s="3">
        <f t="shared" si="24"/>
        <v>6</v>
      </c>
      <c r="K26" s="3">
        <f t="shared" ref="K26" si="25">SUM(C26:J26)</f>
        <v>28</v>
      </c>
      <c r="L26" s="11">
        <f t="shared" ref="L26" si="26">K26/$K$19</f>
        <v>0.125</v>
      </c>
      <c r="N26" s="9" t="s">
        <v>66</v>
      </c>
      <c r="O26" s="3">
        <v>185</v>
      </c>
      <c r="P26" s="16">
        <v>32</v>
      </c>
      <c r="Q26" s="3">
        <v>256</v>
      </c>
      <c r="R26" s="18">
        <f>(O26*P26)/Q26</f>
        <v>23.125</v>
      </c>
    </row>
    <row r="27" spans="2:18" x14ac:dyDescent="0.25">
      <c r="C27" s="11">
        <f>C26/$K$26</f>
        <v>0.17857142857142858</v>
      </c>
      <c r="D27" s="11">
        <f t="shared" ref="D27:I27" si="27">D26/$K$26</f>
        <v>0.17857142857142858</v>
      </c>
      <c r="E27" s="11">
        <f t="shared" si="27"/>
        <v>3.5714285714285712E-2</v>
      </c>
      <c r="F27" s="11">
        <f t="shared" si="27"/>
        <v>3.5714285714285712E-2</v>
      </c>
      <c r="G27" s="11">
        <f t="shared" si="27"/>
        <v>0.14285714285714285</v>
      </c>
      <c r="H27" s="11">
        <f t="shared" si="27"/>
        <v>7.1428571428571425E-2</v>
      </c>
      <c r="I27" s="11">
        <f t="shared" si="27"/>
        <v>0.14285714285714285</v>
      </c>
      <c r="J27" s="11">
        <f>J26/$K$26</f>
        <v>0.21428571428571427</v>
      </c>
      <c r="N27" s="6" t="s">
        <v>68</v>
      </c>
      <c r="O27" s="3">
        <v>45</v>
      </c>
      <c r="P27" s="3">
        <v>32</v>
      </c>
      <c r="Q27" s="3">
        <v>256</v>
      </c>
      <c r="R27" s="18">
        <f t="shared" ref="R27:R28" si="28">(O27*P27)/Q27</f>
        <v>5.625</v>
      </c>
    </row>
    <row r="28" spans="2:18" ht="30" x14ac:dyDescent="0.25">
      <c r="B28" s="3" t="s">
        <v>18</v>
      </c>
      <c r="C28" s="6" t="s">
        <v>10</v>
      </c>
      <c r="D28" s="7" t="s">
        <v>11</v>
      </c>
      <c r="E28" s="8" t="s">
        <v>12</v>
      </c>
      <c r="F28" s="4" t="s">
        <v>13</v>
      </c>
      <c r="G28" s="9" t="s">
        <v>14</v>
      </c>
      <c r="H28" s="10" t="s">
        <v>15</v>
      </c>
      <c r="I28" s="12" t="s">
        <v>19</v>
      </c>
      <c r="J28" s="5" t="s">
        <v>16</v>
      </c>
      <c r="K28" s="2" t="s">
        <v>9</v>
      </c>
      <c r="N28" s="8" t="s">
        <v>67</v>
      </c>
      <c r="O28" s="3">
        <v>24</v>
      </c>
      <c r="P28" s="3">
        <v>32</v>
      </c>
      <c r="Q28" s="3">
        <v>256</v>
      </c>
      <c r="R28" s="18">
        <f t="shared" si="28"/>
        <v>3</v>
      </c>
    </row>
    <row r="29" spans="2:18" x14ac:dyDescent="0.25">
      <c r="B29" s="2" t="s">
        <v>2</v>
      </c>
      <c r="C29" s="3">
        <f>C12</f>
        <v>8</v>
      </c>
      <c r="D29" s="3">
        <f t="shared" ref="D29:J29" si="29">D12</f>
        <v>5</v>
      </c>
      <c r="E29" s="3">
        <f t="shared" si="29"/>
        <v>3</v>
      </c>
      <c r="F29" s="3">
        <f t="shared" si="29"/>
        <v>2</v>
      </c>
      <c r="G29" s="3">
        <f t="shared" si="29"/>
        <v>3</v>
      </c>
      <c r="H29" s="3">
        <f t="shared" si="29"/>
        <v>8</v>
      </c>
      <c r="I29" s="3">
        <f t="shared" si="29"/>
        <v>1</v>
      </c>
      <c r="J29" s="3">
        <f t="shared" si="29"/>
        <v>4</v>
      </c>
      <c r="K29" s="3">
        <f t="shared" ref="K29" si="30">SUM(C29:J29)</f>
        <v>34</v>
      </c>
      <c r="L29" s="11">
        <f t="shared" ref="L29" si="31">K29/$K$19</f>
        <v>0.15178571428571427</v>
      </c>
    </row>
    <row r="30" spans="2:18" x14ac:dyDescent="0.25">
      <c r="C30" s="11">
        <f t="shared" ref="C30:I30" si="32">C29/$K$29</f>
        <v>0.23529411764705882</v>
      </c>
      <c r="D30" s="11">
        <f t="shared" si="32"/>
        <v>0.14705882352941177</v>
      </c>
      <c r="E30" s="11">
        <f t="shared" si="32"/>
        <v>8.8235294117647065E-2</v>
      </c>
      <c r="F30" s="11">
        <f t="shared" si="32"/>
        <v>5.8823529411764705E-2</v>
      </c>
      <c r="G30" s="11">
        <f t="shared" si="32"/>
        <v>8.8235294117647065E-2</v>
      </c>
      <c r="H30" s="11">
        <f t="shared" si="32"/>
        <v>0.23529411764705882</v>
      </c>
      <c r="I30" s="11">
        <f t="shared" si="32"/>
        <v>2.9411764705882353E-2</v>
      </c>
      <c r="J30" s="11">
        <f>J29/$K$29</f>
        <v>0.11764705882352941</v>
      </c>
    </row>
    <row r="31" spans="2:18" ht="30" x14ac:dyDescent="0.25">
      <c r="B31" s="3" t="s">
        <v>18</v>
      </c>
      <c r="C31" s="6" t="s">
        <v>10</v>
      </c>
      <c r="D31" s="7" t="s">
        <v>11</v>
      </c>
      <c r="E31" s="8" t="s">
        <v>12</v>
      </c>
      <c r="F31" s="4" t="s">
        <v>13</v>
      </c>
      <c r="G31" s="9" t="s">
        <v>14</v>
      </c>
      <c r="H31" s="10" t="s">
        <v>15</v>
      </c>
      <c r="I31" s="12" t="s">
        <v>19</v>
      </c>
      <c r="J31" s="5" t="s">
        <v>16</v>
      </c>
      <c r="K31" s="2" t="s">
        <v>9</v>
      </c>
    </row>
    <row r="32" spans="2:18" x14ac:dyDescent="0.25">
      <c r="B32" s="2" t="s">
        <v>3</v>
      </c>
      <c r="C32" s="3">
        <f>C13</f>
        <v>4</v>
      </c>
      <c r="D32" s="3">
        <f t="shared" ref="D32:I32" si="33">D13</f>
        <v>1</v>
      </c>
      <c r="E32" s="3">
        <f t="shared" si="33"/>
        <v>2</v>
      </c>
      <c r="F32" s="3">
        <f t="shared" si="33"/>
        <v>4</v>
      </c>
      <c r="G32" s="3">
        <f t="shared" si="33"/>
        <v>3</v>
      </c>
      <c r="H32" s="3">
        <f t="shared" si="33"/>
        <v>4</v>
      </c>
      <c r="I32" s="3">
        <f t="shared" si="33"/>
        <v>4</v>
      </c>
      <c r="J32" s="3">
        <f>J13</f>
        <v>5</v>
      </c>
      <c r="K32" s="3">
        <f t="shared" ref="K32" si="34">SUM(C32:J32)</f>
        <v>27</v>
      </c>
    </row>
    <row r="33" spans="2:12" x14ac:dyDescent="0.25">
      <c r="C33" s="11">
        <f t="shared" ref="C33:I33" si="35">C32/$K$32</f>
        <v>0.14814814814814814</v>
      </c>
      <c r="D33" s="11">
        <f t="shared" si="35"/>
        <v>3.7037037037037035E-2</v>
      </c>
      <c r="E33" s="11">
        <f t="shared" si="35"/>
        <v>7.407407407407407E-2</v>
      </c>
      <c r="F33" s="11">
        <f t="shared" si="35"/>
        <v>0.14814814814814814</v>
      </c>
      <c r="G33" s="11">
        <f t="shared" si="35"/>
        <v>0.1111111111111111</v>
      </c>
      <c r="H33" s="11">
        <f t="shared" si="35"/>
        <v>0.14814814814814814</v>
      </c>
      <c r="I33" s="11">
        <f t="shared" si="35"/>
        <v>0.14814814814814814</v>
      </c>
      <c r="J33" s="11">
        <f>J32/$K$32</f>
        <v>0.18518518518518517</v>
      </c>
    </row>
    <row r="34" spans="2:12" ht="30" x14ac:dyDescent="0.25">
      <c r="B34" s="3" t="s">
        <v>18</v>
      </c>
      <c r="C34" s="6" t="s">
        <v>10</v>
      </c>
      <c r="D34" s="7" t="s">
        <v>11</v>
      </c>
      <c r="E34" s="8" t="s">
        <v>12</v>
      </c>
      <c r="F34" s="4" t="s">
        <v>13</v>
      </c>
      <c r="G34" s="9" t="s">
        <v>14</v>
      </c>
      <c r="H34" s="10" t="s">
        <v>15</v>
      </c>
      <c r="I34" s="12" t="s">
        <v>19</v>
      </c>
      <c r="J34" s="5" t="s">
        <v>16</v>
      </c>
      <c r="K34" s="2" t="s">
        <v>9</v>
      </c>
    </row>
    <row r="35" spans="2:12" x14ac:dyDescent="0.25">
      <c r="B35" s="2" t="s">
        <v>4</v>
      </c>
      <c r="C35" s="3">
        <f>C14</f>
        <v>6</v>
      </c>
      <c r="D35" s="3">
        <f t="shared" ref="D35:J35" si="36">D14</f>
        <v>6</v>
      </c>
      <c r="E35" s="3">
        <f t="shared" si="36"/>
        <v>4</v>
      </c>
      <c r="F35" s="3">
        <f t="shared" si="36"/>
        <v>6</v>
      </c>
      <c r="G35" s="3">
        <f t="shared" si="36"/>
        <v>3</v>
      </c>
      <c r="H35" s="3">
        <f t="shared" si="36"/>
        <v>2</v>
      </c>
      <c r="I35" s="3">
        <f t="shared" si="36"/>
        <v>3</v>
      </c>
      <c r="J35" s="3">
        <f t="shared" si="36"/>
        <v>3</v>
      </c>
      <c r="K35" s="3">
        <f t="shared" ref="K35" si="37">SUM(C35:J35)</f>
        <v>33</v>
      </c>
      <c r="L35" s="11">
        <f t="shared" ref="L35" si="38">K35/$K$19</f>
        <v>0.14732142857142858</v>
      </c>
    </row>
    <row r="36" spans="2:12" x14ac:dyDescent="0.25">
      <c r="C36" s="11">
        <f>C35/$K$35</f>
        <v>0.18181818181818182</v>
      </c>
      <c r="D36" s="11">
        <f t="shared" ref="D36:J36" si="39">D35/$K$35</f>
        <v>0.18181818181818182</v>
      </c>
      <c r="E36" s="11">
        <f t="shared" si="39"/>
        <v>0.12121212121212122</v>
      </c>
      <c r="F36" s="11">
        <f t="shared" si="39"/>
        <v>0.18181818181818182</v>
      </c>
      <c r="G36" s="11">
        <f t="shared" si="39"/>
        <v>9.0909090909090912E-2</v>
      </c>
      <c r="H36" s="11">
        <f t="shared" si="39"/>
        <v>6.0606060606060608E-2</v>
      </c>
      <c r="I36" s="11">
        <f t="shared" si="39"/>
        <v>9.0909090909090912E-2</v>
      </c>
      <c r="J36" s="11">
        <f t="shared" si="39"/>
        <v>9.0909090909090912E-2</v>
      </c>
    </row>
    <row r="37" spans="2:12" ht="30" x14ac:dyDescent="0.25">
      <c r="B37" s="3" t="s">
        <v>18</v>
      </c>
      <c r="C37" s="6" t="s">
        <v>10</v>
      </c>
      <c r="D37" s="7" t="s">
        <v>11</v>
      </c>
      <c r="E37" s="8" t="s">
        <v>12</v>
      </c>
      <c r="F37" s="4" t="s">
        <v>13</v>
      </c>
      <c r="G37" s="9" t="s">
        <v>14</v>
      </c>
      <c r="H37" s="10" t="s">
        <v>15</v>
      </c>
      <c r="I37" s="12" t="s">
        <v>19</v>
      </c>
      <c r="J37" s="5" t="s">
        <v>16</v>
      </c>
      <c r="K37" s="2" t="s">
        <v>9</v>
      </c>
    </row>
    <row r="38" spans="2:12" x14ac:dyDescent="0.25">
      <c r="B38" s="2" t="s">
        <v>5</v>
      </c>
      <c r="C38" s="3">
        <f>C15</f>
        <v>2</v>
      </c>
      <c r="D38" s="3">
        <f t="shared" ref="D38:J38" si="40">D15</f>
        <v>2</v>
      </c>
      <c r="E38" s="3">
        <f t="shared" si="40"/>
        <v>5</v>
      </c>
      <c r="F38" s="3">
        <f t="shared" si="40"/>
        <v>2</v>
      </c>
      <c r="G38" s="3">
        <f t="shared" si="40"/>
        <v>3</v>
      </c>
      <c r="H38" s="3">
        <f t="shared" si="40"/>
        <v>3</v>
      </c>
      <c r="I38" s="3">
        <f t="shared" si="40"/>
        <v>2</v>
      </c>
      <c r="J38" s="3">
        <f t="shared" si="40"/>
        <v>3</v>
      </c>
      <c r="K38" s="3">
        <f t="shared" ref="K38" si="41">SUM(C38:J38)</f>
        <v>22</v>
      </c>
    </row>
    <row r="39" spans="2:12" x14ac:dyDescent="0.25">
      <c r="C39" s="11">
        <f>C38/$K$38</f>
        <v>9.0909090909090912E-2</v>
      </c>
      <c r="D39" s="11">
        <f t="shared" ref="D39:J39" si="42">D38/$K$38</f>
        <v>9.0909090909090912E-2</v>
      </c>
      <c r="E39" s="11">
        <f t="shared" si="42"/>
        <v>0.22727272727272727</v>
      </c>
      <c r="F39" s="11">
        <f t="shared" si="42"/>
        <v>9.0909090909090912E-2</v>
      </c>
      <c r="G39" s="11">
        <f t="shared" si="42"/>
        <v>0.13636363636363635</v>
      </c>
      <c r="H39" s="11">
        <f t="shared" si="42"/>
        <v>0.13636363636363635</v>
      </c>
      <c r="I39" s="11">
        <f t="shared" si="42"/>
        <v>9.0909090909090912E-2</v>
      </c>
      <c r="J39" s="11">
        <f t="shared" si="42"/>
        <v>0.13636363636363635</v>
      </c>
    </row>
    <row r="40" spans="2:12" ht="30" x14ac:dyDescent="0.25">
      <c r="B40" s="3" t="s">
        <v>18</v>
      </c>
      <c r="C40" s="6" t="s">
        <v>10</v>
      </c>
      <c r="D40" s="7" t="s">
        <v>11</v>
      </c>
      <c r="E40" s="8" t="s">
        <v>12</v>
      </c>
      <c r="F40" s="4" t="s">
        <v>13</v>
      </c>
      <c r="G40" s="9" t="s">
        <v>14</v>
      </c>
      <c r="H40" s="10" t="s">
        <v>15</v>
      </c>
      <c r="I40" s="12" t="s">
        <v>19</v>
      </c>
      <c r="J40" s="5" t="s">
        <v>16</v>
      </c>
      <c r="K40" s="2" t="s">
        <v>9</v>
      </c>
    </row>
    <row r="41" spans="2:12" x14ac:dyDescent="0.25">
      <c r="B41" s="2" t="s">
        <v>6</v>
      </c>
      <c r="C41" s="3">
        <f>C16</f>
        <v>7</v>
      </c>
      <c r="D41" s="3">
        <f t="shared" ref="D41:J41" si="43">D16</f>
        <v>1</v>
      </c>
      <c r="E41" s="3">
        <f t="shared" si="43"/>
        <v>2</v>
      </c>
      <c r="F41" s="3">
        <f t="shared" si="43"/>
        <v>3</v>
      </c>
      <c r="G41" s="3">
        <f t="shared" si="43"/>
        <v>3</v>
      </c>
      <c r="H41" s="3">
        <f t="shared" si="43"/>
        <v>4</v>
      </c>
      <c r="I41" s="3">
        <f t="shared" si="43"/>
        <v>0</v>
      </c>
      <c r="J41" s="3">
        <f t="shared" si="43"/>
        <v>4</v>
      </c>
      <c r="K41" s="3">
        <f t="shared" ref="K41" si="44">SUM(C41:J41)</f>
        <v>24</v>
      </c>
      <c r="L41" s="11">
        <f t="shared" ref="L41" si="45">K41/$K$19</f>
        <v>0.10714285714285714</v>
      </c>
    </row>
    <row r="42" spans="2:12" x14ac:dyDescent="0.25">
      <c r="C42" s="11">
        <f>C41/$K$41</f>
        <v>0.29166666666666669</v>
      </c>
      <c r="D42" s="11">
        <f t="shared" ref="D42:J42" si="46">D41/$K$41</f>
        <v>4.1666666666666664E-2</v>
      </c>
      <c r="E42" s="11">
        <f t="shared" si="46"/>
        <v>8.3333333333333329E-2</v>
      </c>
      <c r="F42" s="11">
        <f t="shared" si="46"/>
        <v>0.125</v>
      </c>
      <c r="G42" s="11">
        <f t="shared" si="46"/>
        <v>0.125</v>
      </c>
      <c r="H42" s="11">
        <f t="shared" si="46"/>
        <v>0.16666666666666666</v>
      </c>
      <c r="I42" s="11">
        <f t="shared" si="46"/>
        <v>0</v>
      </c>
      <c r="J42" s="11">
        <f t="shared" si="46"/>
        <v>0.16666666666666666</v>
      </c>
    </row>
    <row r="43" spans="2:12" ht="30" x14ac:dyDescent="0.25">
      <c r="B43" s="3" t="s">
        <v>18</v>
      </c>
      <c r="C43" s="6" t="s">
        <v>10</v>
      </c>
      <c r="D43" s="7" t="s">
        <v>11</v>
      </c>
      <c r="E43" s="8" t="s">
        <v>12</v>
      </c>
      <c r="F43" s="4" t="s">
        <v>13</v>
      </c>
      <c r="G43" s="9" t="s">
        <v>14</v>
      </c>
      <c r="H43" s="10" t="s">
        <v>15</v>
      </c>
      <c r="I43" s="12" t="s">
        <v>19</v>
      </c>
      <c r="J43" s="5" t="s">
        <v>16</v>
      </c>
      <c r="K43" s="2" t="s">
        <v>9</v>
      </c>
    </row>
    <row r="44" spans="2:12" x14ac:dyDescent="0.25">
      <c r="B44" s="2" t="s">
        <v>7</v>
      </c>
      <c r="C44" s="3">
        <f>C17</f>
        <v>4</v>
      </c>
      <c r="D44" s="3">
        <f t="shared" ref="D44:J44" si="47">D17</f>
        <v>2</v>
      </c>
      <c r="E44" s="3">
        <f t="shared" si="47"/>
        <v>3</v>
      </c>
      <c r="F44" s="3">
        <f t="shared" si="47"/>
        <v>5</v>
      </c>
      <c r="G44" s="3">
        <f t="shared" si="47"/>
        <v>6</v>
      </c>
      <c r="H44" s="3">
        <f t="shared" si="47"/>
        <v>2</v>
      </c>
      <c r="I44" s="3">
        <f t="shared" si="47"/>
        <v>0</v>
      </c>
      <c r="J44" s="3">
        <f t="shared" si="47"/>
        <v>4</v>
      </c>
      <c r="K44" s="3">
        <f t="shared" ref="K44" si="48">SUM(C44:J44)</f>
        <v>26</v>
      </c>
      <c r="L44" s="11">
        <f t="shared" ref="L44" si="49">K44/$K$19</f>
        <v>0.11607142857142858</v>
      </c>
    </row>
    <row r="45" spans="2:12" x14ac:dyDescent="0.25">
      <c r="C45" s="11">
        <f>C44/$K$44</f>
        <v>0.15384615384615385</v>
      </c>
      <c r="D45" s="11">
        <f t="shared" ref="D45:J45" si="50">D44/$K$44</f>
        <v>7.6923076923076927E-2</v>
      </c>
      <c r="E45" s="11">
        <f t="shared" si="50"/>
        <v>0.11538461538461539</v>
      </c>
      <c r="F45" s="11">
        <f t="shared" si="50"/>
        <v>0.19230769230769232</v>
      </c>
      <c r="G45" s="11">
        <f t="shared" si="50"/>
        <v>0.23076923076923078</v>
      </c>
      <c r="H45" s="11">
        <f t="shared" si="50"/>
        <v>7.6923076923076927E-2</v>
      </c>
      <c r="I45" s="11">
        <f t="shared" si="50"/>
        <v>0</v>
      </c>
      <c r="J45" s="11">
        <f t="shared" si="50"/>
        <v>0.15384615384615385</v>
      </c>
    </row>
  </sheetData>
  <conditionalFormatting sqref="C10:H18 J10:J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J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J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J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A953-7727-4F00-A7CC-D89B6553E3AF}">
  <dimension ref="B1:T19"/>
  <sheetViews>
    <sheetView topLeftCell="C1" workbookViewId="0">
      <selection activeCell="B9" sqref="B9"/>
    </sheetView>
  </sheetViews>
  <sheetFormatPr defaultRowHeight="15" x14ac:dyDescent="0.25"/>
  <cols>
    <col min="1" max="1" width="9.140625" style="1"/>
    <col min="2" max="2" width="11.5703125" style="1" bestFit="1" customWidth="1"/>
    <col min="3" max="16384" width="9.140625" style="1"/>
  </cols>
  <sheetData>
    <row r="1" spans="2:20" x14ac:dyDescent="0.25">
      <c r="B1" s="11">
        <f>B3/$K$3</f>
        <v>0.107981220657277</v>
      </c>
      <c r="C1" s="11">
        <f t="shared" ref="C1:J1" si="0">C3/$K$3</f>
        <v>0.13145539906103287</v>
      </c>
      <c r="D1" s="11">
        <f t="shared" si="0"/>
        <v>0.14553990610328638</v>
      </c>
      <c r="E1" s="11">
        <f t="shared" si="0"/>
        <v>0.11737089201877934</v>
      </c>
      <c r="F1" s="11">
        <f t="shared" si="0"/>
        <v>0.15492957746478872</v>
      </c>
      <c r="G1" s="11">
        <f t="shared" si="0"/>
        <v>9.8591549295774641E-2</v>
      </c>
      <c r="H1" s="11">
        <f t="shared" si="0"/>
        <v>0.10328638497652583</v>
      </c>
      <c r="I1" s="11">
        <f t="shared" si="0"/>
        <v>0.12206572769953052</v>
      </c>
      <c r="J1" s="11">
        <f t="shared" si="0"/>
        <v>1.8779342723004695E-2</v>
      </c>
    </row>
    <row r="2" spans="2:2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20" x14ac:dyDescent="0.25">
      <c r="B3" s="3">
        <v>23</v>
      </c>
      <c r="C3" s="3">
        <v>28</v>
      </c>
      <c r="D3" s="3">
        <v>31</v>
      </c>
      <c r="E3" s="3">
        <v>25</v>
      </c>
      <c r="F3" s="3">
        <v>33</v>
      </c>
      <c r="G3" s="3">
        <v>21</v>
      </c>
      <c r="H3" s="3">
        <v>22</v>
      </c>
      <c r="I3" s="3">
        <v>26</v>
      </c>
      <c r="J3" s="3">
        <v>4</v>
      </c>
      <c r="K3" s="3">
        <f>SUM(B3:J3)</f>
        <v>213</v>
      </c>
    </row>
    <row r="4" spans="2:20" x14ac:dyDescent="0.25">
      <c r="J4"/>
    </row>
    <row r="5" spans="2:20" x14ac:dyDescent="0.25">
      <c r="B5" s="11">
        <f t="shared" ref="B5:H5" si="1">B7/$K$3</f>
        <v>0.18779342723004694</v>
      </c>
      <c r="C5" s="11">
        <f t="shared" si="1"/>
        <v>0.13145539906103287</v>
      </c>
      <c r="D5" s="11">
        <f t="shared" si="1"/>
        <v>0.14553990610328638</v>
      </c>
      <c r="E5" s="11">
        <f t="shared" si="1"/>
        <v>0.12676056338028169</v>
      </c>
      <c r="F5" s="11">
        <f t="shared" si="1"/>
        <v>0.12676056338028169</v>
      </c>
      <c r="G5" s="11">
        <f t="shared" si="1"/>
        <v>0.12676056338028169</v>
      </c>
      <c r="H5" s="11">
        <f t="shared" si="1"/>
        <v>0.15492957746478872</v>
      </c>
      <c r="I5"/>
    </row>
    <row r="6" spans="2:20" ht="30" x14ac:dyDescent="0.25">
      <c r="B6" s="6" t="s">
        <v>10</v>
      </c>
      <c r="C6" s="7" t="s">
        <v>11</v>
      </c>
      <c r="D6" s="8" t="s">
        <v>12</v>
      </c>
      <c r="E6" s="4" t="s">
        <v>13</v>
      </c>
      <c r="F6" s="9" t="s">
        <v>14</v>
      </c>
      <c r="G6" s="10" t="s">
        <v>15</v>
      </c>
      <c r="H6" s="5" t="s">
        <v>16</v>
      </c>
      <c r="I6" s="2" t="s">
        <v>9</v>
      </c>
    </row>
    <row r="7" spans="2:20" x14ac:dyDescent="0.25">
      <c r="B7" s="3">
        <v>40</v>
      </c>
      <c r="C7" s="3">
        <v>28</v>
      </c>
      <c r="D7" s="3">
        <v>31</v>
      </c>
      <c r="E7" s="3">
        <v>27</v>
      </c>
      <c r="F7" s="3">
        <v>27</v>
      </c>
      <c r="G7" s="3">
        <v>27</v>
      </c>
      <c r="H7" s="3">
        <v>33</v>
      </c>
      <c r="I7" s="3">
        <f>SUM(B7:H7)</f>
        <v>213</v>
      </c>
    </row>
    <row r="8" spans="2:20" ht="30" x14ac:dyDescent="0.25">
      <c r="K8" s="3" t="s">
        <v>17</v>
      </c>
      <c r="L8" s="6" t="s">
        <v>10</v>
      </c>
      <c r="M8" s="7" t="s">
        <v>11</v>
      </c>
      <c r="N8" s="8" t="s">
        <v>12</v>
      </c>
      <c r="O8" s="4" t="s">
        <v>13</v>
      </c>
      <c r="P8" s="9" t="s">
        <v>14</v>
      </c>
      <c r="Q8" s="10" t="s">
        <v>15</v>
      </c>
      <c r="R8" s="5" t="s">
        <v>16</v>
      </c>
      <c r="S8" s="2" t="s">
        <v>9</v>
      </c>
    </row>
    <row r="9" spans="2:20" x14ac:dyDescent="0.25">
      <c r="K9" s="2" t="s">
        <v>0</v>
      </c>
      <c r="L9" s="3">
        <v>2</v>
      </c>
      <c r="M9" s="3">
        <v>2</v>
      </c>
      <c r="N9" s="3">
        <v>7</v>
      </c>
      <c r="O9" s="3">
        <v>4</v>
      </c>
      <c r="P9" s="3">
        <v>4</v>
      </c>
      <c r="Q9" s="3">
        <v>1</v>
      </c>
      <c r="R9" s="3">
        <v>3</v>
      </c>
      <c r="S9" s="3">
        <f>SUM(L9:R9)</f>
        <v>23</v>
      </c>
      <c r="T9" s="11">
        <f>S9/$S$18</f>
        <v>0.107981220657277</v>
      </c>
    </row>
    <row r="10" spans="2:20" x14ac:dyDescent="0.25">
      <c r="K10" s="2" t="s">
        <v>1</v>
      </c>
      <c r="L10" s="3">
        <v>6</v>
      </c>
      <c r="M10" s="3">
        <v>6</v>
      </c>
      <c r="N10" s="3">
        <v>2</v>
      </c>
      <c r="O10" s="3">
        <v>1</v>
      </c>
      <c r="P10" s="3">
        <v>3</v>
      </c>
      <c r="Q10" s="3">
        <v>4</v>
      </c>
      <c r="R10" s="3">
        <v>6</v>
      </c>
      <c r="S10" s="3">
        <f t="shared" ref="S10:S16" si="2">SUM(L10:R10)</f>
        <v>28</v>
      </c>
      <c r="T10" s="11">
        <f t="shared" ref="T10:T17" si="3">S10/$S$18</f>
        <v>0.13145539906103287</v>
      </c>
    </row>
    <row r="11" spans="2:20" x14ac:dyDescent="0.25">
      <c r="K11" s="2" t="s">
        <v>2</v>
      </c>
      <c r="L11" s="3">
        <v>9</v>
      </c>
      <c r="M11" s="3">
        <v>5</v>
      </c>
      <c r="N11" s="3">
        <v>3</v>
      </c>
      <c r="O11" s="3">
        <v>2</v>
      </c>
      <c r="P11" s="3">
        <v>3</v>
      </c>
      <c r="Q11" s="3">
        <v>5</v>
      </c>
      <c r="R11" s="3">
        <v>4</v>
      </c>
      <c r="S11" s="3">
        <f t="shared" si="2"/>
        <v>31</v>
      </c>
      <c r="T11" s="11">
        <f t="shared" si="3"/>
        <v>0.14553990610328638</v>
      </c>
    </row>
    <row r="12" spans="2:20" x14ac:dyDescent="0.25">
      <c r="K12" s="2" t="s">
        <v>3</v>
      </c>
      <c r="L12" s="3">
        <v>4</v>
      </c>
      <c r="M12" s="3">
        <v>1</v>
      </c>
      <c r="N12" s="3">
        <v>3</v>
      </c>
      <c r="O12" s="3">
        <v>4</v>
      </c>
      <c r="P12" s="3">
        <v>2</v>
      </c>
      <c r="Q12" s="3">
        <v>6</v>
      </c>
      <c r="R12" s="3">
        <v>5</v>
      </c>
      <c r="S12" s="3">
        <f t="shared" si="2"/>
        <v>25</v>
      </c>
      <c r="T12" s="11">
        <f t="shared" si="3"/>
        <v>0.11737089201877934</v>
      </c>
    </row>
    <row r="13" spans="2:20" x14ac:dyDescent="0.25">
      <c r="K13" s="2" t="s">
        <v>4</v>
      </c>
      <c r="L13" s="3">
        <v>6</v>
      </c>
      <c r="M13" s="3">
        <v>6</v>
      </c>
      <c r="N13" s="3">
        <v>4</v>
      </c>
      <c r="O13" s="3">
        <v>6</v>
      </c>
      <c r="P13" s="3">
        <v>3</v>
      </c>
      <c r="Q13" s="3">
        <v>5</v>
      </c>
      <c r="R13" s="3">
        <v>3</v>
      </c>
      <c r="S13" s="3">
        <f t="shared" si="2"/>
        <v>33</v>
      </c>
      <c r="T13" s="11">
        <f t="shared" si="3"/>
        <v>0.15492957746478872</v>
      </c>
    </row>
    <row r="14" spans="2:20" x14ac:dyDescent="0.25">
      <c r="K14" s="2" t="s">
        <v>5</v>
      </c>
      <c r="L14" s="3">
        <v>2</v>
      </c>
      <c r="M14" s="3">
        <v>2</v>
      </c>
      <c r="N14" s="3">
        <v>7</v>
      </c>
      <c r="O14" s="3">
        <v>2</v>
      </c>
      <c r="P14" s="3">
        <v>3</v>
      </c>
      <c r="Q14" s="3">
        <v>2</v>
      </c>
      <c r="R14" s="3">
        <v>3</v>
      </c>
      <c r="S14" s="3">
        <f t="shared" si="2"/>
        <v>21</v>
      </c>
      <c r="T14" s="11">
        <f t="shared" si="3"/>
        <v>9.8591549295774641E-2</v>
      </c>
    </row>
    <row r="15" spans="2:20" x14ac:dyDescent="0.25">
      <c r="K15" s="2" t="s">
        <v>6</v>
      </c>
      <c r="L15" s="3">
        <v>7</v>
      </c>
      <c r="M15" s="3">
        <v>1</v>
      </c>
      <c r="N15" s="3">
        <v>2</v>
      </c>
      <c r="O15" s="3">
        <v>3</v>
      </c>
      <c r="P15" s="3">
        <v>3</v>
      </c>
      <c r="Q15" s="3">
        <v>2</v>
      </c>
      <c r="R15" s="3">
        <v>4</v>
      </c>
      <c r="S15" s="3">
        <f t="shared" si="2"/>
        <v>22</v>
      </c>
      <c r="T15" s="11">
        <f t="shared" si="3"/>
        <v>0.10328638497652583</v>
      </c>
    </row>
    <row r="16" spans="2:20" x14ac:dyDescent="0.25">
      <c r="K16" s="2" t="s">
        <v>7</v>
      </c>
      <c r="L16" s="3">
        <v>4</v>
      </c>
      <c r="M16" s="3">
        <v>2</v>
      </c>
      <c r="N16" s="3">
        <v>3</v>
      </c>
      <c r="O16" s="3">
        <v>5</v>
      </c>
      <c r="P16" s="3">
        <v>6</v>
      </c>
      <c r="Q16" s="3">
        <v>2</v>
      </c>
      <c r="R16" s="3">
        <v>4</v>
      </c>
      <c r="S16" s="3">
        <f t="shared" si="2"/>
        <v>26</v>
      </c>
      <c r="T16" s="11">
        <f t="shared" si="3"/>
        <v>0.12206572769953052</v>
      </c>
    </row>
    <row r="17" spans="11:20" x14ac:dyDescent="0.25">
      <c r="K17" s="2" t="s">
        <v>8</v>
      </c>
      <c r="L17" s="3">
        <v>0</v>
      </c>
      <c r="M17" s="3">
        <v>3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f>SUM(L17:R17)</f>
        <v>4</v>
      </c>
      <c r="T17" s="11">
        <f t="shared" si="3"/>
        <v>1.8779342723004695E-2</v>
      </c>
    </row>
    <row r="18" spans="11:20" x14ac:dyDescent="0.25">
      <c r="K18" s="2" t="s">
        <v>9</v>
      </c>
      <c r="L18" s="3">
        <f>SUM(L9:L17)</f>
        <v>40</v>
      </c>
      <c r="M18" s="3">
        <f t="shared" ref="M18:R18" si="4">SUM(M9:M17)</f>
        <v>28</v>
      </c>
      <c r="N18" s="3">
        <f t="shared" si="4"/>
        <v>31</v>
      </c>
      <c r="O18" s="3">
        <f t="shared" si="4"/>
        <v>27</v>
      </c>
      <c r="P18" s="3">
        <f t="shared" si="4"/>
        <v>27</v>
      </c>
      <c r="Q18" s="3">
        <f t="shared" si="4"/>
        <v>27</v>
      </c>
      <c r="R18" s="3">
        <f t="shared" si="4"/>
        <v>33</v>
      </c>
      <c r="S18" s="3">
        <f>SUM(S9:S17)</f>
        <v>213</v>
      </c>
    </row>
    <row r="19" spans="11:20" x14ac:dyDescent="0.25">
      <c r="L19" s="11">
        <f>L18/$S$18</f>
        <v>0.18779342723004694</v>
      </c>
      <c r="M19" s="11">
        <f t="shared" ref="M19:R19" si="5">M18/$S$18</f>
        <v>0.13145539906103287</v>
      </c>
      <c r="N19" s="11">
        <f t="shared" si="5"/>
        <v>0.14553990610328638</v>
      </c>
      <c r="O19" s="11">
        <f t="shared" si="5"/>
        <v>0.12676056338028169</v>
      </c>
      <c r="P19" s="11">
        <f t="shared" si="5"/>
        <v>0.12676056338028169</v>
      </c>
      <c r="Q19" s="11">
        <f t="shared" si="5"/>
        <v>0.12676056338028169</v>
      </c>
      <c r="R19" s="11">
        <f t="shared" si="5"/>
        <v>0.15492957746478872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47FB-550C-4DC9-AD9F-F914652896A3}">
  <dimension ref="A2:M78"/>
  <sheetViews>
    <sheetView workbookViewId="0">
      <selection activeCell="M14" sqref="M14"/>
    </sheetView>
  </sheetViews>
  <sheetFormatPr defaultRowHeight="15" x14ac:dyDescent="0.25"/>
  <cols>
    <col min="1" max="1" width="9.140625" style="13"/>
    <col min="2" max="2" width="12" style="13" bestFit="1" customWidth="1"/>
    <col min="3" max="10" width="9.140625" style="13"/>
    <col min="11" max="11" width="20" style="13" bestFit="1" customWidth="1"/>
    <col min="12" max="13" width="21.42578125" style="13" bestFit="1" customWidth="1"/>
    <col min="14" max="16384" width="9.140625" style="13"/>
  </cols>
  <sheetData>
    <row r="2" spans="1:13" ht="45" customHeight="1" x14ac:dyDescent="0.25">
      <c r="A2" s="14" t="s">
        <v>20</v>
      </c>
      <c r="B2" s="6" t="s">
        <v>21</v>
      </c>
      <c r="C2" s="14" t="s">
        <v>22</v>
      </c>
      <c r="D2" s="13" t="s">
        <v>71</v>
      </c>
      <c r="E2" s="13" t="s">
        <v>76</v>
      </c>
      <c r="G2" s="20" t="s">
        <v>9</v>
      </c>
      <c r="H2" s="14" t="s">
        <v>72</v>
      </c>
      <c r="I2" s="14" t="s">
        <v>27</v>
      </c>
      <c r="J2" s="14" t="s">
        <v>28</v>
      </c>
      <c r="K2" s="13" t="s">
        <v>73</v>
      </c>
      <c r="L2" s="13" t="s">
        <v>74</v>
      </c>
      <c r="M2" s="13" t="s">
        <v>75</v>
      </c>
    </row>
    <row r="3" spans="1:13" x14ac:dyDescent="0.25">
      <c r="A3" s="14">
        <v>1</v>
      </c>
      <c r="B3" s="14" t="s">
        <v>23</v>
      </c>
      <c r="C3" s="14" t="s">
        <v>26</v>
      </c>
      <c r="D3" s="13">
        <v>50</v>
      </c>
      <c r="E3" s="13">
        <v>1</v>
      </c>
      <c r="G3" s="20">
        <f>COUNT(A3:A39)</f>
        <v>37</v>
      </c>
      <c r="H3" s="14">
        <f>IF(C3="Basic",E3,"")</f>
        <v>1</v>
      </c>
      <c r="I3" s="14" t="str">
        <f>IF(C3="Stage 1",E3,"")</f>
        <v/>
      </c>
      <c r="J3" s="14" t="str">
        <f>IF(C3="Stage 2",E3,"")</f>
        <v/>
      </c>
      <c r="K3" s="19">
        <f>AVERAGE(A42:A78)</f>
        <v>53.333333333333336</v>
      </c>
      <c r="L3" s="19">
        <f>AVERAGE(B42:B78)</f>
        <v>76.666666666666671</v>
      </c>
      <c r="M3" s="19">
        <f>AVERAGE(C42:C78)</f>
        <v>92.5</v>
      </c>
    </row>
    <row r="4" spans="1:13" x14ac:dyDescent="0.25">
      <c r="A4" s="14">
        <v>2</v>
      </c>
      <c r="B4" s="14" t="s">
        <v>24</v>
      </c>
      <c r="C4" s="14" t="s">
        <v>27</v>
      </c>
      <c r="D4" s="13">
        <v>70</v>
      </c>
      <c r="E4" s="13">
        <v>2</v>
      </c>
      <c r="H4" s="14" t="str">
        <f t="shared" ref="H4:H39" si="0">IF(C4="Basic",E4,"")</f>
        <v/>
      </c>
      <c r="I4" s="14">
        <f t="shared" ref="I4:I39" si="1">IF(C4="Stage 1",E4,"")</f>
        <v>2</v>
      </c>
      <c r="J4" s="14" t="str">
        <f t="shared" ref="J4:J39" si="2">IF(C4="Stage 2",E4,"")</f>
        <v/>
      </c>
      <c r="K4" s="13" t="s">
        <v>77</v>
      </c>
      <c r="L4" s="13" t="s">
        <v>78</v>
      </c>
      <c r="M4" s="13" t="s">
        <v>79</v>
      </c>
    </row>
    <row r="5" spans="1:13" x14ac:dyDescent="0.25">
      <c r="A5" s="14">
        <v>3</v>
      </c>
      <c r="B5" s="14" t="s">
        <v>25</v>
      </c>
      <c r="C5" s="14" t="s">
        <v>28</v>
      </c>
      <c r="D5" s="13">
        <v>100</v>
      </c>
      <c r="E5" s="13">
        <v>2</v>
      </c>
      <c r="H5" s="14" t="str">
        <f t="shared" si="0"/>
        <v/>
      </c>
      <c r="I5" s="14" t="str">
        <f t="shared" si="1"/>
        <v/>
      </c>
      <c r="J5" s="14">
        <f t="shared" si="2"/>
        <v>2</v>
      </c>
      <c r="K5" s="19">
        <f>AVERAGE(H3:H39)</f>
        <v>1.1666666666666667</v>
      </c>
      <c r="L5" s="19">
        <f t="shared" ref="L5:M5" si="3">AVERAGE(I3:I39)</f>
        <v>1.8</v>
      </c>
      <c r="M5" s="19">
        <f t="shared" si="3"/>
        <v>1</v>
      </c>
    </row>
    <row r="6" spans="1:13" x14ac:dyDescent="0.25">
      <c r="A6" s="14">
        <v>4</v>
      </c>
      <c r="B6" s="14" t="s">
        <v>29</v>
      </c>
      <c r="C6" s="14" t="s">
        <v>26</v>
      </c>
      <c r="D6" s="13">
        <v>70</v>
      </c>
      <c r="E6" s="13">
        <v>1</v>
      </c>
      <c r="H6" s="14">
        <f t="shared" si="0"/>
        <v>1</v>
      </c>
      <c r="I6" s="14" t="str">
        <f t="shared" si="1"/>
        <v/>
      </c>
      <c r="J6" s="14" t="str">
        <f t="shared" si="2"/>
        <v/>
      </c>
    </row>
    <row r="7" spans="1:13" x14ac:dyDescent="0.25">
      <c r="A7" s="14">
        <v>5</v>
      </c>
      <c r="B7" s="14" t="s">
        <v>30</v>
      </c>
      <c r="C7" s="14" t="s">
        <v>26</v>
      </c>
      <c r="D7" s="13">
        <v>40</v>
      </c>
      <c r="E7" s="13">
        <v>1</v>
      </c>
      <c r="H7" s="14">
        <f t="shared" si="0"/>
        <v>1</v>
      </c>
      <c r="I7" s="14" t="str">
        <f t="shared" si="1"/>
        <v/>
      </c>
      <c r="J7" s="14" t="str">
        <f t="shared" si="2"/>
        <v/>
      </c>
    </row>
    <row r="8" spans="1:13" x14ac:dyDescent="0.25">
      <c r="A8" s="14">
        <v>6</v>
      </c>
      <c r="B8" s="14" t="s">
        <v>31</v>
      </c>
      <c r="C8" s="14" t="s">
        <v>27</v>
      </c>
      <c r="D8" s="13">
        <v>70</v>
      </c>
      <c r="E8" s="13">
        <v>2</v>
      </c>
      <c r="H8" s="14" t="str">
        <f t="shared" si="0"/>
        <v/>
      </c>
      <c r="I8" s="14">
        <f t="shared" si="1"/>
        <v>2</v>
      </c>
      <c r="J8" s="14" t="str">
        <f t="shared" si="2"/>
        <v/>
      </c>
    </row>
    <row r="9" spans="1:13" x14ac:dyDescent="0.25">
      <c r="A9" s="14">
        <v>7</v>
      </c>
      <c r="B9" s="14" t="s">
        <v>32</v>
      </c>
      <c r="C9" s="14" t="s">
        <v>28</v>
      </c>
      <c r="D9" s="13">
        <v>80</v>
      </c>
      <c r="E9" s="13">
        <v>0</v>
      </c>
      <c r="H9" s="14" t="str">
        <f t="shared" si="0"/>
        <v/>
      </c>
      <c r="I9" s="14" t="str">
        <f t="shared" si="1"/>
        <v/>
      </c>
      <c r="J9" s="14">
        <f t="shared" si="2"/>
        <v>0</v>
      </c>
    </row>
    <row r="10" spans="1:13" x14ac:dyDescent="0.25">
      <c r="A10" s="14">
        <v>8</v>
      </c>
      <c r="B10" s="14" t="s">
        <v>33</v>
      </c>
      <c r="C10" s="14" t="s">
        <v>27</v>
      </c>
      <c r="D10" s="13">
        <v>70</v>
      </c>
      <c r="E10" s="13">
        <v>2</v>
      </c>
      <c r="H10" s="14" t="str">
        <f t="shared" si="0"/>
        <v/>
      </c>
      <c r="I10" s="14">
        <f t="shared" si="1"/>
        <v>2</v>
      </c>
      <c r="J10" s="14" t="str">
        <f t="shared" si="2"/>
        <v/>
      </c>
    </row>
    <row r="11" spans="1:13" x14ac:dyDescent="0.25">
      <c r="A11" s="14">
        <v>9</v>
      </c>
      <c r="B11" s="14" t="s">
        <v>34</v>
      </c>
      <c r="C11" s="14" t="s">
        <v>26</v>
      </c>
      <c r="D11" s="13">
        <v>50</v>
      </c>
      <c r="E11" s="13">
        <v>0</v>
      </c>
      <c r="H11" s="14">
        <f t="shared" si="0"/>
        <v>0</v>
      </c>
      <c r="I11" s="14" t="str">
        <f t="shared" si="1"/>
        <v/>
      </c>
      <c r="J11" s="14" t="str">
        <f t="shared" si="2"/>
        <v/>
      </c>
    </row>
    <row r="12" spans="1:13" x14ac:dyDescent="0.25">
      <c r="A12" s="14">
        <v>10</v>
      </c>
      <c r="B12" s="14" t="s">
        <v>36</v>
      </c>
      <c r="C12" s="14" t="s">
        <v>27</v>
      </c>
      <c r="D12" s="13">
        <v>70</v>
      </c>
      <c r="E12" s="13">
        <v>1</v>
      </c>
      <c r="H12" s="14" t="str">
        <f t="shared" si="0"/>
        <v/>
      </c>
      <c r="I12" s="14">
        <f t="shared" si="1"/>
        <v>1</v>
      </c>
      <c r="J12" s="14" t="str">
        <f t="shared" si="2"/>
        <v/>
      </c>
    </row>
    <row r="13" spans="1:13" x14ac:dyDescent="0.25">
      <c r="A13" s="14">
        <v>11</v>
      </c>
      <c r="B13" s="14" t="s">
        <v>35</v>
      </c>
      <c r="C13" s="14" t="s">
        <v>28</v>
      </c>
      <c r="D13" s="13">
        <v>90</v>
      </c>
      <c r="E13" s="13">
        <v>1</v>
      </c>
      <c r="H13" s="14" t="str">
        <f t="shared" si="0"/>
        <v/>
      </c>
      <c r="I13" s="14" t="str">
        <f t="shared" si="1"/>
        <v/>
      </c>
      <c r="J13" s="14">
        <f t="shared" si="2"/>
        <v>1</v>
      </c>
    </row>
    <row r="14" spans="1:13" x14ac:dyDescent="0.25">
      <c r="A14" s="14">
        <v>12</v>
      </c>
      <c r="B14" s="14" t="s">
        <v>37</v>
      </c>
      <c r="C14" s="14" t="s">
        <v>26</v>
      </c>
      <c r="D14" s="13">
        <v>60</v>
      </c>
      <c r="E14" s="13">
        <v>2</v>
      </c>
      <c r="H14" s="14">
        <f t="shared" si="0"/>
        <v>2</v>
      </c>
      <c r="I14" s="14" t="str">
        <f t="shared" si="1"/>
        <v/>
      </c>
      <c r="J14" s="14" t="str">
        <f t="shared" si="2"/>
        <v/>
      </c>
    </row>
    <row r="15" spans="1:13" x14ac:dyDescent="0.25">
      <c r="A15" s="14">
        <v>13</v>
      </c>
      <c r="B15" s="14" t="s">
        <v>38</v>
      </c>
      <c r="C15" s="14" t="s">
        <v>27</v>
      </c>
      <c r="D15" s="13">
        <v>80</v>
      </c>
      <c r="E15" s="13">
        <v>0</v>
      </c>
      <c r="H15" s="14" t="str">
        <f t="shared" si="0"/>
        <v/>
      </c>
      <c r="I15" s="14">
        <f t="shared" si="1"/>
        <v>0</v>
      </c>
      <c r="J15" s="14" t="str">
        <f t="shared" si="2"/>
        <v/>
      </c>
    </row>
    <row r="16" spans="1:13" x14ac:dyDescent="0.25">
      <c r="A16" s="14">
        <v>14</v>
      </c>
      <c r="B16" s="14" t="s">
        <v>39</v>
      </c>
      <c r="C16" s="14" t="s">
        <v>26</v>
      </c>
      <c r="D16" s="13">
        <v>50</v>
      </c>
      <c r="E16" s="13">
        <v>1</v>
      </c>
      <c r="H16" s="14">
        <f t="shared" si="0"/>
        <v>1</v>
      </c>
      <c r="I16" s="14" t="str">
        <f t="shared" si="1"/>
        <v/>
      </c>
      <c r="J16" s="14" t="str">
        <f t="shared" si="2"/>
        <v/>
      </c>
    </row>
    <row r="17" spans="1:10" x14ac:dyDescent="0.25">
      <c r="A17" s="14">
        <v>15</v>
      </c>
      <c r="B17" s="14" t="s">
        <v>40</v>
      </c>
      <c r="C17" s="14" t="s">
        <v>27</v>
      </c>
      <c r="D17" s="13">
        <v>80</v>
      </c>
      <c r="E17" s="13">
        <v>2</v>
      </c>
      <c r="H17" s="14" t="str">
        <f t="shared" si="0"/>
        <v/>
      </c>
      <c r="I17" s="14">
        <f t="shared" si="1"/>
        <v>2</v>
      </c>
      <c r="J17" s="14" t="str">
        <f t="shared" si="2"/>
        <v/>
      </c>
    </row>
    <row r="18" spans="1:10" x14ac:dyDescent="0.25">
      <c r="A18" s="14">
        <v>16</v>
      </c>
      <c r="B18" s="14" t="s">
        <v>41</v>
      </c>
      <c r="C18" s="14" t="s">
        <v>26</v>
      </c>
      <c r="D18" s="13">
        <v>60</v>
      </c>
      <c r="E18" s="13">
        <v>1</v>
      </c>
      <c r="H18" s="14">
        <f t="shared" si="0"/>
        <v>1</v>
      </c>
      <c r="I18" s="14" t="str">
        <f t="shared" si="1"/>
        <v/>
      </c>
      <c r="J18" s="14" t="str">
        <f t="shared" si="2"/>
        <v/>
      </c>
    </row>
    <row r="19" spans="1:10" x14ac:dyDescent="0.25">
      <c r="A19" s="14">
        <v>17</v>
      </c>
      <c r="B19" s="14" t="s">
        <v>42</v>
      </c>
      <c r="C19" s="14" t="s">
        <v>26</v>
      </c>
      <c r="D19" s="13">
        <v>60</v>
      </c>
      <c r="E19" s="13">
        <v>1</v>
      </c>
      <c r="H19" s="14">
        <f t="shared" si="0"/>
        <v>1</v>
      </c>
      <c r="I19" s="14" t="str">
        <f t="shared" si="1"/>
        <v/>
      </c>
      <c r="J19" s="14" t="str">
        <f t="shared" si="2"/>
        <v/>
      </c>
    </row>
    <row r="20" spans="1:10" x14ac:dyDescent="0.25">
      <c r="A20" s="14">
        <v>18</v>
      </c>
      <c r="B20" s="14" t="s">
        <v>43</v>
      </c>
      <c r="C20" s="14" t="s">
        <v>26</v>
      </c>
      <c r="D20" s="13">
        <v>50</v>
      </c>
      <c r="E20" s="13">
        <v>1</v>
      </c>
      <c r="H20" s="14">
        <f t="shared" si="0"/>
        <v>1</v>
      </c>
      <c r="I20" s="14" t="str">
        <f t="shared" si="1"/>
        <v/>
      </c>
      <c r="J20" s="14" t="str">
        <f t="shared" si="2"/>
        <v/>
      </c>
    </row>
    <row r="21" spans="1:10" x14ac:dyDescent="0.25">
      <c r="A21" s="14">
        <v>19</v>
      </c>
      <c r="B21" s="14" t="s">
        <v>44</v>
      </c>
      <c r="C21" s="14" t="s">
        <v>27</v>
      </c>
      <c r="D21" s="13">
        <v>70</v>
      </c>
      <c r="E21" s="13">
        <v>1</v>
      </c>
      <c r="H21" s="14" t="str">
        <f t="shared" si="0"/>
        <v/>
      </c>
      <c r="I21" s="14">
        <f t="shared" si="1"/>
        <v>1</v>
      </c>
      <c r="J21" s="14" t="str">
        <f t="shared" si="2"/>
        <v/>
      </c>
    </row>
    <row r="22" spans="1:10" x14ac:dyDescent="0.25">
      <c r="A22" s="14">
        <v>20</v>
      </c>
      <c r="B22" s="14" t="s">
        <v>45</v>
      </c>
      <c r="C22" s="14" t="s">
        <v>27</v>
      </c>
      <c r="D22" s="13">
        <v>80</v>
      </c>
      <c r="E22" s="13">
        <v>2</v>
      </c>
      <c r="H22" s="14" t="str">
        <f t="shared" si="0"/>
        <v/>
      </c>
      <c r="I22" s="14">
        <f t="shared" si="1"/>
        <v>2</v>
      </c>
      <c r="J22" s="14" t="str">
        <f t="shared" si="2"/>
        <v/>
      </c>
    </row>
    <row r="23" spans="1:10" x14ac:dyDescent="0.25">
      <c r="A23" s="14">
        <v>21</v>
      </c>
      <c r="B23" s="14" t="s">
        <v>46</v>
      </c>
      <c r="C23" s="14" t="s">
        <v>26</v>
      </c>
      <c r="D23" s="13">
        <v>40</v>
      </c>
      <c r="E23" s="13">
        <v>1</v>
      </c>
      <c r="H23" s="14">
        <f t="shared" si="0"/>
        <v>1</v>
      </c>
      <c r="I23" s="14" t="str">
        <f t="shared" si="1"/>
        <v/>
      </c>
      <c r="J23" s="14" t="str">
        <f t="shared" si="2"/>
        <v/>
      </c>
    </row>
    <row r="24" spans="1:10" x14ac:dyDescent="0.25">
      <c r="A24" s="14">
        <v>22</v>
      </c>
      <c r="B24" s="14" t="s">
        <v>47</v>
      </c>
      <c r="C24" s="14" t="s">
        <v>27</v>
      </c>
      <c r="D24" s="13">
        <v>70</v>
      </c>
      <c r="E24" s="13">
        <v>1</v>
      </c>
      <c r="H24" s="14" t="str">
        <f t="shared" si="0"/>
        <v/>
      </c>
      <c r="I24" s="14">
        <f t="shared" si="1"/>
        <v>1</v>
      </c>
      <c r="J24" s="14" t="str">
        <f t="shared" si="2"/>
        <v/>
      </c>
    </row>
    <row r="25" spans="1:10" x14ac:dyDescent="0.25">
      <c r="A25" s="14">
        <v>23</v>
      </c>
      <c r="B25" s="14" t="s">
        <v>48</v>
      </c>
      <c r="C25" s="14" t="s">
        <v>26</v>
      </c>
      <c r="D25" s="13">
        <v>50</v>
      </c>
      <c r="E25" s="13">
        <v>1</v>
      </c>
      <c r="H25" s="14">
        <f t="shared" si="0"/>
        <v>1</v>
      </c>
      <c r="I25" s="14" t="str">
        <f t="shared" si="1"/>
        <v/>
      </c>
      <c r="J25" s="14" t="str">
        <f t="shared" si="2"/>
        <v/>
      </c>
    </row>
    <row r="26" spans="1:10" x14ac:dyDescent="0.25">
      <c r="A26" s="14">
        <v>24</v>
      </c>
      <c r="B26" s="14" t="s">
        <v>49</v>
      </c>
      <c r="C26" s="14" t="s">
        <v>27</v>
      </c>
      <c r="D26" s="13">
        <v>70</v>
      </c>
      <c r="E26" s="13">
        <v>1</v>
      </c>
      <c r="H26" s="14" t="str">
        <f t="shared" si="0"/>
        <v/>
      </c>
      <c r="I26" s="14">
        <f t="shared" si="1"/>
        <v>1</v>
      </c>
      <c r="J26" s="14" t="str">
        <f t="shared" si="2"/>
        <v/>
      </c>
    </row>
    <row r="27" spans="1:10" x14ac:dyDescent="0.25">
      <c r="A27" s="14">
        <v>25</v>
      </c>
      <c r="B27" s="14" t="s">
        <v>50</v>
      </c>
      <c r="C27" s="14" t="s">
        <v>26</v>
      </c>
      <c r="D27" s="13">
        <v>50</v>
      </c>
      <c r="E27" s="13">
        <v>1</v>
      </c>
      <c r="H27" s="14">
        <f t="shared" si="0"/>
        <v>1</v>
      </c>
      <c r="I27" s="14" t="str">
        <f t="shared" si="1"/>
        <v/>
      </c>
      <c r="J27" s="14" t="str">
        <f t="shared" si="2"/>
        <v/>
      </c>
    </row>
    <row r="28" spans="1:10" x14ac:dyDescent="0.25">
      <c r="A28" s="14">
        <v>26</v>
      </c>
      <c r="B28" s="14" t="s">
        <v>51</v>
      </c>
      <c r="C28" s="14" t="s">
        <v>27</v>
      </c>
      <c r="D28" s="13">
        <v>70</v>
      </c>
      <c r="E28" s="13">
        <v>1</v>
      </c>
      <c r="H28" s="14" t="str">
        <f t="shared" si="0"/>
        <v/>
      </c>
      <c r="I28" s="14">
        <f t="shared" si="1"/>
        <v>1</v>
      </c>
      <c r="J28" s="14" t="str">
        <f t="shared" si="2"/>
        <v/>
      </c>
    </row>
    <row r="29" spans="1:10" x14ac:dyDescent="0.25">
      <c r="A29" s="14">
        <v>27</v>
      </c>
      <c r="B29" s="14" t="s">
        <v>52</v>
      </c>
      <c r="C29" s="14" t="s">
        <v>28</v>
      </c>
      <c r="D29" s="13">
        <v>100</v>
      </c>
      <c r="E29" s="13">
        <v>1</v>
      </c>
      <c r="H29" s="14" t="str">
        <f t="shared" si="0"/>
        <v/>
      </c>
      <c r="I29" s="14" t="str">
        <f t="shared" si="1"/>
        <v/>
      </c>
      <c r="J29" s="14">
        <f t="shared" si="2"/>
        <v>1</v>
      </c>
    </row>
    <row r="30" spans="1:10" x14ac:dyDescent="0.25">
      <c r="A30" s="14">
        <v>28</v>
      </c>
      <c r="B30" s="14" t="s">
        <v>53</v>
      </c>
      <c r="C30" s="14" t="s">
        <v>26</v>
      </c>
      <c r="D30" s="13">
        <v>50</v>
      </c>
      <c r="E30" s="13">
        <v>1</v>
      </c>
      <c r="H30" s="14">
        <f t="shared" si="0"/>
        <v>1</v>
      </c>
      <c r="I30" s="14" t="str">
        <f t="shared" si="1"/>
        <v/>
      </c>
      <c r="J30" s="14" t="str">
        <f t="shared" si="2"/>
        <v/>
      </c>
    </row>
    <row r="31" spans="1:10" x14ac:dyDescent="0.25">
      <c r="A31" s="14">
        <v>29</v>
      </c>
      <c r="B31" s="14" t="s">
        <v>54</v>
      </c>
      <c r="C31" s="14" t="s">
        <v>27</v>
      </c>
      <c r="D31" s="13">
        <v>70</v>
      </c>
      <c r="E31" s="13">
        <v>2</v>
      </c>
      <c r="H31" s="14" t="str">
        <f t="shared" si="0"/>
        <v/>
      </c>
      <c r="I31" s="14">
        <f t="shared" si="1"/>
        <v>2</v>
      </c>
      <c r="J31" s="14" t="str">
        <f t="shared" si="2"/>
        <v/>
      </c>
    </row>
    <row r="32" spans="1:10" x14ac:dyDescent="0.25">
      <c r="A32" s="14">
        <v>30</v>
      </c>
      <c r="B32" s="14" t="s">
        <v>55</v>
      </c>
      <c r="C32" s="14" t="s">
        <v>26</v>
      </c>
      <c r="D32" s="13">
        <v>60</v>
      </c>
      <c r="E32" s="13">
        <v>2</v>
      </c>
      <c r="H32" s="14">
        <f t="shared" si="0"/>
        <v>2</v>
      </c>
      <c r="I32" s="14" t="str">
        <f t="shared" si="1"/>
        <v/>
      </c>
      <c r="J32" s="14" t="str">
        <f t="shared" si="2"/>
        <v/>
      </c>
    </row>
    <row r="33" spans="1:10" x14ac:dyDescent="0.25">
      <c r="A33" s="14">
        <v>31</v>
      </c>
      <c r="B33" s="14" t="s">
        <v>56</v>
      </c>
      <c r="C33" s="14" t="s">
        <v>27</v>
      </c>
      <c r="D33" s="13">
        <v>90</v>
      </c>
      <c r="E33" s="13">
        <v>3</v>
      </c>
      <c r="H33" s="14" t="str">
        <f t="shared" si="0"/>
        <v/>
      </c>
      <c r="I33" s="14">
        <f t="shared" si="1"/>
        <v>3</v>
      </c>
      <c r="J33" s="14" t="str">
        <f t="shared" si="2"/>
        <v/>
      </c>
    </row>
    <row r="34" spans="1:10" x14ac:dyDescent="0.25">
      <c r="A34" s="14">
        <v>32</v>
      </c>
      <c r="B34" s="14" t="s">
        <v>57</v>
      </c>
      <c r="C34" s="14" t="s">
        <v>26</v>
      </c>
      <c r="D34" s="13">
        <v>60</v>
      </c>
      <c r="E34" s="13">
        <v>2</v>
      </c>
      <c r="H34" s="14">
        <f t="shared" si="0"/>
        <v>2</v>
      </c>
      <c r="I34" s="14" t="str">
        <f t="shared" si="1"/>
        <v/>
      </c>
      <c r="J34" s="14" t="str">
        <f t="shared" si="2"/>
        <v/>
      </c>
    </row>
    <row r="35" spans="1:10" x14ac:dyDescent="0.25">
      <c r="A35" s="14">
        <v>33</v>
      </c>
      <c r="B35" s="14" t="s">
        <v>58</v>
      </c>
      <c r="C35" s="14" t="s">
        <v>27</v>
      </c>
      <c r="D35" s="13">
        <v>90</v>
      </c>
      <c r="E35" s="13">
        <v>3</v>
      </c>
      <c r="H35" s="14" t="str">
        <f t="shared" si="0"/>
        <v/>
      </c>
      <c r="I35" s="14">
        <f t="shared" si="1"/>
        <v>3</v>
      </c>
      <c r="J35" s="14" t="str">
        <f t="shared" si="2"/>
        <v/>
      </c>
    </row>
    <row r="36" spans="1:10" x14ac:dyDescent="0.25">
      <c r="A36" s="14">
        <v>34</v>
      </c>
      <c r="B36" s="14" t="s">
        <v>59</v>
      </c>
      <c r="C36" s="14" t="s">
        <v>26</v>
      </c>
      <c r="D36" s="13">
        <v>50</v>
      </c>
      <c r="E36" s="13">
        <v>1</v>
      </c>
      <c r="H36" s="14">
        <f t="shared" si="0"/>
        <v>1</v>
      </c>
      <c r="I36" s="14" t="str">
        <f t="shared" si="1"/>
        <v/>
      </c>
      <c r="J36" s="14" t="str">
        <f t="shared" si="2"/>
        <v/>
      </c>
    </row>
    <row r="37" spans="1:10" x14ac:dyDescent="0.25">
      <c r="A37" s="14">
        <v>35</v>
      </c>
      <c r="B37" s="14" t="s">
        <v>60</v>
      </c>
      <c r="C37" s="14" t="s">
        <v>26</v>
      </c>
      <c r="D37" s="13">
        <v>50</v>
      </c>
      <c r="E37" s="13">
        <v>1</v>
      </c>
      <c r="H37" s="14">
        <f t="shared" si="0"/>
        <v>1</v>
      </c>
      <c r="I37" s="14" t="str">
        <f t="shared" si="1"/>
        <v/>
      </c>
      <c r="J37" s="14" t="str">
        <f t="shared" si="2"/>
        <v/>
      </c>
    </row>
    <row r="38" spans="1:10" x14ac:dyDescent="0.25">
      <c r="A38" s="14">
        <v>36</v>
      </c>
      <c r="B38" s="14" t="s">
        <v>61</v>
      </c>
      <c r="C38" s="14" t="s">
        <v>26</v>
      </c>
      <c r="D38" s="13">
        <v>60</v>
      </c>
      <c r="E38" s="13">
        <v>2</v>
      </c>
      <c r="H38" s="14">
        <f t="shared" si="0"/>
        <v>2</v>
      </c>
      <c r="I38" s="14" t="str">
        <f t="shared" si="1"/>
        <v/>
      </c>
      <c r="J38" s="14" t="str">
        <f t="shared" si="2"/>
        <v/>
      </c>
    </row>
    <row r="39" spans="1:10" x14ac:dyDescent="0.25">
      <c r="A39" s="14">
        <v>37</v>
      </c>
      <c r="B39" s="14" t="s">
        <v>62</v>
      </c>
      <c r="C39" s="14" t="s">
        <v>27</v>
      </c>
      <c r="D39" s="13">
        <v>100</v>
      </c>
      <c r="E39" s="13">
        <v>4</v>
      </c>
      <c r="H39" s="14" t="str">
        <f t="shared" si="0"/>
        <v/>
      </c>
      <c r="I39" s="14">
        <f t="shared" si="1"/>
        <v>4</v>
      </c>
      <c r="J39" s="14" t="str">
        <f t="shared" si="2"/>
        <v/>
      </c>
    </row>
    <row r="41" spans="1:10" x14ac:dyDescent="0.25">
      <c r="A41" s="14" t="s">
        <v>72</v>
      </c>
      <c r="B41" s="14" t="s">
        <v>27</v>
      </c>
      <c r="C41" s="14" t="s">
        <v>28</v>
      </c>
    </row>
    <row r="42" spans="1:10" x14ac:dyDescent="0.25">
      <c r="A42" s="14">
        <f t="shared" ref="A42:A78" si="4">IF(C3="Basic",D3,"")</f>
        <v>50</v>
      </c>
      <c r="B42" s="14" t="str">
        <f t="shared" ref="B42:B78" si="5">IF(C3="Stage 1",D3,"")</f>
        <v/>
      </c>
      <c r="C42" s="14" t="str">
        <f t="shared" ref="C42:C78" si="6">IF(C3="Stage 2",D3,"")</f>
        <v/>
      </c>
    </row>
    <row r="43" spans="1:10" x14ac:dyDescent="0.25">
      <c r="A43" s="14" t="str">
        <f t="shared" si="4"/>
        <v/>
      </c>
      <c r="B43" s="14">
        <f t="shared" si="5"/>
        <v>70</v>
      </c>
      <c r="C43" s="14" t="str">
        <f t="shared" si="6"/>
        <v/>
      </c>
    </row>
    <row r="44" spans="1:10" x14ac:dyDescent="0.25">
      <c r="A44" s="14" t="str">
        <f t="shared" si="4"/>
        <v/>
      </c>
      <c r="B44" s="14" t="str">
        <f t="shared" si="5"/>
        <v/>
      </c>
      <c r="C44" s="14">
        <f t="shared" si="6"/>
        <v>100</v>
      </c>
    </row>
    <row r="45" spans="1:10" x14ac:dyDescent="0.25">
      <c r="A45" s="14">
        <f t="shared" si="4"/>
        <v>70</v>
      </c>
      <c r="B45" s="14" t="str">
        <f t="shared" si="5"/>
        <v/>
      </c>
      <c r="C45" s="14" t="str">
        <f t="shared" si="6"/>
        <v/>
      </c>
    </row>
    <row r="46" spans="1:10" x14ac:dyDescent="0.25">
      <c r="A46" s="14">
        <f t="shared" si="4"/>
        <v>40</v>
      </c>
      <c r="B46" s="14" t="str">
        <f t="shared" si="5"/>
        <v/>
      </c>
      <c r="C46" s="14" t="str">
        <f t="shared" si="6"/>
        <v/>
      </c>
    </row>
    <row r="47" spans="1:10" x14ac:dyDescent="0.25">
      <c r="A47" s="14" t="str">
        <f t="shared" si="4"/>
        <v/>
      </c>
      <c r="B47" s="14">
        <f t="shared" si="5"/>
        <v>70</v>
      </c>
      <c r="C47" s="14" t="str">
        <f t="shared" si="6"/>
        <v/>
      </c>
    </row>
    <row r="48" spans="1:10" x14ac:dyDescent="0.25">
      <c r="A48" s="14" t="str">
        <f t="shared" si="4"/>
        <v/>
      </c>
      <c r="B48" s="14" t="str">
        <f t="shared" si="5"/>
        <v/>
      </c>
      <c r="C48" s="14">
        <f t="shared" si="6"/>
        <v>80</v>
      </c>
    </row>
    <row r="49" spans="1:3" x14ac:dyDescent="0.25">
      <c r="A49" s="14" t="str">
        <f t="shared" si="4"/>
        <v/>
      </c>
      <c r="B49" s="14">
        <f t="shared" si="5"/>
        <v>70</v>
      </c>
      <c r="C49" s="14" t="str">
        <f t="shared" si="6"/>
        <v/>
      </c>
    </row>
    <row r="50" spans="1:3" x14ac:dyDescent="0.25">
      <c r="A50" s="14">
        <f t="shared" si="4"/>
        <v>50</v>
      </c>
      <c r="B50" s="14" t="str">
        <f t="shared" si="5"/>
        <v/>
      </c>
      <c r="C50" s="14" t="str">
        <f t="shared" si="6"/>
        <v/>
      </c>
    </row>
    <row r="51" spans="1:3" x14ac:dyDescent="0.25">
      <c r="A51" s="14" t="str">
        <f t="shared" si="4"/>
        <v/>
      </c>
      <c r="B51" s="14">
        <f t="shared" si="5"/>
        <v>70</v>
      </c>
      <c r="C51" s="14" t="str">
        <f t="shared" si="6"/>
        <v/>
      </c>
    </row>
    <row r="52" spans="1:3" x14ac:dyDescent="0.25">
      <c r="A52" s="14" t="str">
        <f t="shared" si="4"/>
        <v/>
      </c>
      <c r="B52" s="14" t="str">
        <f t="shared" si="5"/>
        <v/>
      </c>
      <c r="C52" s="14">
        <f t="shared" si="6"/>
        <v>90</v>
      </c>
    </row>
    <row r="53" spans="1:3" x14ac:dyDescent="0.25">
      <c r="A53" s="14">
        <f t="shared" si="4"/>
        <v>60</v>
      </c>
      <c r="B53" s="14" t="str">
        <f t="shared" si="5"/>
        <v/>
      </c>
      <c r="C53" s="14" t="str">
        <f t="shared" si="6"/>
        <v/>
      </c>
    </row>
    <row r="54" spans="1:3" x14ac:dyDescent="0.25">
      <c r="A54" s="14" t="str">
        <f t="shared" si="4"/>
        <v/>
      </c>
      <c r="B54" s="14">
        <f t="shared" si="5"/>
        <v>80</v>
      </c>
      <c r="C54" s="14" t="str">
        <f t="shared" si="6"/>
        <v/>
      </c>
    </row>
    <row r="55" spans="1:3" x14ac:dyDescent="0.25">
      <c r="A55" s="14">
        <f t="shared" si="4"/>
        <v>50</v>
      </c>
      <c r="B55" s="14" t="str">
        <f t="shared" si="5"/>
        <v/>
      </c>
      <c r="C55" s="14" t="str">
        <f t="shared" si="6"/>
        <v/>
      </c>
    </row>
    <row r="56" spans="1:3" x14ac:dyDescent="0.25">
      <c r="A56" s="14" t="str">
        <f t="shared" si="4"/>
        <v/>
      </c>
      <c r="B56" s="14">
        <f t="shared" si="5"/>
        <v>80</v>
      </c>
      <c r="C56" s="14" t="str">
        <f t="shared" si="6"/>
        <v/>
      </c>
    </row>
    <row r="57" spans="1:3" x14ac:dyDescent="0.25">
      <c r="A57" s="14">
        <f t="shared" si="4"/>
        <v>60</v>
      </c>
      <c r="B57" s="14" t="str">
        <f t="shared" si="5"/>
        <v/>
      </c>
      <c r="C57" s="14" t="str">
        <f t="shared" si="6"/>
        <v/>
      </c>
    </row>
    <row r="58" spans="1:3" x14ac:dyDescent="0.25">
      <c r="A58" s="14">
        <f t="shared" si="4"/>
        <v>60</v>
      </c>
      <c r="B58" s="14" t="str">
        <f t="shared" si="5"/>
        <v/>
      </c>
      <c r="C58" s="14" t="str">
        <f t="shared" si="6"/>
        <v/>
      </c>
    </row>
    <row r="59" spans="1:3" x14ac:dyDescent="0.25">
      <c r="A59" s="14">
        <f t="shared" si="4"/>
        <v>50</v>
      </c>
      <c r="B59" s="14" t="str">
        <f t="shared" si="5"/>
        <v/>
      </c>
      <c r="C59" s="14" t="str">
        <f t="shared" si="6"/>
        <v/>
      </c>
    </row>
    <row r="60" spans="1:3" x14ac:dyDescent="0.25">
      <c r="A60" s="14" t="str">
        <f t="shared" si="4"/>
        <v/>
      </c>
      <c r="B60" s="14">
        <f t="shared" si="5"/>
        <v>70</v>
      </c>
      <c r="C60" s="14" t="str">
        <f t="shared" si="6"/>
        <v/>
      </c>
    </row>
    <row r="61" spans="1:3" x14ac:dyDescent="0.25">
      <c r="A61" s="14" t="str">
        <f t="shared" si="4"/>
        <v/>
      </c>
      <c r="B61" s="14">
        <f t="shared" si="5"/>
        <v>80</v>
      </c>
      <c r="C61" s="14" t="str">
        <f t="shared" si="6"/>
        <v/>
      </c>
    </row>
    <row r="62" spans="1:3" x14ac:dyDescent="0.25">
      <c r="A62" s="14">
        <f t="shared" si="4"/>
        <v>40</v>
      </c>
      <c r="B62" s="14" t="str">
        <f t="shared" si="5"/>
        <v/>
      </c>
      <c r="C62" s="14" t="str">
        <f t="shared" si="6"/>
        <v/>
      </c>
    </row>
    <row r="63" spans="1:3" x14ac:dyDescent="0.25">
      <c r="A63" s="14" t="str">
        <f t="shared" si="4"/>
        <v/>
      </c>
      <c r="B63" s="14">
        <f t="shared" si="5"/>
        <v>70</v>
      </c>
      <c r="C63" s="14" t="str">
        <f t="shared" si="6"/>
        <v/>
      </c>
    </row>
    <row r="64" spans="1:3" x14ac:dyDescent="0.25">
      <c r="A64" s="14">
        <f t="shared" si="4"/>
        <v>50</v>
      </c>
      <c r="B64" s="14" t="str">
        <f t="shared" si="5"/>
        <v/>
      </c>
      <c r="C64" s="14" t="str">
        <f t="shared" si="6"/>
        <v/>
      </c>
    </row>
    <row r="65" spans="1:3" x14ac:dyDescent="0.25">
      <c r="A65" s="14" t="str">
        <f t="shared" si="4"/>
        <v/>
      </c>
      <c r="B65" s="14">
        <f t="shared" si="5"/>
        <v>70</v>
      </c>
      <c r="C65" s="14" t="str">
        <f t="shared" si="6"/>
        <v/>
      </c>
    </row>
    <row r="66" spans="1:3" x14ac:dyDescent="0.25">
      <c r="A66" s="14">
        <f t="shared" si="4"/>
        <v>50</v>
      </c>
      <c r="B66" s="14" t="str">
        <f t="shared" si="5"/>
        <v/>
      </c>
      <c r="C66" s="14" t="str">
        <f t="shared" si="6"/>
        <v/>
      </c>
    </row>
    <row r="67" spans="1:3" x14ac:dyDescent="0.25">
      <c r="A67" s="14" t="str">
        <f t="shared" si="4"/>
        <v/>
      </c>
      <c r="B67" s="14">
        <f t="shared" si="5"/>
        <v>70</v>
      </c>
      <c r="C67" s="14" t="str">
        <f t="shared" si="6"/>
        <v/>
      </c>
    </row>
    <row r="68" spans="1:3" x14ac:dyDescent="0.25">
      <c r="A68" s="14" t="str">
        <f t="shared" si="4"/>
        <v/>
      </c>
      <c r="B68" s="14" t="str">
        <f t="shared" si="5"/>
        <v/>
      </c>
      <c r="C68" s="14">
        <f t="shared" si="6"/>
        <v>100</v>
      </c>
    </row>
    <row r="69" spans="1:3" x14ac:dyDescent="0.25">
      <c r="A69" s="14">
        <f t="shared" si="4"/>
        <v>50</v>
      </c>
      <c r="B69" s="14" t="str">
        <f t="shared" si="5"/>
        <v/>
      </c>
      <c r="C69" s="14" t="str">
        <f t="shared" si="6"/>
        <v/>
      </c>
    </row>
    <row r="70" spans="1:3" x14ac:dyDescent="0.25">
      <c r="A70" s="14" t="str">
        <f t="shared" si="4"/>
        <v/>
      </c>
      <c r="B70" s="14">
        <f t="shared" si="5"/>
        <v>70</v>
      </c>
      <c r="C70" s="14" t="str">
        <f t="shared" si="6"/>
        <v/>
      </c>
    </row>
    <row r="71" spans="1:3" x14ac:dyDescent="0.25">
      <c r="A71" s="14">
        <f t="shared" si="4"/>
        <v>60</v>
      </c>
      <c r="B71" s="14" t="str">
        <f t="shared" si="5"/>
        <v/>
      </c>
      <c r="C71" s="14" t="str">
        <f t="shared" si="6"/>
        <v/>
      </c>
    </row>
    <row r="72" spans="1:3" x14ac:dyDescent="0.25">
      <c r="A72" s="14" t="str">
        <f t="shared" si="4"/>
        <v/>
      </c>
      <c r="B72" s="14">
        <f t="shared" si="5"/>
        <v>90</v>
      </c>
      <c r="C72" s="14" t="str">
        <f t="shared" si="6"/>
        <v/>
      </c>
    </row>
    <row r="73" spans="1:3" x14ac:dyDescent="0.25">
      <c r="A73" s="14">
        <f t="shared" si="4"/>
        <v>60</v>
      </c>
      <c r="B73" s="14" t="str">
        <f t="shared" si="5"/>
        <v/>
      </c>
      <c r="C73" s="14" t="str">
        <f t="shared" si="6"/>
        <v/>
      </c>
    </row>
    <row r="74" spans="1:3" x14ac:dyDescent="0.25">
      <c r="A74" s="14" t="str">
        <f t="shared" si="4"/>
        <v/>
      </c>
      <c r="B74" s="14">
        <f t="shared" si="5"/>
        <v>90</v>
      </c>
      <c r="C74" s="14" t="str">
        <f t="shared" si="6"/>
        <v/>
      </c>
    </row>
    <row r="75" spans="1:3" x14ac:dyDescent="0.25">
      <c r="A75" s="14">
        <f t="shared" si="4"/>
        <v>50</v>
      </c>
      <c r="B75" s="14" t="str">
        <f t="shared" si="5"/>
        <v/>
      </c>
      <c r="C75" s="14" t="str">
        <f t="shared" si="6"/>
        <v/>
      </c>
    </row>
    <row r="76" spans="1:3" x14ac:dyDescent="0.25">
      <c r="A76" s="14">
        <f t="shared" si="4"/>
        <v>50</v>
      </c>
      <c r="B76" s="14" t="str">
        <f t="shared" si="5"/>
        <v/>
      </c>
      <c r="C76" s="14" t="str">
        <f t="shared" si="6"/>
        <v/>
      </c>
    </row>
    <row r="77" spans="1:3" x14ac:dyDescent="0.25">
      <c r="A77" s="14">
        <f t="shared" si="4"/>
        <v>60</v>
      </c>
      <c r="B77" s="14" t="str">
        <f t="shared" si="5"/>
        <v/>
      </c>
      <c r="C77" s="14" t="str">
        <f t="shared" si="6"/>
        <v/>
      </c>
    </row>
    <row r="78" spans="1:3" x14ac:dyDescent="0.25">
      <c r="A78" s="14" t="str">
        <f t="shared" si="4"/>
        <v/>
      </c>
      <c r="B78" s="14">
        <f t="shared" si="5"/>
        <v>100</v>
      </c>
      <c r="C78" s="14" t="str">
        <f t="shared" si="6"/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F599-5854-409A-A223-4A38C62A181C}">
  <dimension ref="B2:AD49"/>
  <sheetViews>
    <sheetView tabSelected="1" workbookViewId="0">
      <selection activeCell="K38" sqref="K38"/>
    </sheetView>
  </sheetViews>
  <sheetFormatPr defaultRowHeight="15" x14ac:dyDescent="0.25"/>
  <cols>
    <col min="1" max="1" width="9.140625" style="13"/>
    <col min="2" max="2" width="11.42578125" style="13" bestFit="1" customWidth="1"/>
    <col min="3" max="3" width="9.140625" style="13"/>
    <col min="4" max="5" width="11.28515625" style="13" bestFit="1" customWidth="1"/>
    <col min="6" max="7" width="9.140625" style="13"/>
    <col min="8" max="8" width="10.85546875" style="13" bestFit="1" customWidth="1"/>
    <col min="9" max="9" width="9.140625" style="13"/>
    <col min="10" max="11" width="11.28515625" style="13" bestFit="1" customWidth="1"/>
    <col min="12" max="15" width="9.140625" style="13"/>
    <col min="16" max="16" width="11.28515625" style="13" bestFit="1" customWidth="1"/>
    <col min="17" max="19" width="9.140625" style="13"/>
    <col min="20" max="20" width="10.42578125" style="13" bestFit="1" customWidth="1"/>
    <col min="21" max="21" width="9.140625" style="13"/>
    <col min="22" max="23" width="11.28515625" style="13" bestFit="1" customWidth="1"/>
    <col min="24" max="16384" width="9.140625" style="13"/>
  </cols>
  <sheetData>
    <row r="2" spans="2:30" x14ac:dyDescent="0.25">
      <c r="C2" s="14" t="s">
        <v>9</v>
      </c>
      <c r="D2" s="14" t="s">
        <v>82</v>
      </c>
      <c r="E2" s="14" t="s">
        <v>83</v>
      </c>
      <c r="F2" s="14" t="s">
        <v>84</v>
      </c>
      <c r="G2" s="13" t="s">
        <v>85</v>
      </c>
      <c r="I2" s="14" t="s">
        <v>9</v>
      </c>
      <c r="J2" s="14" t="s">
        <v>82</v>
      </c>
      <c r="K2" s="14" t="s">
        <v>83</v>
      </c>
      <c r="L2" s="14" t="s">
        <v>84</v>
      </c>
      <c r="O2" s="14" t="s">
        <v>9</v>
      </c>
      <c r="P2" s="14" t="s">
        <v>82</v>
      </c>
      <c r="Q2" s="14" t="s">
        <v>83</v>
      </c>
      <c r="R2" s="14" t="s">
        <v>84</v>
      </c>
      <c r="U2" s="14" t="s">
        <v>9</v>
      </c>
      <c r="V2" s="14" t="s">
        <v>82</v>
      </c>
      <c r="W2" s="14" t="s">
        <v>83</v>
      </c>
      <c r="X2" s="14" t="s">
        <v>84</v>
      </c>
      <c r="AA2" s="14" t="s">
        <v>9</v>
      </c>
      <c r="AB2" s="14" t="s">
        <v>82</v>
      </c>
      <c r="AC2" s="14" t="s">
        <v>83</v>
      </c>
      <c r="AD2" s="14" t="s">
        <v>84</v>
      </c>
    </row>
    <row r="3" spans="2:30" x14ac:dyDescent="0.25">
      <c r="B3" s="14" t="s">
        <v>81</v>
      </c>
      <c r="C3" s="14">
        <f>SUM(B7:B47)+G3</f>
        <v>65</v>
      </c>
      <c r="D3" s="14">
        <f>C8+C13+C18+C23+C28+C33+C38+C43+C48</f>
        <v>23</v>
      </c>
      <c r="E3" s="14">
        <f t="shared" ref="E3:F3" si="0">D8+D13+D18+D23+D28+D33+D38+D43+D48</f>
        <v>21</v>
      </c>
      <c r="F3" s="14">
        <f t="shared" si="0"/>
        <v>11</v>
      </c>
      <c r="G3" s="13">
        <v>7</v>
      </c>
      <c r="H3" s="14" t="s">
        <v>86</v>
      </c>
      <c r="I3" s="14">
        <f>SUM(H7:H47)+M3</f>
        <v>63</v>
      </c>
      <c r="J3" s="14">
        <f>I8+I13+I18+I23+I28+I33+I38+I43+I48</f>
        <v>23</v>
      </c>
      <c r="K3" s="14">
        <f t="shared" ref="K3:L3" si="1">J8+J13+J18+J23+J28+J33+J38+J43+J48</f>
        <v>24</v>
      </c>
      <c r="L3" s="14">
        <f t="shared" si="1"/>
        <v>16</v>
      </c>
      <c r="N3" s="14" t="s">
        <v>87</v>
      </c>
      <c r="O3" s="14">
        <f>SUM(N7:N47)+S3</f>
        <v>63</v>
      </c>
      <c r="P3" s="14">
        <f>O8+O13+O18+O23+O28+O33+O38+O43+O48</f>
        <v>20</v>
      </c>
      <c r="Q3" s="14">
        <f t="shared" ref="Q3:R3" si="2">P8+P13+P18+P23+P28+P33+P38+P43+P48</f>
        <v>26</v>
      </c>
      <c r="R3" s="14">
        <f t="shared" si="2"/>
        <v>18</v>
      </c>
      <c r="T3" s="14" t="s">
        <v>88</v>
      </c>
      <c r="U3" s="14">
        <f>SUM(T7:T47)+Y3</f>
        <v>61</v>
      </c>
      <c r="V3" s="14">
        <f>U8+U13+U18+U23+U28+U33+U38+U43+U48</f>
        <v>20</v>
      </c>
      <c r="W3" s="14">
        <f t="shared" ref="W3:X3" si="3">V8+V13+V18+V23+V28+V33+V38+V43+V48</f>
        <v>20</v>
      </c>
      <c r="X3" s="14">
        <f t="shared" si="3"/>
        <v>21</v>
      </c>
      <c r="Z3" s="14" t="s">
        <v>89</v>
      </c>
      <c r="AA3" s="14">
        <v>5</v>
      </c>
      <c r="AB3" s="14">
        <f>AA8+AA13+AA18+AA23+AA28+AA33+AA38+AA43+AA48</f>
        <v>0</v>
      </c>
      <c r="AC3" s="14">
        <f t="shared" ref="AC3:AD3" si="4">AB8+AB13+AB18+AB23+AB28+AB33+AB38+AB43+AB48</f>
        <v>0</v>
      </c>
      <c r="AD3" s="14">
        <v>5</v>
      </c>
    </row>
    <row r="4" spans="2:30" x14ac:dyDescent="0.25">
      <c r="D4" s="23">
        <f>D3/$C$3</f>
        <v>0.35384615384615387</v>
      </c>
      <c r="E4" s="23">
        <f t="shared" ref="E4:F4" si="5">E3/$C$3</f>
        <v>0.32307692307692309</v>
      </c>
      <c r="F4" s="23">
        <f t="shared" si="5"/>
        <v>0.16923076923076924</v>
      </c>
      <c r="J4" s="23">
        <f>J3/$C$3</f>
        <v>0.35384615384615387</v>
      </c>
      <c r="K4" s="23">
        <f t="shared" ref="K4" si="6">K3/$C$3</f>
        <v>0.36923076923076925</v>
      </c>
      <c r="L4" s="23">
        <f t="shared" ref="L4" si="7">L3/$C$3</f>
        <v>0.24615384615384617</v>
      </c>
      <c r="P4" s="23">
        <f>P3/$C$3</f>
        <v>0.30769230769230771</v>
      </c>
      <c r="Q4" s="23">
        <f t="shared" ref="Q4" si="8">Q3/$C$3</f>
        <v>0.4</v>
      </c>
      <c r="R4" s="23">
        <f t="shared" ref="R4" si="9">R3/$C$3</f>
        <v>0.27692307692307694</v>
      </c>
      <c r="V4" s="23">
        <f>V3/$C$3</f>
        <v>0.30769230769230771</v>
      </c>
      <c r="W4" s="23">
        <f t="shared" ref="W4" si="10">W3/$C$3</f>
        <v>0.30769230769230771</v>
      </c>
      <c r="X4" s="23">
        <f t="shared" ref="X4" si="11">X3/$C$3</f>
        <v>0.32307692307692309</v>
      </c>
      <c r="AB4" s="23">
        <f>AB3/$C$3</f>
        <v>0</v>
      </c>
      <c r="AC4" s="23">
        <f t="shared" ref="AC4" si="12">AC3/$C$3</f>
        <v>0</v>
      </c>
      <c r="AD4" s="23">
        <f t="shared" ref="AD4" si="13">AD3/$C$3</f>
        <v>7.6923076923076927E-2</v>
      </c>
    </row>
    <row r="5" spans="2:30" x14ac:dyDescent="0.25">
      <c r="B5" s="14" t="s">
        <v>81</v>
      </c>
      <c r="C5" s="14" t="s">
        <v>26</v>
      </c>
      <c r="D5" s="22" t="s">
        <v>27</v>
      </c>
      <c r="E5" s="22" t="s">
        <v>28</v>
      </c>
      <c r="H5" s="14" t="s">
        <v>86</v>
      </c>
      <c r="I5" s="14" t="s">
        <v>26</v>
      </c>
      <c r="J5" s="22" t="s">
        <v>27</v>
      </c>
      <c r="K5" s="22" t="s">
        <v>28</v>
      </c>
      <c r="N5" s="14" t="str">
        <f>$N$3</f>
        <v>Mystery</v>
      </c>
      <c r="O5" s="14" t="s">
        <v>26</v>
      </c>
      <c r="P5" s="22" t="s">
        <v>27</v>
      </c>
      <c r="Q5" s="22" t="s">
        <v>28</v>
      </c>
      <c r="T5" s="14" t="str">
        <f>$N$3</f>
        <v>Mystery</v>
      </c>
      <c r="U5" s="14" t="s">
        <v>26</v>
      </c>
      <c r="V5" s="22" t="s">
        <v>27</v>
      </c>
      <c r="W5" s="22" t="s">
        <v>28</v>
      </c>
    </row>
    <row r="6" spans="2:30" x14ac:dyDescent="0.25">
      <c r="B6" s="6" t="s">
        <v>10</v>
      </c>
      <c r="C6" s="14">
        <v>4</v>
      </c>
      <c r="D6" s="14">
        <v>4</v>
      </c>
      <c r="E6" s="14">
        <v>1</v>
      </c>
      <c r="H6" s="6" t="s">
        <v>10</v>
      </c>
      <c r="I6" s="14">
        <v>5</v>
      </c>
      <c r="J6" s="14">
        <v>1</v>
      </c>
      <c r="K6" s="14">
        <v>1</v>
      </c>
      <c r="N6" s="6" t="s">
        <v>10</v>
      </c>
      <c r="O6" s="14">
        <v>5</v>
      </c>
      <c r="P6" s="14">
        <v>3</v>
      </c>
      <c r="Q6" s="14">
        <v>1</v>
      </c>
      <c r="T6" s="6" t="s">
        <v>10</v>
      </c>
      <c r="U6" s="14">
        <v>4</v>
      </c>
      <c r="V6" s="14">
        <v>4</v>
      </c>
      <c r="W6" s="14">
        <v>2</v>
      </c>
    </row>
    <row r="7" spans="2:30" x14ac:dyDescent="0.25">
      <c r="B7" s="14">
        <f>SUM(C6:E6)</f>
        <v>9</v>
      </c>
      <c r="C7" s="14" t="s">
        <v>82</v>
      </c>
      <c r="D7" s="14" t="s">
        <v>83</v>
      </c>
      <c r="E7" s="14" t="s">
        <v>84</v>
      </c>
      <c r="H7" s="14">
        <f>SUM(I6:K6)</f>
        <v>7</v>
      </c>
      <c r="I7" s="14" t="s">
        <v>82</v>
      </c>
      <c r="J7" s="14" t="s">
        <v>83</v>
      </c>
      <c r="K7" s="14" t="s">
        <v>84</v>
      </c>
      <c r="N7" s="14">
        <f>SUM(O6:Q6)</f>
        <v>9</v>
      </c>
      <c r="O7" s="14" t="s">
        <v>82</v>
      </c>
      <c r="P7" s="14" t="s">
        <v>83</v>
      </c>
      <c r="Q7" s="14" t="s">
        <v>84</v>
      </c>
      <c r="T7" s="14">
        <f>SUM(U6:W6)</f>
        <v>10</v>
      </c>
      <c r="U7" s="14" t="s">
        <v>82</v>
      </c>
      <c r="V7" s="14" t="s">
        <v>83</v>
      </c>
      <c r="W7" s="14" t="s">
        <v>84</v>
      </c>
    </row>
    <row r="8" spans="2:30" x14ac:dyDescent="0.25">
      <c r="B8" s="14"/>
      <c r="C8" s="14">
        <v>4</v>
      </c>
      <c r="D8" s="14">
        <v>4</v>
      </c>
      <c r="E8" s="14">
        <v>1</v>
      </c>
      <c r="H8" s="14"/>
      <c r="I8" s="14">
        <v>4</v>
      </c>
      <c r="J8" s="14">
        <v>2</v>
      </c>
      <c r="K8" s="14">
        <v>1</v>
      </c>
      <c r="N8" s="14"/>
      <c r="O8" s="14">
        <v>4</v>
      </c>
      <c r="P8" s="14">
        <v>2</v>
      </c>
      <c r="Q8" s="14">
        <v>3</v>
      </c>
      <c r="T8" s="14"/>
      <c r="U8" s="14">
        <v>4</v>
      </c>
      <c r="V8" s="14">
        <v>4</v>
      </c>
      <c r="W8" s="14">
        <v>2</v>
      </c>
      <c r="Y8" s="13">
        <f>U3+O3+I3+C3+AA3</f>
        <v>257</v>
      </c>
    </row>
    <row r="9" spans="2:30" x14ac:dyDescent="0.25">
      <c r="C9" s="23">
        <f>C8/$B$7</f>
        <v>0.44444444444444442</v>
      </c>
      <c r="D9" s="23">
        <f t="shared" ref="D9:E9" si="14">D8/$B$7</f>
        <v>0.44444444444444442</v>
      </c>
      <c r="E9" s="23">
        <f t="shared" si="14"/>
        <v>0.1111111111111111</v>
      </c>
    </row>
    <row r="10" spans="2:30" x14ac:dyDescent="0.25">
      <c r="B10" s="14" t="s">
        <v>81</v>
      </c>
      <c r="C10" s="14" t="s">
        <v>26</v>
      </c>
      <c r="D10" s="14" t="s">
        <v>27</v>
      </c>
      <c r="E10" s="14" t="s">
        <v>28</v>
      </c>
      <c r="H10" s="14" t="s">
        <v>86</v>
      </c>
      <c r="I10" s="14" t="s">
        <v>26</v>
      </c>
      <c r="J10" s="14" t="s">
        <v>27</v>
      </c>
      <c r="K10" s="14" t="s">
        <v>28</v>
      </c>
      <c r="N10" s="14" t="str">
        <f>$N$3</f>
        <v>Mystery</v>
      </c>
      <c r="O10" s="14" t="s">
        <v>26</v>
      </c>
      <c r="P10" s="14" t="s">
        <v>27</v>
      </c>
      <c r="Q10" s="14" t="s">
        <v>28</v>
      </c>
      <c r="T10" s="14" t="str">
        <f>$N$3</f>
        <v>Mystery</v>
      </c>
      <c r="U10" s="14" t="s">
        <v>26</v>
      </c>
      <c r="V10" s="14" t="s">
        <v>27</v>
      </c>
      <c r="W10" s="14" t="s">
        <v>28</v>
      </c>
    </row>
    <row r="11" spans="2:30" x14ac:dyDescent="0.25">
      <c r="B11" s="7" t="s">
        <v>11</v>
      </c>
      <c r="C11" s="14">
        <v>2</v>
      </c>
      <c r="D11" s="14">
        <v>2</v>
      </c>
      <c r="E11" s="14">
        <v>1</v>
      </c>
      <c r="H11" s="7" t="s">
        <v>11</v>
      </c>
      <c r="I11" s="14">
        <v>4</v>
      </c>
      <c r="J11" s="14">
        <v>3</v>
      </c>
      <c r="K11" s="14">
        <v>1</v>
      </c>
      <c r="N11" s="7" t="s">
        <v>11</v>
      </c>
      <c r="O11" s="14">
        <v>3</v>
      </c>
      <c r="P11" s="14">
        <v>3</v>
      </c>
      <c r="Q11" s="14">
        <v>1</v>
      </c>
      <c r="T11" s="7" t="s">
        <v>11</v>
      </c>
      <c r="U11" s="14">
        <v>3</v>
      </c>
      <c r="V11" s="14">
        <v>2</v>
      </c>
      <c r="W11" s="14">
        <v>1</v>
      </c>
    </row>
    <row r="12" spans="2:30" x14ac:dyDescent="0.25">
      <c r="B12" s="14">
        <f>SUM(C11:E11)</f>
        <v>5</v>
      </c>
      <c r="C12" s="14" t="s">
        <v>82</v>
      </c>
      <c r="D12" s="14" t="s">
        <v>83</v>
      </c>
      <c r="E12" s="14" t="s">
        <v>84</v>
      </c>
      <c r="H12" s="14">
        <f>SUM(I11:K11)</f>
        <v>8</v>
      </c>
      <c r="I12" s="14" t="s">
        <v>82</v>
      </c>
      <c r="J12" s="14" t="s">
        <v>83</v>
      </c>
      <c r="K12" s="14" t="s">
        <v>84</v>
      </c>
      <c r="N12" s="14">
        <f>SUM(O11:Q11)</f>
        <v>7</v>
      </c>
      <c r="O12" s="14" t="s">
        <v>82</v>
      </c>
      <c r="P12" s="14" t="s">
        <v>83</v>
      </c>
      <c r="Q12" s="14" t="s">
        <v>84</v>
      </c>
      <c r="T12" s="14">
        <f>SUM(U11:W11)</f>
        <v>6</v>
      </c>
      <c r="U12" s="14" t="s">
        <v>82</v>
      </c>
      <c r="V12" s="14" t="s">
        <v>83</v>
      </c>
      <c r="W12" s="14" t="s">
        <v>84</v>
      </c>
    </row>
    <row r="13" spans="2:30" x14ac:dyDescent="0.25">
      <c r="B13" s="14"/>
      <c r="C13" s="14">
        <v>2</v>
      </c>
      <c r="D13" s="14">
        <v>2</v>
      </c>
      <c r="E13" s="14">
        <v>1</v>
      </c>
      <c r="H13" s="14"/>
      <c r="I13" s="14">
        <v>3</v>
      </c>
      <c r="J13" s="14">
        <v>3</v>
      </c>
      <c r="K13" s="14">
        <v>2</v>
      </c>
      <c r="N13" s="14"/>
      <c r="O13" s="14">
        <v>2</v>
      </c>
      <c r="P13" s="14">
        <v>3</v>
      </c>
      <c r="Q13" s="14">
        <v>2</v>
      </c>
      <c r="T13" s="14"/>
      <c r="U13" s="14">
        <v>2</v>
      </c>
      <c r="V13" s="14">
        <v>2</v>
      </c>
      <c r="W13" s="14">
        <v>2</v>
      </c>
    </row>
    <row r="14" spans="2:30" x14ac:dyDescent="0.25">
      <c r="C14" s="23">
        <f>C13/$B$12</f>
        <v>0.4</v>
      </c>
      <c r="D14" s="23">
        <f t="shared" ref="D14:E14" si="15">D13/$B$12</f>
        <v>0.4</v>
      </c>
      <c r="E14" s="23">
        <f t="shared" si="15"/>
        <v>0.2</v>
      </c>
    </row>
    <row r="15" spans="2:30" x14ac:dyDescent="0.25">
      <c r="B15" s="14" t="s">
        <v>81</v>
      </c>
      <c r="C15" s="14" t="s">
        <v>26</v>
      </c>
      <c r="D15" s="14" t="s">
        <v>27</v>
      </c>
      <c r="E15" s="14" t="s">
        <v>28</v>
      </c>
      <c r="H15" s="14" t="s">
        <v>86</v>
      </c>
      <c r="I15" s="14" t="s">
        <v>26</v>
      </c>
      <c r="J15" s="14" t="s">
        <v>27</v>
      </c>
      <c r="K15" s="14" t="s">
        <v>28</v>
      </c>
      <c r="N15" s="14" t="str">
        <f>$N$3</f>
        <v>Mystery</v>
      </c>
      <c r="O15" s="14" t="s">
        <v>26</v>
      </c>
      <c r="P15" s="14" t="s">
        <v>27</v>
      </c>
      <c r="Q15" s="14" t="s">
        <v>28</v>
      </c>
      <c r="T15" s="14" t="str">
        <f>$N$3</f>
        <v>Mystery</v>
      </c>
      <c r="U15" s="14" t="s">
        <v>26</v>
      </c>
      <c r="V15" s="14" t="s">
        <v>27</v>
      </c>
      <c r="W15" s="14" t="s">
        <v>28</v>
      </c>
    </row>
    <row r="16" spans="2:30" x14ac:dyDescent="0.25">
      <c r="B16" s="8" t="s">
        <v>12</v>
      </c>
      <c r="C16" s="14">
        <v>3</v>
      </c>
      <c r="D16" s="14">
        <v>2</v>
      </c>
      <c r="E16" s="14">
        <v>1</v>
      </c>
      <c r="H16" s="8" t="s">
        <v>12</v>
      </c>
      <c r="I16" s="14">
        <v>4</v>
      </c>
      <c r="J16" s="14">
        <v>4</v>
      </c>
      <c r="K16" s="14">
        <v>1</v>
      </c>
      <c r="N16" s="8" t="s">
        <v>12</v>
      </c>
      <c r="O16" s="14">
        <v>2</v>
      </c>
      <c r="P16" s="14">
        <v>3</v>
      </c>
      <c r="Q16" s="14">
        <v>0</v>
      </c>
      <c r="T16" s="8" t="s">
        <v>12</v>
      </c>
      <c r="U16" s="14">
        <v>2</v>
      </c>
      <c r="V16" s="14">
        <v>3</v>
      </c>
      <c r="W16" s="14">
        <v>1</v>
      </c>
    </row>
    <row r="17" spans="2:23" x14ac:dyDescent="0.25">
      <c r="B17" s="14">
        <f>SUM(C16:E16)</f>
        <v>6</v>
      </c>
      <c r="C17" s="14" t="s">
        <v>82</v>
      </c>
      <c r="D17" s="14" t="s">
        <v>83</v>
      </c>
      <c r="E17" s="14" t="s">
        <v>84</v>
      </c>
      <c r="H17" s="14">
        <f>SUM(I16:K16)</f>
        <v>9</v>
      </c>
      <c r="I17" s="14" t="s">
        <v>82</v>
      </c>
      <c r="J17" s="14" t="s">
        <v>83</v>
      </c>
      <c r="K17" s="14" t="s">
        <v>84</v>
      </c>
      <c r="N17" s="14">
        <f>SUM(O16:Q16)</f>
        <v>5</v>
      </c>
      <c r="O17" s="14" t="s">
        <v>82</v>
      </c>
      <c r="P17" s="14" t="s">
        <v>83</v>
      </c>
      <c r="Q17" s="14" t="s">
        <v>84</v>
      </c>
      <c r="T17" s="14">
        <f>SUM(U16:W16)</f>
        <v>6</v>
      </c>
      <c r="U17" s="14" t="s">
        <v>82</v>
      </c>
      <c r="V17" s="14" t="s">
        <v>83</v>
      </c>
      <c r="W17" s="14" t="s">
        <v>84</v>
      </c>
    </row>
    <row r="18" spans="2:23" x14ac:dyDescent="0.25">
      <c r="B18" s="14"/>
      <c r="C18" s="14">
        <v>2</v>
      </c>
      <c r="D18" s="14">
        <v>3</v>
      </c>
      <c r="E18" s="14">
        <v>1</v>
      </c>
      <c r="H18" s="14"/>
      <c r="I18" s="14">
        <v>4</v>
      </c>
      <c r="J18" s="14">
        <v>4</v>
      </c>
      <c r="K18" s="14">
        <v>1</v>
      </c>
      <c r="N18" s="14"/>
      <c r="O18" s="14">
        <v>2</v>
      </c>
      <c r="P18" s="14">
        <v>2</v>
      </c>
      <c r="Q18" s="14">
        <v>1</v>
      </c>
      <c r="T18" s="14"/>
      <c r="U18" s="14">
        <v>2</v>
      </c>
      <c r="V18" s="14">
        <v>2</v>
      </c>
      <c r="W18" s="14">
        <v>2</v>
      </c>
    </row>
    <row r="19" spans="2:23" x14ac:dyDescent="0.25">
      <c r="C19" s="23">
        <f>C18/$B$17</f>
        <v>0.33333333333333331</v>
      </c>
      <c r="D19" s="23">
        <f>D18/$B$17</f>
        <v>0.5</v>
      </c>
      <c r="E19" s="23">
        <f t="shared" ref="D19:E19" si="16">E18/$B$17</f>
        <v>0.16666666666666666</v>
      </c>
    </row>
    <row r="20" spans="2:23" x14ac:dyDescent="0.25">
      <c r="B20" s="14" t="s">
        <v>81</v>
      </c>
      <c r="C20" s="14" t="s">
        <v>26</v>
      </c>
      <c r="D20" s="14" t="s">
        <v>27</v>
      </c>
      <c r="E20" s="14" t="s">
        <v>28</v>
      </c>
      <c r="H20" s="14" t="s">
        <v>86</v>
      </c>
      <c r="I20" s="14" t="s">
        <v>26</v>
      </c>
      <c r="J20" s="14" t="s">
        <v>27</v>
      </c>
      <c r="K20" s="14" t="s">
        <v>28</v>
      </c>
      <c r="N20" s="14" t="str">
        <f>$N$3</f>
        <v>Mystery</v>
      </c>
      <c r="O20" s="14" t="s">
        <v>26</v>
      </c>
      <c r="P20" s="14" t="s">
        <v>27</v>
      </c>
      <c r="Q20" s="14" t="s">
        <v>28</v>
      </c>
      <c r="T20" s="14" t="str">
        <f>$N$3</f>
        <v>Mystery</v>
      </c>
      <c r="U20" s="14" t="s">
        <v>26</v>
      </c>
      <c r="V20" s="14" t="s">
        <v>27</v>
      </c>
      <c r="W20" s="14" t="s">
        <v>28</v>
      </c>
    </row>
    <row r="21" spans="2:23" x14ac:dyDescent="0.25">
      <c r="B21" s="4" t="s">
        <v>13</v>
      </c>
      <c r="C21" s="14">
        <v>2</v>
      </c>
      <c r="D21" s="14">
        <v>2</v>
      </c>
      <c r="E21" s="14">
        <v>1</v>
      </c>
      <c r="H21" s="4" t="s">
        <v>13</v>
      </c>
      <c r="I21" s="14">
        <v>3</v>
      </c>
      <c r="J21" s="14">
        <v>4</v>
      </c>
      <c r="K21" s="14">
        <v>1</v>
      </c>
      <c r="N21" s="4" t="s">
        <v>13</v>
      </c>
      <c r="O21" s="14">
        <v>3</v>
      </c>
      <c r="P21" s="14">
        <v>4</v>
      </c>
      <c r="Q21" s="14">
        <v>1</v>
      </c>
      <c r="T21" s="4" t="s">
        <v>13</v>
      </c>
      <c r="U21" s="14">
        <v>4</v>
      </c>
      <c r="V21" s="14">
        <v>2</v>
      </c>
      <c r="W21" s="14">
        <v>2</v>
      </c>
    </row>
    <row r="22" spans="2:23" x14ac:dyDescent="0.25">
      <c r="B22" s="14">
        <f>SUM(C21:E21)</f>
        <v>5</v>
      </c>
      <c r="C22" s="14" t="s">
        <v>82</v>
      </c>
      <c r="D22" s="14" t="s">
        <v>83</v>
      </c>
      <c r="E22" s="14" t="s">
        <v>84</v>
      </c>
      <c r="H22" s="14">
        <f>SUM(I21:K21)</f>
        <v>8</v>
      </c>
      <c r="I22" s="14" t="s">
        <v>82</v>
      </c>
      <c r="J22" s="14" t="s">
        <v>83</v>
      </c>
      <c r="K22" s="14" t="s">
        <v>84</v>
      </c>
      <c r="N22" s="14">
        <f>SUM(O21:Q21)</f>
        <v>8</v>
      </c>
      <c r="O22" s="14" t="s">
        <v>82</v>
      </c>
      <c r="P22" s="14" t="s">
        <v>83</v>
      </c>
      <c r="Q22" s="14" t="s">
        <v>84</v>
      </c>
      <c r="T22" s="14">
        <f>SUM(U21:W21)</f>
        <v>8</v>
      </c>
      <c r="U22" s="14" t="s">
        <v>82</v>
      </c>
      <c r="V22" s="14" t="s">
        <v>83</v>
      </c>
      <c r="W22" s="14" t="s">
        <v>84</v>
      </c>
    </row>
    <row r="23" spans="2:23" x14ac:dyDescent="0.25">
      <c r="B23" s="14"/>
      <c r="C23" s="14">
        <v>2</v>
      </c>
      <c r="D23" s="14">
        <v>2</v>
      </c>
      <c r="E23" s="14">
        <v>1</v>
      </c>
      <c r="H23" s="14"/>
      <c r="I23" s="14">
        <v>3</v>
      </c>
      <c r="J23" s="14">
        <v>4</v>
      </c>
      <c r="K23" s="14">
        <v>1</v>
      </c>
      <c r="N23" s="14"/>
      <c r="O23" s="14">
        <v>2</v>
      </c>
      <c r="P23" s="14">
        <v>3</v>
      </c>
      <c r="Q23" s="14">
        <v>3</v>
      </c>
      <c r="T23" s="14"/>
      <c r="U23" s="14">
        <v>2</v>
      </c>
      <c r="V23" s="14">
        <v>3</v>
      </c>
      <c r="W23" s="14">
        <v>3</v>
      </c>
    </row>
    <row r="24" spans="2:23" x14ac:dyDescent="0.25">
      <c r="C24" s="23">
        <f>C23/$B$22</f>
        <v>0.4</v>
      </c>
      <c r="D24" s="23">
        <f t="shared" ref="D24:E24" si="17">D23/$B$22</f>
        <v>0.4</v>
      </c>
      <c r="E24" s="23">
        <f t="shared" si="17"/>
        <v>0.2</v>
      </c>
    </row>
    <row r="25" spans="2:23" x14ac:dyDescent="0.25">
      <c r="B25" s="14" t="s">
        <v>81</v>
      </c>
      <c r="C25" s="14" t="s">
        <v>26</v>
      </c>
      <c r="D25" s="14" t="s">
        <v>27</v>
      </c>
      <c r="E25" s="14" t="s">
        <v>28</v>
      </c>
      <c r="H25" s="14" t="s">
        <v>86</v>
      </c>
      <c r="I25" s="14" t="s">
        <v>26</v>
      </c>
      <c r="J25" s="14" t="s">
        <v>27</v>
      </c>
      <c r="K25" s="14" t="s">
        <v>28</v>
      </c>
      <c r="N25" s="14" t="str">
        <f>$N$3</f>
        <v>Mystery</v>
      </c>
      <c r="O25" s="14" t="s">
        <v>26</v>
      </c>
      <c r="P25" s="14" t="s">
        <v>27</v>
      </c>
      <c r="Q25" s="14" t="s">
        <v>28</v>
      </c>
      <c r="T25" s="14" t="str">
        <f>$N$3</f>
        <v>Mystery</v>
      </c>
      <c r="U25" s="14" t="s">
        <v>26</v>
      </c>
      <c r="V25" s="14" t="s">
        <v>27</v>
      </c>
      <c r="W25" s="14" t="s">
        <v>28</v>
      </c>
    </row>
    <row r="26" spans="2:23" x14ac:dyDescent="0.25">
      <c r="B26" s="9" t="s">
        <v>14</v>
      </c>
      <c r="C26" s="14">
        <v>2</v>
      </c>
      <c r="D26" s="14">
        <v>2</v>
      </c>
      <c r="E26" s="14">
        <v>1</v>
      </c>
      <c r="H26" s="9" t="s">
        <v>14</v>
      </c>
      <c r="I26" s="14">
        <v>3</v>
      </c>
      <c r="J26" s="14">
        <v>4</v>
      </c>
      <c r="K26" s="14">
        <v>1</v>
      </c>
      <c r="N26" s="9" t="s">
        <v>14</v>
      </c>
      <c r="O26" s="14">
        <v>4</v>
      </c>
      <c r="P26" s="14">
        <v>2</v>
      </c>
      <c r="Q26" s="14">
        <v>1</v>
      </c>
      <c r="T26" s="9" t="s">
        <v>14</v>
      </c>
      <c r="U26" s="14">
        <v>2</v>
      </c>
      <c r="V26" s="14">
        <v>2</v>
      </c>
      <c r="W26" s="14">
        <v>2</v>
      </c>
    </row>
    <row r="27" spans="2:23" x14ac:dyDescent="0.25">
      <c r="B27" s="14">
        <f>SUM(C26:E26)</f>
        <v>5</v>
      </c>
      <c r="C27" s="14" t="s">
        <v>82</v>
      </c>
      <c r="D27" s="14" t="s">
        <v>83</v>
      </c>
      <c r="E27" s="14" t="s">
        <v>84</v>
      </c>
      <c r="H27" s="14">
        <f>SUM(I26:K26)</f>
        <v>8</v>
      </c>
      <c r="I27" s="14" t="s">
        <v>82</v>
      </c>
      <c r="J27" s="14" t="s">
        <v>83</v>
      </c>
      <c r="K27" s="14" t="s">
        <v>84</v>
      </c>
      <c r="N27" s="14">
        <f>SUM(O26:Q26)</f>
        <v>7</v>
      </c>
      <c r="O27" s="14" t="s">
        <v>82</v>
      </c>
      <c r="P27" s="14" t="s">
        <v>83</v>
      </c>
      <c r="Q27" s="14" t="s">
        <v>84</v>
      </c>
      <c r="T27" s="14">
        <f>SUM(U26:W26)</f>
        <v>6</v>
      </c>
      <c r="U27" s="14" t="s">
        <v>82</v>
      </c>
      <c r="V27" s="14" t="s">
        <v>83</v>
      </c>
      <c r="W27" s="14" t="s">
        <v>84</v>
      </c>
    </row>
    <row r="28" spans="2:23" x14ac:dyDescent="0.25">
      <c r="B28" s="14"/>
      <c r="C28" s="14">
        <v>2</v>
      </c>
      <c r="D28" s="14">
        <v>2</v>
      </c>
      <c r="E28" s="14">
        <v>1</v>
      </c>
      <c r="H28" s="14"/>
      <c r="I28" s="14">
        <v>3</v>
      </c>
      <c r="J28" s="14">
        <v>4</v>
      </c>
      <c r="K28" s="14">
        <v>1</v>
      </c>
      <c r="N28" s="14"/>
      <c r="O28" s="14">
        <v>2</v>
      </c>
      <c r="P28" s="14">
        <v>4</v>
      </c>
      <c r="Q28" s="14">
        <v>2</v>
      </c>
      <c r="T28" s="14"/>
      <c r="U28" s="14">
        <v>2</v>
      </c>
      <c r="V28" s="14">
        <v>0</v>
      </c>
      <c r="W28" s="14">
        <v>4</v>
      </c>
    </row>
    <row r="29" spans="2:23" x14ac:dyDescent="0.25">
      <c r="C29" s="23">
        <f>C28/$B$27</f>
        <v>0.4</v>
      </c>
      <c r="D29" s="23">
        <f t="shared" ref="D29:E29" si="18">D28/$B$27</f>
        <v>0.4</v>
      </c>
      <c r="E29" s="23">
        <f t="shared" si="18"/>
        <v>0.2</v>
      </c>
    </row>
    <row r="30" spans="2:23" x14ac:dyDescent="0.25">
      <c r="B30" s="14" t="s">
        <v>81</v>
      </c>
      <c r="C30" s="14" t="s">
        <v>26</v>
      </c>
      <c r="D30" s="14" t="s">
        <v>27</v>
      </c>
      <c r="E30" s="14" t="s">
        <v>28</v>
      </c>
      <c r="H30" s="14" t="s">
        <v>86</v>
      </c>
      <c r="I30" s="14" t="s">
        <v>26</v>
      </c>
      <c r="J30" s="14" t="s">
        <v>27</v>
      </c>
      <c r="K30" s="14" t="s">
        <v>28</v>
      </c>
      <c r="N30" s="14" t="str">
        <f>$N$3</f>
        <v>Mystery</v>
      </c>
      <c r="O30" s="14" t="s">
        <v>26</v>
      </c>
      <c r="P30" s="14" t="s">
        <v>27</v>
      </c>
      <c r="Q30" s="14" t="s">
        <v>28</v>
      </c>
      <c r="T30" s="14" t="str">
        <f>$N$3</f>
        <v>Mystery</v>
      </c>
      <c r="U30" s="14" t="s">
        <v>26</v>
      </c>
      <c r="V30" s="14" t="s">
        <v>27</v>
      </c>
      <c r="W30" s="14" t="s">
        <v>28</v>
      </c>
    </row>
    <row r="31" spans="2:23" x14ac:dyDescent="0.25">
      <c r="B31" s="10" t="s">
        <v>15</v>
      </c>
      <c r="C31" s="14">
        <v>2</v>
      </c>
      <c r="D31" s="14">
        <v>2</v>
      </c>
      <c r="E31" s="14">
        <v>1</v>
      </c>
      <c r="H31" s="10" t="s">
        <v>15</v>
      </c>
      <c r="I31" s="14">
        <v>1</v>
      </c>
      <c r="J31" s="14">
        <v>2</v>
      </c>
      <c r="K31" s="14">
        <v>2</v>
      </c>
      <c r="N31" s="10" t="s">
        <v>15</v>
      </c>
      <c r="O31" s="14">
        <v>2</v>
      </c>
      <c r="P31" s="14">
        <v>1</v>
      </c>
      <c r="Q31" s="14">
        <v>0</v>
      </c>
      <c r="T31" s="10" t="s">
        <v>15</v>
      </c>
      <c r="U31" s="14">
        <v>6</v>
      </c>
      <c r="V31" s="14">
        <v>3</v>
      </c>
      <c r="W31" s="14">
        <v>1</v>
      </c>
    </row>
    <row r="32" spans="2:23" x14ac:dyDescent="0.25">
      <c r="B32" s="14">
        <f>SUM(C31:E31)</f>
        <v>5</v>
      </c>
      <c r="C32" s="14" t="s">
        <v>82</v>
      </c>
      <c r="D32" s="14" t="s">
        <v>83</v>
      </c>
      <c r="E32" s="14" t="s">
        <v>84</v>
      </c>
      <c r="H32" s="14">
        <f>SUM(I31:K31)</f>
        <v>5</v>
      </c>
      <c r="I32" s="14" t="s">
        <v>82</v>
      </c>
      <c r="J32" s="14" t="s">
        <v>83</v>
      </c>
      <c r="K32" s="14" t="s">
        <v>84</v>
      </c>
      <c r="N32" s="14">
        <f>SUM(O31:Q31)</f>
        <v>3</v>
      </c>
      <c r="O32" s="14" t="s">
        <v>82</v>
      </c>
      <c r="P32" s="14" t="s">
        <v>83</v>
      </c>
      <c r="Q32" s="14" t="s">
        <v>84</v>
      </c>
      <c r="T32" s="14">
        <f>SUM(U31:W31)</f>
        <v>10</v>
      </c>
      <c r="U32" s="14" t="s">
        <v>82</v>
      </c>
      <c r="V32" s="14" t="s">
        <v>83</v>
      </c>
      <c r="W32" s="14" t="s">
        <v>84</v>
      </c>
    </row>
    <row r="33" spans="2:23" x14ac:dyDescent="0.25">
      <c r="B33" s="14"/>
      <c r="C33" s="14">
        <v>2</v>
      </c>
      <c r="D33" s="14">
        <v>2</v>
      </c>
      <c r="E33" s="14">
        <v>1</v>
      </c>
      <c r="H33" s="14"/>
      <c r="I33" s="14">
        <v>1</v>
      </c>
      <c r="J33" s="14">
        <v>1</v>
      </c>
      <c r="K33" s="14">
        <v>3</v>
      </c>
      <c r="N33" s="14"/>
      <c r="O33" s="14">
        <v>0</v>
      </c>
      <c r="P33" s="14">
        <v>1</v>
      </c>
      <c r="Q33" s="14">
        <v>2</v>
      </c>
      <c r="T33" s="14"/>
      <c r="U33" s="14">
        <v>3</v>
      </c>
      <c r="V33" s="14">
        <v>5</v>
      </c>
      <c r="W33" s="14">
        <v>2</v>
      </c>
    </row>
    <row r="34" spans="2:23" x14ac:dyDescent="0.25">
      <c r="C34" s="23">
        <f>C33/$B$32</f>
        <v>0.4</v>
      </c>
      <c r="D34" s="23">
        <f t="shared" ref="D34:E34" si="19">D33/$B$32</f>
        <v>0.4</v>
      </c>
      <c r="E34" s="23">
        <f t="shared" si="19"/>
        <v>0.2</v>
      </c>
    </row>
    <row r="35" spans="2:23" x14ac:dyDescent="0.25">
      <c r="B35" s="14" t="s">
        <v>81</v>
      </c>
      <c r="C35" s="14" t="s">
        <v>26</v>
      </c>
      <c r="D35" s="14" t="s">
        <v>27</v>
      </c>
      <c r="E35" s="14" t="s">
        <v>28</v>
      </c>
      <c r="H35" s="14" t="s">
        <v>86</v>
      </c>
      <c r="I35" s="14" t="s">
        <v>26</v>
      </c>
      <c r="J35" s="14" t="s">
        <v>27</v>
      </c>
      <c r="K35" s="14" t="s">
        <v>28</v>
      </c>
      <c r="N35" s="14" t="str">
        <f>$N$3</f>
        <v>Mystery</v>
      </c>
      <c r="O35" s="14" t="s">
        <v>26</v>
      </c>
      <c r="P35" s="14" t="s">
        <v>27</v>
      </c>
      <c r="Q35" s="14" t="s">
        <v>28</v>
      </c>
      <c r="T35" s="14" t="str">
        <f>$N$3</f>
        <v>Mystery</v>
      </c>
      <c r="U35" s="14" t="s">
        <v>26</v>
      </c>
      <c r="V35" s="14" t="s">
        <v>27</v>
      </c>
      <c r="W35" s="14" t="s">
        <v>28</v>
      </c>
    </row>
    <row r="36" spans="2:23" ht="30" x14ac:dyDescent="0.25">
      <c r="B36" s="12" t="s">
        <v>19</v>
      </c>
      <c r="C36" s="14">
        <v>1</v>
      </c>
      <c r="D36" s="14">
        <v>1</v>
      </c>
      <c r="E36" s="14">
        <v>1</v>
      </c>
      <c r="H36" s="12" t="s">
        <v>19</v>
      </c>
      <c r="I36" s="14">
        <v>1</v>
      </c>
      <c r="J36" s="14">
        <v>1</v>
      </c>
      <c r="K36" s="14">
        <v>1</v>
      </c>
      <c r="N36" s="12" t="s">
        <v>19</v>
      </c>
      <c r="O36" s="14">
        <v>3</v>
      </c>
      <c r="P36" s="14">
        <v>5</v>
      </c>
      <c r="Q36" s="14">
        <v>2</v>
      </c>
      <c r="T36" s="12" t="s">
        <v>19</v>
      </c>
      <c r="U36" s="14">
        <v>0</v>
      </c>
      <c r="V36" s="14">
        <v>0</v>
      </c>
      <c r="W36" s="14">
        <v>0</v>
      </c>
    </row>
    <row r="37" spans="2:23" x14ac:dyDescent="0.25">
      <c r="B37" s="14">
        <f>SUM(C36:E36)</f>
        <v>3</v>
      </c>
      <c r="C37" s="14" t="s">
        <v>82</v>
      </c>
      <c r="D37" s="14" t="s">
        <v>83</v>
      </c>
      <c r="E37" s="14" t="s">
        <v>84</v>
      </c>
      <c r="H37" s="14">
        <f>SUM(I36:K36)</f>
        <v>3</v>
      </c>
      <c r="I37" s="14" t="s">
        <v>82</v>
      </c>
      <c r="J37" s="14" t="s">
        <v>83</v>
      </c>
      <c r="K37" s="14" t="s">
        <v>84</v>
      </c>
      <c r="N37" s="14">
        <f>SUM(O36:Q36)</f>
        <v>10</v>
      </c>
      <c r="O37" s="14" t="s">
        <v>82</v>
      </c>
      <c r="P37" s="14" t="s">
        <v>83</v>
      </c>
      <c r="Q37" s="14" t="s">
        <v>84</v>
      </c>
      <c r="T37" s="14">
        <f>SUM(U36:W36)</f>
        <v>0</v>
      </c>
      <c r="U37" s="14" t="s">
        <v>82</v>
      </c>
      <c r="V37" s="14" t="s">
        <v>83</v>
      </c>
      <c r="W37" s="14" t="s">
        <v>84</v>
      </c>
    </row>
    <row r="38" spans="2:23" x14ac:dyDescent="0.25">
      <c r="B38" s="14"/>
      <c r="C38" s="14">
        <v>0</v>
      </c>
      <c r="D38" s="14">
        <v>0</v>
      </c>
      <c r="E38" s="14">
        <v>0</v>
      </c>
      <c r="H38" s="14"/>
      <c r="I38" s="14">
        <v>1</v>
      </c>
      <c r="J38" s="14">
        <v>0</v>
      </c>
      <c r="K38" s="14">
        <v>2</v>
      </c>
      <c r="N38" s="14"/>
      <c r="O38" s="14">
        <v>3</v>
      </c>
      <c r="P38" s="14">
        <v>4</v>
      </c>
      <c r="Q38" s="14">
        <v>3</v>
      </c>
      <c r="T38" s="14"/>
      <c r="U38" s="14">
        <v>0</v>
      </c>
      <c r="V38" s="14">
        <v>0</v>
      </c>
      <c r="W38" s="14">
        <v>0</v>
      </c>
    </row>
    <row r="39" spans="2:23" x14ac:dyDescent="0.25">
      <c r="C39" s="23">
        <f>C38/$B$37</f>
        <v>0</v>
      </c>
      <c r="D39" s="23">
        <f t="shared" ref="D39:E39" si="20">D38/$B$37</f>
        <v>0</v>
      </c>
      <c r="E39" s="23">
        <f t="shared" si="20"/>
        <v>0</v>
      </c>
    </row>
    <row r="40" spans="2:23" x14ac:dyDescent="0.25">
      <c r="B40" s="14" t="s">
        <v>81</v>
      </c>
      <c r="C40" s="14" t="s">
        <v>26</v>
      </c>
      <c r="D40" s="14" t="s">
        <v>27</v>
      </c>
      <c r="E40" s="14" t="s">
        <v>28</v>
      </c>
      <c r="H40" s="14" t="s">
        <v>86</v>
      </c>
      <c r="I40" s="14" t="s">
        <v>26</v>
      </c>
      <c r="J40" s="14" t="s">
        <v>27</v>
      </c>
      <c r="K40" s="14" t="s">
        <v>28</v>
      </c>
      <c r="N40" s="14" t="str">
        <f>$N$3</f>
        <v>Mystery</v>
      </c>
      <c r="O40" s="14" t="s">
        <v>26</v>
      </c>
      <c r="P40" s="14" t="s">
        <v>27</v>
      </c>
      <c r="Q40" s="14" t="s">
        <v>28</v>
      </c>
      <c r="T40" s="14" t="str">
        <f>$N$3</f>
        <v>Mystery</v>
      </c>
      <c r="U40" s="14" t="s">
        <v>26</v>
      </c>
      <c r="V40" s="14" t="s">
        <v>27</v>
      </c>
      <c r="W40" s="14" t="s">
        <v>28</v>
      </c>
    </row>
    <row r="41" spans="2:23" ht="30" x14ac:dyDescent="0.25">
      <c r="B41" s="5" t="s">
        <v>16</v>
      </c>
      <c r="C41" s="14">
        <v>4</v>
      </c>
      <c r="D41" s="14">
        <v>3</v>
      </c>
      <c r="E41" s="14">
        <v>1</v>
      </c>
      <c r="H41" s="5" t="s">
        <v>16</v>
      </c>
      <c r="I41" s="14">
        <v>3</v>
      </c>
      <c r="J41" s="14">
        <v>3</v>
      </c>
      <c r="K41" s="14">
        <v>1</v>
      </c>
      <c r="N41" s="5" t="s">
        <v>16</v>
      </c>
      <c r="O41" s="14">
        <v>8</v>
      </c>
      <c r="P41" s="14">
        <v>1</v>
      </c>
      <c r="Q41" s="14">
        <v>0</v>
      </c>
      <c r="T41" s="5" t="s">
        <v>16</v>
      </c>
      <c r="U41" s="14">
        <v>4</v>
      </c>
      <c r="V41" s="14">
        <v>2</v>
      </c>
      <c r="W41" s="14">
        <v>2</v>
      </c>
    </row>
    <row r="42" spans="2:23" x14ac:dyDescent="0.25">
      <c r="B42" s="14">
        <f>SUM(C41:E41)</f>
        <v>8</v>
      </c>
      <c r="C42" s="14" t="s">
        <v>82</v>
      </c>
      <c r="D42" s="14" t="s">
        <v>83</v>
      </c>
      <c r="E42" s="14" t="s">
        <v>84</v>
      </c>
      <c r="H42" s="14">
        <f>SUM(I41:K41)</f>
        <v>7</v>
      </c>
      <c r="I42" s="14" t="s">
        <v>82</v>
      </c>
      <c r="J42" s="14" t="s">
        <v>83</v>
      </c>
      <c r="K42" s="14" t="s">
        <v>84</v>
      </c>
      <c r="N42" s="14">
        <f>SUM(O41:Q41)</f>
        <v>9</v>
      </c>
      <c r="O42" s="14" t="s">
        <v>82</v>
      </c>
      <c r="P42" s="14" t="s">
        <v>83</v>
      </c>
      <c r="Q42" s="14" t="s">
        <v>84</v>
      </c>
      <c r="T42" s="14">
        <f>SUM(U41:W41)</f>
        <v>8</v>
      </c>
      <c r="U42" s="14" t="s">
        <v>82</v>
      </c>
      <c r="V42" s="14" t="s">
        <v>83</v>
      </c>
      <c r="W42" s="14" t="s">
        <v>84</v>
      </c>
    </row>
    <row r="43" spans="2:23" x14ac:dyDescent="0.25">
      <c r="B43" s="14"/>
      <c r="C43" s="14">
        <v>4</v>
      </c>
      <c r="D43" s="14">
        <v>3</v>
      </c>
      <c r="E43" s="14">
        <v>1</v>
      </c>
      <c r="H43" s="14"/>
      <c r="I43" s="14">
        <v>2</v>
      </c>
      <c r="J43" s="14">
        <v>3</v>
      </c>
      <c r="K43" s="14">
        <v>2</v>
      </c>
      <c r="N43" s="14"/>
      <c r="O43" s="14">
        <v>2</v>
      </c>
      <c r="P43" s="14">
        <v>5</v>
      </c>
      <c r="Q43" s="14">
        <v>2</v>
      </c>
      <c r="T43" s="14"/>
      <c r="U43" s="14">
        <v>2</v>
      </c>
      <c r="V43" s="14">
        <v>2</v>
      </c>
      <c r="W43" s="14">
        <v>4</v>
      </c>
    </row>
    <row r="44" spans="2:23" x14ac:dyDescent="0.25">
      <c r="C44" s="23">
        <f>C43/$B$42</f>
        <v>0.5</v>
      </c>
      <c r="D44" s="23">
        <f t="shared" ref="D44:E44" si="21">D43/$B$42</f>
        <v>0.375</v>
      </c>
      <c r="E44" s="23">
        <f t="shared" si="21"/>
        <v>0.125</v>
      </c>
    </row>
    <row r="45" spans="2:23" x14ac:dyDescent="0.25">
      <c r="B45" s="14" t="s">
        <v>81</v>
      </c>
      <c r="C45" s="14" t="s">
        <v>26</v>
      </c>
      <c r="D45" s="14" t="s">
        <v>27</v>
      </c>
      <c r="E45" s="14" t="s">
        <v>28</v>
      </c>
      <c r="H45" s="14" t="s">
        <v>86</v>
      </c>
      <c r="I45" s="14" t="s">
        <v>26</v>
      </c>
      <c r="J45" s="14" t="s">
        <v>27</v>
      </c>
      <c r="K45" s="14" t="s">
        <v>28</v>
      </c>
      <c r="N45" s="14" t="str">
        <f>$N$3</f>
        <v>Mystery</v>
      </c>
      <c r="O45" s="14" t="s">
        <v>26</v>
      </c>
      <c r="P45" s="14" t="s">
        <v>27</v>
      </c>
      <c r="Q45" s="14" t="s">
        <v>28</v>
      </c>
      <c r="T45" s="14" t="str">
        <f>$N$3</f>
        <v>Mystery</v>
      </c>
      <c r="U45" s="14" t="s">
        <v>26</v>
      </c>
      <c r="V45" s="14" t="s">
        <v>27</v>
      </c>
      <c r="W45" s="14" t="s">
        <v>28</v>
      </c>
    </row>
    <row r="46" spans="2:23" x14ac:dyDescent="0.25">
      <c r="B46" s="15" t="s">
        <v>63</v>
      </c>
      <c r="C46" s="14">
        <v>5</v>
      </c>
      <c r="D46" s="14">
        <v>3</v>
      </c>
      <c r="E46" s="14">
        <v>4</v>
      </c>
      <c r="H46" s="15" t="s">
        <v>63</v>
      </c>
      <c r="I46" s="14">
        <f>I48</f>
        <v>2</v>
      </c>
      <c r="J46" s="14">
        <f t="shared" ref="J46:K46" si="22">J48</f>
        <v>3</v>
      </c>
      <c r="K46" s="14">
        <f t="shared" si="22"/>
        <v>3</v>
      </c>
      <c r="N46" s="15" t="s">
        <v>63</v>
      </c>
      <c r="O46" s="14">
        <f>O48</f>
        <v>3</v>
      </c>
      <c r="P46" s="14">
        <f t="shared" ref="P46:Q46" si="23">P48</f>
        <v>2</v>
      </c>
      <c r="Q46" s="14">
        <f t="shared" si="23"/>
        <v>0</v>
      </c>
      <c r="T46" s="15" t="s">
        <v>63</v>
      </c>
      <c r="U46" s="14">
        <f>U48</f>
        <v>3</v>
      </c>
      <c r="V46" s="14">
        <f>V48</f>
        <v>2</v>
      </c>
      <c r="W46" s="14">
        <f>W48</f>
        <v>2</v>
      </c>
    </row>
    <row r="47" spans="2:23" x14ac:dyDescent="0.25">
      <c r="B47" s="14">
        <f>SUM(C46:E46)</f>
        <v>12</v>
      </c>
      <c r="C47" s="14" t="s">
        <v>82</v>
      </c>
      <c r="D47" s="14" t="s">
        <v>83</v>
      </c>
      <c r="E47" s="14" t="s">
        <v>84</v>
      </c>
      <c r="H47" s="14">
        <f>SUM(I46:K46)</f>
        <v>8</v>
      </c>
      <c r="I47" s="14" t="s">
        <v>82</v>
      </c>
      <c r="J47" s="14" t="s">
        <v>83</v>
      </c>
      <c r="K47" s="14" t="s">
        <v>84</v>
      </c>
      <c r="N47" s="14">
        <f>SUM(O46:Q46)</f>
        <v>5</v>
      </c>
      <c r="O47" s="14" t="s">
        <v>82</v>
      </c>
      <c r="P47" s="14" t="s">
        <v>83</v>
      </c>
      <c r="Q47" s="14" t="s">
        <v>84</v>
      </c>
      <c r="T47" s="14">
        <f>SUM(U46:W46)</f>
        <v>7</v>
      </c>
      <c r="U47" s="14" t="s">
        <v>82</v>
      </c>
      <c r="V47" s="14" t="s">
        <v>83</v>
      </c>
      <c r="W47" s="14" t="s">
        <v>84</v>
      </c>
    </row>
    <row r="48" spans="2:23" x14ac:dyDescent="0.25">
      <c r="B48" s="14"/>
      <c r="C48" s="14">
        <v>5</v>
      </c>
      <c r="D48" s="14">
        <v>3</v>
      </c>
      <c r="E48" s="14">
        <v>4</v>
      </c>
      <c r="H48" s="14"/>
      <c r="I48" s="14">
        <v>2</v>
      </c>
      <c r="J48" s="14">
        <v>3</v>
      </c>
      <c r="K48" s="14">
        <v>3</v>
      </c>
      <c r="N48" s="14"/>
      <c r="O48" s="14">
        <v>3</v>
      </c>
      <c r="P48" s="14">
        <v>2</v>
      </c>
      <c r="Q48" s="14">
        <v>0</v>
      </c>
      <c r="T48" s="14"/>
      <c r="U48" s="14">
        <v>3</v>
      </c>
      <c r="V48" s="14">
        <v>2</v>
      </c>
      <c r="W48" s="14">
        <v>2</v>
      </c>
    </row>
    <row r="49" spans="3:5" x14ac:dyDescent="0.25">
      <c r="C49" s="23">
        <f>C48/$B$47</f>
        <v>0.41666666666666669</v>
      </c>
      <c r="D49" s="23">
        <f t="shared" ref="D49:E49" si="24">D48/$B$47</f>
        <v>0.25</v>
      </c>
      <c r="E49" s="23">
        <f t="shared" si="24"/>
        <v>0.33333333333333331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Legacy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ferreyra</dc:creator>
  <cp:lastModifiedBy>landon ferreyra</cp:lastModifiedBy>
  <dcterms:created xsi:type="dcterms:W3CDTF">2024-09-19T13:58:46Z</dcterms:created>
  <dcterms:modified xsi:type="dcterms:W3CDTF">2024-10-14T17:35:14Z</dcterms:modified>
</cp:coreProperties>
</file>