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<sst xmlns="http://schemas.openxmlformats.org/spreadsheetml/2006/main" count="28" uniqueCount="28">
  <si>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Home Team</t>
  </si>
  <si>
    <t>Away Team</t>
  </si>
  <si>
    <t>Home ORTG</t>
  </si>
  <si>
    <t>Away ORTG</t>
  </si>
  <si>
    <t>Home Ast/TO</t>
  </si>
  <si>
    <t>Away Ast/TO</t>
  </si>
  <si>
    <t>H-Team Win Rate Progressive</t>
  </si>
  <si>
    <t>H-Team Win Rate Total</t>
  </si>
  <si>
    <t>A-Team Win Rate Progressive</t>
  </si>
  <si>
    <t>A-Team Win Rate Total</t>
  </si>
  <si>
    <t>Home Starting 5 ORTG</t>
  </si>
  <si>
    <t>Home Starting 5 DRTG</t>
  </si>
  <si>
    <t>Away Starting 5 ORTG</t>
  </si>
  <si>
    <t>Away Starting 5 DRTG</t>
  </si>
  <si>
    <t>Home Score</t>
  </si>
  <si>
    <t>Away Score</t>
  </si>
  <si>
    <t>CHI</t>
  </si>
  <si>
    <t>BOS</t>
  </si>
  <si>
    <t>BKN</t>
  </si>
  <si>
    <t>UTA</t>
  </si>
  <si>
    <t>POR</t>
  </si>
  <si>
    <t>DEN</t>
  </si>
  <si>
    <t>CHA</t>
  </si>
  <si>
    <t>HOU</t>
  </si>
  <si>
    <t>SAC</t>
  </si>
  <si>
    <t>IND</t>
  </si>
  <si>
    <t>MEM</t>
  </si>
  <si>
    <t>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</si>
</sst>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1.13"/>
    <col customWidth="1" min="2" max="2" width="10.63"/>
    <col customWidth="1" min="3" max="3" width="11.88"/>
    <col customWidth="1" min="4" max="4" width="12.38"/>
    <col customWidth="1" min="7" max="7" width="23.63"/>
    <col customWidth="1" min="8" max="8" width="22.0"/>
    <col customWidth="1" min="9" max="9" width="23.25"/>
    <col customWidth="1" min="10" max="10" width="22.0"/>
    <col customWidth="1" min="11" max="11" width="18.5"/>
    <col customWidth="1" min="12" max="12" width="18.75"/>
    <col customWidth="1" min="13" max="13" width="18.13"/>
    <col customWidth="1" min="14" max="14" width="17.75"/>
    <col customWidth="1" min="22" max="22" width="10.75"/>
    <col customWidth="1" min="23" max="23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113.4</v>
      </c>
      <c r="D2" s="1">
        <v>120.4</v>
      </c>
      <c r="E2" s="1">
        <v>1.92</v>
      </c>
      <c r="F2" s="1">
        <v>2.19</v>
      </c>
      <c r="G2" s="2">
        <f t="shared" ref="G2:H2" si="1">13/29</f>
        <v>0.4482758621</v>
      </c>
      <c r="H2" s="2">
        <f t="shared" si="1"/>
        <v>0.4482758621</v>
      </c>
      <c r="I2" s="2">
        <f t="shared" ref="I2:J2" si="2">22/28</f>
        <v>0.7857142857</v>
      </c>
      <c r="J2" s="2">
        <f t="shared" si="2"/>
        <v>0.7857142857</v>
      </c>
      <c r="K2" s="1">
        <v>109.7</v>
      </c>
      <c r="L2" s="1">
        <v>111.1</v>
      </c>
      <c r="M2" s="1">
        <v>124.7</v>
      </c>
      <c r="N2" s="1">
        <v>104.1</v>
      </c>
    </row>
    <row r="3">
      <c r="A3" s="1" t="s">
        <v>18</v>
      </c>
      <c r="B3" s="1" t="s">
        <v>19</v>
      </c>
      <c r="C3" s="1">
        <v>111.8</v>
      </c>
      <c r="D3" s="1">
        <v>110.9</v>
      </c>
      <c r="E3" s="1">
        <v>1.677</v>
      </c>
      <c r="F3" s="1">
        <v>1.306</v>
      </c>
      <c r="G3" s="2">
        <f t="shared" ref="G3:H3" si="3">11/28</f>
        <v>0.3928571429</v>
      </c>
      <c r="H3" s="2">
        <f t="shared" si="3"/>
        <v>0.3928571429</v>
      </c>
      <c r="I3" s="2">
        <f t="shared" ref="I3:J3" si="4">7/27</f>
        <v>0.2592592593</v>
      </c>
      <c r="J3" s="2">
        <f t="shared" si="4"/>
        <v>0.2592592593</v>
      </c>
      <c r="K3" s="1">
        <v>79.4</v>
      </c>
      <c r="L3" s="1">
        <v>109.4</v>
      </c>
      <c r="M3" s="1">
        <v>121.8</v>
      </c>
      <c r="N3" s="1">
        <v>120.6</v>
      </c>
    </row>
    <row r="4">
      <c r="A4" s="1" t="s">
        <v>20</v>
      </c>
      <c r="B4" s="1" t="s">
        <v>21</v>
      </c>
      <c r="C4" s="1">
        <v>107.9</v>
      </c>
      <c r="D4" s="1">
        <v>116.9</v>
      </c>
      <c r="E4" s="1">
        <v>1.39</v>
      </c>
      <c r="F4" s="1">
        <v>2.1</v>
      </c>
      <c r="G4" s="2">
        <f t="shared" ref="G4:H4" si="5">9/27</f>
        <v>0.3333333333</v>
      </c>
      <c r="H4" s="2">
        <f t="shared" si="5"/>
        <v>0.3333333333</v>
      </c>
      <c r="I4" s="2">
        <f t="shared" ref="I4:J4" si="6">14/25</f>
        <v>0.56</v>
      </c>
      <c r="J4" s="2">
        <f t="shared" si="6"/>
        <v>0.56</v>
      </c>
      <c r="K4" s="1">
        <v>97.7</v>
      </c>
      <c r="L4" s="1">
        <v>115.9</v>
      </c>
      <c r="M4" s="1">
        <v>135.5</v>
      </c>
      <c r="N4" s="1">
        <v>114.4</v>
      </c>
    </row>
    <row r="5">
      <c r="A5" s="1" t="s">
        <v>22</v>
      </c>
      <c r="B5" s="1" t="s">
        <v>23</v>
      </c>
      <c r="C5" s="1">
        <v>108.9</v>
      </c>
      <c r="D5" s="1">
        <v>112.4</v>
      </c>
      <c r="E5" s="1">
        <v>1.457</v>
      </c>
      <c r="F5" s="1">
        <v>1.696</v>
      </c>
      <c r="G5" s="2">
        <f t="shared" ref="G5:H5" si="7">7/28</f>
        <v>0.25</v>
      </c>
      <c r="H5" s="2">
        <f t="shared" si="7"/>
        <v>0.25</v>
      </c>
      <c r="I5" s="2">
        <f t="shared" ref="I5:J5" si="8">18/27</f>
        <v>0.6666666667</v>
      </c>
      <c r="J5" s="2">
        <f t="shared" si="8"/>
        <v>0.6666666667</v>
      </c>
      <c r="K5" s="1">
        <v>100.0</v>
      </c>
      <c r="L5" s="1">
        <v>104.3</v>
      </c>
      <c r="M5" s="1">
        <v>110.6</v>
      </c>
      <c r="N5" s="1">
        <v>104.3</v>
      </c>
    </row>
    <row r="6">
      <c r="A6" s="1" t="s">
        <v>24</v>
      </c>
      <c r="B6" s="1" t="s">
        <v>25</v>
      </c>
      <c r="C6" s="1">
        <v>115.4</v>
      </c>
      <c r="D6" s="1">
        <v>113.7</v>
      </c>
      <c r="E6" s="1">
        <v>1.91</v>
      </c>
      <c r="F6" s="1">
        <v>1.877</v>
      </c>
      <c r="G6" s="1">
        <v>0.448</v>
      </c>
      <c r="H6" s="1">
        <v>0.448</v>
      </c>
      <c r="I6" s="2">
        <f t="shared" ref="I6:J6" si="9">13/28</f>
        <v>0.4642857143</v>
      </c>
      <c r="J6" s="2">
        <f t="shared" si="9"/>
        <v>0.4642857143</v>
      </c>
      <c r="K6" s="1">
        <v>115.9</v>
      </c>
      <c r="L6" s="1">
        <v>112.6</v>
      </c>
      <c r="M6" s="1">
        <v>113.6</v>
      </c>
      <c r="N6" s="1">
        <v>99.1</v>
      </c>
    </row>
    <row r="7">
      <c r="A7" s="1" t="s">
        <v>26</v>
      </c>
      <c r="B7" s="1" t="s">
        <v>27</v>
      </c>
      <c r="C7" s="1">
        <v>117.2</v>
      </c>
      <c r="D7" s="1">
        <v>111.3</v>
      </c>
      <c r="E7" s="1">
        <v>1.8</v>
      </c>
      <c r="F7" s="1">
        <v>1.5</v>
      </c>
      <c r="G7" s="1">
        <v>0.69</v>
      </c>
      <c r="H7" s="1">
        <v>0.69</v>
      </c>
      <c r="I7" s="1">
        <v>0.552</v>
      </c>
      <c r="J7" s="1">
        <v>0.552</v>
      </c>
      <c r="K7" s="1">
        <v>115.1</v>
      </c>
      <c r="L7" s="1">
        <v>107.8</v>
      </c>
      <c r="M7" s="1">
        <v>117.0</v>
      </c>
      <c r="N7" s="1">
        <v>102.0</v>
      </c>
    </row>
    <row r="24">
      <c r="K24" s="3"/>
      <c r="L24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43">
      <c r="K43" s="3"/>
      <c r="L43" s="3"/>
    </row>
    <row r="59">
      <c r="M59" s="3"/>
      <c r="N59" s="3"/>
    </row>
    <row r="89">
      <c r="C89" s="3"/>
      <c r="D89" s="3"/>
      <c r="E89" s="3"/>
    </row>
    <row r="90">
      <c r="C90" s="3"/>
      <c r="D90" s="3"/>
      <c r="E90" s="3"/>
    </row>
  </sheetData>
  <drawing r:id="rId1"/>
</worksheet>
</file>