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parinpatel/Documents/AllCourses/SCM-651 (Business Analytics)/"/>
    </mc:Choice>
  </mc:AlternateContent>
  <xr:revisionPtr revIDLastSave="0" documentId="13_ncr:1_{E4F7467D-5E9A-1548-B51E-2B4E6603A6D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rice vs. Demand" sheetId="1" r:id="rId1"/>
    <sheet name="Q1A" sheetId="2" r:id="rId2"/>
    <sheet name="Q2" sheetId="4" r:id="rId3"/>
  </sheets>
  <definedNames>
    <definedName name="solver_adj" localSheetId="2" hidden="1">'Q2'!$I$4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'Q2'!$I$6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'Q2'!$I$8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50000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 s="1"/>
  <c r="I8" i="4" s="1"/>
  <c r="I7" i="4" l="1"/>
  <c r="I9" i="4" s="1"/>
  <c r="F5" i="4"/>
  <c r="F6" i="4" s="1"/>
  <c r="F7" i="4" s="1"/>
  <c r="C5" i="4"/>
  <c r="C6" i="4" s="1"/>
  <c r="C7" i="4" s="1"/>
  <c r="C2" i="1"/>
  <c r="D2" i="1" s="1"/>
  <c r="E2" i="1" l="1"/>
  <c r="F2" i="1"/>
  <c r="C8" i="4"/>
  <c r="C9" i="4" s="1"/>
  <c r="F8" i="4"/>
  <c r="F9" i="4" s="1"/>
  <c r="E3" i="1"/>
  <c r="D5" i="1"/>
  <c r="F5" i="1" s="1"/>
  <c r="D10" i="1"/>
  <c r="F10" i="1" s="1"/>
  <c r="D11" i="1"/>
  <c r="F11" i="1" s="1"/>
  <c r="D12" i="1"/>
  <c r="F12" i="1" s="1"/>
  <c r="D13" i="1"/>
  <c r="F13" i="1" s="1"/>
  <c r="D18" i="1"/>
  <c r="F18" i="1" s="1"/>
  <c r="D19" i="1"/>
  <c r="F19" i="1" s="1"/>
  <c r="D20" i="1"/>
  <c r="F20" i="1" s="1"/>
  <c r="D21" i="1"/>
  <c r="F21" i="1" s="1"/>
  <c r="C3" i="1"/>
  <c r="D3" i="1" s="1"/>
  <c r="F3" i="1" s="1"/>
  <c r="C4" i="1"/>
  <c r="D4" i="1" s="1"/>
  <c r="C5" i="1"/>
  <c r="C6" i="1"/>
  <c r="D6" i="1" s="1"/>
  <c r="C7" i="1"/>
  <c r="D7" i="1" s="1"/>
  <c r="C8" i="1"/>
  <c r="D8" i="1" s="1"/>
  <c r="C9" i="1"/>
  <c r="D9" i="1" s="1"/>
  <c r="C10" i="1"/>
  <c r="C11" i="1"/>
  <c r="C12" i="1"/>
  <c r="C13" i="1"/>
  <c r="C14" i="1"/>
  <c r="D14" i="1" s="1"/>
  <c r="C15" i="1"/>
  <c r="D15" i="1" s="1"/>
  <c r="C16" i="1"/>
  <c r="D16" i="1" s="1"/>
  <c r="C17" i="1"/>
  <c r="D17" i="1" s="1"/>
  <c r="C18" i="1"/>
  <c r="C19" i="1"/>
  <c r="C20" i="1"/>
  <c r="C21" i="1"/>
  <c r="C22" i="1"/>
  <c r="D22" i="1" s="1"/>
  <c r="F9" i="1" l="1"/>
  <c r="E9" i="1"/>
  <c r="F16" i="1"/>
  <c r="E16" i="1"/>
  <c r="F14" i="1"/>
  <c r="E14" i="1"/>
  <c r="F17" i="1"/>
  <c r="E17" i="1"/>
  <c r="F8" i="1"/>
  <c r="E8" i="1"/>
  <c r="F15" i="1"/>
  <c r="E15" i="1"/>
  <c r="F7" i="1"/>
  <c r="E7" i="1"/>
  <c r="F22" i="1"/>
  <c r="E22" i="1"/>
  <c r="F6" i="1"/>
  <c r="E6" i="1"/>
  <c r="E5" i="1"/>
  <c r="E12" i="1"/>
  <c r="E11" i="1"/>
  <c r="E13" i="1"/>
  <c r="E20" i="1"/>
  <c r="E18" i="1"/>
  <c r="E21" i="1"/>
  <c r="E19" i="1"/>
  <c r="F4" i="1"/>
  <c r="E4" i="1"/>
  <c r="E10" i="1"/>
</calcChain>
</file>

<file path=xl/sharedStrings.xml><?xml version="1.0" encoding="utf-8"?>
<sst xmlns="http://schemas.openxmlformats.org/spreadsheetml/2006/main" count="33" uniqueCount="18">
  <si>
    <t>Price</t>
  </si>
  <si>
    <t>% Purchased</t>
  </si>
  <si>
    <t>Revenue</t>
  </si>
  <si>
    <t>Profit</t>
  </si>
  <si>
    <t>Book Cost</t>
  </si>
  <si>
    <t>Predicted Profit
(Price-Book Cost)*Predicted Sales</t>
  </si>
  <si>
    <t>Revenue
Price*Predicted Sales</t>
  </si>
  <si>
    <t>Predicted Sales
Predicted % Purchased*100,000</t>
  </si>
  <si>
    <t>Predicted %
14.098*Price^-1.872</t>
  </si>
  <si>
    <t>Power regression:
y = 14.098*x^-1.872</t>
  </si>
  <si>
    <t>* Plot in the tab Q1A</t>
  </si>
  <si>
    <t>Book Price</t>
  </si>
  <si>
    <t>Prediction %</t>
  </si>
  <si>
    <t>Units Sold Per 100k</t>
  </si>
  <si>
    <t>Publisher sells books to us at $5.00 each. No Minimum Orders</t>
  </si>
  <si>
    <t>Publisher sells books to us at $4.50 each. If we sell 30k books</t>
  </si>
  <si>
    <t>Publisher sells books to us at $4.00 each. If we sell 50k books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</si>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</sst>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2" applyFont="1"/>
    <xf numFmtId="164" fontId="0" fillId="0" borderId="0" xfId="1" applyNumberFormat="1" applyFont="1"/>
    <xf numFmtId="9" fontId="0" fillId="0" borderId="0" xfId="3" applyFont="1"/>
    <xf numFmtId="44" fontId="0" fillId="0" borderId="0" xfId="0" applyNumberFormat="1"/>
    <xf numFmtId="44" fontId="2" fillId="0" borderId="0" xfId="2" applyFont="1"/>
    <xf numFmtId="9" fontId="2" fillId="0" borderId="0" xfId="3" applyNumberFormat="1" applyFont="1"/>
    <xf numFmtId="10" fontId="2" fillId="0" borderId="0" xfId="3" applyNumberFormat="1" applyFont="1"/>
    <xf numFmtId="164" fontId="2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/>
    <xf numFmtId="44" fontId="0" fillId="2" borderId="0" xfId="2" applyFont="1" applyFill="1"/>
    <xf numFmtId="0" fontId="0" fillId="0" borderId="0" xfId="0" applyFill="1" applyAlignment="1">
      <alignment horizontal="center" wrapText="1"/>
    </xf>
    <xf numFmtId="43" fontId="0" fillId="0" borderId="0" xfId="1" applyFont="1"/>
    <xf numFmtId="8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5" borderId="0" xfId="0" applyFill="1"/>
    <xf numFmtId="0" fontId="0" fillId="3" borderId="3" xfId="0" applyFill="1" applyBorder="1"/>
    <xf numFmtId="44" fontId="0" fillId="3" borderId="4" xfId="2" applyFont="1" applyFill="1" applyBorder="1"/>
    <xf numFmtId="0" fontId="0" fillId="3" borderId="5" xfId="0" applyFill="1" applyBorder="1"/>
    <xf numFmtId="44" fontId="2" fillId="3" borderId="6" xfId="2" applyFont="1" applyFill="1" applyBorder="1"/>
    <xf numFmtId="10" fontId="2" fillId="3" borderId="6" xfId="3" applyNumberFormat="1" applyFont="1" applyFill="1" applyBorder="1"/>
    <xf numFmtId="164" fontId="2" fillId="3" borderId="6" xfId="1" applyNumberFormat="1" applyFont="1" applyFill="1" applyBorder="1"/>
    <xf numFmtId="0" fontId="0" fillId="4" borderId="0" xfId="0" applyFont="1" applyFill="1"/>
    <xf numFmtId="0" fontId="0" fillId="5" borderId="0" xfId="0" applyFill="1" applyBorder="1"/>
    <xf numFmtId="10" fontId="0" fillId="0" borderId="6" xfId="3" applyNumberFormat="1" applyFont="1" applyBorder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556740803937613"/>
                  <c:y val="-0.509250573125908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ln w="0">
                          <a:noFill/>
                        </a:ln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ln w="0">
                          <a:noFill/>
                        </a:ln>
                      </a:rPr>
                      <a:t>y = 14.098x</a:t>
                    </a:r>
                    <a:r>
                      <a:rPr lang="en-US" sz="1600" baseline="30000">
                        <a:ln w="0">
                          <a:noFill/>
                        </a:ln>
                      </a:rPr>
                      <a:t>-1.872</a:t>
                    </a:r>
                    <a:br>
                      <a:rPr lang="en-US" sz="1600" baseline="0">
                        <a:ln w="0">
                          <a:noFill/>
                        </a:ln>
                      </a:rPr>
                    </a:br>
                    <a:r>
                      <a:rPr lang="en-US" sz="1600" baseline="0">
                        <a:ln w="0">
                          <a:noFill/>
                        </a:ln>
                      </a:rPr>
                      <a:t>R² = 0.9908</a:t>
                    </a:r>
                    <a:endParaRPr lang="en-US" sz="1600">
                      <a:ln w="0">
                        <a:noFill/>
                      </a:ln>
                    </a:endParaRPr>
                  </a:p>
                </c:rich>
              </c:tx>
              <c:numFmt formatCode="General" sourceLinked="0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 w="0"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F-B84B-A80A-1F42AE81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91695"/>
        <c:axId val="1037993375"/>
      </c:scatterChart>
      <c:valAx>
        <c:axId val="10379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93375"/>
        <c:crosses val="autoZero"/>
        <c:crossBetween val="midCat"/>
      </c:valAx>
      <c:valAx>
        <c:axId val="1037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4149DF-6C88-8249-A5DE-F5CC48C14BA4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F5528-36CD-224C-942F-7A929BC346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zoomScale="130" zoomScaleNormal="130" workbookViewId="0">
      <selection activeCell="I7" sqref="I7"/>
    </sheetView>
  </sheetViews>
  <sheetFormatPr baseColWidth="10" defaultColWidth="8.83203125" defaultRowHeight="15" x14ac:dyDescent="0.2"/>
  <cols>
    <col min="1" max="1" width="8.5" customWidth="1"/>
    <col min="2" max="2" width="13.6640625" bestFit="1" customWidth="1"/>
    <col min="3" max="3" width="17.6640625" customWidth="1"/>
    <col min="4" max="4" width="25.1640625" customWidth="1"/>
    <col min="5" max="5" width="17.1640625" customWidth="1"/>
    <col min="6" max="6" width="26" customWidth="1"/>
  </cols>
  <sheetData>
    <row r="1" spans="1:8" ht="32" customHeight="1" x14ac:dyDescent="0.2">
      <c r="A1" t="s">
        <v>0</v>
      </c>
      <c r="B1" t="s">
        <v>1</v>
      </c>
      <c r="C1" s="9" t="s">
        <v>8</v>
      </c>
      <c r="D1" s="9" t="s">
        <v>7</v>
      </c>
      <c r="E1" s="9" t="s">
        <v>6</v>
      </c>
      <c r="F1" s="9" t="s">
        <v>5</v>
      </c>
      <c r="H1" s="12" t="s">
        <v>4</v>
      </c>
    </row>
    <row r="2" spans="1:8" ht="16" x14ac:dyDescent="0.2">
      <c r="A2" s="5">
        <v>5</v>
      </c>
      <c r="B2" s="6">
        <v>0.65</v>
      </c>
      <c r="C2" s="7">
        <f>14.098*A2^-1.872</f>
        <v>0.69292408674781014</v>
      </c>
      <c r="D2" s="8">
        <f>100000*C2</f>
        <v>69292.408674781007</v>
      </c>
      <c r="E2" s="5">
        <f>D2*A2</f>
        <v>346462.04337390501</v>
      </c>
      <c r="F2" s="5">
        <f>(A2-$H$2)*D2</f>
        <v>0</v>
      </c>
      <c r="H2" s="11">
        <v>5</v>
      </c>
    </row>
    <row r="3" spans="1:8" ht="16" x14ac:dyDescent="0.2">
      <c r="A3" s="5">
        <v>6</v>
      </c>
      <c r="B3" s="6">
        <v>0.5</v>
      </c>
      <c r="C3" s="7">
        <f t="shared" ref="C3:C22" si="0">14.098*A3^-1.872</f>
        <v>0.49255912094665855</v>
      </c>
      <c r="D3" s="8">
        <f>100000*C3</f>
        <v>49255.912094665851</v>
      </c>
      <c r="E3" s="5">
        <f t="shared" ref="E3:E22" si="1">D3*A3</f>
        <v>295535.47256799508</v>
      </c>
      <c r="F3" s="5">
        <f t="shared" ref="F3:F22" si="2">(A3-$H$2)*D3</f>
        <v>49255.912094665851</v>
      </c>
    </row>
    <row r="4" spans="1:8" ht="16" x14ac:dyDescent="0.2">
      <c r="A4" s="5">
        <v>7</v>
      </c>
      <c r="B4" s="6">
        <v>0.4</v>
      </c>
      <c r="C4" s="7">
        <f t="shared" si="0"/>
        <v>0.36909144187581711</v>
      </c>
      <c r="D4" s="8">
        <f>100000*C4</f>
        <v>36909.144187581711</v>
      </c>
      <c r="E4" s="5">
        <f>D4*A4</f>
        <v>258364.00931307196</v>
      </c>
      <c r="F4" s="5">
        <f t="shared" si="2"/>
        <v>73818.288375163422</v>
      </c>
    </row>
    <row r="5" spans="1:8" ht="16" x14ac:dyDescent="0.2">
      <c r="A5" s="5">
        <v>8</v>
      </c>
      <c r="B5" s="6">
        <v>0.32</v>
      </c>
      <c r="C5" s="7">
        <f t="shared" si="0"/>
        <v>0.28745710707060823</v>
      </c>
      <c r="D5" s="8">
        <f t="shared" ref="D5:D22" si="3">100000*C5</f>
        <v>28745.710707060822</v>
      </c>
      <c r="E5" s="5">
        <f t="shared" si="1"/>
        <v>229965.68565648657</v>
      </c>
      <c r="F5" s="5">
        <f t="shared" si="2"/>
        <v>86237.132121182469</v>
      </c>
    </row>
    <row r="6" spans="1:8" ht="16" x14ac:dyDescent="0.2">
      <c r="A6" s="5">
        <v>9</v>
      </c>
      <c r="B6" s="6">
        <v>0.25</v>
      </c>
      <c r="C6" s="7">
        <f t="shared" si="0"/>
        <v>0.23057675801164021</v>
      </c>
      <c r="D6" s="8">
        <f t="shared" si="3"/>
        <v>23057.67580116402</v>
      </c>
      <c r="E6" s="5">
        <f t="shared" si="1"/>
        <v>207519.08221047616</v>
      </c>
      <c r="F6" s="5">
        <f t="shared" si="2"/>
        <v>92230.703204656078</v>
      </c>
    </row>
    <row r="7" spans="1:8" ht="16" x14ac:dyDescent="0.2">
      <c r="A7" s="5">
        <v>10</v>
      </c>
      <c r="B7" s="6">
        <v>0.2</v>
      </c>
      <c r="C7" s="7">
        <f t="shared" si="0"/>
        <v>0.18930300422121596</v>
      </c>
      <c r="D7" s="8">
        <f t="shared" si="3"/>
        <v>18930.300422121596</v>
      </c>
      <c r="E7" s="5">
        <f t="shared" si="1"/>
        <v>189303.00422121596</v>
      </c>
      <c r="F7" s="5">
        <f t="shared" si="2"/>
        <v>94651.50211060798</v>
      </c>
    </row>
    <row r="8" spans="1:8" ht="16" x14ac:dyDescent="0.2">
      <c r="A8" s="5">
        <v>11</v>
      </c>
      <c r="B8" s="6">
        <v>0.16</v>
      </c>
      <c r="C8" s="7">
        <f t="shared" si="0"/>
        <v>0.15836908211415465</v>
      </c>
      <c r="D8" s="8">
        <f t="shared" si="3"/>
        <v>15836.908211415464</v>
      </c>
      <c r="E8" s="5">
        <f t="shared" si="1"/>
        <v>174205.99032557011</v>
      </c>
      <c r="F8" s="5">
        <f t="shared" si="2"/>
        <v>95021.449268492783</v>
      </c>
    </row>
    <row r="9" spans="1:8" ht="16" x14ac:dyDescent="0.2">
      <c r="A9" s="5">
        <v>12</v>
      </c>
      <c r="B9" s="6">
        <v>0.13</v>
      </c>
      <c r="C9" s="7">
        <f t="shared" si="0"/>
        <v>0.13456441064041047</v>
      </c>
      <c r="D9" s="8">
        <f t="shared" si="3"/>
        <v>13456.441064041048</v>
      </c>
      <c r="E9" s="5">
        <f t="shared" si="1"/>
        <v>161477.29276849257</v>
      </c>
      <c r="F9" s="5">
        <f t="shared" si="2"/>
        <v>94195.087448287333</v>
      </c>
    </row>
    <row r="10" spans="1:8" ht="16" x14ac:dyDescent="0.2">
      <c r="A10" s="5">
        <v>13</v>
      </c>
      <c r="B10" s="6">
        <v>0.11</v>
      </c>
      <c r="C10" s="7">
        <f t="shared" si="0"/>
        <v>0.11583920030461227</v>
      </c>
      <c r="D10" s="8">
        <f t="shared" si="3"/>
        <v>11583.920030461228</v>
      </c>
      <c r="E10" s="5">
        <f t="shared" si="1"/>
        <v>150590.96039599596</v>
      </c>
      <c r="F10" s="5">
        <f t="shared" si="2"/>
        <v>92671.360243689822</v>
      </c>
    </row>
    <row r="11" spans="1:8" ht="16" x14ac:dyDescent="0.2">
      <c r="A11" s="5">
        <v>14</v>
      </c>
      <c r="B11" s="6">
        <v>9.5000000000000001E-2</v>
      </c>
      <c r="C11" s="7">
        <f t="shared" si="0"/>
        <v>0.10083372784364156</v>
      </c>
      <c r="D11" s="8">
        <f t="shared" si="3"/>
        <v>10083.372784364155</v>
      </c>
      <c r="E11" s="5">
        <f t="shared" si="1"/>
        <v>141167.21898109818</v>
      </c>
      <c r="F11" s="5">
        <f t="shared" si="2"/>
        <v>90750.355059277397</v>
      </c>
    </row>
    <row r="12" spans="1:8" ht="16" x14ac:dyDescent="0.2">
      <c r="A12" s="5">
        <v>15</v>
      </c>
      <c r="B12" s="6">
        <v>0.08</v>
      </c>
      <c r="C12" s="7">
        <f t="shared" si="0"/>
        <v>8.8616515538890578E-2</v>
      </c>
      <c r="D12" s="8">
        <f t="shared" si="3"/>
        <v>8861.6515538890581</v>
      </c>
      <c r="E12" s="5">
        <f t="shared" si="1"/>
        <v>132924.77330833586</v>
      </c>
      <c r="F12" s="5">
        <f t="shared" si="2"/>
        <v>88616.515538890584</v>
      </c>
    </row>
    <row r="13" spans="1:8" ht="16" x14ac:dyDescent="0.2">
      <c r="A13" s="5">
        <v>16</v>
      </c>
      <c r="B13" s="6">
        <v>7.0000000000000007E-2</v>
      </c>
      <c r="C13" s="7">
        <f t="shared" si="0"/>
        <v>7.8531681888279928E-2</v>
      </c>
      <c r="D13" s="8">
        <f t="shared" si="3"/>
        <v>7853.1681888279927</v>
      </c>
      <c r="E13" s="5">
        <f t="shared" si="1"/>
        <v>125650.69102124788</v>
      </c>
      <c r="F13" s="5">
        <f t="shared" si="2"/>
        <v>86384.850077107927</v>
      </c>
    </row>
    <row r="14" spans="1:8" ht="16" x14ac:dyDescent="0.2">
      <c r="A14" s="5">
        <v>17</v>
      </c>
      <c r="B14" s="6">
        <v>6.3E-2</v>
      </c>
      <c r="C14" s="7">
        <f t="shared" si="0"/>
        <v>7.010631266444263E-2</v>
      </c>
      <c r="D14" s="8">
        <f t="shared" si="3"/>
        <v>7010.631266444263</v>
      </c>
      <c r="E14" s="5">
        <f t="shared" si="1"/>
        <v>119180.73152955247</v>
      </c>
      <c r="F14" s="5">
        <f t="shared" si="2"/>
        <v>84127.575197331156</v>
      </c>
    </row>
    <row r="15" spans="1:8" ht="16" x14ac:dyDescent="0.2">
      <c r="A15" s="5">
        <v>18</v>
      </c>
      <c r="B15" s="6">
        <v>5.8000000000000003E-2</v>
      </c>
      <c r="C15" s="7">
        <f t="shared" si="0"/>
        <v>6.2992287077296968E-2</v>
      </c>
      <c r="D15" s="8">
        <f t="shared" si="3"/>
        <v>6299.2287077296969</v>
      </c>
      <c r="E15" s="5">
        <f t="shared" si="1"/>
        <v>113386.11673913454</v>
      </c>
      <c r="F15" s="5">
        <f t="shared" si="2"/>
        <v>81889.973200486056</v>
      </c>
    </row>
    <row r="16" spans="1:8" ht="16" x14ac:dyDescent="0.2">
      <c r="A16" s="5">
        <v>19</v>
      </c>
      <c r="B16" s="6">
        <v>5.2999999999999999E-2</v>
      </c>
      <c r="C16" s="7">
        <f t="shared" si="0"/>
        <v>5.6928634286817013E-2</v>
      </c>
      <c r="D16" s="8">
        <f t="shared" si="3"/>
        <v>5692.8634286817014</v>
      </c>
      <c r="E16" s="5">
        <f t="shared" si="1"/>
        <v>108164.40514495232</v>
      </c>
      <c r="F16" s="5">
        <f t="shared" si="2"/>
        <v>79700.088001543816</v>
      </c>
    </row>
    <row r="17" spans="1:6" ht="16" x14ac:dyDescent="0.2">
      <c r="A17" s="5">
        <v>20</v>
      </c>
      <c r="B17" s="6">
        <v>4.9000000000000002E-2</v>
      </c>
      <c r="C17" s="7">
        <f t="shared" si="0"/>
        <v>5.1716527239469616E-2</v>
      </c>
      <c r="D17" s="8">
        <f t="shared" si="3"/>
        <v>5171.6527239469615</v>
      </c>
      <c r="E17" s="5">
        <f t="shared" si="1"/>
        <v>103433.05447893923</v>
      </c>
      <c r="F17" s="5">
        <f t="shared" si="2"/>
        <v>77574.790859204426</v>
      </c>
    </row>
    <row r="18" spans="1:6" ht="16" x14ac:dyDescent="0.2">
      <c r="A18" s="5">
        <v>21</v>
      </c>
      <c r="B18" s="6">
        <v>4.5999999999999999E-2</v>
      </c>
      <c r="C18" s="7">
        <f t="shared" si="0"/>
        <v>4.7202281057612906E-2</v>
      </c>
      <c r="D18" s="8">
        <f t="shared" si="3"/>
        <v>4720.2281057612909</v>
      </c>
      <c r="E18" s="5">
        <f t="shared" si="1"/>
        <v>99124.79022098711</v>
      </c>
      <c r="F18" s="5">
        <f t="shared" si="2"/>
        <v>75523.649692180654</v>
      </c>
    </row>
    <row r="19" spans="1:6" ht="16" x14ac:dyDescent="0.2">
      <c r="A19" s="5">
        <v>22</v>
      </c>
      <c r="B19" s="6">
        <v>4.3999999999999997E-2</v>
      </c>
      <c r="C19" s="7">
        <f t="shared" si="0"/>
        <v>4.3265551874049714E-2</v>
      </c>
      <c r="D19" s="8">
        <f t="shared" si="3"/>
        <v>4326.5551874049715</v>
      </c>
      <c r="E19" s="5">
        <f t="shared" si="1"/>
        <v>95184.214122909369</v>
      </c>
      <c r="F19" s="5">
        <f t="shared" si="2"/>
        <v>73551.438185884515</v>
      </c>
    </row>
    <row r="20" spans="1:6" ht="16" x14ac:dyDescent="0.2">
      <c r="A20" s="5">
        <v>23</v>
      </c>
      <c r="B20" s="6">
        <v>4.2999999999999997E-2</v>
      </c>
      <c r="C20" s="7">
        <f t="shared" si="0"/>
        <v>3.9810991802954027E-2</v>
      </c>
      <c r="D20" s="8">
        <f t="shared" si="3"/>
        <v>3981.0991802954027</v>
      </c>
      <c r="E20" s="5">
        <f t="shared" si="1"/>
        <v>91565.281146794267</v>
      </c>
      <c r="F20" s="5">
        <f t="shared" si="2"/>
        <v>71659.785245317253</v>
      </c>
    </row>
    <row r="21" spans="1:6" ht="16" x14ac:dyDescent="0.2">
      <c r="A21" s="5">
        <v>24</v>
      </c>
      <c r="B21" s="6">
        <v>4.2000000000000003E-2</v>
      </c>
      <c r="C21" s="7">
        <f t="shared" si="0"/>
        <v>3.676224810576998E-2</v>
      </c>
      <c r="D21" s="8">
        <f t="shared" si="3"/>
        <v>3676.2248105769982</v>
      </c>
      <c r="E21" s="5">
        <f t="shared" si="1"/>
        <v>88229.395453847959</v>
      </c>
      <c r="F21" s="5">
        <f t="shared" si="2"/>
        <v>69848.271400962971</v>
      </c>
    </row>
    <row r="22" spans="1:6" ht="16" x14ac:dyDescent="0.2">
      <c r="A22" s="5">
        <v>25</v>
      </c>
      <c r="B22" s="6">
        <v>4.1000000000000002E-2</v>
      </c>
      <c r="C22" s="7">
        <f t="shared" si="0"/>
        <v>3.4057581926180067E-2</v>
      </c>
      <c r="D22" s="8">
        <f t="shared" si="3"/>
        <v>3405.7581926180069</v>
      </c>
      <c r="E22" s="5">
        <f t="shared" si="1"/>
        <v>85143.954815450168</v>
      </c>
      <c r="F22" s="5">
        <f t="shared" si="2"/>
        <v>68115.163852360143</v>
      </c>
    </row>
    <row r="24" spans="1:6" x14ac:dyDescent="0.2">
      <c r="A24" t="s">
        <v>10</v>
      </c>
      <c r="B24" s="1"/>
    </row>
    <row r="25" spans="1:6" x14ac:dyDescent="0.2">
      <c r="A25" s="10" t="s">
        <v>9</v>
      </c>
      <c r="B25" s="1"/>
    </row>
    <row r="26" spans="1:6" x14ac:dyDescent="0.2">
      <c r="B26" s="1"/>
    </row>
    <row r="27" spans="1:6" x14ac:dyDescent="0.2">
      <c r="B27" s="1"/>
    </row>
    <row r="28" spans="1:6" x14ac:dyDescent="0.2">
      <c r="B28" s="3"/>
    </row>
    <row r="29" spans="1:6" x14ac:dyDescent="0.2">
      <c r="C29" s="13"/>
    </row>
    <row r="30" spans="1:6" x14ac:dyDescent="0.2">
      <c r="C30" s="3"/>
    </row>
    <row r="34" spans="2:27" x14ac:dyDescent="0.2"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">
      <c r="B35" s="2"/>
      <c r="C35" s="1"/>
    </row>
    <row r="36" spans="2:27" x14ac:dyDescent="0.2">
      <c r="B36" s="2"/>
      <c r="C36" s="1"/>
    </row>
    <row r="37" spans="2:27" x14ac:dyDescent="0.2">
      <c r="B37" s="2"/>
      <c r="C37" s="1"/>
    </row>
    <row r="38" spans="2:27" x14ac:dyDescent="0.2">
      <c r="B38" s="2"/>
      <c r="C38" s="1"/>
    </row>
    <row r="39" spans="2:27" x14ac:dyDescent="0.2">
      <c r="B39" s="2"/>
      <c r="C39" s="1"/>
    </row>
    <row r="40" spans="2:27" x14ac:dyDescent="0.2">
      <c r="B40" s="2"/>
      <c r="C40" s="1"/>
    </row>
    <row r="41" spans="2:27" x14ac:dyDescent="0.2">
      <c r="B41" s="2"/>
      <c r="C41" s="1"/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91F7-BE39-0C44-9EAE-B3C1B80886F5}">
  <dimension ref="A1:K15"/>
  <sheetViews>
    <sheetView zoomScale="217" zoomScaleNormal="217" workbookViewId="0">
      <selection activeCell="E9" sqref="E9"/>
    </sheetView>
  </sheetViews>
  <sheetFormatPr baseColWidth="10" defaultRowHeight="15" x14ac:dyDescent="0.2"/>
  <cols>
    <col min="1" max="1" width="2.5" customWidth="1"/>
    <col min="2" max="2" width="15.83203125" bestFit="1" customWidth="1"/>
    <col min="3" max="3" width="12.5" bestFit="1" customWidth="1"/>
    <col min="4" max="4" width="5" customWidth="1"/>
    <col min="5" max="5" width="15.83203125" bestFit="1" customWidth="1"/>
    <col min="6" max="6" width="12.5" bestFit="1" customWidth="1"/>
    <col min="7" max="7" width="5" customWidth="1"/>
    <col min="8" max="8" width="15.83203125" bestFit="1" customWidth="1"/>
    <col min="9" max="9" width="12.5" bestFit="1" customWidth="1"/>
    <col min="10" max="10" width="2.5" customWidth="1"/>
  </cols>
  <sheetData>
    <row r="1" spans="1:1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1" ht="31" customHeight="1" x14ac:dyDescent="0.2">
      <c r="A2" s="15"/>
      <c r="B2" s="27" t="s">
        <v>14</v>
      </c>
      <c r="C2" s="28"/>
      <c r="D2" s="17"/>
      <c r="E2" s="27" t="s">
        <v>15</v>
      </c>
      <c r="F2" s="28"/>
      <c r="G2" s="17"/>
      <c r="H2" s="27" t="s">
        <v>16</v>
      </c>
      <c r="I2" s="28"/>
      <c r="J2" s="15"/>
    </row>
    <row r="3" spans="1:11" x14ac:dyDescent="0.2">
      <c r="A3" s="15"/>
      <c r="B3" s="18" t="s">
        <v>4</v>
      </c>
      <c r="C3" s="19">
        <v>5</v>
      </c>
      <c r="D3" s="17"/>
      <c r="E3" s="18" t="s">
        <v>4</v>
      </c>
      <c r="F3" s="19">
        <v>4.5</v>
      </c>
      <c r="G3" s="17"/>
      <c r="H3" s="18" t="s">
        <v>4</v>
      </c>
      <c r="I3" s="19">
        <v>4</v>
      </c>
      <c r="J3" s="16"/>
      <c r="K3" s="9"/>
    </row>
    <row r="4" spans="1:11" ht="16" x14ac:dyDescent="0.2">
      <c r="A4" s="15"/>
      <c r="B4" s="20" t="s">
        <v>11</v>
      </c>
      <c r="C4" s="21">
        <v>10.733944953166791</v>
      </c>
      <c r="D4" s="17"/>
      <c r="E4" s="20" t="s">
        <v>11</v>
      </c>
      <c r="F4" s="21">
        <v>7.8195507204880581</v>
      </c>
      <c r="G4" s="17"/>
      <c r="H4" s="20" t="s">
        <v>11</v>
      </c>
      <c r="I4" s="21">
        <v>5.9521365307276604</v>
      </c>
      <c r="J4" s="15"/>
    </row>
    <row r="5" spans="1:11" ht="16" x14ac:dyDescent="0.2">
      <c r="A5" s="15"/>
      <c r="B5" s="20" t="s">
        <v>12</v>
      </c>
      <c r="C5" s="22">
        <f>14.098*C4^-1.872</f>
        <v>0.16579673631003006</v>
      </c>
      <c r="D5" s="17"/>
      <c r="E5" s="20" t="s">
        <v>12</v>
      </c>
      <c r="F5" s="22">
        <f>14.098*F4^-1.872</f>
        <v>0.29999994478394021</v>
      </c>
      <c r="G5" s="17"/>
      <c r="H5" s="20" t="s">
        <v>12</v>
      </c>
      <c r="I5" s="22">
        <f>14.098*I4^-1.872</f>
        <v>0.49999984115528967</v>
      </c>
      <c r="J5" s="15"/>
    </row>
    <row r="6" spans="1:11" ht="16" x14ac:dyDescent="0.2">
      <c r="A6" s="15"/>
      <c r="B6" s="20" t="s">
        <v>13</v>
      </c>
      <c r="C6" s="23">
        <f>100000*C5</f>
        <v>16579.673631003006</v>
      </c>
      <c r="D6" s="17"/>
      <c r="E6" s="20" t="s">
        <v>13</v>
      </c>
      <c r="F6" s="23">
        <f>100000*F5</f>
        <v>29999.994478394019</v>
      </c>
      <c r="G6" s="17"/>
      <c r="H6" s="20" t="s">
        <v>13</v>
      </c>
      <c r="I6" s="23">
        <f>100000*I5</f>
        <v>49999.984115528969</v>
      </c>
      <c r="J6" s="15"/>
    </row>
    <row r="7" spans="1:11" ht="16" x14ac:dyDescent="0.2">
      <c r="A7" s="15"/>
      <c r="B7" s="20" t="s">
        <v>2</v>
      </c>
      <c r="C7" s="21">
        <f>C6*C4</f>
        <v>177965.30409665726</v>
      </c>
      <c r="D7" s="17"/>
      <c r="E7" s="20" t="s">
        <v>2</v>
      </c>
      <c r="F7" s="21">
        <f>F6*F4</f>
        <v>234586.47843816373</v>
      </c>
      <c r="G7" s="17"/>
      <c r="H7" s="20" t="s">
        <v>2</v>
      </c>
      <c r="I7" s="21">
        <f>I6*I4</f>
        <v>297606.73198984272</v>
      </c>
      <c r="J7" s="15"/>
    </row>
    <row r="8" spans="1:11" ht="16" x14ac:dyDescent="0.2">
      <c r="A8" s="15"/>
      <c r="B8" s="20" t="s">
        <v>3</v>
      </c>
      <c r="C8" s="21">
        <f>(C4-C3)*C6</f>
        <v>95066.935941642208</v>
      </c>
      <c r="D8" s="17"/>
      <c r="E8" s="20" t="s">
        <v>3</v>
      </c>
      <c r="F8" s="21">
        <f>(F4-F3)*F6</f>
        <v>99586.50328539063</v>
      </c>
      <c r="G8" s="25"/>
      <c r="H8" s="20" t="s">
        <v>3</v>
      </c>
      <c r="I8" s="21">
        <f>(I4-I3)*I6</f>
        <v>97606.795527726848</v>
      </c>
      <c r="J8" s="15"/>
    </row>
    <row r="9" spans="1:11" x14ac:dyDescent="0.2">
      <c r="A9" s="24"/>
      <c r="B9" s="20" t="s">
        <v>17</v>
      </c>
      <c r="C9" s="26">
        <f>C8/C7</f>
        <v>0.53418803414630223</v>
      </c>
      <c r="D9" s="17"/>
      <c r="E9" s="20" t="s">
        <v>17</v>
      </c>
      <c r="F9" s="26">
        <f>F8/F7</f>
        <v>0.42451936679564983</v>
      </c>
      <c r="G9" s="17"/>
      <c r="H9" s="20" t="s">
        <v>17</v>
      </c>
      <c r="I9" s="26">
        <f>I8/I7</f>
        <v>0.32797240463988614</v>
      </c>
      <c r="J9" s="15"/>
    </row>
    <row r="10" spans="1:1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5" spans="1:11" x14ac:dyDescent="0.2">
      <c r="C15" s="4"/>
    </row>
  </sheetData>
  <mergeCells count="3">
    <mergeCell ref="B2:C2"/>
    <mergeCell ref="E2:F2"/>
    <mergeCell ref="H2:I2"/>
  </mergeCells>
  <conditionalFormatting sqref="F8 C8 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F9 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Price vs. Demand</vt:lpstr>
      <vt:lpstr>Q2</vt:lpstr>
      <vt:lpstr>Q1A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Parin Patel </dc:creator>
  <cp:keywords/>
  <dc:description/>
  <cp:lastModifiedBy>Microsoft Office User</cp:lastModifiedBy>
  <dcterms:created xsi:type="dcterms:W3CDTF">2014-02-20T19:33:25Z</dcterms:created>
  <dcterms:modified xsi:type="dcterms:W3CDTF">2020-06-30T21:02:43Z</dcterms:modified>
  <cp:category/>
</cp:coreProperties>
</file>