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Laurier\CP631\git\Term-Project\parallel liz\"/>
    </mc:Choice>
  </mc:AlternateContent>
  <bookViews>
    <workbookView xWindow="0" yWindow="0" windowWidth="20490" windowHeight="7530" activeTab="1"/>
  </bookViews>
  <sheets>
    <sheet name="commands" sheetId="6" r:id="rId1"/>
    <sheet name="benchmarks1" sheetId="7" r:id="rId2"/>
    <sheet name="benchmarks2" sheetId="9" r:id="rId3"/>
    <sheet name="Sheet1" sheetId="8" r:id="rId4"/>
    <sheet name="parallel" sheetId="1" r:id="rId5"/>
    <sheet name="parallel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7" l="1"/>
  <c r="R96" i="7"/>
  <c r="R95" i="7"/>
  <c r="R94" i="7"/>
  <c r="R93" i="7"/>
  <c r="Q97" i="7"/>
  <c r="Q96" i="7"/>
  <c r="Q95" i="7"/>
  <c r="Q94" i="7"/>
  <c r="Q93" i="7"/>
  <c r="J93" i="7"/>
  <c r="L93" i="7" s="1"/>
  <c r="J94" i="7"/>
  <c r="L94" i="7" s="1"/>
  <c r="J95" i="7"/>
  <c r="L95" i="7" s="1"/>
  <c r="J96" i="7"/>
  <c r="L96" i="7" s="1"/>
  <c r="J97" i="7"/>
  <c r="L97" i="7" s="1"/>
  <c r="J92" i="7"/>
  <c r="L92" i="7" s="1"/>
  <c r="I93" i="7"/>
  <c r="K93" i="7" s="1"/>
  <c r="I94" i="7"/>
  <c r="K94" i="7" s="1"/>
  <c r="I95" i="7"/>
  <c r="K95" i="7" s="1"/>
  <c r="I96" i="7"/>
  <c r="K96" i="7" s="1"/>
  <c r="I97" i="7"/>
  <c r="K97" i="7" s="1"/>
  <c r="I92" i="7"/>
  <c r="K92" i="7" s="1"/>
  <c r="F93" i="7"/>
  <c r="F94" i="7"/>
  <c r="F95" i="7"/>
  <c r="F96" i="7"/>
  <c r="F97" i="7"/>
  <c r="F92" i="7"/>
  <c r="I77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J77" i="9"/>
  <c r="L77" i="9" s="1"/>
  <c r="I77" i="9"/>
  <c r="K77" i="9" s="1"/>
  <c r="F77" i="9"/>
  <c r="J76" i="9"/>
  <c r="L76" i="9" s="1"/>
  <c r="I76" i="9"/>
  <c r="K76" i="9" s="1"/>
  <c r="F76" i="9"/>
  <c r="K75" i="9"/>
  <c r="J75" i="9"/>
  <c r="L75" i="9" s="1"/>
  <c r="I75" i="9"/>
  <c r="F75" i="9"/>
  <c r="J74" i="9"/>
  <c r="L74" i="9" s="1"/>
  <c r="I74" i="9"/>
  <c r="K74" i="9" s="1"/>
  <c r="F74" i="9"/>
  <c r="J73" i="9"/>
  <c r="L73" i="9" s="1"/>
  <c r="I73" i="9"/>
  <c r="K73" i="9" s="1"/>
  <c r="F73" i="9"/>
  <c r="J72" i="9"/>
  <c r="L72" i="9" s="1"/>
  <c r="I72" i="9"/>
  <c r="K72" i="9" s="1"/>
  <c r="F72" i="9"/>
  <c r="J58" i="9"/>
  <c r="L58" i="9" s="1"/>
  <c r="I58" i="9"/>
  <c r="K58" i="9" s="1"/>
  <c r="F58" i="9"/>
  <c r="J57" i="9"/>
  <c r="L57" i="9" s="1"/>
  <c r="I57" i="9"/>
  <c r="K57" i="9" s="1"/>
  <c r="F57" i="9"/>
  <c r="J56" i="9"/>
  <c r="L56" i="9" s="1"/>
  <c r="I56" i="9"/>
  <c r="K56" i="9" s="1"/>
  <c r="F56" i="9"/>
  <c r="J55" i="9"/>
  <c r="L55" i="9" s="1"/>
  <c r="I55" i="9"/>
  <c r="K55" i="9" s="1"/>
  <c r="F55" i="9"/>
  <c r="J54" i="9"/>
  <c r="L54" i="9" s="1"/>
  <c r="I54" i="9"/>
  <c r="K54" i="9" s="1"/>
  <c r="F54" i="9"/>
  <c r="J53" i="9"/>
  <c r="L53" i="9" s="1"/>
  <c r="I53" i="9"/>
  <c r="K53" i="9" s="1"/>
  <c r="F53" i="9"/>
  <c r="J39" i="9"/>
  <c r="L39" i="9" s="1"/>
  <c r="I39" i="9"/>
  <c r="K39" i="9" s="1"/>
  <c r="F39" i="9"/>
  <c r="J38" i="9"/>
  <c r="L38" i="9" s="1"/>
  <c r="I38" i="9"/>
  <c r="K38" i="9" s="1"/>
  <c r="F38" i="9"/>
  <c r="J37" i="9"/>
  <c r="L37" i="9" s="1"/>
  <c r="I37" i="9"/>
  <c r="K37" i="9" s="1"/>
  <c r="F37" i="9"/>
  <c r="J36" i="9"/>
  <c r="L36" i="9" s="1"/>
  <c r="I36" i="9"/>
  <c r="K36" i="9" s="1"/>
  <c r="F36" i="9"/>
  <c r="J35" i="9"/>
  <c r="L35" i="9" s="1"/>
  <c r="I35" i="9"/>
  <c r="K35" i="9" s="1"/>
  <c r="F35" i="9"/>
  <c r="J34" i="9"/>
  <c r="L34" i="9" s="1"/>
  <c r="I34" i="9"/>
  <c r="K34" i="9" s="1"/>
  <c r="F34" i="9"/>
  <c r="J20" i="9"/>
  <c r="L20" i="9" s="1"/>
  <c r="I20" i="9"/>
  <c r="K20" i="9" s="1"/>
  <c r="F20" i="9"/>
  <c r="J19" i="9"/>
  <c r="L19" i="9" s="1"/>
  <c r="I19" i="9"/>
  <c r="K19" i="9" s="1"/>
  <c r="F19" i="9"/>
  <c r="J18" i="9"/>
  <c r="L18" i="9" s="1"/>
  <c r="I18" i="9"/>
  <c r="K18" i="9" s="1"/>
  <c r="F18" i="9"/>
  <c r="J17" i="9"/>
  <c r="L17" i="9" s="1"/>
  <c r="I17" i="9"/>
  <c r="K17" i="9" s="1"/>
  <c r="F17" i="9"/>
  <c r="J16" i="9"/>
  <c r="L16" i="9" s="1"/>
  <c r="I16" i="9"/>
  <c r="K16" i="9" s="1"/>
  <c r="F16" i="9"/>
  <c r="J15" i="9"/>
  <c r="L15" i="9" s="1"/>
  <c r="I15" i="9"/>
  <c r="K15" i="9" s="1"/>
  <c r="F15" i="9"/>
  <c r="E4" i="6" l="1"/>
  <c r="E5" i="6"/>
  <c r="E6" i="6"/>
  <c r="E7" i="6"/>
  <c r="E8" i="6"/>
  <c r="E3" i="6"/>
  <c r="D4" i="6"/>
  <c r="D5" i="6"/>
  <c r="D6" i="6"/>
  <c r="D7" i="6"/>
  <c r="D8" i="6"/>
  <c r="D3" i="6"/>
  <c r="D10" i="6"/>
  <c r="D11" i="6"/>
  <c r="D12" i="6"/>
  <c r="D13" i="6"/>
  <c r="D14" i="6"/>
  <c r="D9" i="6"/>
  <c r="E11" i="6"/>
  <c r="E12" i="6"/>
  <c r="E13" i="6"/>
  <c r="E14" i="6"/>
  <c r="E9" i="6"/>
  <c r="E2" i="6"/>
  <c r="D2" i="6"/>
  <c r="F2" i="6"/>
  <c r="I73" i="7"/>
  <c r="K73" i="7" s="1"/>
  <c r="J73" i="7"/>
  <c r="L73" i="7" s="1"/>
  <c r="I74" i="7"/>
  <c r="J74" i="7"/>
  <c r="L74" i="7" s="1"/>
  <c r="I75" i="7"/>
  <c r="J75" i="7"/>
  <c r="L75" i="7" s="1"/>
  <c r="I76" i="7"/>
  <c r="J76" i="7"/>
  <c r="L76" i="7" s="1"/>
  <c r="J77" i="7"/>
  <c r="L77" i="7" s="1"/>
  <c r="J72" i="7"/>
  <c r="L72" i="7" s="1"/>
  <c r="I72" i="7"/>
  <c r="K77" i="7"/>
  <c r="K76" i="7"/>
  <c r="K75" i="7"/>
  <c r="K74" i="7"/>
  <c r="K72" i="7"/>
  <c r="I54" i="7"/>
  <c r="K54" i="7" s="1"/>
  <c r="J54" i="7"/>
  <c r="L54" i="7" s="1"/>
  <c r="I55" i="7"/>
  <c r="J55" i="7"/>
  <c r="L55" i="7" s="1"/>
  <c r="I56" i="7"/>
  <c r="J56" i="7"/>
  <c r="L56" i="7" s="1"/>
  <c r="I57" i="7"/>
  <c r="K57" i="7" s="1"/>
  <c r="J57" i="7"/>
  <c r="L57" i="7" s="1"/>
  <c r="I58" i="7"/>
  <c r="J58" i="7"/>
  <c r="L58" i="7" s="1"/>
  <c r="J53" i="7"/>
  <c r="L53" i="7" s="1"/>
  <c r="I53" i="7"/>
  <c r="K53" i="7" s="1"/>
  <c r="K58" i="7"/>
  <c r="K56" i="7"/>
  <c r="K55" i="7"/>
  <c r="I35" i="7"/>
  <c r="K35" i="7" s="1"/>
  <c r="J35" i="7"/>
  <c r="L35" i="7" s="1"/>
  <c r="I36" i="7"/>
  <c r="K36" i="7" s="1"/>
  <c r="J36" i="7"/>
  <c r="L36" i="7" s="1"/>
  <c r="I37" i="7"/>
  <c r="K37" i="7" s="1"/>
  <c r="J37" i="7"/>
  <c r="L37" i="7" s="1"/>
  <c r="I38" i="7"/>
  <c r="K38" i="7" s="1"/>
  <c r="J38" i="7"/>
  <c r="L38" i="7" s="1"/>
  <c r="I39" i="7"/>
  <c r="K39" i="7" s="1"/>
  <c r="J39" i="7"/>
  <c r="L39" i="7" s="1"/>
  <c r="J34" i="7"/>
  <c r="L34" i="7" s="1"/>
  <c r="I34" i="7"/>
  <c r="K34" i="7" s="1"/>
  <c r="I16" i="7"/>
  <c r="K16" i="7" s="1"/>
  <c r="J16" i="7"/>
  <c r="L16" i="7" s="1"/>
  <c r="I17" i="7"/>
  <c r="K17" i="7" s="1"/>
  <c r="J17" i="7"/>
  <c r="L17" i="7" s="1"/>
  <c r="I18" i="7"/>
  <c r="K18" i="7" s="1"/>
  <c r="J18" i="7"/>
  <c r="L18" i="7" s="1"/>
  <c r="I19" i="7"/>
  <c r="K19" i="7" s="1"/>
  <c r="J19" i="7"/>
  <c r="L19" i="7" s="1"/>
  <c r="I20" i="7"/>
  <c r="K20" i="7" s="1"/>
  <c r="J20" i="7"/>
  <c r="L20" i="7" s="1"/>
  <c r="J15" i="7"/>
  <c r="L15" i="7" s="1"/>
  <c r="I15" i="7"/>
  <c r="K15" i="7" s="1"/>
  <c r="F73" i="7"/>
  <c r="F74" i="7"/>
  <c r="F75" i="7"/>
  <c r="F76" i="7"/>
  <c r="F77" i="7"/>
  <c r="F72" i="7"/>
  <c r="F54" i="7"/>
  <c r="F55" i="7"/>
  <c r="F56" i="7"/>
  <c r="F57" i="7"/>
  <c r="F58" i="7"/>
  <c r="F53" i="7"/>
  <c r="F35" i="7" l="1"/>
  <c r="F36" i="7"/>
  <c r="F37" i="7"/>
  <c r="F38" i="7"/>
  <c r="F39" i="7"/>
  <c r="F34" i="7"/>
  <c r="F16" i="7"/>
  <c r="F18" i="7"/>
  <c r="F19" i="7"/>
  <c r="F20" i="7"/>
  <c r="F17" i="7"/>
  <c r="F15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F10" i="6"/>
  <c r="F11" i="6"/>
  <c r="F12" i="6"/>
  <c r="F13" i="6"/>
  <c r="F14" i="6"/>
  <c r="F9" i="6"/>
  <c r="F4" i="6"/>
  <c r="F5" i="6"/>
  <c r="F6" i="6"/>
  <c r="F7" i="6"/>
  <c r="F8" i="6"/>
  <c r="F3" i="6"/>
  <c r="E10" i="6"/>
  <c r="M3" i="1"/>
  <c r="M4" i="1"/>
  <c r="M5" i="1"/>
  <c r="M6" i="1"/>
  <c r="M7" i="1"/>
  <c r="M2" i="1"/>
  <c r="I4" i="1"/>
  <c r="I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<sst xmlns="http://schemas.openxmlformats.org/spreadsheetml/2006/main" count="508" uniqueCount="47">
  <si>
    <t>total run time</t>
  </si>
  <si>
    <t>rule generation time</t>
  </si>
  <si>
    <t>DS1 - support = 0.1, confidence = 0.6</t>
  </si>
  <si>
    <t>DS2  - support = 0.1, confidence = 0.6</t>
  </si>
  <si>
    <t>count time (parallel)</t>
  </si>
  <si>
    <t>DS3 - support = 0.1, confidence = 0.6</t>
  </si>
  <si>
    <t>no of frequesnt itemsets</t>
  </si>
  <si>
    <t>no of rules</t>
  </si>
  <si>
    <t>no of levels</t>
  </si>
  <si>
    <t>Level 1  - 70 frequent itemsets
Level 2  - 58 frequent itemsets
Level 3  - 25 frequent itemsets
Level 4  - 6 frequent itemsets</t>
  </si>
  <si>
    <t>Level 1  - 147 frequent itemsets
Level 2  - 125 frequent itemsets</t>
  </si>
  <si>
    <t xml:space="preserve">Level 1  - 598 frequent itemsets
Level 2  - 404 frequent itemsets
Level 3  - 82 frequent itemsets
Level 4  - 3 frequent itemsets
</t>
  </si>
  <si>
    <t>10min 15sec</t>
  </si>
  <si>
    <t>DS3  - support = 0.01, confidence = 0.3</t>
  </si>
  <si>
    <t>?</t>
  </si>
  <si>
    <t>DS3 - support = 0.1, confidence = 0.3</t>
  </si>
  <si>
    <t>DS11 - support = 0.1, confidence = 0.6</t>
  </si>
  <si>
    <t>7min 56sec</t>
  </si>
  <si>
    <t>ds1</t>
  </si>
  <si>
    <t>ds2</t>
  </si>
  <si>
    <t>ds3</t>
  </si>
  <si>
    <t>ds11</t>
  </si>
  <si>
    <t>static</t>
  </si>
  <si>
    <t>dynamic</t>
  </si>
  <si>
    <t>seconds</t>
  </si>
  <si>
    <t>dataset</t>
  </si>
  <si>
    <t>np</t>
  </si>
  <si>
    <t>support</t>
  </si>
  <si>
    <t>confidence</t>
  </si>
  <si>
    <t>mode</t>
  </si>
  <si>
    <t>perfect</t>
  </si>
  <si>
    <t>KF dynamic</t>
  </si>
  <si>
    <t>FK static</t>
  </si>
  <si>
    <t>SU dynamic</t>
  </si>
  <si>
    <t>SU static</t>
  </si>
  <si>
    <t>ds4</t>
  </si>
  <si>
    <t>Number of CPUs</t>
  </si>
  <si>
    <t>Perfect Speed(seconds)</t>
  </si>
  <si>
    <t>Time dynamic LB (seconds)</t>
  </si>
  <si>
    <t>Time Static LB (seconds)</t>
  </si>
  <si>
    <t>Perfect</t>
  </si>
  <si>
    <t>Static</t>
  </si>
  <si>
    <t>Dynamic</t>
  </si>
  <si>
    <t>Speedup dynamic</t>
  </si>
  <si>
    <t>Karp-Flatt dynamic</t>
  </si>
  <si>
    <t>Speedup static</t>
  </si>
  <si>
    <t>Karp-Flatt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</si>
</sst>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1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168" fontId="0" fillId="0" borderId="0" xfId="0" applyNumberFormat="1"/>
    <xf numFmtId="168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3" borderId="0" xfId="0" applyFill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DS1 - </a:t>
            </a:r>
            <a:r>
              <a:rPr lang="en-US" sz="1400" b="0" i="0" u="none" strike="noStrike" baseline="0">
                <a:effectLst/>
              </a:rPr>
              <a:t>Time to run (seconds) / CPUs 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benchmarks1!$F$14:$F$19</c:f>
              <c:numCache>
                <c:formatCode>General</c:formatCode>
                <c:ptCount val="6"/>
                <c:pt idx="0">
                  <c:v>4.49</c:v>
                </c:pt>
                <c:pt idx="1">
                  <c:v>2.2450000000000001</c:v>
                </c:pt>
                <c:pt idx="2">
                  <c:v>1.1225000000000001</c:v>
                </c:pt>
                <c:pt idx="3">
                  <c:v>0.56125000000000003</c:v>
                </c:pt>
                <c:pt idx="4">
                  <c:v>0.28062500000000001</c:v>
                </c:pt>
                <c:pt idx="5">
                  <c:v>0.14031250000000001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B-4FF1-8553-F1756C5E7060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benchmarks1!$H$14:$H$19</c:f>
              <c:numCache>
                <c:formatCode>General</c:formatCode>
                <c:ptCount val="6"/>
                <c:pt idx="1">
                  <c:v>3.4048729999999998</c:v>
                </c:pt>
                <c:pt idx="2">
                  <c:v>1.9435229999999999</c:v>
                </c:pt>
                <c:pt idx="3">
                  <c:v>1.633813</c:v>
                </c:pt>
                <c:pt idx="4">
                  <c:v>1.3499570000000001</c:v>
                </c:pt>
                <c:pt idx="5">
                  <c:v>1.5115069999999999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B-4FF1-8553-F1756C5E7060}"/>
            </c:ext>
          </c:extLst>
        </c:ser>
        <c:ser>
          <c:idx val="0"/>
          <c:order val="2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benchmarks1!$G$14:$G$19</c:f>
              <c:numCache>
                <c:formatCode>General</c:formatCode>
                <c:ptCount val="6"/>
                <c:pt idx="1">
                  <c:v>16.606268</c:v>
                </c:pt>
                <c:pt idx="2">
                  <c:v>7.3468660000000003</c:v>
                </c:pt>
                <c:pt idx="3">
                  <c:v>6.6377360000000003</c:v>
                </c:pt>
                <c:pt idx="4">
                  <c:v>13.498799999999999</c:v>
                </c:pt>
                <c:pt idx="5">
                  <c:v>13.660195999999999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B-4FF1-8553-F1756C5E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DS5 -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benchmarks1!$E$33</c:f>
              <c:strCache>
                <c:ptCount val="1"/>
                <c:pt idx="0">
                  <c:v>Perfect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benchmarks1!$F$33:$F$38</c:f>
              <c:numCache>
                <c:formatCode>General</c:formatCode>
                <c:ptCount val="6"/>
                <c:pt idx="0">
                  <c:v>147.57900000000001</c:v>
                </c:pt>
                <c:pt idx="1">
                  <c:v>73.789500000000004</c:v>
                </c:pt>
                <c:pt idx="2">
                  <c:v>36.894750000000002</c:v>
                </c:pt>
                <c:pt idx="3">
                  <c:v>18.447375000000001</c:v>
                </c:pt>
                <c:pt idx="4">
                  <c:v>9.2236875000000005</c:v>
                </c:pt>
                <c:pt idx="5">
                  <c:v>4.6118437500000002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43-4922-8BDF-4547159F409A}"/>
            </c:ext>
          </c:extLst>
        </c:ser>
        <c:ser>
          <c:idx val="3"/>
          <c:order val="1"/>
          <c:tx>
            <c:strRef>
              <c:f>benchmarks1!$H$32</c:f>
              <c:strCache>
                <c:ptCount val="1"/>
                <c:pt idx="0">
                  <c:v>Static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benchmarks1!$H$33:$H$38</c:f>
              <c:numCache>
                <c:formatCode>General</c:formatCode>
                <c:ptCount val="6"/>
                <c:pt idx="1">
                  <c:v>59.172030999999997</c:v>
                </c:pt>
                <c:pt idx="2">
                  <c:v>23.670677000000001</c:v>
                </c:pt>
                <c:pt idx="3">
                  <c:v>11.454482</c:v>
                </c:pt>
                <c:pt idx="4">
                  <c:v>7.4842339999999998</c:v>
                </c:pt>
                <c:pt idx="5">
                  <c:v>5.5893259999999998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43-4922-8BDF-4547159F409A}"/>
            </c:ext>
          </c:extLst>
        </c:ser>
        <c:ser>
          <c:idx val="4"/>
          <c:order val="2"/>
          <c:tx>
            <c:strRef>
              <c:f>benchmarks1!$G$32</c:f>
              <c:strCache>
                <c:ptCount val="1"/>
                <c:pt idx="0">
                  <c:v>Dynamic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benchmarks1!$G$33:$G$38</c:f>
              <c:numCache>
                <c:formatCode>General</c:formatCode>
                <c:ptCount val="6"/>
                <c:pt idx="1">
                  <c:v>199.43262300000001</c:v>
                </c:pt>
                <c:pt idx="2">
                  <c:v>100.21658600000001</c:v>
                </c:pt>
                <c:pt idx="3">
                  <c:v>89.444862999999998</c:v>
                </c:pt>
                <c:pt idx="4">
                  <c:v>95.633289000000005</c:v>
                </c:pt>
                <c:pt idx="5">
                  <c:v>118.920745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43-4922-8BDF-4547159F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DS2 -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benchmarks1!$E$52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benchmarks1!$F$52:$F$57</c:f>
              <c:numCache>
                <c:formatCode>General</c:formatCode>
                <c:ptCount val="6"/>
                <c:pt idx="0">
                  <c:v>73.727000000000004</c:v>
                </c:pt>
                <c:pt idx="1">
                  <c:v>36.863500000000002</c:v>
                </c:pt>
                <c:pt idx="2">
                  <c:v>18.431750000000001</c:v>
                </c:pt>
                <c:pt idx="3">
                  <c:v>9.2158750000000005</c:v>
                </c:pt>
                <c:pt idx="4">
                  <c:v>4.6079375000000002</c:v>
                </c:pt>
                <c:pt idx="5">
                  <c:v>2.3039687500000001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8-417C-8FEA-BAC8CAC35B0C}"/>
            </c:ext>
          </c:extLst>
        </c:ser>
        <c:ser>
          <c:idx val="2"/>
          <c:order val="1"/>
          <c:tx>
            <c:strRef>
              <c:f>benchmarks1!$H$51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benchmarks1!$H$52:$H$57</c:f>
              <c:numCache>
                <c:formatCode>General</c:formatCode>
                <c:ptCount val="6"/>
                <c:pt idx="1">
                  <c:v>69.293772000000004</c:v>
                </c:pt>
                <c:pt idx="2">
                  <c:v>29.291989000000001</c:v>
                </c:pt>
                <c:pt idx="3">
                  <c:v>25.352391999999998</c:v>
                </c:pt>
                <c:pt idx="4">
                  <c:v>31.192833</c:v>
                </c:pt>
                <c:pt idx="5">
                  <c:v>65.150000000000006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8-417C-8FEA-BAC8CAC35B0C}"/>
            </c:ext>
          </c:extLst>
        </c:ser>
        <c:ser>
          <c:idx val="1"/>
          <c:order val="2"/>
          <c:tx>
            <c:strRef>
              <c:f>benchmarks1!$G$51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benchmarks1!$G$52:$G$57</c:f>
              <c:numCache>
                <c:formatCode>General</c:formatCode>
                <c:ptCount val="6"/>
                <c:pt idx="1">
                  <c:v>228.40510900000001</c:v>
                </c:pt>
                <c:pt idx="2">
                  <c:v>105.15545299999999</c:v>
                </c:pt>
                <c:pt idx="3">
                  <c:v>91.531963000000005</c:v>
                </c:pt>
                <c:pt idx="4">
                  <c:v>89.705637999999993</c:v>
                </c:pt>
                <c:pt idx="5">
                  <c:v>89.324792000000002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8-417C-8FEA-BAC8CAC3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43344"/>
        <c:axId val="242006688"/>
      </c:lineChart>
      <c:catAx>
        <c:axId val="2388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6688"/>
        <c:crosses val="autoZero"/>
        <c:auto val="1"/>
        <c:lblAlgn val="ctr"/>
        <c:lblOffset val="100"/>
        <c:noMultiLvlLbl val="0"/>
      </c:catAx>
      <c:valAx>
        <c:axId val="242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DS3 -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benchmarks1!$E$52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benchmarks1!$F$71:$F$76</c:f>
              <c:numCache>
                <c:formatCode>General</c:formatCode>
                <c:ptCount val="6"/>
                <c:pt idx="0">
                  <c:v>140.49</c:v>
                </c:pt>
                <c:pt idx="1">
                  <c:v>70.245000000000005</c:v>
                </c:pt>
                <c:pt idx="2">
                  <c:v>35.122500000000002</c:v>
                </c:pt>
                <c:pt idx="3">
                  <c:v>17.561250000000001</c:v>
                </c:pt>
                <c:pt idx="4">
                  <c:v>8.7806250000000006</c:v>
                </c:pt>
                <c:pt idx="5">
                  <c:v>4.3903125000000003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7-4BEE-B7C3-9D50708352BC}"/>
            </c:ext>
          </c:extLst>
        </c:ser>
        <c:ser>
          <c:idx val="1"/>
          <c:order val="1"/>
          <c:tx>
            <c:strRef>
              <c:f>benchmarks1!$H$51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benchmarks1!$H$71:$H$76</c:f>
              <c:numCache>
                <c:formatCode>General</c:formatCode>
                <c:ptCount val="6"/>
                <c:pt idx="1">
                  <c:v>169.31594799999999</c:v>
                </c:pt>
                <c:pt idx="2">
                  <c:v>78.968085000000002</c:v>
                </c:pt>
                <c:pt idx="3">
                  <c:v>76.875411999999997</c:v>
                </c:pt>
                <c:pt idx="4">
                  <c:v>94.163968999999994</c:v>
                </c:pt>
                <c:pt idx="5">
                  <c:v>128.64400000000001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7-4BEE-B7C3-9D50708352BC}"/>
            </c:ext>
          </c:extLst>
        </c:ser>
        <c:ser>
          <c:idx val="2"/>
          <c:order val="2"/>
          <c:tx>
            <c:strRef>
              <c:f>benchmarks1!$G$51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benchmarks1!$G$71:$G$76</c:f>
              <c:numCache>
                <c:formatCode>General</c:formatCode>
                <c:ptCount val="6"/>
                <c:pt idx="1">
                  <c:v>493.903569</c:v>
                </c:pt>
                <c:pt idx="2">
                  <c:v>297.01489700000002</c:v>
                </c:pt>
                <c:pt idx="3">
                  <c:v>263.01683000000003</c:v>
                </c:pt>
                <c:pt idx="4">
                  <c:v>234.289919</c:v>
                </c:pt>
                <c:pt idx="5">
                  <c:v>234.87169499999999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7-4BEE-B7C3-9D507083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0016"/>
        <c:axId val="326312816"/>
      </c:lineChart>
      <c:catAx>
        <c:axId val="2434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2816"/>
        <c:crosses val="autoZero"/>
        <c:auto val="1"/>
        <c:lblAlgn val="ctr"/>
        <c:lblOffset val="100"/>
        <c:noMultiLvlLbl val="0"/>
      </c:catAx>
      <c:valAx>
        <c:axId val="326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DS4 -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benchmarks1!$E$91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benchmarks1!$B$91:$B$96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benchmarks1!$F$91:$F$96</c:f>
              <c:numCache>
                <c:formatCode>General</c:formatCode>
                <c:ptCount val="6"/>
                <c:pt idx="0">
                  <c:v>34.387</c:v>
                </c:pt>
                <c:pt idx="1">
                  <c:v>17.1935</c:v>
                </c:pt>
                <c:pt idx="2">
                  <c:v>8.5967500000000001</c:v>
                </c:pt>
                <c:pt idx="3">
                  <c:v>4.2983750000000001</c:v>
                </c:pt>
                <c:pt idx="4">
                  <c:v>2.1491875</c:v>
                </c:pt>
                <c:pt idx="5">
                  <c:v>1.07459375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D-4326-9BD7-2567647D6D86}"/>
            </c:ext>
          </c:extLst>
        </c:ser>
        <c:ser>
          <c:idx val="1"/>
          <c:order val="1"/>
          <c:tx>
            <c:strRef>
              <c:f>benchmarks1!$H$90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benchmarks1!$H$91:$H$96</c:f>
              <c:numCache>
                <c:formatCode>General</c:formatCode>
                <c:ptCount val="6"/>
                <c:pt idx="1">
                  <c:v>21.149856</c:v>
                </c:pt>
                <c:pt idx="2">
                  <c:v>11.549403</c:v>
                </c:pt>
                <c:pt idx="3">
                  <c:v>7.0240900000000002</c:v>
                </c:pt>
                <c:pt idx="4">
                  <c:v>4.5893040000000003</c:v>
                </c:pt>
                <c:pt idx="5">
                  <c:v>2.3775900000000001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D-4326-9BD7-2567647D6D86}"/>
            </c:ext>
          </c:extLst>
        </c:ser>
        <c:ser>
          <c:idx val="2"/>
          <c:order val="2"/>
          <c:tx>
            <c:strRef>
              <c:f>benchmarks1!$G$90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benchmarks1!$G$91:$G$96</c:f>
              <c:numCache>
                <c:formatCode>General</c:formatCode>
                <c:ptCount val="6"/>
                <c:pt idx="1">
                  <c:v>80.918368999999998</c:v>
                </c:pt>
                <c:pt idx="2">
                  <c:v>15.70299</c:v>
                </c:pt>
                <c:pt idx="3">
                  <c:v>12.739561</c:v>
                </c:pt>
                <c:pt idx="4">
                  <c:v>10.725018</c:v>
                </c:pt>
                <c:pt idx="5">
                  <c:v>10.889367999999999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D-4326-9BD7-2567647D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68496"/>
        <c:axId val="296056512"/>
      </c:lineChart>
      <c:catAx>
        <c:axId val="2444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6512"/>
        <c:crosses val="autoZero"/>
        <c:auto val="1"/>
        <c:lblAlgn val="ctr"/>
        <c:lblOffset val="100"/>
        <c:noMultiLvlLbl val="0"/>
      </c:catAx>
      <c:valAx>
        <c:axId val="296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benchmarks2!$G$14:$G$20</c:f>
              <c:numCache>
                <c:formatCode>General</c:formatCode>
                <c:ptCount val="7"/>
                <c:pt idx="1">
                  <c:v>16.675145000000001</c:v>
                </c:pt>
                <c:pt idx="2">
                  <c:v>10.874627</c:v>
                </c:pt>
                <c:pt idx="3">
                  <c:v>7.2323230000000001</c:v>
                </c:pt>
                <c:pt idx="4">
                  <c:v>7.0708409999999997</c:v>
                </c:pt>
                <c:pt idx="5">
                  <c:v>7.0259679999999998</c:v>
                </c:pt>
                <c:pt idx="6">
                  <c:v>13.043614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F50-9026-DEA54C597B0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benchmarks2!$H$14:$H$20</c:f>
              <c:numCache>
                <c:formatCode>General</c:formatCode>
                <c:ptCount val="7"/>
                <c:pt idx="1">
                  <c:v>12.295273</c:v>
                </c:pt>
                <c:pt idx="2">
                  <c:v>4.0288839999999997</c:v>
                </c:pt>
                <c:pt idx="3">
                  <c:v>2.4401999999999999</c:v>
                </c:pt>
                <c:pt idx="4">
                  <c:v>1.911662</c:v>
                </c:pt>
                <c:pt idx="5">
                  <c:v>7.6652360000000002</c:v>
                </c:pt>
                <c:pt idx="6">
                  <c:v>8.0499930000000006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F50-9026-DEA54C597B0D}"/>
            </c:ext>
          </c:extLst>
        </c:ser>
        <c:ser>
          <c:idx val="2"/>
          <c:order val="2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benchmarks2!$F$14:$F$20</c:f>
              <c:numCache>
                <c:formatCode>General</c:formatCode>
                <c:ptCount val="7"/>
                <c:pt idx="0">
                  <c:v>13.740320000000001</c:v>
                </c:pt>
                <c:pt idx="1">
                  <c:v>6.8701600000000003</c:v>
                </c:pt>
                <c:pt idx="2">
                  <c:v>3.4350800000000001</c:v>
                </c:pt>
                <c:pt idx="3">
                  <c:v>1.7175400000000001</c:v>
                </c:pt>
                <c:pt idx="4">
                  <c:v>0.85877000000000003</c:v>
                </c:pt>
                <c:pt idx="5">
                  <c:v>0.42938500000000002</c:v>
                </c:pt>
                <c:pt idx="6">
                  <c:v>0.21469250000000001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2-4F50-9026-DEA54C59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ds11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static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benchmarks2!$H$33:$H$39</c:f>
              <c:numCache>
                <c:formatCode>General</c:formatCode>
                <c:ptCount val="7"/>
                <c:pt idx="1">
                  <c:v>57.094557999999999</c:v>
                </c:pt>
                <c:pt idx="2">
                  <c:v>27.310841</c:v>
                </c:pt>
                <c:pt idx="3">
                  <c:v>15.534045000000001</c:v>
                </c:pt>
                <c:pt idx="4">
                  <c:v>12.897307</c:v>
                </c:pt>
                <c:pt idx="5">
                  <c:v>86.785330000000002</c:v>
                </c:pt>
                <c:pt idx="6">
                  <c:v>89.375791000000007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1E9-989E-C5D7781BC92E}"/>
            </c:ext>
          </c:extLst>
        </c:ser>
        <c:ser>
          <c:idx val="4"/>
          <c:order val="1"/>
          <c:tx>
            <c:v>dynamic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benchmarks2!$G$33:$G$39</c:f>
              <c:numCache>
                <c:formatCode>General</c:formatCode>
                <c:ptCount val="7"/>
                <c:pt idx="1">
                  <c:v>213.38652999999999</c:v>
                </c:pt>
                <c:pt idx="2">
                  <c:v>102.355418</c:v>
                </c:pt>
                <c:pt idx="3">
                  <c:v>96.671707999999995</c:v>
                </c:pt>
                <c:pt idx="4">
                  <c:v>101.977209</c:v>
                </c:pt>
                <c:pt idx="5">
                  <c:v>98.587901000000002</c:v>
                </c:pt>
                <c:pt idx="6">
                  <c:v>116.04351800000001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7-41E9-989E-C5D7781BC92E}"/>
            </c:ext>
          </c:extLst>
        </c:ser>
        <c:ser>
          <c:idx val="5"/>
          <c:order val="2"/>
          <c:tx>
            <c:v>perfect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benchmarks2!$F$33:$F$39</c:f>
              <c:numCache>
                <c:formatCode>General</c:formatCode>
                <c:ptCount val="7"/>
                <c:pt idx="0">
                  <c:v>143.453821</c:v>
                </c:pt>
                <c:pt idx="1">
                  <c:v>71.726910500000002</c:v>
                </c:pt>
                <c:pt idx="2">
                  <c:v>35.863455250000001</c:v>
                </c:pt>
                <c:pt idx="3">
                  <c:v>17.931727625000001</c:v>
                </c:pt>
                <c:pt idx="4">
                  <c:v>8.9658638125000003</c:v>
                </c:pt>
                <c:pt idx="5">
                  <c:v>4.4829319062500002</c:v>
                </c:pt>
                <c:pt idx="6">
                  <c:v>2.2414659531250001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7-41E9-989E-C5D7781B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benchmarks1!$F$52:$F$58</c:f>
              <c:numCache>
                <c:formatCode>General</c:formatCode>
                <c:ptCount val="7"/>
                <c:pt idx="0">
                  <c:v>73.727000000000004</c:v>
                </c:pt>
                <c:pt idx="1">
                  <c:v>36.863500000000002</c:v>
                </c:pt>
                <c:pt idx="2">
                  <c:v>18.431750000000001</c:v>
                </c:pt>
                <c:pt idx="3">
                  <c:v>9.2158750000000005</c:v>
                </c:pt>
                <c:pt idx="4">
                  <c:v>4.6079375000000002</c:v>
                </c:pt>
                <c:pt idx="5">
                  <c:v>2.3039687500000001</c:v>
                </c:pt>
                <c:pt idx="6">
                  <c:v>1.1519843750000001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C-4048-BFB0-9DB7481FEB7C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benchmarks2!$G$52:$G$58</c:f>
              <c:numCache>
                <c:formatCode>General</c:formatCode>
                <c:ptCount val="7"/>
                <c:pt idx="1">
                  <c:v>192.26103599999999</c:v>
                </c:pt>
                <c:pt idx="3">
                  <c:v>200.772133</c:v>
                </c:pt>
                <c:pt idx="4">
                  <c:v>282.18267800000001</c:v>
                </c:pt>
                <c:pt idx="5">
                  <c:v>131.99561800000001</c:v>
                </c:pt>
                <c:pt idx="6">
                  <c:v>86.484694000000005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C-4048-BFB0-9DB7481FEB7C}"/>
            </c:ext>
          </c:extLst>
        </c:ser>
        <c:ser>
          <c:idx val="2"/>
          <c:order val="2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benchmarks2!$H$52:$H$58</c:f>
              <c:numCache>
                <c:formatCode>General</c:formatCode>
                <c:ptCount val="7"/>
                <c:pt idx="1">
                  <c:v>45.652991</c:v>
                </c:pt>
                <c:pt idx="2">
                  <c:v>29.615831</c:v>
                </c:pt>
                <c:pt idx="3">
                  <c:v>25.239875000000001</c:v>
                </c:pt>
                <c:pt idx="4">
                  <c:v>37.164672000000003</c:v>
                </c:pt>
                <c:pt idx="5">
                  <c:v>42.860290999999997</c:v>
                </c:pt>
                <c:pt idx="6">
                  <c:v>59.657412000000001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C-4048-BFB0-9DB7481F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43344"/>
        <c:axId val="242006688"/>
      </c:lineChart>
      <c:catAx>
        <c:axId val="2388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6688"/>
        <c:crosses val="autoZero"/>
        <c:auto val="1"/>
        <c:lblAlgn val="ctr"/>
        <c:lblOffset val="100"/>
        <c:noMultiLvlLbl val="0"/>
      </c:catAx>
      <c:valAx>
        <c:axId val="242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benchmarks1!$B$71:$B$77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benchmarks1!$F$71:$F$77</c:f>
              <c:numCache>
                <c:formatCode>General</c:formatCode>
                <c:ptCount val="7"/>
                <c:pt idx="0">
                  <c:v>140.49</c:v>
                </c:pt>
                <c:pt idx="1">
                  <c:v>70.245000000000005</c:v>
                </c:pt>
                <c:pt idx="2">
                  <c:v>35.122500000000002</c:v>
                </c:pt>
                <c:pt idx="3">
                  <c:v>17.561250000000001</c:v>
                </c:pt>
                <c:pt idx="4">
                  <c:v>8.7806250000000006</c:v>
                </c:pt>
                <c:pt idx="5">
                  <c:v>4.3903125000000003</c:v>
                </c:pt>
                <c:pt idx="6">
                  <c:v>2.1951562500000001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DF9-B701-F5F02441732F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benchmarks1!$H$71:$H$77</c:f>
              <c:numCache>
                <c:formatCode>General</c:formatCode>
                <c:ptCount val="7"/>
                <c:pt idx="1">
                  <c:v>169.31594799999999</c:v>
                </c:pt>
                <c:pt idx="2">
                  <c:v>78.968085000000002</c:v>
                </c:pt>
                <c:pt idx="3">
                  <c:v>76.875411999999997</c:v>
                </c:pt>
                <c:pt idx="4">
                  <c:v>94.163968999999994</c:v>
                </c:pt>
                <c:pt idx="5">
                  <c:v>128.64400000000001</c:v>
                </c:pt>
                <c:pt idx="6">
                  <c:v>165.55195399999999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DF9-B701-F5F02441732F}"/>
            </c:ext>
          </c:extLst>
        </c:ser>
        <c:ser>
          <c:idx val="2"/>
          <c:order val="2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benchmarks1!$G$71:$G$77</c:f>
              <c:numCache>
                <c:formatCode>General</c:formatCode>
                <c:ptCount val="7"/>
                <c:pt idx="1">
                  <c:v>493.903569</c:v>
                </c:pt>
                <c:pt idx="2">
                  <c:v>297.01489700000002</c:v>
                </c:pt>
                <c:pt idx="3">
                  <c:v>263.01683000000003</c:v>
                </c:pt>
                <c:pt idx="4">
                  <c:v>234.289919</c:v>
                </c:pt>
                <c:pt idx="5">
                  <c:v>234.87169499999999</c:v>
                </c:pt>
                <c:pt idx="6">
                  <c:v>349.65370799999999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7-4DF9-B701-F5F02441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0016"/>
        <c:axId val="326312816"/>
      </c:lineChart>
      <c:catAx>
        <c:axId val="2434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2816"/>
        <c:crosses val="autoZero"/>
        <c:auto val="1"/>
        <c:lblAlgn val="ctr"/>
        <c:lblOffset val="100"/>
        <c:noMultiLvlLbl val="0"/>
      </c:catAx>
      <c:valAx>
        <c:axId val="326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6805</xdr:colOff>
      <xdr:row>1</xdr:row>
      <xdr:rowOff>0</xdr:rowOff>
    </xdr:from>
    <xdr:to>
      <xdr:col>12</xdr:col>
      <xdr:colOff>13607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DC716-C8BE-44C8-9A2B-DEF36220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13268</xdr:colOff>
      <xdr:row>21</xdr:row>
      <xdr:rowOff>1702</xdr:rowOff>
    </xdr:from>
    <xdr:to>
      <xdr:col>12</xdr:col>
      <xdr:colOff>1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9B6DD-AA2D-47D9-9FC7-CD4F2DC0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908276</xdr:colOff>
      <xdr:row>39</xdr:row>
      <xdr:rowOff>176894</xdr:rowOff>
    </xdr:from>
    <xdr:to>
      <xdr:col>12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EB31C-4457-4DA5-88F9-F6157C02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6804</xdr:colOff>
      <xdr:row>58</xdr:row>
      <xdr:rowOff>185738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406BB-9FB9-43F8-8FF4-514771A3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898070</xdr:colOff>
      <xdr:row>78</xdr:row>
      <xdr:rowOff>2721</xdr:rowOff>
    </xdr:from>
    <xdr:to>
      <xdr:col>11</xdr:col>
      <xdr:colOff>857249</xdr:colOff>
      <xdr:row>88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18B87-FD4A-4A1E-9619-2B2214B4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6805</xdr:colOff>
      <xdr:row>1</xdr:row>
      <xdr:rowOff>0</xdr:rowOff>
    </xdr:from>
    <xdr:to>
      <xdr:col>12</xdr:col>
      <xdr:colOff>13607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A5D01-A2B8-42EB-AF85-FDA70C0E7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13268</xdr:colOff>
      <xdr:row>21</xdr:row>
      <xdr:rowOff>1702</xdr:rowOff>
    </xdr:from>
    <xdr:to>
      <xdr:col>12</xdr:col>
      <xdr:colOff>1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3F818-6C71-4C9C-A108-A030100CE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908276</xdr:colOff>
      <xdr:row>39</xdr:row>
      <xdr:rowOff>176894</xdr:rowOff>
    </xdr:from>
    <xdr:to>
      <xdr:col>12</xdr:col>
      <xdr:colOff>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B9D88-B890-44D0-9C4E-CC19B991A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6804</xdr:colOff>
      <xdr:row>58</xdr:row>
      <xdr:rowOff>185738</xdr:rowOff>
    </xdr:from>
    <xdr:to>
      <xdr:col>12</xdr:col>
      <xdr:colOff>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93C7D9-C82E-4251-AE17-30525084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90" zoomScaleNormal="90" workbookViewId="0">
      <selection activeCell="C5" sqref="C5:C7"/>
    </sheetView>
  </sheetViews>
  <sheetFormatPr defaultRowHeight="15" x14ac:dyDescent="0.25"/>
  <cols>
    <col min="3" max="3" width="49.85546875" customWidth="1"/>
    <col min="4" max="4" width="17.140625" customWidth="1"/>
    <col min="5" max="5" width="20.42578125" customWidth="1"/>
    <col min="6" max="6" width="19.7109375" customWidth="1"/>
    <col min="7" max="7" width="23.7109375" customWidth="1"/>
    <col min="8" max="8" width="46" customWidth="1"/>
  </cols>
  <sheetData>
    <row r="1" spans="1:8" x14ac:dyDescent="0.25">
      <c r="C1" t="s">
        <v>35</v>
      </c>
      <c r="D1" t="s">
        <v>18</v>
      </c>
      <c r="E1" t="s">
        <v>19</v>
      </c>
      <c r="F1" t="s">
        <v>21</v>
      </c>
      <c r="G1" t="s">
        <v>20</v>
      </c>
      <c r="H1" t="s">
        <v>35</v>
      </c>
    </row>
    <row r="2" spans="1:8" x14ac:dyDescent="0.25">
      <c r="A2">
        <v>0.15</v>
      </c>
      <c r="B2">
        <v>1</v>
      </c>
      <c r="C2" t="str">
        <f>"sqsub -r 120m -o output/serial_"&amp;C$1&amp;"_"&amp;$A$2&amp;"_"&amp;$A$3&amp;".log -q serial --mpp=4G python3 serial-apriori.py  --dataset="&amp;C$1&amp;".txt   --confidence=" &amp;$A$3&amp;"  --support=" &amp; $A$2</f>
        <v>sqsub -r 120m -o output/serial_ds4_0.15_0.85.log -q serial --mpp=4G python3 serial-apriori.py  --dataset=ds4.txt   --confidence=0.85  --support=0.15</v>
      </c>
      <c r="D2" t="str">
        <f>"sqsub -r 120m -o output/serial_"&amp;D$1&amp;"_"&amp;$A$2&amp;"_"&amp;$A$3&amp;".log -q serial --mpp=4G python3 serial-apriori.py  --dataset="&amp;D$1&amp;".txt   --confidence=" &amp;$A$3&amp;"  --support=" &amp; $A$2</f>
        <v>sqsub -r 120m -o output/serial_ds1_0.15_0.85.log -q serial --mpp=4G python3 serial-apriori.py  --dataset=ds1.txt   --confidence=0.85  --support=0.15</v>
      </c>
      <c r="E2" t="str">
        <f>"sqsub -r 120m -o output/serial_"&amp;E$1&amp;"_"&amp;$A$2&amp;"_"&amp;$A$3&amp;".log -q serial --mpp=4G python3 serial-apriori.py  --dataset="&amp;E$1&amp;".txt   --confidence=" &amp;$A$3&amp;"  --support=" &amp; $A$2</f>
        <v>sqsub -r 120m -o output/serial_ds2_0.15_0.85.log -q serial --mpp=4G python3 serial-apriori.py  --dataset=ds2.txt   --confidence=0.85  --support=0.15</v>
      </c>
      <c r="F2" t="str">
        <f>"sqsub -r 120m -o output/serial_"&amp;F$1&amp;"_"&amp;$A$2&amp;"_"&amp;$A$3&amp;".log -q serial -r 4h --mpp=4G python3 serial-apriori.py  --dataset="&amp;F$1&amp;".txt   --confidence=" &amp;$A$3&amp;"  --support=" &amp; $A$2</f>
        <v>sqsub -r 120m -o output/serial_ds11_0.15_0.85.log -q serial -r 4h --mpp=4G python3 serial-apriori.py  --dataset=ds11.txt   --confidence=0.85  --support=0.15</v>
      </c>
      <c r="G2" t="str">
        <f>"sqsub -r 120m -o output/serial_"&amp;G$1&amp;"_"&amp;$A$2&amp;"_"&amp;$A$3&amp;".log -q serial -r 4h python3 serial-apriori.py  --dataset="&amp;G$1&amp;".txt   --confidence=" &amp;$A$3&amp;"  --support=" &amp; $A$2</f>
        <v>sqsub -r 120m -o output/serial_ds3_0.15_0.85.log -q serial -r 4h python3 serial-apriori.py  --dataset=ds3.txt   --confidence=0.85  --support=0.15</v>
      </c>
    </row>
    <row r="3" spans="1:8" x14ac:dyDescent="0.25">
      <c r="A3">
        <v>0.85</v>
      </c>
      <c r="B3">
        <v>2</v>
      </c>
      <c r="C3" t="str">
        <f>"sqsub -r 120m -o output/parallel_"&amp;C$1&amp;"_"&amp;$B3&amp;"_"&amp;$A$2&amp;"_"&amp;$A$3&amp;"_"&amp;$A$4&amp;".log -q mpi  -n "&amp;$B3&amp; "  --mpp=4G python3 parallel-apriori.py  --dataset="&amp;C$1&amp;".txt   --confidence="&amp;$A$3&amp;" --support=" &amp;$A$2 &amp; "  --mode=" &amp;$A$4</f>
        <v>sqsub -r 120m -o output/parallel_ds4_2_0.15_0.85_static.log -q mpi  -n 2  --mpp=4G python3 parallel-apriori.py  --dataset=ds4.txt   --confidence=0.85 --support=0.15  --mode=static</v>
      </c>
      <c r="D3" t="str">
        <f>"sqsub -r 120m -o output/parallel_"&amp;D$1&amp;"_"&amp;$B3&amp;"_"&amp;$A$2&amp;"_"&amp;$A$3&amp;"_"&amp;$A$4&amp;".log -q mpi  -n "&amp;$B3&amp; "  --mpp=4G python3 parallel-apriori.py  --dataset="&amp;D$1&amp;".txt   --confidence="&amp;$A$3&amp;" --support=" &amp;$A$2 &amp; "  --mode=" &amp;$A$4</f>
        <v>sqsub -r 120m -o output/parallel_ds1_2_0.15_0.85_static.log -q mpi  -n 2  --mpp=4G python3 parallel-apriori.py  --dataset=ds1.txt   --confidence=0.85 --support=0.15  --mode=static</v>
      </c>
      <c r="E3" t="str">
        <f>"sqsub -r 120m -o output/parallel_"&amp;E$1&amp;"_"&amp;$B3&amp;"_"&amp;$A$2&amp;"_"&amp;$A$3&amp;"_"&amp;$A$4&amp;".log -q mpi  -n "&amp;$B3&amp; " --mpp=4G  python3 parallel-apriori.py  --dataset="&amp;E$1&amp;".txt   --confidence="&amp;$A$3&amp;" --support=" &amp;$A$2 &amp; "  --mode=" &amp;$A$4</f>
        <v>sqsub -r 120m -o output/parallel_ds2_2_0.15_0.85_static.log -q mpi  -n 2 --mpp=4G  python3 parallel-apriori.py  --dataset=ds2.txt   --confidence=0.85 --support=0.15  --mode=static</v>
      </c>
      <c r="F3" t="str">
        <f>"sqsub -r 120m -o output/parallel_"&amp;F$1&amp;"_"&amp;$B3&amp;"_"&amp;$A$2&amp;"_"&amp;$A$3&amp;"_"&amp;$A$4&amp;".log -q mpi -n "&amp;$B3&amp; " --mpp=4G python3 parallel-apriori.py  --dataset="&amp;F$1&amp;".txt   --confidence="&amp;$A$3&amp;" --support=" &amp;$A$2 &amp; "  --mode=" &amp;$A$4</f>
        <v>sqsub -r 120m -o output/parallel_ds11_2_0.15_0.85_static.log -q mpi -n 2 --mpp=4G python3 parallel-apriori.py  --dataset=ds11.txt   --confidence=0.85 --support=0.15  --mode=static</v>
      </c>
      <c r="G3" t="str">
        <f>"sqsub -r 120m -o output/parallel_"&amp;G$1&amp;"_"&amp;$B3&amp;"_"&amp;$A$2&amp;"_"&amp;$A$3&amp;"_"&amp;$A$4&amp;".log -q mpi -n "&amp;$B3&amp; " --mpp=4G python3 parallel-apriori.py  --dataset="&amp;G$1&amp;".txt   --confidence="&amp;$A$3&amp;" --support=" &amp;$A$2 &amp; "  --mode=" &amp;$A$4</f>
        <v>sqsub -r 120m -o output/parallel_ds3_2_0.15_0.85_static.log -q mpi -n 2 --mpp=4G python3 parallel-apriori.py  --dataset=ds3.txt   --confidence=0.85 --support=0.15  --mode=static</v>
      </c>
    </row>
    <row r="4" spans="1:8" x14ac:dyDescent="0.25">
      <c r="A4" t="s">
        <v>22</v>
      </c>
      <c r="B4">
        <v>4</v>
      </c>
      <c r="C4" t="str">
        <f t="shared" ref="C4:D8" si="0">"sqsub -r 120m -o output/parallel_"&amp;C$1&amp;"_"&amp;$B4&amp;"_"&amp;$A$2&amp;"_"&amp;$A$3&amp;"_"&amp;$A$4&amp;".log -q mpi  -n "&amp;$B4&amp; "  --mpp=4G python3 parallel-apriori.py  --dataset="&amp;C$1&amp;".txt   --confidence="&amp;$A$3&amp;" --support=" &amp;$A$2 &amp; "  --mode=" &amp;$A$4</f>
        <v>sqsub -r 120m -o output/parallel_ds4_4_0.15_0.85_static.log -q mpi  -n 4  --mpp=4G python3 parallel-apriori.py  --dataset=ds4.txt   --confidence=0.85 --support=0.15  --mode=static</v>
      </c>
      <c r="D4" t="str">
        <f t="shared" si="0"/>
        <v>sqsub -r 120m -o output/parallel_ds1_4_0.15_0.85_static.log -q mpi  -n 4  --mpp=4G python3 parallel-apriori.py  --dataset=ds1.txt   --confidence=0.85 --support=0.15  --mode=static</v>
      </c>
      <c r="E4" t="str">
        <f t="shared" ref="E4:E8" si="1">"sqsub -r 120m -o output/parallel_"&amp;E$1&amp;"_"&amp;$B4&amp;"_"&amp;$A$2&amp;"_"&amp;$A$3&amp;"_"&amp;$A$4&amp;".log -q mpi  -n "&amp;$B4&amp; " --mpp=4G  python3 parallel-apriori.py  --dataset="&amp;E$1&amp;".txt   --confidence="&amp;$A$3&amp;" --support=" &amp;$A$2 &amp; "  --mode=" &amp;$A$4</f>
        <v>sqsub -r 120m -o output/parallel_ds2_4_0.15_0.85_static.log -q mpi  -n 4 --mpp=4G  python3 parallel-apriori.py  --dataset=ds2.txt   --confidence=0.85 --support=0.15  --mode=static</v>
      </c>
      <c r="F4" t="str">
        <f t="shared" ref="F4:G8" si="2">"sqsub -r 120m -o output/parallel_"&amp;F$1&amp;"_"&amp;$B4&amp;"_"&amp;$A$2&amp;"_"&amp;$A$3&amp;"_"&amp;$A$4&amp;".log -q mpi -n "&amp;$B4&amp; " --mpp=4G python3 parallel-apriori.py  --dataset="&amp;F$1&amp;".txt   --confidence="&amp;$A$3&amp;" --support=" &amp;$A$2 &amp; "  --mode=" &amp;$A$4</f>
        <v>sqsub -r 120m -o output/parallel_ds11_4_0.15_0.85_static.log -q mpi -n 4 --mpp=4G python3 parallel-apriori.py  --dataset=ds11.txt   --confidence=0.85 --support=0.15  --mode=static</v>
      </c>
      <c r="G4" t="str">
        <f t="shared" si="2"/>
        <v>sqsub -r 120m -o output/parallel_ds3_4_0.15_0.85_static.log -q mpi -n 4 --mpp=4G python3 parallel-apriori.py  --dataset=ds3.txt   --confidence=0.85 --support=0.15  --mode=static</v>
      </c>
    </row>
    <row r="5" spans="1:8" x14ac:dyDescent="0.25">
      <c r="A5" t="s">
        <v>23</v>
      </c>
      <c r="B5">
        <v>8</v>
      </c>
      <c r="C5" t="str">
        <f t="shared" si="0"/>
        <v>sqsub -r 120m -o output/parallel_ds4_8_0.15_0.85_static.log -q mpi  -n 8  --mpp=4G python3 parallel-apriori.py  --dataset=ds4.txt   --confidence=0.85 --support=0.15  --mode=static</v>
      </c>
      <c r="D5" t="str">
        <f t="shared" si="0"/>
        <v>sqsub -r 120m -o output/parallel_ds1_8_0.15_0.85_static.log -q mpi  -n 8  --mpp=4G python3 parallel-apriori.py  --dataset=ds1.txt   --confidence=0.85 --support=0.15  --mode=static</v>
      </c>
      <c r="E5" t="str">
        <f t="shared" si="1"/>
        <v>sqsub -r 120m -o output/parallel_ds2_8_0.15_0.85_static.log -q mpi  -n 8 --mpp=4G  python3 parallel-apriori.py  --dataset=ds2.txt   --confidence=0.85 --support=0.15  --mode=static</v>
      </c>
      <c r="F5" t="str">
        <f t="shared" si="2"/>
        <v>sqsub -r 120m -o output/parallel_ds11_8_0.15_0.85_static.log -q mpi -n 8 --mpp=4G python3 parallel-apriori.py  --dataset=ds11.txt   --confidence=0.85 --support=0.15  --mode=static</v>
      </c>
      <c r="G5" t="str">
        <f t="shared" si="2"/>
        <v>sqsub -r 120m -o output/parallel_ds3_8_0.15_0.85_static.log -q mpi -n 8 --mpp=4G python3 parallel-apriori.py  --dataset=ds3.txt   --confidence=0.85 --support=0.15  --mode=static</v>
      </c>
    </row>
    <row r="6" spans="1:8" x14ac:dyDescent="0.25">
      <c r="A6">
        <v>1E-3</v>
      </c>
      <c r="B6">
        <v>16</v>
      </c>
      <c r="C6" t="str">
        <f t="shared" si="0"/>
        <v>sqsub -r 120m -o output/parallel_ds4_16_0.15_0.85_static.log -q mpi  -n 16  --mpp=4G python3 parallel-apriori.py  --dataset=ds4.txt   --confidence=0.85 --support=0.15  --mode=static</v>
      </c>
      <c r="D6" t="str">
        <f t="shared" si="0"/>
        <v>sqsub -r 120m -o output/parallel_ds1_16_0.15_0.85_static.log -q mpi  -n 16  --mpp=4G python3 parallel-apriori.py  --dataset=ds1.txt   --confidence=0.85 --support=0.15  --mode=static</v>
      </c>
      <c r="E6" t="str">
        <f t="shared" si="1"/>
        <v>sqsub -r 120m -o output/parallel_ds2_16_0.15_0.85_static.log -q mpi  -n 16 --mpp=4G  python3 parallel-apriori.py  --dataset=ds2.txt   --confidence=0.85 --support=0.15  --mode=static</v>
      </c>
      <c r="F6" t="str">
        <f t="shared" si="2"/>
        <v>sqsub -r 120m -o output/parallel_ds11_16_0.15_0.85_static.log -q mpi -n 16 --mpp=4G python3 parallel-apriori.py  --dataset=ds11.txt   --confidence=0.85 --support=0.15  --mode=static</v>
      </c>
      <c r="G6" t="str">
        <f t="shared" si="2"/>
        <v>sqsub -r 120m -o output/parallel_ds3_16_0.15_0.85_static.log -q mpi -n 16 --mpp=4G python3 parallel-apriori.py  --dataset=ds3.txt   --confidence=0.85 --support=0.15  --mode=static</v>
      </c>
    </row>
    <row r="7" spans="1:8" x14ac:dyDescent="0.25">
      <c r="A7">
        <v>0.3</v>
      </c>
      <c r="B7">
        <v>32</v>
      </c>
      <c r="C7" t="str">
        <f t="shared" si="0"/>
        <v>sqsub -r 120m -o output/parallel_ds4_32_0.15_0.85_static.log -q mpi  -n 32  --mpp=4G python3 parallel-apriori.py  --dataset=ds4.txt   --confidence=0.85 --support=0.15  --mode=static</v>
      </c>
      <c r="D7" t="str">
        <f t="shared" si="0"/>
        <v>sqsub -r 120m -o output/parallel_ds1_32_0.15_0.85_static.log -q mpi  -n 32  --mpp=4G python3 parallel-apriori.py  --dataset=ds1.txt   --confidence=0.85 --support=0.15  --mode=static</v>
      </c>
      <c r="E7" t="str">
        <f t="shared" si="1"/>
        <v>sqsub -r 120m -o output/parallel_ds2_32_0.15_0.85_static.log -q mpi  -n 32 --mpp=4G  python3 parallel-apriori.py  --dataset=ds2.txt   --confidence=0.85 --support=0.15  --mode=static</v>
      </c>
      <c r="F7" t="str">
        <f t="shared" si="2"/>
        <v>sqsub -r 120m -o output/parallel_ds11_32_0.15_0.85_static.log -q mpi -n 32 --mpp=4G python3 parallel-apriori.py  --dataset=ds11.txt   --confidence=0.85 --support=0.15  --mode=static</v>
      </c>
      <c r="G7" t="str">
        <f t="shared" si="2"/>
        <v>sqsub -r 120m -o output/parallel_ds3_32_0.15_0.85_static.log -q mpi -n 32 --mpp=4G python3 parallel-apriori.py  --dataset=ds3.txt   --confidence=0.85 --support=0.15  --mode=static</v>
      </c>
    </row>
    <row r="8" spans="1:8" x14ac:dyDescent="0.25">
      <c r="B8">
        <v>64</v>
      </c>
      <c r="C8" t="str">
        <f t="shared" si="0"/>
        <v>sqsub -r 120m -o output/parallel_ds4_64_0.15_0.85_static.log -q mpi  -n 64  --mpp=4G python3 parallel-apriori.py  --dataset=ds4.txt   --confidence=0.85 --support=0.15  --mode=static</v>
      </c>
      <c r="D8" t="str">
        <f t="shared" si="0"/>
        <v>sqsub -r 120m -o output/parallel_ds1_64_0.15_0.85_static.log -q mpi  -n 64  --mpp=4G python3 parallel-apriori.py  --dataset=ds1.txt   --confidence=0.85 --support=0.15  --mode=static</v>
      </c>
      <c r="E8" t="str">
        <f t="shared" si="1"/>
        <v>sqsub -r 120m -o output/parallel_ds2_64_0.15_0.85_static.log -q mpi  -n 64 --mpp=4G  python3 parallel-apriori.py  --dataset=ds2.txt   --confidence=0.85 --support=0.15  --mode=static</v>
      </c>
      <c r="F8" t="str">
        <f t="shared" si="2"/>
        <v>sqsub -r 120m -o output/parallel_ds11_64_0.15_0.85_static.log -q mpi -n 64 --mpp=4G python3 parallel-apriori.py  --dataset=ds11.txt   --confidence=0.85 --support=0.15  --mode=static</v>
      </c>
      <c r="G8" t="str">
        <f t="shared" si="2"/>
        <v>sqsub -r 120m -o output/parallel_ds3_64_0.15_0.85_static.log -q mpi -n 64 --mpp=4G python3 parallel-apriori.py  --dataset=ds3.txt   --confidence=0.85 --support=0.15  --mode=static</v>
      </c>
    </row>
    <row r="9" spans="1:8" x14ac:dyDescent="0.25">
      <c r="B9">
        <v>2</v>
      </c>
      <c r="C9" t="str">
        <f>"sqsub -r 120m -o output/parallel_"&amp;C$1&amp;"_"&amp;$B9&amp;"_"&amp;$A$2&amp;"_"&amp;$A$3&amp;"_"&amp;$A$5&amp;".log -q mpi -n "&amp;$B9&amp; "  --mpp=4G python3 parallel-apriori.py  --dataset="&amp;C$1&amp;".txt   --confidence="&amp;$A$3&amp;" --support=" &amp;$A$2 &amp; "  --mode=" &amp;$A$5</f>
        <v>sqsub -r 120m -o output/parallel_ds4_2_0.15_0.85_dynamic.log -q mpi -n 2  --mpp=4G python3 parallel-apriori.py  --dataset=ds4.txt   --confidence=0.85 --support=0.15  --mode=dynamic</v>
      </c>
      <c r="D9" t="str">
        <f>"sqsub -r 120m -o output/parallel_"&amp;D$1&amp;"_"&amp;$B9&amp;"_"&amp;$A$2&amp;"_"&amp;$A$3&amp;"_"&amp;$A$5&amp;".log -q mpi -n "&amp;$B9&amp; "  --mpp=4G python3 parallel-apriori.py  --dataset="&amp;D$1&amp;".txt   --confidence="&amp;$A$3&amp;" --support=" &amp;$A$2 &amp; "  --mode=" &amp;$A$5</f>
        <v>sqsub -r 120m -o output/parallel_ds1_2_0.15_0.85_dynamic.log -q mpi -n 2  --mpp=4G python3 parallel-apriori.py  --dataset=ds1.txt   --confidence=0.85 --support=0.15  --mode=dynamic</v>
      </c>
      <c r="E9" t="str">
        <f>"sqsub -r 120m -o output/parallel_"&amp;E$1&amp;"_"&amp;$B9&amp;"_"&amp;$A$2&amp;"_"&amp;$A$3&amp;"_"&amp;$A$5&amp;".log -q mpi  -n "&amp;$B9&amp; "  --mpp=4G python3 parallel-apriori.py  --dataset="&amp;E$1&amp;".txt   --confidence="&amp;$A$3&amp;" --support=" &amp;$A$2 &amp; "  --mode=" &amp;$A$5</f>
        <v>sqsub -r 120m -o output/parallel_ds2_2_0.15_0.85_dynamic.log -q mpi  -n 2  --mpp=4G python3 parallel-apriori.py  --dataset=ds2.txt   --confidence=0.85 --support=0.15  --mode=dynamic</v>
      </c>
      <c r="F9" t="str">
        <f>"sqsub -r 120m -o output/parallel_"&amp;F$1&amp;"_"&amp;$B9&amp;"_"&amp;$A$2&amp;"_"&amp;$A$3&amp;"_"&amp;$A$5&amp;".log -q mpi -n "&amp;$B9&amp; " --mpp=4G python3 parallel-apriori.py  --dataset="&amp;F$1&amp;".txt   --confidence="&amp;$A$3&amp;" --support=" &amp;$A$2 &amp; "  --mode=" &amp;$A$5</f>
        <v>sqsub -r 120m -o output/parallel_ds11_2_0.15_0.85_dynamic.log -q mpi -n 2 --mpp=4G python3 parallel-apriori.py  --dataset=ds11.txt   --confidence=0.85 --support=0.15  --mode=dynamic</v>
      </c>
      <c r="G9" t="str">
        <f>"sqsub -r 120m -o output/parallel_"&amp;G$1&amp;"_"&amp;$B9&amp;"_"&amp;$A$2&amp;"_"&amp;$A$3&amp;"_"&amp;$A$5&amp;".log -q mpi -n "&amp;$B9&amp; " --mpp=4G python3 parallel-apriori.py  --dataset="&amp;G$1&amp;".txt   --confidence="&amp;$A$3&amp;" --support=" &amp;$A$2 &amp; "  --mode=" &amp;$A$5</f>
        <v>sqsub -r 120m -o output/parallel_ds3_2_0.15_0.85_dynamic.log -q mpi -n 2 --mpp=4G python3 parallel-apriori.py  --dataset=ds3.txt   --confidence=0.85 --support=0.15  --mode=dynamic</v>
      </c>
    </row>
    <row r="10" spans="1:8" x14ac:dyDescent="0.25">
      <c r="B10">
        <v>4</v>
      </c>
      <c r="C10" t="str">
        <f t="shared" ref="C10:D14" si="3">"sqsub -r 120m -o output/parallel_"&amp;C$1&amp;"_"&amp;$B10&amp;"_"&amp;$A$2&amp;"_"&amp;$A$3&amp;"_"&amp;$A$5&amp;".log -q mpi -n "&amp;$B10&amp; "  --mpp=4G python3 parallel-apriori.py  --dataset="&amp;C$1&amp;".txt   --confidence="&amp;$A$3&amp;" --support=" &amp;$A$2 &amp; "  --mode=" &amp;$A$5</f>
        <v>sqsub -r 120m -o output/parallel_ds4_4_0.15_0.85_dynamic.log -q mpi -n 4  --mpp=4G python3 parallel-apriori.py  --dataset=ds4.txt   --confidence=0.85 --support=0.15  --mode=dynamic</v>
      </c>
      <c r="D10" t="str">
        <f t="shared" si="3"/>
        <v>sqsub -r 120m -o output/parallel_ds1_4_0.15_0.85_dynamic.log -q mpi -n 4  --mpp=4G python3 parallel-apriori.py  --dataset=ds1.txt   --confidence=0.85 --support=0.15  --mode=dynamic</v>
      </c>
      <c r="E10" t="str">
        <f t="shared" ref="E10:E14" si="4">"sqsub -r 120m -o output/parallel_"&amp;E$1&amp;"_"&amp;$B10&amp;"_"&amp;$A$2&amp;"_"&amp;$A$3&amp;"_"&amp;$A$5&amp;".log -q mpi -n "&amp;$B10&amp; " python3 parallel-apriori.py  --dataset="&amp;E$1&amp;".txt   --confidence="&amp;$A$3&amp;" --support=" &amp;$A$2 &amp; "  --mode=" &amp;$A$5</f>
        <v>sqsub -r 120m -o output/parallel_ds2_4_0.15_0.85_dynamic.log -q mpi -n 4 python3 parallel-apriori.py  --dataset=ds2.txt   --confidence=0.85 --support=0.15  --mode=dynamic</v>
      </c>
      <c r="F10" t="str">
        <f t="shared" ref="F10:G14" si="5">"sqsub -r 120m -o output/parallel_"&amp;F$1&amp;"_"&amp;$B10&amp;"_"&amp;$A$2&amp;"_"&amp;$A$3&amp;"_"&amp;$A$5&amp;".log -q mpi -n "&amp;$B10&amp; " --mpp=4G python3 parallel-apriori.py  --dataset="&amp;F$1&amp;".txt   --confidence="&amp;$A$3&amp;" --support=" &amp;$A$2 &amp; "  --mode=" &amp;$A$5</f>
        <v>sqsub -r 120m -o output/parallel_ds11_4_0.15_0.85_dynamic.log -q mpi -n 4 --mpp=4G python3 parallel-apriori.py  --dataset=ds11.txt   --confidence=0.85 --support=0.15  --mode=dynamic</v>
      </c>
      <c r="G10" t="str">
        <f t="shared" si="5"/>
        <v>sqsub -r 120m -o output/parallel_ds3_4_0.15_0.85_dynamic.log -q mpi -n 4 --mpp=4G python3 parallel-apriori.py  --dataset=ds3.txt   --confidence=0.85 --support=0.15  --mode=dynamic</v>
      </c>
    </row>
    <row r="11" spans="1:8" x14ac:dyDescent="0.25">
      <c r="B11">
        <v>8</v>
      </c>
      <c r="C11" t="str">
        <f t="shared" si="3"/>
        <v>sqsub -r 120m -o output/parallel_ds4_8_0.15_0.85_dynamic.log -q mpi -n 8  --mpp=4G python3 parallel-apriori.py  --dataset=ds4.txt   --confidence=0.85 --support=0.15  --mode=dynamic</v>
      </c>
      <c r="D11" t="str">
        <f t="shared" si="3"/>
        <v>sqsub -r 120m -o output/parallel_ds1_8_0.15_0.85_dynamic.log -q mpi -n 8  --mpp=4G python3 parallel-apriori.py  --dataset=ds1.txt   --confidence=0.85 --support=0.15  --mode=dynamic</v>
      </c>
      <c r="E11" t="str">
        <f t="shared" si="4"/>
        <v>sqsub -r 120m -o output/parallel_ds2_8_0.15_0.85_dynamic.log -q mpi -n 8 python3 parallel-apriori.py  --dataset=ds2.txt   --confidence=0.85 --support=0.15  --mode=dynamic</v>
      </c>
      <c r="F11" t="str">
        <f t="shared" si="5"/>
        <v>sqsub -r 120m -o output/parallel_ds11_8_0.15_0.85_dynamic.log -q mpi -n 8 --mpp=4G python3 parallel-apriori.py  --dataset=ds11.txt   --confidence=0.85 --support=0.15  --mode=dynamic</v>
      </c>
      <c r="G11" t="str">
        <f t="shared" si="5"/>
        <v>sqsub -r 120m -o output/parallel_ds3_8_0.15_0.85_dynamic.log -q mpi -n 8 --mpp=4G python3 parallel-apriori.py  --dataset=ds3.txt   --confidence=0.85 --support=0.15  --mode=dynamic</v>
      </c>
    </row>
    <row r="12" spans="1:8" x14ac:dyDescent="0.25">
      <c r="B12">
        <v>16</v>
      </c>
      <c r="C12" t="str">
        <f t="shared" si="3"/>
        <v>sqsub -r 120m -o output/parallel_ds4_16_0.15_0.85_dynamic.log -q mpi -n 16  --mpp=4G python3 parallel-apriori.py  --dataset=ds4.txt   --confidence=0.85 --support=0.15  --mode=dynamic</v>
      </c>
      <c r="D12" t="str">
        <f t="shared" si="3"/>
        <v>sqsub -r 120m -o output/parallel_ds1_16_0.15_0.85_dynamic.log -q mpi -n 16  --mpp=4G python3 parallel-apriori.py  --dataset=ds1.txt   --confidence=0.85 --support=0.15  --mode=dynamic</v>
      </c>
      <c r="E12" t="str">
        <f t="shared" si="4"/>
        <v>sqsub -r 120m -o output/parallel_ds2_16_0.15_0.85_dynamic.log -q mpi -n 16 python3 parallel-apriori.py  --dataset=ds2.txt   --confidence=0.85 --support=0.15  --mode=dynamic</v>
      </c>
      <c r="F12" t="str">
        <f t="shared" si="5"/>
        <v>sqsub -r 120m -o output/parallel_ds11_16_0.15_0.85_dynamic.log -q mpi -n 16 --mpp=4G python3 parallel-apriori.py  --dataset=ds11.txt   --confidence=0.85 --support=0.15  --mode=dynamic</v>
      </c>
      <c r="G12" t="str">
        <f t="shared" si="5"/>
        <v>sqsub -r 120m -o output/parallel_ds3_16_0.15_0.85_dynamic.log -q mpi -n 16 --mpp=4G python3 parallel-apriori.py  --dataset=ds3.txt   --confidence=0.85 --support=0.15  --mode=dynamic</v>
      </c>
    </row>
    <row r="13" spans="1:8" x14ac:dyDescent="0.25">
      <c r="B13">
        <v>32</v>
      </c>
      <c r="C13" t="str">
        <f t="shared" si="3"/>
        <v>sqsub -r 120m -o output/parallel_ds4_32_0.15_0.85_dynamic.log -q mpi -n 32  --mpp=4G python3 parallel-apriori.py  --dataset=ds4.txt   --confidence=0.85 --support=0.15  --mode=dynamic</v>
      </c>
      <c r="D13" t="str">
        <f t="shared" si="3"/>
        <v>sqsub -r 120m -o output/parallel_ds1_32_0.15_0.85_dynamic.log -q mpi -n 32  --mpp=4G python3 parallel-apriori.py  --dataset=ds1.txt   --confidence=0.85 --support=0.15  --mode=dynamic</v>
      </c>
      <c r="E13" t="str">
        <f t="shared" si="4"/>
        <v>sqsub -r 120m -o output/parallel_ds2_32_0.15_0.85_dynamic.log -q mpi -n 32 python3 parallel-apriori.py  --dataset=ds2.txt   --confidence=0.85 --support=0.15  --mode=dynamic</v>
      </c>
      <c r="F13" t="str">
        <f t="shared" si="5"/>
        <v>sqsub -r 120m -o output/parallel_ds11_32_0.15_0.85_dynamic.log -q mpi -n 32 --mpp=4G python3 parallel-apriori.py  --dataset=ds11.txt   --confidence=0.85 --support=0.15  --mode=dynamic</v>
      </c>
      <c r="G13" t="str">
        <f t="shared" si="5"/>
        <v>sqsub -r 120m -o output/parallel_ds3_32_0.15_0.85_dynamic.log -q mpi -n 32 --mpp=4G python3 parallel-apriori.py  --dataset=ds3.txt   --confidence=0.85 --support=0.15  --mode=dynamic</v>
      </c>
    </row>
    <row r="14" spans="1:8" x14ac:dyDescent="0.25">
      <c r="B14">
        <v>64</v>
      </c>
      <c r="C14" t="str">
        <f t="shared" si="3"/>
        <v>sqsub -r 120m -o output/parallel_ds4_64_0.15_0.85_dynamic.log -q mpi -n 64  --mpp=4G python3 parallel-apriori.py  --dataset=ds4.txt   --confidence=0.85 --support=0.15  --mode=dynamic</v>
      </c>
      <c r="D14" t="str">
        <f t="shared" si="3"/>
        <v>sqsub -r 120m -o output/parallel_ds1_64_0.15_0.85_dynamic.log -q mpi -n 64  --mpp=4G python3 parallel-apriori.py  --dataset=ds1.txt   --confidence=0.85 --support=0.15  --mode=dynamic</v>
      </c>
      <c r="E14" t="str">
        <f t="shared" si="4"/>
        <v>sqsub -r 120m -o output/parallel_ds2_64_0.15_0.85_dynamic.log -q mpi -n 64 python3 parallel-apriori.py  --dataset=ds2.txt   --confidence=0.85 --support=0.15  --mode=dynamic</v>
      </c>
      <c r="F14" t="str">
        <f t="shared" si="5"/>
        <v>sqsub -r 120m -o output/parallel_ds11_64_0.15_0.85_dynamic.log -q mpi -n 64 --mpp=4G python3 parallel-apriori.py  --dataset=ds11.txt   --confidence=0.85 --support=0.15  --mode=dynamic</v>
      </c>
      <c r="G14" t="str">
        <f t="shared" si="5"/>
        <v>sqsub -r 120m -o output/parallel_ds3_64_0.15_0.85_dynamic.log -q mpi -n 64 --mpp=4G python3 parallel-apriori.py  --dataset=ds3.txt   --confidence=0.85 --support=0.15  --mode=dynamic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topLeftCell="A68" zoomScale="70" zoomScaleNormal="70" workbookViewId="0">
      <selection activeCell="N92" sqref="N92:R97"/>
    </sheetView>
  </sheetViews>
  <sheetFormatPr defaultRowHeight="15" x14ac:dyDescent="0.25"/>
  <cols>
    <col min="5" max="5" width="13.5703125" customWidth="1"/>
    <col min="6" max="6" width="17.7109375" customWidth="1"/>
    <col min="7" max="7" width="13.7109375" customWidth="1"/>
    <col min="8" max="8" width="8.140625" customWidth="1"/>
    <col min="9" max="9" width="11.140625" customWidth="1"/>
    <col min="10" max="10" width="13.85546875" customWidth="1"/>
    <col min="11" max="11" width="12" customWidth="1"/>
    <col min="12" max="12" width="13.42578125" customWidth="1"/>
    <col min="14" max="14" width="16" bestFit="1" customWidth="1"/>
    <col min="15" max="15" width="18.28515625" customWidth="1"/>
    <col min="16" max="16" width="16.140625" customWidth="1"/>
    <col min="17" max="17" width="13.42578125" customWidth="1"/>
    <col min="18" max="18" width="13.85546875" customWidth="1"/>
  </cols>
  <sheetData>
    <row r="1" spans="1:18" ht="15.75" thickBot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  <c r="M1" s="8"/>
      <c r="N1" s="11"/>
      <c r="O1" s="12"/>
      <c r="P1" s="13"/>
    </row>
    <row r="2" spans="1:18" x14ac:dyDescent="0.25">
      <c r="A2" t="s">
        <v>18</v>
      </c>
      <c r="B2">
        <v>2</v>
      </c>
      <c r="C2">
        <v>0.01</v>
      </c>
      <c r="D2">
        <v>0.6</v>
      </c>
      <c r="E2" t="s">
        <v>23</v>
      </c>
      <c r="F2">
        <v>16.606268</v>
      </c>
    </row>
    <row r="3" spans="1:18" x14ac:dyDescent="0.25">
      <c r="A3" t="s">
        <v>18</v>
      </c>
      <c r="B3">
        <v>4</v>
      </c>
      <c r="C3">
        <v>0.01</v>
      </c>
      <c r="D3">
        <v>0.6</v>
      </c>
      <c r="E3" t="s">
        <v>23</v>
      </c>
      <c r="F3">
        <v>7.3468660000000003</v>
      </c>
      <c r="N3" t="s">
        <v>36</v>
      </c>
      <c r="O3" t="s">
        <v>38</v>
      </c>
      <c r="P3" t="s">
        <v>39</v>
      </c>
      <c r="Q3" t="s">
        <v>37</v>
      </c>
    </row>
    <row r="4" spans="1:18" x14ac:dyDescent="0.25">
      <c r="A4" t="s">
        <v>18</v>
      </c>
      <c r="B4">
        <v>8</v>
      </c>
      <c r="C4">
        <v>0.01</v>
      </c>
      <c r="D4">
        <v>0.6</v>
      </c>
      <c r="E4" t="s">
        <v>23</v>
      </c>
      <c r="F4">
        <v>6.6377360000000003</v>
      </c>
      <c r="N4">
        <v>1</v>
      </c>
      <c r="O4" s="9">
        <v>4.49</v>
      </c>
      <c r="P4" s="9">
        <v>4.49</v>
      </c>
      <c r="Q4" s="9">
        <v>4.49</v>
      </c>
    </row>
    <row r="5" spans="1:18" x14ac:dyDescent="0.25">
      <c r="A5" t="s">
        <v>18</v>
      </c>
      <c r="B5">
        <v>16</v>
      </c>
      <c r="C5">
        <v>0.01</v>
      </c>
      <c r="D5">
        <v>0.6</v>
      </c>
      <c r="E5" t="s">
        <v>23</v>
      </c>
      <c r="F5">
        <v>13.498799999999999</v>
      </c>
      <c r="N5">
        <v>2</v>
      </c>
      <c r="O5" s="9">
        <v>16.606268</v>
      </c>
      <c r="P5" s="9">
        <v>3.4048729999999998</v>
      </c>
      <c r="Q5" s="9">
        <v>2.2450000000000001</v>
      </c>
    </row>
    <row r="6" spans="1:18" x14ac:dyDescent="0.25">
      <c r="A6" t="s">
        <v>18</v>
      </c>
      <c r="B6">
        <v>32</v>
      </c>
      <c r="C6">
        <v>0.01</v>
      </c>
      <c r="D6">
        <v>0.6</v>
      </c>
      <c r="E6" t="s">
        <v>23</v>
      </c>
      <c r="F6">
        <v>13.660195999999999</v>
      </c>
      <c r="N6">
        <v>4</v>
      </c>
      <c r="O6" s="9">
        <v>7.3468660000000003</v>
      </c>
      <c r="P6" s="9">
        <v>1.9435229999999999</v>
      </c>
      <c r="Q6" s="9">
        <v>1.1225000000000001</v>
      </c>
    </row>
    <row r="7" spans="1:18" x14ac:dyDescent="0.25">
      <c r="A7" t="s">
        <v>18</v>
      </c>
      <c r="B7">
        <v>64</v>
      </c>
      <c r="C7">
        <v>0.01</v>
      </c>
      <c r="D7">
        <v>0.6</v>
      </c>
      <c r="E7" t="s">
        <v>23</v>
      </c>
      <c r="F7">
        <v>13.254327</v>
      </c>
      <c r="N7">
        <v>8</v>
      </c>
      <c r="O7" s="9">
        <v>6.6377360000000003</v>
      </c>
      <c r="P7" s="9">
        <v>1.633813</v>
      </c>
      <c r="Q7" s="9">
        <v>0.56125000000000003</v>
      </c>
    </row>
    <row r="8" spans="1:18" x14ac:dyDescent="0.25">
      <c r="A8" t="s">
        <v>18</v>
      </c>
      <c r="B8">
        <v>2</v>
      </c>
      <c r="C8">
        <v>0.01</v>
      </c>
      <c r="D8">
        <v>0.6</v>
      </c>
      <c r="E8" t="s">
        <v>22</v>
      </c>
      <c r="F8">
        <v>3.4048729999999998</v>
      </c>
      <c r="N8">
        <v>16</v>
      </c>
      <c r="O8" s="9">
        <v>13.498799999999999</v>
      </c>
      <c r="P8" s="9">
        <v>1.3499570000000001</v>
      </c>
      <c r="Q8" s="9">
        <v>0.28062500000000001</v>
      </c>
    </row>
    <row r="9" spans="1:18" x14ac:dyDescent="0.25">
      <c r="A9" t="s">
        <v>18</v>
      </c>
      <c r="B9">
        <v>4</v>
      </c>
      <c r="C9">
        <v>0.01</v>
      </c>
      <c r="D9">
        <v>0.6</v>
      </c>
      <c r="E9" t="s">
        <v>22</v>
      </c>
      <c r="F9">
        <v>1.9435229999999999</v>
      </c>
      <c r="N9">
        <v>32</v>
      </c>
      <c r="O9" s="9">
        <v>13.660195999999999</v>
      </c>
      <c r="P9" s="9">
        <v>1.5115069999999999</v>
      </c>
      <c r="Q9" s="9">
        <v>0.14031250000000001</v>
      </c>
    </row>
    <row r="10" spans="1:18" x14ac:dyDescent="0.25">
      <c r="A10" t="s">
        <v>18</v>
      </c>
      <c r="B10">
        <v>8</v>
      </c>
      <c r="C10">
        <v>0.01</v>
      </c>
      <c r="D10">
        <v>0.6</v>
      </c>
      <c r="E10" t="s">
        <v>22</v>
      </c>
      <c r="F10">
        <v>1.633813</v>
      </c>
    </row>
    <row r="11" spans="1:18" x14ac:dyDescent="0.25">
      <c r="A11" t="s">
        <v>18</v>
      </c>
      <c r="B11">
        <v>16</v>
      </c>
      <c r="C11">
        <v>0.01</v>
      </c>
      <c r="D11">
        <v>0.6</v>
      </c>
      <c r="E11" t="s">
        <v>22</v>
      </c>
      <c r="F11">
        <v>1.3499570000000001</v>
      </c>
    </row>
    <row r="12" spans="1:18" x14ac:dyDescent="0.25">
      <c r="A12" t="s">
        <v>18</v>
      </c>
      <c r="B12">
        <v>32</v>
      </c>
      <c r="C12">
        <v>0.01</v>
      </c>
      <c r="D12">
        <v>0.6</v>
      </c>
      <c r="E12" t="s">
        <v>22</v>
      </c>
      <c r="F12">
        <v>1.5115069999999999</v>
      </c>
      <c r="N12" t="s">
        <v>36</v>
      </c>
      <c r="O12" t="s">
        <v>43</v>
      </c>
      <c r="P12" t="s">
        <v>44</v>
      </c>
      <c r="Q12" t="s">
        <v>45</v>
      </c>
      <c r="R12" t="s">
        <v>46</v>
      </c>
    </row>
    <row r="13" spans="1:18" x14ac:dyDescent="0.25">
      <c r="A13" t="s">
        <v>18</v>
      </c>
      <c r="B13">
        <v>64</v>
      </c>
      <c r="C13">
        <v>0.01</v>
      </c>
      <c r="D13">
        <v>0.6</v>
      </c>
      <c r="E13" t="s">
        <v>22</v>
      </c>
      <c r="F13">
        <v>2.102001</v>
      </c>
      <c r="G13" t="s">
        <v>23</v>
      </c>
      <c r="H13" t="s">
        <v>22</v>
      </c>
      <c r="I13" t="s">
        <v>33</v>
      </c>
      <c r="J13" t="s">
        <v>34</v>
      </c>
      <c r="K13" t="s">
        <v>31</v>
      </c>
      <c r="L13" t="s">
        <v>32</v>
      </c>
      <c r="N13">
        <v>2</v>
      </c>
      <c r="O13" s="5">
        <v>0.27037983489125916</v>
      </c>
      <c r="P13" s="5">
        <v>6.3970013363028944</v>
      </c>
      <c r="Q13" s="5">
        <v>1.3186982304479493</v>
      </c>
      <c r="R13" s="5">
        <v>0.51664721603563457</v>
      </c>
    </row>
    <row r="14" spans="1:18" x14ac:dyDescent="0.25">
      <c r="A14" t="s">
        <v>18</v>
      </c>
      <c r="B14">
        <v>1</v>
      </c>
      <c r="C14">
        <v>0.01</v>
      </c>
      <c r="D14">
        <v>0.6</v>
      </c>
      <c r="E14" t="s">
        <v>30</v>
      </c>
      <c r="F14">
        <v>4.49</v>
      </c>
      <c r="N14">
        <v>4</v>
      </c>
      <c r="O14" s="5">
        <v>0.61114494261907049</v>
      </c>
      <c r="P14" s="5">
        <v>1.8483640682999258</v>
      </c>
      <c r="Q14" s="5">
        <v>2.3102376457597882</v>
      </c>
      <c r="R14" s="5">
        <v>0.24380786933927237</v>
      </c>
    </row>
    <row r="15" spans="1:18" x14ac:dyDescent="0.25">
      <c r="A15" t="s">
        <v>18</v>
      </c>
      <c r="B15">
        <v>2</v>
      </c>
      <c r="C15">
        <v>0.01</v>
      </c>
      <c r="D15">
        <v>0.6</v>
      </c>
      <c r="E15" t="s">
        <v>30</v>
      </c>
      <c r="F15">
        <f>$F$14/B15</f>
        <v>2.2450000000000001</v>
      </c>
      <c r="G15">
        <v>16.606268</v>
      </c>
      <c r="H15">
        <v>3.4048729999999998</v>
      </c>
      <c r="I15">
        <f>$F$14/G15</f>
        <v>0.27037983489125916</v>
      </c>
      <c r="J15">
        <f>$F$14/H15</f>
        <v>1.3186982304479493</v>
      </c>
      <c r="K15">
        <f>(1/(I15) - 1/B15)/(1-1/B15)</f>
        <v>6.3970013363028944</v>
      </c>
      <c r="L15">
        <f>(1/(J15) - 1/$B15)/(1-1/$B15)</f>
        <v>0.51664721603563457</v>
      </c>
      <c r="N15">
        <v>8</v>
      </c>
      <c r="O15" s="5">
        <v>0.67643545931926186</v>
      </c>
      <c r="P15" s="5">
        <v>1.5466715876551067</v>
      </c>
      <c r="Q15" s="5">
        <v>2.7481725264764085</v>
      </c>
      <c r="R15" s="5">
        <v>0.27300362710785869</v>
      </c>
    </row>
    <row r="16" spans="1:18" x14ac:dyDescent="0.25">
      <c r="A16" t="s">
        <v>18</v>
      </c>
      <c r="B16">
        <v>4</v>
      </c>
      <c r="C16">
        <v>0.01</v>
      </c>
      <c r="D16">
        <v>0.6</v>
      </c>
      <c r="E16" t="s">
        <v>30</v>
      </c>
      <c r="F16">
        <f>$F$14/B16</f>
        <v>1.1225000000000001</v>
      </c>
      <c r="G16">
        <v>7.3468660000000003</v>
      </c>
      <c r="H16">
        <v>1.9435229999999999</v>
      </c>
      <c r="I16">
        <f t="shared" ref="I16:I20" si="0">$F$14/G16</f>
        <v>0.61114494261907049</v>
      </c>
      <c r="J16">
        <f t="shared" ref="J16:J20" si="1">$F$14/H16</f>
        <v>2.3102376457597882</v>
      </c>
      <c r="K16">
        <f t="shared" ref="K16:K20" si="2">(1/(I16) - 1/B16)/(1-1/B16)</f>
        <v>1.8483640682999258</v>
      </c>
      <c r="L16">
        <f t="shared" ref="L16:L20" si="3">(1/(J16) - 1/$B16)/(1-1/$B16)</f>
        <v>0.24380786933927237</v>
      </c>
      <c r="N16">
        <v>16</v>
      </c>
      <c r="O16" s="5">
        <v>0.33262215900672654</v>
      </c>
      <c r="P16" s="5">
        <v>3.1401752041573867</v>
      </c>
      <c r="Q16" s="5">
        <v>3.3260318662001827</v>
      </c>
      <c r="R16" s="5">
        <v>0.25403581291759464</v>
      </c>
    </row>
    <row r="17" spans="1:18" x14ac:dyDescent="0.25">
      <c r="A17" t="s">
        <v>18</v>
      </c>
      <c r="B17">
        <v>8</v>
      </c>
      <c r="C17">
        <v>0.01</v>
      </c>
      <c r="D17">
        <v>0.6</v>
      </c>
      <c r="E17" t="s">
        <v>30</v>
      </c>
      <c r="F17">
        <f t="shared" ref="F17:F20" si="4">$F$14/B17</f>
        <v>0.56125000000000003</v>
      </c>
      <c r="G17">
        <v>6.6377360000000003</v>
      </c>
      <c r="H17">
        <v>1.633813</v>
      </c>
      <c r="I17">
        <f t="shared" si="0"/>
        <v>0.67643545931926186</v>
      </c>
      <c r="J17">
        <f t="shared" si="1"/>
        <v>2.7481725264764085</v>
      </c>
      <c r="K17">
        <f t="shared" si="2"/>
        <v>1.5466715876551067</v>
      </c>
      <c r="L17">
        <f t="shared" si="3"/>
        <v>0.27300362710785869</v>
      </c>
      <c r="N17">
        <v>32</v>
      </c>
      <c r="O17" s="5">
        <v>0.32869220910153857</v>
      </c>
      <c r="P17" s="5">
        <v>3.1082424886845312</v>
      </c>
      <c r="Q17" s="5">
        <v>2.9705452902302141</v>
      </c>
      <c r="R17" s="5">
        <v>0.3152397729721963</v>
      </c>
    </row>
    <row r="18" spans="1:18" x14ac:dyDescent="0.25">
      <c r="A18" t="s">
        <v>18</v>
      </c>
      <c r="B18">
        <v>16</v>
      </c>
      <c r="C18">
        <v>0.01</v>
      </c>
      <c r="D18">
        <v>0.6</v>
      </c>
      <c r="E18" t="s">
        <v>30</v>
      </c>
      <c r="F18">
        <f t="shared" si="4"/>
        <v>0.28062500000000001</v>
      </c>
      <c r="G18">
        <v>13.498799999999999</v>
      </c>
      <c r="H18">
        <v>1.3499570000000001</v>
      </c>
      <c r="I18">
        <f t="shared" si="0"/>
        <v>0.33262215900672654</v>
      </c>
      <c r="J18">
        <f t="shared" si="1"/>
        <v>3.3260318662001827</v>
      </c>
      <c r="K18">
        <f t="shared" si="2"/>
        <v>3.1401752041573867</v>
      </c>
      <c r="L18">
        <f t="shared" si="3"/>
        <v>0.25403581291759464</v>
      </c>
    </row>
    <row r="19" spans="1:18" x14ac:dyDescent="0.25">
      <c r="A19" t="s">
        <v>18</v>
      </c>
      <c r="B19">
        <v>32</v>
      </c>
      <c r="C19">
        <v>0.01</v>
      </c>
      <c r="D19">
        <v>0.6</v>
      </c>
      <c r="E19" t="s">
        <v>30</v>
      </c>
      <c r="F19">
        <f t="shared" si="4"/>
        <v>0.14031250000000001</v>
      </c>
      <c r="G19">
        <v>13.660195999999999</v>
      </c>
      <c r="H19">
        <v>1.5115069999999999</v>
      </c>
      <c r="I19">
        <f t="shared" si="0"/>
        <v>0.32869220910153857</v>
      </c>
      <c r="J19">
        <f t="shared" si="1"/>
        <v>2.9705452902302141</v>
      </c>
      <c r="K19">
        <f t="shared" si="2"/>
        <v>3.1082424886845312</v>
      </c>
      <c r="L19">
        <f t="shared" si="3"/>
        <v>0.3152397729721963</v>
      </c>
    </row>
    <row r="20" spans="1:18" x14ac:dyDescent="0.25">
      <c r="A20" t="s">
        <v>18</v>
      </c>
      <c r="B20">
        <v>64</v>
      </c>
      <c r="C20">
        <v>0.01</v>
      </c>
      <c r="D20">
        <v>0.6</v>
      </c>
      <c r="E20" t="s">
        <v>30</v>
      </c>
      <c r="F20">
        <f t="shared" si="4"/>
        <v>7.0156250000000003E-2</v>
      </c>
      <c r="G20">
        <v>13.254327</v>
      </c>
      <c r="H20">
        <v>2.102001</v>
      </c>
      <c r="I20">
        <f t="shared" si="0"/>
        <v>0.33875729789977266</v>
      </c>
      <c r="J20">
        <f t="shared" si="1"/>
        <v>2.1360598781827411</v>
      </c>
      <c r="K20">
        <f t="shared" si="2"/>
        <v>2.982949510375791</v>
      </c>
      <c r="L20">
        <f t="shared" si="3"/>
        <v>0.45970963340050203</v>
      </c>
    </row>
    <row r="21" spans="1:18" x14ac:dyDescent="0.25">
      <c r="A21" t="s">
        <v>21</v>
      </c>
      <c r="B21">
        <v>2</v>
      </c>
      <c r="C21">
        <v>0.01</v>
      </c>
      <c r="D21">
        <v>0.6</v>
      </c>
      <c r="E21" t="s">
        <v>23</v>
      </c>
      <c r="F21">
        <v>199.43262300000001</v>
      </c>
    </row>
    <row r="22" spans="1:18" x14ac:dyDescent="0.25">
      <c r="A22" t="s">
        <v>21</v>
      </c>
      <c r="B22">
        <v>4</v>
      </c>
      <c r="C22">
        <v>0.01</v>
      </c>
      <c r="D22">
        <v>0.6</v>
      </c>
      <c r="E22" t="s">
        <v>23</v>
      </c>
      <c r="F22">
        <v>100.21658600000001</v>
      </c>
    </row>
    <row r="23" spans="1:18" x14ac:dyDescent="0.25">
      <c r="A23" t="s">
        <v>21</v>
      </c>
      <c r="B23">
        <v>8</v>
      </c>
      <c r="C23">
        <v>0.01</v>
      </c>
      <c r="D23">
        <v>0.6</v>
      </c>
      <c r="E23" t="s">
        <v>23</v>
      </c>
      <c r="F23">
        <v>89.444862999999998</v>
      </c>
    </row>
    <row r="24" spans="1:18" x14ac:dyDescent="0.25">
      <c r="A24" t="s">
        <v>21</v>
      </c>
      <c r="B24">
        <v>16</v>
      </c>
      <c r="C24">
        <v>0.01</v>
      </c>
      <c r="D24">
        <v>0.6</v>
      </c>
      <c r="E24" t="s">
        <v>23</v>
      </c>
      <c r="F24">
        <v>95.633289000000005</v>
      </c>
      <c r="N24" t="s">
        <v>36</v>
      </c>
      <c r="O24" t="s">
        <v>38</v>
      </c>
      <c r="P24" t="s">
        <v>39</v>
      </c>
      <c r="Q24" t="s">
        <v>37</v>
      </c>
    </row>
    <row r="25" spans="1:18" x14ac:dyDescent="0.25">
      <c r="A25" t="s">
        <v>21</v>
      </c>
      <c r="B25">
        <v>32</v>
      </c>
      <c r="C25">
        <v>0.01</v>
      </c>
      <c r="D25">
        <v>0.6</v>
      </c>
      <c r="E25" t="s">
        <v>23</v>
      </c>
      <c r="F25">
        <v>118.920745</v>
      </c>
      <c r="N25">
        <v>1</v>
      </c>
      <c r="O25" s="9">
        <v>147.57900000000001</v>
      </c>
      <c r="P25" s="9">
        <v>147.57900000000001</v>
      </c>
      <c r="Q25" s="9">
        <v>147.57900000000001</v>
      </c>
    </row>
    <row r="26" spans="1:18" x14ac:dyDescent="0.25">
      <c r="A26" t="s">
        <v>21</v>
      </c>
      <c r="B26">
        <v>64</v>
      </c>
      <c r="C26">
        <v>0.01</v>
      </c>
      <c r="D26">
        <v>0.6</v>
      </c>
      <c r="E26" t="s">
        <v>23</v>
      </c>
      <c r="F26">
        <v>111.289732</v>
      </c>
      <c r="N26">
        <v>2</v>
      </c>
      <c r="O26" s="9">
        <v>199.43262300000001</v>
      </c>
      <c r="P26" s="9">
        <v>59.172030999999997</v>
      </c>
      <c r="Q26" s="9">
        <v>73.789500000000004</v>
      </c>
    </row>
    <row r="27" spans="1:18" x14ac:dyDescent="0.25">
      <c r="A27" t="s">
        <v>21</v>
      </c>
      <c r="B27">
        <v>2</v>
      </c>
      <c r="C27">
        <v>0.01</v>
      </c>
      <c r="D27">
        <v>0.6</v>
      </c>
      <c r="E27" t="s">
        <v>22</v>
      </c>
      <c r="F27">
        <v>59.087757000000003</v>
      </c>
      <c r="N27">
        <v>4</v>
      </c>
      <c r="O27" s="9">
        <v>100.21658600000001</v>
      </c>
      <c r="P27" s="9">
        <v>23.670677000000001</v>
      </c>
      <c r="Q27" s="9">
        <v>36.894750000000002</v>
      </c>
    </row>
    <row r="28" spans="1:18" x14ac:dyDescent="0.25">
      <c r="A28" t="s">
        <v>21</v>
      </c>
      <c r="B28">
        <v>4</v>
      </c>
      <c r="C28">
        <v>0.01</v>
      </c>
      <c r="D28">
        <v>0.6</v>
      </c>
      <c r="E28" t="s">
        <v>22</v>
      </c>
      <c r="F28">
        <v>25.109379000000001</v>
      </c>
      <c r="N28">
        <v>8</v>
      </c>
      <c r="O28" s="9">
        <v>89.444862999999998</v>
      </c>
      <c r="P28" s="9">
        <v>11.454482</v>
      </c>
      <c r="Q28" s="9">
        <v>18.447375000000001</v>
      </c>
    </row>
    <row r="29" spans="1:18" x14ac:dyDescent="0.25">
      <c r="A29" t="s">
        <v>21</v>
      </c>
      <c r="B29">
        <v>8</v>
      </c>
      <c r="C29">
        <v>0.01</v>
      </c>
      <c r="D29">
        <v>0.6</v>
      </c>
      <c r="E29" t="s">
        <v>22</v>
      </c>
      <c r="F29">
        <v>11.226015</v>
      </c>
      <c r="N29">
        <v>16</v>
      </c>
      <c r="O29" s="9">
        <v>95.633289000000005</v>
      </c>
      <c r="P29" s="9">
        <v>7.4842339999999998</v>
      </c>
      <c r="Q29" s="9">
        <v>9.2236875000000005</v>
      </c>
    </row>
    <row r="30" spans="1:18" x14ac:dyDescent="0.25">
      <c r="A30" t="s">
        <v>21</v>
      </c>
      <c r="B30">
        <v>16</v>
      </c>
      <c r="C30">
        <v>0.01</v>
      </c>
      <c r="D30">
        <v>0.6</v>
      </c>
      <c r="E30" t="s">
        <v>22</v>
      </c>
      <c r="F30">
        <v>6.8154159999999999</v>
      </c>
      <c r="N30">
        <v>32</v>
      </c>
      <c r="O30" s="9">
        <v>118.920745</v>
      </c>
      <c r="P30" s="9">
        <v>5.5893259999999998</v>
      </c>
      <c r="Q30" s="9">
        <v>4.6118437500000002</v>
      </c>
    </row>
    <row r="31" spans="1:18" x14ac:dyDescent="0.25">
      <c r="A31" t="s">
        <v>21</v>
      </c>
      <c r="B31">
        <v>32</v>
      </c>
      <c r="C31">
        <v>0.01</v>
      </c>
      <c r="D31">
        <v>0.6</v>
      </c>
      <c r="E31" t="s">
        <v>22</v>
      </c>
      <c r="F31">
        <v>5.9237440000000001</v>
      </c>
    </row>
    <row r="32" spans="1:18" x14ac:dyDescent="0.25">
      <c r="A32" t="s">
        <v>21</v>
      </c>
      <c r="B32">
        <v>64</v>
      </c>
      <c r="C32">
        <v>0.01</v>
      </c>
      <c r="D32">
        <v>0.6</v>
      </c>
      <c r="E32" t="s">
        <v>22</v>
      </c>
      <c r="F32">
        <v>6.8692739999999999</v>
      </c>
      <c r="G32" s="6" t="s">
        <v>42</v>
      </c>
      <c r="H32" s="6" t="s">
        <v>41</v>
      </c>
      <c r="I32" t="s">
        <v>33</v>
      </c>
      <c r="J32" t="s">
        <v>34</v>
      </c>
      <c r="K32" t="s">
        <v>31</v>
      </c>
      <c r="L32" t="s">
        <v>32</v>
      </c>
    </row>
    <row r="33" spans="1:18" x14ac:dyDescent="0.25">
      <c r="A33" t="s">
        <v>21</v>
      </c>
      <c r="B33">
        <v>1</v>
      </c>
      <c r="C33">
        <v>0.01</v>
      </c>
      <c r="D33">
        <v>0.6</v>
      </c>
      <c r="E33" t="s">
        <v>40</v>
      </c>
      <c r="F33">
        <v>147.57900000000001</v>
      </c>
      <c r="N33" t="s">
        <v>36</v>
      </c>
      <c r="O33" t="s">
        <v>43</v>
      </c>
      <c r="P33" t="s">
        <v>44</v>
      </c>
      <c r="Q33" t="s">
        <v>45</v>
      </c>
      <c r="R33" t="s">
        <v>46</v>
      </c>
    </row>
    <row r="34" spans="1:18" x14ac:dyDescent="0.25">
      <c r="A34" t="s">
        <v>21</v>
      </c>
      <c r="B34">
        <v>2</v>
      </c>
      <c r="C34">
        <v>0.01</v>
      </c>
      <c r="D34">
        <v>0.6</v>
      </c>
      <c r="E34" t="s">
        <v>30</v>
      </c>
      <c r="F34">
        <f>$F$33/B34</f>
        <v>73.789500000000004</v>
      </c>
      <c r="G34">
        <v>199.43262300000001</v>
      </c>
      <c r="H34">
        <v>59.172030999999997</v>
      </c>
      <c r="I34">
        <f>$F$33/G34</f>
        <v>0.73999427866924261</v>
      </c>
      <c r="J34">
        <f>$F$33/H34</f>
        <v>2.4940668337039167</v>
      </c>
      <c r="K34">
        <f>(1/(I34) - 1/B34)/(1-1/B34)</f>
        <v>1.7027235988860201</v>
      </c>
      <c r="L34">
        <f>(1/(J34) - 1/$B34)/(1-1/$B34)</f>
        <v>-0.19809687015090227</v>
      </c>
      <c r="N34">
        <v>2</v>
      </c>
      <c r="O34" s="5">
        <v>0.73999427866924261</v>
      </c>
      <c r="P34" s="5">
        <v>1.7027235988860201</v>
      </c>
      <c r="Q34" s="5">
        <v>2.4940668337039167</v>
      </c>
      <c r="R34" s="5">
        <v>-0.19809687015090227</v>
      </c>
    </row>
    <row r="35" spans="1:18" x14ac:dyDescent="0.25">
      <c r="A35" t="s">
        <v>21</v>
      </c>
      <c r="B35">
        <v>4</v>
      </c>
      <c r="C35">
        <v>0.01</v>
      </c>
      <c r="D35">
        <v>0.6</v>
      </c>
      <c r="E35" t="s">
        <v>30</v>
      </c>
      <c r="F35">
        <f t="shared" ref="F35:F39" si="5">$F$33/B35</f>
        <v>36.894750000000002</v>
      </c>
      <c r="G35">
        <v>100.21658600000001</v>
      </c>
      <c r="H35">
        <v>23.670677000000001</v>
      </c>
      <c r="I35">
        <f t="shared" ref="I35:I39" si="6">$F$33/G35</f>
        <v>1.4726005533654878</v>
      </c>
      <c r="J35">
        <f t="shared" ref="J35:J39" si="7">$F$33/H35</f>
        <v>6.2346759241402347</v>
      </c>
      <c r="K35">
        <f t="shared" ref="K35:K39" si="8">(1/(I35) - 1/B35)/(1-1/B35)</f>
        <v>0.57209436753648335</v>
      </c>
      <c r="L35">
        <f t="shared" ref="L35:L39" si="9">(1/(J35) - 1/$B35)/(1-1/$B35)</f>
        <v>-0.11947565258833122</v>
      </c>
      <c r="N35">
        <v>4</v>
      </c>
      <c r="O35" s="5">
        <v>1.4726005533654878</v>
      </c>
      <c r="P35" s="5">
        <v>0.57209436753648335</v>
      </c>
      <c r="Q35" s="5">
        <v>6.2346759241402347</v>
      </c>
      <c r="R35" s="5">
        <v>-0.11947565258833122</v>
      </c>
    </row>
    <row r="36" spans="1:18" x14ac:dyDescent="0.25">
      <c r="A36" t="s">
        <v>21</v>
      </c>
      <c r="B36">
        <v>8</v>
      </c>
      <c r="C36">
        <v>0.01</v>
      </c>
      <c r="D36">
        <v>0.6</v>
      </c>
      <c r="E36" t="s">
        <v>30</v>
      </c>
      <c r="F36">
        <f t="shared" si="5"/>
        <v>18.447375000000001</v>
      </c>
      <c r="G36">
        <v>89.444862999999998</v>
      </c>
      <c r="H36">
        <v>11.454482</v>
      </c>
      <c r="I36">
        <f t="shared" si="6"/>
        <v>1.649943831877746</v>
      </c>
      <c r="J36">
        <f t="shared" si="7"/>
        <v>12.883952325386691</v>
      </c>
      <c r="K36">
        <f t="shared" si="8"/>
        <v>0.54980712896627748</v>
      </c>
      <c r="L36">
        <f t="shared" si="9"/>
        <v>-5.4153217695510292E-2</v>
      </c>
      <c r="N36">
        <v>8</v>
      </c>
      <c r="O36" s="5">
        <v>1.649943831877746</v>
      </c>
      <c r="P36" s="5">
        <v>0.54980712896627748</v>
      </c>
      <c r="Q36" s="5">
        <v>12.883952325386691</v>
      </c>
      <c r="R36" s="5">
        <v>-5.4153217695510292E-2</v>
      </c>
    </row>
    <row r="37" spans="1:18" x14ac:dyDescent="0.25">
      <c r="A37" t="s">
        <v>21</v>
      </c>
      <c r="B37">
        <v>16</v>
      </c>
      <c r="C37">
        <v>0.01</v>
      </c>
      <c r="D37">
        <v>0.6</v>
      </c>
      <c r="E37" t="s">
        <v>30</v>
      </c>
      <c r="F37">
        <f t="shared" si="5"/>
        <v>9.2236875000000005</v>
      </c>
      <c r="G37">
        <v>95.633289000000005</v>
      </c>
      <c r="H37">
        <v>7.4842339999999998</v>
      </c>
      <c r="I37">
        <f t="shared" si="6"/>
        <v>1.5431760377916104</v>
      </c>
      <c r="J37">
        <f t="shared" si="7"/>
        <v>19.718651234047467</v>
      </c>
      <c r="K37">
        <f t="shared" si="8"/>
        <v>0.62454848996130896</v>
      </c>
      <c r="L37">
        <f t="shared" si="9"/>
        <v>-1.2572365083559767E-2</v>
      </c>
      <c r="N37">
        <v>16</v>
      </c>
      <c r="O37" s="5">
        <v>1.5431760377916104</v>
      </c>
      <c r="P37" s="5">
        <v>0.62454848996130896</v>
      </c>
      <c r="Q37" s="5">
        <v>19.718651234047467</v>
      </c>
      <c r="R37" s="5">
        <v>-1.2572365083559767E-2</v>
      </c>
    </row>
    <row r="38" spans="1:18" x14ac:dyDescent="0.25">
      <c r="A38" t="s">
        <v>21</v>
      </c>
      <c r="B38">
        <v>32</v>
      </c>
      <c r="C38">
        <v>0.01</v>
      </c>
      <c r="D38">
        <v>0.6</v>
      </c>
      <c r="E38" t="s">
        <v>30</v>
      </c>
      <c r="F38">
        <f t="shared" si="5"/>
        <v>4.6118437500000002</v>
      </c>
      <c r="G38">
        <v>118.920745</v>
      </c>
      <c r="H38">
        <v>5.5893259999999998</v>
      </c>
      <c r="I38">
        <f t="shared" si="6"/>
        <v>1.2409861710839434</v>
      </c>
      <c r="J38">
        <f t="shared" si="7"/>
        <v>26.403720233888667</v>
      </c>
      <c r="K38">
        <f t="shared" si="8"/>
        <v>0.79954658292365666</v>
      </c>
      <c r="L38">
        <f t="shared" si="9"/>
        <v>6.8371105339097779E-3</v>
      </c>
      <c r="N38">
        <v>32</v>
      </c>
      <c r="O38" s="5">
        <v>1.2409861710839434</v>
      </c>
      <c r="P38" s="5">
        <v>0.79954658292365666</v>
      </c>
      <c r="Q38" s="5">
        <v>26.403720233888667</v>
      </c>
      <c r="R38" s="5">
        <v>6.8371105339097779E-3</v>
      </c>
    </row>
    <row r="39" spans="1:18" x14ac:dyDescent="0.25">
      <c r="A39" t="s">
        <v>21</v>
      </c>
      <c r="B39">
        <v>64</v>
      </c>
      <c r="C39">
        <v>0.01</v>
      </c>
      <c r="D39">
        <v>0.6</v>
      </c>
      <c r="E39" t="s">
        <v>30</v>
      </c>
      <c r="F39">
        <f t="shared" si="5"/>
        <v>2.3059218750000001</v>
      </c>
      <c r="G39">
        <v>111.289732</v>
      </c>
      <c r="H39">
        <v>6.8995329999999999</v>
      </c>
      <c r="I39">
        <f t="shared" si="6"/>
        <v>1.3260792109733899</v>
      </c>
      <c r="J39">
        <f t="shared" si="7"/>
        <v>21.389708549839533</v>
      </c>
      <c r="K39">
        <f t="shared" si="8"/>
        <v>0.75019963458903949</v>
      </c>
      <c r="L39">
        <f t="shared" si="9"/>
        <v>3.1620525869545037E-2</v>
      </c>
    </row>
    <row r="40" spans="1:18" x14ac:dyDescent="0.25">
      <c r="A40" t="s">
        <v>19</v>
      </c>
      <c r="B40">
        <v>2</v>
      </c>
      <c r="C40">
        <v>0.01</v>
      </c>
      <c r="D40">
        <v>0.6</v>
      </c>
      <c r="E40" t="s">
        <v>23</v>
      </c>
      <c r="F40">
        <v>228.40510900000001</v>
      </c>
    </row>
    <row r="41" spans="1:18" x14ac:dyDescent="0.25">
      <c r="A41" t="s">
        <v>19</v>
      </c>
      <c r="B41">
        <v>4</v>
      </c>
      <c r="C41">
        <v>0.01</v>
      </c>
      <c r="D41">
        <v>0.6</v>
      </c>
      <c r="E41" t="s">
        <v>23</v>
      </c>
      <c r="F41">
        <v>105.15545299999999</v>
      </c>
    </row>
    <row r="42" spans="1:18" x14ac:dyDescent="0.25">
      <c r="A42" t="s">
        <v>19</v>
      </c>
      <c r="B42">
        <v>8</v>
      </c>
      <c r="C42">
        <v>0.01</v>
      </c>
      <c r="D42">
        <v>0.6</v>
      </c>
      <c r="E42" t="s">
        <v>23</v>
      </c>
      <c r="F42">
        <v>91.531963000000005</v>
      </c>
    </row>
    <row r="43" spans="1:18" x14ac:dyDescent="0.25">
      <c r="A43" t="s">
        <v>19</v>
      </c>
      <c r="B43">
        <v>16</v>
      </c>
      <c r="C43">
        <v>0.01</v>
      </c>
      <c r="D43">
        <v>0.6</v>
      </c>
      <c r="E43" t="s">
        <v>23</v>
      </c>
      <c r="F43">
        <v>89.705637999999993</v>
      </c>
      <c r="N43" t="s">
        <v>36</v>
      </c>
      <c r="O43" t="s">
        <v>38</v>
      </c>
      <c r="P43" t="s">
        <v>39</v>
      </c>
      <c r="Q43" t="s">
        <v>37</v>
      </c>
    </row>
    <row r="44" spans="1:18" x14ac:dyDescent="0.25">
      <c r="A44" t="s">
        <v>19</v>
      </c>
      <c r="B44">
        <v>32</v>
      </c>
      <c r="C44">
        <v>0.01</v>
      </c>
      <c r="D44">
        <v>0.6</v>
      </c>
      <c r="E44" t="s">
        <v>23</v>
      </c>
      <c r="F44">
        <v>89.324792000000002</v>
      </c>
      <c r="N44">
        <v>1</v>
      </c>
      <c r="O44" s="10">
        <v>73.727000000000004</v>
      </c>
      <c r="P44" s="10">
        <v>73.727000000000004</v>
      </c>
      <c r="Q44" s="10">
        <v>73.727000000000004</v>
      </c>
    </row>
    <row r="45" spans="1:18" x14ac:dyDescent="0.25">
      <c r="A45" t="s">
        <v>19</v>
      </c>
      <c r="B45">
        <v>64</v>
      </c>
      <c r="C45">
        <v>0.01</v>
      </c>
      <c r="D45">
        <v>0.6</v>
      </c>
      <c r="E45" t="s">
        <v>23</v>
      </c>
      <c r="F45">
        <v>94.565199000000007</v>
      </c>
      <c r="N45">
        <v>2</v>
      </c>
      <c r="O45" s="9">
        <v>228.40510900000001</v>
      </c>
      <c r="P45" s="9">
        <v>69.293772000000004</v>
      </c>
      <c r="Q45" s="10">
        <v>36.863500000000002</v>
      </c>
    </row>
    <row r="46" spans="1:18" x14ac:dyDescent="0.25">
      <c r="A46" t="s">
        <v>19</v>
      </c>
      <c r="B46">
        <v>2</v>
      </c>
      <c r="C46">
        <v>0.01</v>
      </c>
      <c r="D46">
        <v>0.6</v>
      </c>
      <c r="E46" t="s">
        <v>22</v>
      </c>
      <c r="F46">
        <v>38.357498</v>
      </c>
      <c r="N46">
        <v>4</v>
      </c>
      <c r="O46" s="9">
        <v>105.15545299999999</v>
      </c>
      <c r="P46" s="9">
        <v>29.291989000000001</v>
      </c>
      <c r="Q46" s="10">
        <v>18.431750000000001</v>
      </c>
    </row>
    <row r="47" spans="1:18" x14ac:dyDescent="0.25">
      <c r="A47" t="s">
        <v>19</v>
      </c>
      <c r="B47">
        <v>4</v>
      </c>
      <c r="C47">
        <v>0.01</v>
      </c>
      <c r="D47">
        <v>0.6</v>
      </c>
      <c r="E47" t="s">
        <v>22</v>
      </c>
      <c r="F47">
        <v>28.442240000000002</v>
      </c>
      <c r="N47">
        <v>8</v>
      </c>
      <c r="O47" s="9">
        <v>91.531963000000005</v>
      </c>
      <c r="P47" s="9">
        <v>25.352391999999998</v>
      </c>
      <c r="Q47" s="10">
        <v>9.2158750000000005</v>
      </c>
    </row>
    <row r="48" spans="1:18" x14ac:dyDescent="0.25">
      <c r="A48" t="s">
        <v>19</v>
      </c>
      <c r="B48">
        <v>8</v>
      </c>
      <c r="C48">
        <v>0.01</v>
      </c>
      <c r="D48">
        <v>0.6</v>
      </c>
      <c r="E48" t="s">
        <v>22</v>
      </c>
      <c r="F48">
        <v>62.122675000000001</v>
      </c>
      <c r="N48">
        <v>16</v>
      </c>
      <c r="O48" s="9">
        <v>89.705637999999993</v>
      </c>
      <c r="P48" s="9">
        <v>31.192833</v>
      </c>
      <c r="Q48" s="10">
        <v>4.6079375000000002</v>
      </c>
    </row>
    <row r="49" spans="1:18" x14ac:dyDescent="0.25">
      <c r="A49" t="s">
        <v>19</v>
      </c>
      <c r="B49">
        <v>16</v>
      </c>
      <c r="C49">
        <v>0.01</v>
      </c>
      <c r="D49">
        <v>0.6</v>
      </c>
      <c r="E49" t="s">
        <v>22</v>
      </c>
      <c r="F49">
        <v>72.975097000000005</v>
      </c>
      <c r="N49">
        <v>32</v>
      </c>
      <c r="O49" s="9">
        <v>89.324792000000002</v>
      </c>
      <c r="P49" s="9">
        <v>65.150000000000006</v>
      </c>
      <c r="Q49" s="10">
        <v>2.3039687500000001</v>
      </c>
    </row>
    <row r="50" spans="1:18" x14ac:dyDescent="0.25">
      <c r="A50" t="s">
        <v>19</v>
      </c>
      <c r="B50">
        <v>32</v>
      </c>
      <c r="C50">
        <v>0.01</v>
      </c>
      <c r="D50">
        <v>0.6</v>
      </c>
      <c r="E50" t="s">
        <v>22</v>
      </c>
      <c r="F50">
        <v>86.638445000000004</v>
      </c>
    </row>
    <row r="51" spans="1:18" x14ac:dyDescent="0.25">
      <c r="A51" t="s">
        <v>19</v>
      </c>
      <c r="B51">
        <v>64</v>
      </c>
      <c r="C51">
        <v>0.01</v>
      </c>
      <c r="D51">
        <v>0.6</v>
      </c>
      <c r="E51" t="s">
        <v>22</v>
      </c>
      <c r="F51">
        <v>77.566040000000001</v>
      </c>
      <c r="G51" s="6" t="s">
        <v>42</v>
      </c>
      <c r="H51" s="6" t="s">
        <v>41</v>
      </c>
      <c r="I51" t="s">
        <v>33</v>
      </c>
      <c r="J51" t="s">
        <v>34</v>
      </c>
      <c r="K51" t="s">
        <v>31</v>
      </c>
      <c r="L51" t="s">
        <v>32</v>
      </c>
    </row>
    <row r="52" spans="1:18" x14ac:dyDescent="0.25">
      <c r="A52" t="s">
        <v>19</v>
      </c>
      <c r="B52">
        <v>1</v>
      </c>
      <c r="C52">
        <v>0.01</v>
      </c>
      <c r="D52">
        <v>0.6</v>
      </c>
      <c r="E52" t="s">
        <v>40</v>
      </c>
      <c r="F52" s="8">
        <v>73.727000000000004</v>
      </c>
      <c r="N52" t="s">
        <v>36</v>
      </c>
      <c r="O52" t="s">
        <v>43</v>
      </c>
      <c r="P52" t="s">
        <v>44</v>
      </c>
      <c r="Q52" t="s">
        <v>45</v>
      </c>
      <c r="R52" t="s">
        <v>46</v>
      </c>
    </row>
    <row r="53" spans="1:18" x14ac:dyDescent="0.25">
      <c r="A53" t="s">
        <v>19</v>
      </c>
      <c r="B53">
        <v>2</v>
      </c>
      <c r="C53">
        <v>0.01</v>
      </c>
      <c r="D53">
        <v>0.6</v>
      </c>
      <c r="E53" t="s">
        <v>30</v>
      </c>
      <c r="F53">
        <f>F$52/B53</f>
        <v>36.863500000000002</v>
      </c>
      <c r="G53">
        <v>228.40510900000001</v>
      </c>
      <c r="H53">
        <v>69.293772000000004</v>
      </c>
      <c r="I53">
        <f>$F$52/G53</f>
        <v>0.32279050290420608</v>
      </c>
      <c r="J53">
        <f>$F$52/H53</f>
        <v>1.063977293659234</v>
      </c>
      <c r="K53">
        <f>(1/(I53) - 1/B53)/(1-1/B53)</f>
        <v>5.1959691564826995</v>
      </c>
      <c r="L53">
        <f>(1/(J53) - 1/$B53)/(1-1/$B53)</f>
        <v>0.87973936278432574</v>
      </c>
      <c r="N53">
        <v>2</v>
      </c>
      <c r="O53" s="5">
        <v>0.32279050290420608</v>
      </c>
      <c r="P53" s="5">
        <v>5.1959691564826995</v>
      </c>
      <c r="Q53" s="5">
        <v>1.063977293659234</v>
      </c>
      <c r="R53" s="5">
        <v>0.87973936278432574</v>
      </c>
    </row>
    <row r="54" spans="1:18" x14ac:dyDescent="0.25">
      <c r="A54" t="s">
        <v>19</v>
      </c>
      <c r="B54">
        <v>4</v>
      </c>
      <c r="C54">
        <v>0.01</v>
      </c>
      <c r="D54">
        <v>0.6</v>
      </c>
      <c r="E54" t="s">
        <v>30</v>
      </c>
      <c r="F54">
        <f t="shared" ref="F54:F58" si="10">F$52/B54</f>
        <v>18.431750000000001</v>
      </c>
      <c r="G54">
        <v>105.15545299999999</v>
      </c>
      <c r="H54">
        <v>29.291989000000001</v>
      </c>
      <c r="I54">
        <f t="shared" ref="I54:I58" si="11">$F$52/G54</f>
        <v>0.70112388750776444</v>
      </c>
      <c r="J54">
        <f t="shared" ref="J54:J58" si="12">$F$52/H54</f>
        <v>2.5169680351853199</v>
      </c>
      <c r="K54">
        <f t="shared" ref="K54:K58" si="13">(1/(I54) - 1/B54)/(1-1/B54)</f>
        <v>1.5683752763573722</v>
      </c>
      <c r="L54">
        <f t="shared" ref="L54:L58" si="14">(1/(J54) - 1/$B54)/(1-1/$B54)</f>
        <v>0.1964045555450061</v>
      </c>
      <c r="N54">
        <v>4</v>
      </c>
      <c r="O54" s="5">
        <v>0.70112388750776444</v>
      </c>
      <c r="P54" s="5">
        <v>1.5683752763573722</v>
      </c>
      <c r="Q54" s="5">
        <v>2.5169680351853199</v>
      </c>
      <c r="R54" s="5">
        <v>0.1964045555450061</v>
      </c>
    </row>
    <row r="55" spans="1:18" x14ac:dyDescent="0.25">
      <c r="A55" t="s">
        <v>19</v>
      </c>
      <c r="B55">
        <v>8</v>
      </c>
      <c r="C55">
        <v>0.01</v>
      </c>
      <c r="D55">
        <v>0.6</v>
      </c>
      <c r="E55" t="s">
        <v>30</v>
      </c>
      <c r="F55">
        <f t="shared" si="10"/>
        <v>9.2158750000000005</v>
      </c>
      <c r="G55">
        <v>91.531963000000005</v>
      </c>
      <c r="H55">
        <v>25.352391999999998</v>
      </c>
      <c r="I55">
        <f t="shared" si="11"/>
        <v>0.80547819126308917</v>
      </c>
      <c r="J55">
        <f t="shared" si="12"/>
        <v>2.9080885148825408</v>
      </c>
      <c r="K55">
        <f t="shared" si="13"/>
        <v>1.2759983336207514</v>
      </c>
      <c r="L55">
        <f t="shared" si="14"/>
        <v>0.25013541462809702</v>
      </c>
      <c r="N55">
        <v>8</v>
      </c>
      <c r="O55" s="5">
        <v>0.80547819126308917</v>
      </c>
      <c r="P55" s="5">
        <v>1.2759983336207514</v>
      </c>
      <c r="Q55" s="5">
        <v>2.9080885148825408</v>
      </c>
      <c r="R55" s="5">
        <v>0.25013541462809702</v>
      </c>
    </row>
    <row r="56" spans="1:18" x14ac:dyDescent="0.25">
      <c r="A56" t="s">
        <v>19</v>
      </c>
      <c r="B56">
        <v>16</v>
      </c>
      <c r="C56">
        <v>0.01</v>
      </c>
      <c r="D56">
        <v>0.6</v>
      </c>
      <c r="E56" t="s">
        <v>30</v>
      </c>
      <c r="F56">
        <f t="shared" si="10"/>
        <v>4.6079375000000002</v>
      </c>
      <c r="G56">
        <v>89.705637999999993</v>
      </c>
      <c r="H56">
        <v>31.192833</v>
      </c>
      <c r="I56">
        <f t="shared" si="11"/>
        <v>0.82187699283739568</v>
      </c>
      <c r="J56">
        <f t="shared" si="12"/>
        <v>2.3635878151881879</v>
      </c>
      <c r="K56">
        <f t="shared" si="13"/>
        <v>1.2311755602877279</v>
      </c>
      <c r="L56">
        <f t="shared" si="14"/>
        <v>0.38462465401639373</v>
      </c>
      <c r="N56">
        <v>16</v>
      </c>
      <c r="O56" s="5">
        <v>0.82187699283739568</v>
      </c>
      <c r="P56" s="5">
        <v>1.2311755602877279</v>
      </c>
      <c r="Q56" s="5">
        <v>2.3635878151881879</v>
      </c>
      <c r="R56" s="5">
        <v>0.38462465401639373</v>
      </c>
    </row>
    <row r="57" spans="1:18" x14ac:dyDescent="0.25">
      <c r="A57" t="s">
        <v>19</v>
      </c>
      <c r="B57">
        <v>32</v>
      </c>
      <c r="C57">
        <v>0.01</v>
      </c>
      <c r="D57">
        <v>0.6</v>
      </c>
      <c r="E57" t="s">
        <v>30</v>
      </c>
      <c r="F57">
        <f t="shared" si="10"/>
        <v>2.3039687500000001</v>
      </c>
      <c r="G57">
        <v>89.324792000000002</v>
      </c>
      <c r="H57">
        <v>65.150000000000006</v>
      </c>
      <c r="I57">
        <f t="shared" si="11"/>
        <v>0.82538115509969512</v>
      </c>
      <c r="J57">
        <f t="shared" si="12"/>
        <v>1.1316500383729853</v>
      </c>
      <c r="K57">
        <f t="shared" si="13"/>
        <v>1.2183860265661854</v>
      </c>
      <c r="L57">
        <f t="shared" si="14"/>
        <v>0.87991268572768677</v>
      </c>
      <c r="N57">
        <v>32</v>
      </c>
      <c r="O57" s="5">
        <v>0.82538115509969512</v>
      </c>
      <c r="P57" s="5">
        <v>1.2183860265661854</v>
      </c>
      <c r="Q57" s="5">
        <v>1.1316500383729853</v>
      </c>
      <c r="R57" s="5">
        <v>0.87991268572768677</v>
      </c>
    </row>
    <row r="58" spans="1:18" x14ac:dyDescent="0.25">
      <c r="A58" t="s">
        <v>19</v>
      </c>
      <c r="B58">
        <v>64</v>
      </c>
      <c r="C58">
        <v>0.01</v>
      </c>
      <c r="D58">
        <v>0.6</v>
      </c>
      <c r="E58" t="s">
        <v>30</v>
      </c>
      <c r="F58">
        <f t="shared" si="10"/>
        <v>1.1519843750000001</v>
      </c>
      <c r="G58">
        <v>94.565199000000007</v>
      </c>
      <c r="H58">
        <v>55.985169999999997</v>
      </c>
      <c r="I58">
        <f t="shared" si="11"/>
        <v>0.77964199070738482</v>
      </c>
      <c r="J58">
        <f t="shared" si="12"/>
        <v>1.3169023153810198</v>
      </c>
      <c r="K58">
        <f t="shared" si="13"/>
        <v>1.2871263453482722</v>
      </c>
      <c r="L58">
        <f t="shared" si="14"/>
        <v>0.75553804780872191</v>
      </c>
    </row>
    <row r="59" spans="1:18" x14ac:dyDescent="0.25">
      <c r="A59" t="s">
        <v>20</v>
      </c>
      <c r="B59">
        <v>2</v>
      </c>
      <c r="C59">
        <v>1E-3</v>
      </c>
      <c r="D59">
        <v>0.3</v>
      </c>
      <c r="E59" t="s">
        <v>23</v>
      </c>
      <c r="F59">
        <v>493.903569</v>
      </c>
    </row>
    <row r="60" spans="1:18" x14ac:dyDescent="0.25">
      <c r="A60" t="s">
        <v>20</v>
      </c>
      <c r="B60">
        <v>4</v>
      </c>
      <c r="C60">
        <v>1E-3</v>
      </c>
      <c r="D60">
        <v>0.3</v>
      </c>
      <c r="E60" t="s">
        <v>23</v>
      </c>
      <c r="F60">
        <v>297.01489700000002</v>
      </c>
      <c r="N60" t="s">
        <v>36</v>
      </c>
      <c r="O60" t="s">
        <v>38</v>
      </c>
      <c r="P60" t="s">
        <v>39</v>
      </c>
      <c r="Q60" t="s">
        <v>37</v>
      </c>
    </row>
    <row r="61" spans="1:18" x14ac:dyDescent="0.25">
      <c r="A61" t="s">
        <v>20</v>
      </c>
      <c r="B61">
        <v>8</v>
      </c>
      <c r="C61">
        <v>1E-3</v>
      </c>
      <c r="D61">
        <v>0.3</v>
      </c>
      <c r="E61" t="s">
        <v>23</v>
      </c>
      <c r="F61">
        <v>263.01683000000003</v>
      </c>
      <c r="N61">
        <v>1</v>
      </c>
      <c r="O61" s="9">
        <v>140.49</v>
      </c>
      <c r="P61" s="9">
        <v>140.49</v>
      </c>
      <c r="Q61" s="9">
        <v>140.49</v>
      </c>
    </row>
    <row r="62" spans="1:18" x14ac:dyDescent="0.25">
      <c r="A62" t="s">
        <v>20</v>
      </c>
      <c r="B62">
        <v>16</v>
      </c>
      <c r="C62">
        <v>1E-3</v>
      </c>
      <c r="D62">
        <v>0.3</v>
      </c>
      <c r="E62" t="s">
        <v>23</v>
      </c>
      <c r="F62">
        <v>234.289919</v>
      </c>
      <c r="N62">
        <v>2</v>
      </c>
      <c r="O62" s="9">
        <v>493.903569</v>
      </c>
      <c r="P62" s="9">
        <v>169.31594799999999</v>
      </c>
      <c r="Q62" s="9">
        <v>70.245000000000005</v>
      </c>
    </row>
    <row r="63" spans="1:18" x14ac:dyDescent="0.25">
      <c r="A63" t="s">
        <v>20</v>
      </c>
      <c r="B63">
        <v>32</v>
      </c>
      <c r="C63">
        <v>1E-3</v>
      </c>
      <c r="D63">
        <v>0.3</v>
      </c>
      <c r="E63" t="s">
        <v>23</v>
      </c>
      <c r="F63">
        <v>234.87169499999999</v>
      </c>
      <c r="N63">
        <v>4</v>
      </c>
      <c r="O63" s="9">
        <v>297.01489700000002</v>
      </c>
      <c r="P63" s="9">
        <v>78.968085000000002</v>
      </c>
      <c r="Q63" s="9">
        <v>35.122500000000002</v>
      </c>
    </row>
    <row r="64" spans="1:18" x14ac:dyDescent="0.25">
      <c r="A64" t="s">
        <v>20</v>
      </c>
      <c r="B64">
        <v>64</v>
      </c>
      <c r="C64">
        <v>1E-3</v>
      </c>
      <c r="D64">
        <v>0.3</v>
      </c>
      <c r="E64" t="s">
        <v>23</v>
      </c>
      <c r="F64">
        <v>349.65370799999999</v>
      </c>
      <c r="N64">
        <v>8</v>
      </c>
      <c r="O64" s="9">
        <v>263.01683000000003</v>
      </c>
      <c r="P64" s="9">
        <v>76.875411999999997</v>
      </c>
      <c r="Q64" s="9">
        <v>17.561250000000001</v>
      </c>
    </row>
    <row r="65" spans="1:18" x14ac:dyDescent="0.25">
      <c r="A65" t="s">
        <v>20</v>
      </c>
      <c r="B65">
        <v>2</v>
      </c>
      <c r="C65">
        <v>1E-3</v>
      </c>
      <c r="D65">
        <v>0.3</v>
      </c>
      <c r="E65" t="s">
        <v>22</v>
      </c>
      <c r="F65">
        <v>112.278401</v>
      </c>
      <c r="N65">
        <v>16</v>
      </c>
      <c r="O65" s="9">
        <v>234.289919</v>
      </c>
      <c r="P65" s="9">
        <v>94.163968999999994</v>
      </c>
      <c r="Q65" s="9">
        <v>8.7806250000000006</v>
      </c>
    </row>
    <row r="66" spans="1:18" x14ac:dyDescent="0.25">
      <c r="A66" t="s">
        <v>20</v>
      </c>
      <c r="B66">
        <v>4</v>
      </c>
      <c r="C66">
        <v>1E-3</v>
      </c>
      <c r="D66">
        <v>0.3</v>
      </c>
      <c r="E66" t="s">
        <v>22</v>
      </c>
      <c r="F66">
        <v>83.426705999999996</v>
      </c>
      <c r="N66">
        <v>32</v>
      </c>
      <c r="O66" s="9">
        <v>234.87169499999999</v>
      </c>
      <c r="P66" s="9">
        <v>128.64400000000001</v>
      </c>
      <c r="Q66" s="9">
        <v>4.3903125000000003</v>
      </c>
    </row>
    <row r="67" spans="1:18" x14ac:dyDescent="0.25">
      <c r="A67" t="s">
        <v>20</v>
      </c>
      <c r="B67">
        <v>8</v>
      </c>
      <c r="C67">
        <v>1E-3</v>
      </c>
      <c r="D67">
        <v>0.3</v>
      </c>
      <c r="E67" t="s">
        <v>22</v>
      </c>
      <c r="F67">
        <v>81.897964999999999</v>
      </c>
    </row>
    <row r="68" spans="1:18" x14ac:dyDescent="0.25">
      <c r="A68" t="s">
        <v>20</v>
      </c>
      <c r="B68">
        <v>16</v>
      </c>
      <c r="C68">
        <v>1E-3</v>
      </c>
      <c r="D68">
        <v>0.3</v>
      </c>
      <c r="E68" t="s">
        <v>22</v>
      </c>
      <c r="F68">
        <v>97.003411999999997</v>
      </c>
      <c r="K68" s="3"/>
      <c r="O68" s="4"/>
      <c r="P68" s="5"/>
    </row>
    <row r="69" spans="1:18" x14ac:dyDescent="0.25">
      <c r="A69" t="s">
        <v>20</v>
      </c>
      <c r="B69">
        <v>32</v>
      </c>
      <c r="C69">
        <v>1E-3</v>
      </c>
      <c r="D69">
        <v>0.3</v>
      </c>
      <c r="E69" t="s">
        <v>22</v>
      </c>
      <c r="F69">
        <v>132.06929600000001</v>
      </c>
      <c r="K69" s="3"/>
      <c r="O69" s="4"/>
      <c r="P69" s="5"/>
    </row>
    <row r="70" spans="1:18" x14ac:dyDescent="0.25">
      <c r="A70" t="s">
        <v>20</v>
      </c>
      <c r="B70">
        <v>64</v>
      </c>
      <c r="C70">
        <v>1E-3</v>
      </c>
      <c r="D70">
        <v>0.3</v>
      </c>
      <c r="E70" t="s">
        <v>22</v>
      </c>
      <c r="F70">
        <v>238.58910800000001</v>
      </c>
      <c r="G70" s="6" t="s">
        <v>23</v>
      </c>
      <c r="H70" s="6" t="s">
        <v>22</v>
      </c>
      <c r="I70" t="s">
        <v>33</v>
      </c>
      <c r="J70" t="s">
        <v>34</v>
      </c>
      <c r="K70" t="s">
        <v>31</v>
      </c>
      <c r="L70" t="s">
        <v>32</v>
      </c>
      <c r="O70" s="4"/>
      <c r="P70" s="5"/>
    </row>
    <row r="71" spans="1:18" x14ac:dyDescent="0.25">
      <c r="A71" t="s">
        <v>20</v>
      </c>
      <c r="B71">
        <v>1</v>
      </c>
      <c r="C71">
        <v>1E-3</v>
      </c>
      <c r="D71">
        <v>0.3</v>
      </c>
      <c r="E71" t="s">
        <v>30</v>
      </c>
      <c r="F71">
        <v>140.49</v>
      </c>
      <c r="N71" t="s">
        <v>36</v>
      </c>
      <c r="O71" t="s">
        <v>43</v>
      </c>
      <c r="P71" t="s">
        <v>44</v>
      </c>
      <c r="Q71" t="s">
        <v>45</v>
      </c>
      <c r="R71" t="s">
        <v>46</v>
      </c>
    </row>
    <row r="72" spans="1:18" x14ac:dyDescent="0.25">
      <c r="A72" t="s">
        <v>20</v>
      </c>
      <c r="B72">
        <v>2</v>
      </c>
      <c r="C72">
        <v>1E-3</v>
      </c>
      <c r="D72">
        <v>0.3</v>
      </c>
      <c r="E72" t="s">
        <v>30</v>
      </c>
      <c r="F72">
        <f>F$71/B72</f>
        <v>70.245000000000005</v>
      </c>
      <c r="G72">
        <v>493.903569</v>
      </c>
      <c r="H72">
        <v>169.31594799999999</v>
      </c>
      <c r="I72">
        <f>$F$71/G72</f>
        <v>0.28444823811346059</v>
      </c>
      <c r="J72">
        <f>$F$71/H72</f>
        <v>0.82975054423107275</v>
      </c>
      <c r="K72">
        <f>(1/(I72) - 1/B72)/(1-1/B72)</f>
        <v>6.0311562246423227</v>
      </c>
      <c r="L72">
        <f>(1/(J72) - 1/$B72)/(1-1/$B72)</f>
        <v>1.410362986689444</v>
      </c>
      <c r="N72">
        <v>2</v>
      </c>
      <c r="O72" s="5">
        <v>0.28444823811346059</v>
      </c>
      <c r="P72" s="5">
        <v>6.0311562246423227</v>
      </c>
      <c r="Q72" s="5">
        <v>0.82975054423107275</v>
      </c>
      <c r="R72" s="5">
        <v>1.410362986689444</v>
      </c>
    </row>
    <row r="73" spans="1:18" x14ac:dyDescent="0.25">
      <c r="A73" t="s">
        <v>20</v>
      </c>
      <c r="B73">
        <v>4</v>
      </c>
      <c r="C73">
        <v>1E-3</v>
      </c>
      <c r="D73">
        <v>0.3</v>
      </c>
      <c r="E73" t="s">
        <v>30</v>
      </c>
      <c r="F73">
        <f t="shared" ref="F73:F77" si="15">F$71/B73</f>
        <v>35.122500000000002</v>
      </c>
      <c r="G73">
        <v>297.01489700000002</v>
      </c>
      <c r="H73">
        <v>78.968085000000002</v>
      </c>
      <c r="I73">
        <f t="shared" ref="I73:I77" si="16">$F$71/G73</f>
        <v>0.4730065778485178</v>
      </c>
      <c r="J73">
        <f t="shared" ref="J73:J77" si="17">$F$71/H73</f>
        <v>1.7790731534138127</v>
      </c>
      <c r="K73">
        <f t="shared" ref="K73:K77" si="18">(1/(I73) - 1/B73)/(1-1/B73)</f>
        <v>2.4855140057418086</v>
      </c>
      <c r="L73">
        <f t="shared" ref="L73:L77" si="19">(1/(J73) - 1/$B73)/(1-1/$B73)</f>
        <v>0.41612057797708024</v>
      </c>
      <c r="N73">
        <v>4</v>
      </c>
      <c r="O73" s="5">
        <v>0.4730065778485178</v>
      </c>
      <c r="P73" s="5">
        <v>2.4855140057418086</v>
      </c>
      <c r="Q73" s="5">
        <v>1.7790731534138127</v>
      </c>
      <c r="R73" s="5">
        <v>0.41612057797708024</v>
      </c>
    </row>
    <row r="74" spans="1:18" x14ac:dyDescent="0.25">
      <c r="A74" t="s">
        <v>20</v>
      </c>
      <c r="B74">
        <v>8</v>
      </c>
      <c r="C74">
        <v>1E-3</v>
      </c>
      <c r="D74">
        <v>0.3</v>
      </c>
      <c r="E74" t="s">
        <v>30</v>
      </c>
      <c r="F74">
        <f t="shared" si="15"/>
        <v>17.561250000000001</v>
      </c>
      <c r="G74">
        <v>263.01683000000003</v>
      </c>
      <c r="H74">
        <v>76.875411999999997</v>
      </c>
      <c r="I74">
        <f t="shared" si="16"/>
        <v>0.53414832807467105</v>
      </c>
      <c r="J74">
        <f t="shared" si="17"/>
        <v>1.8275024008977021</v>
      </c>
      <c r="K74">
        <f t="shared" si="18"/>
        <v>1.9967304637849161</v>
      </c>
      <c r="L74">
        <f t="shared" si="19"/>
        <v>0.48250846120211904</v>
      </c>
      <c r="N74">
        <v>8</v>
      </c>
      <c r="O74" s="5">
        <v>0.53414832807467105</v>
      </c>
      <c r="P74" s="5">
        <v>1.9967304637849161</v>
      </c>
      <c r="Q74" s="5">
        <v>1.8275024008977021</v>
      </c>
      <c r="R74" s="5">
        <v>0.48250846120211904</v>
      </c>
    </row>
    <row r="75" spans="1:18" x14ac:dyDescent="0.25">
      <c r="A75" t="s">
        <v>20</v>
      </c>
      <c r="B75">
        <v>16</v>
      </c>
      <c r="C75">
        <v>1E-3</v>
      </c>
      <c r="D75">
        <v>0.3</v>
      </c>
      <c r="E75" t="s">
        <v>30</v>
      </c>
      <c r="F75">
        <f t="shared" si="15"/>
        <v>8.7806250000000006</v>
      </c>
      <c r="G75">
        <v>234.289919</v>
      </c>
      <c r="H75">
        <v>94.163968999999994</v>
      </c>
      <c r="I75">
        <f t="shared" si="16"/>
        <v>0.59964167728445883</v>
      </c>
      <c r="J75">
        <f t="shared" si="17"/>
        <v>1.4919719452352314</v>
      </c>
      <c r="K75">
        <f t="shared" si="18"/>
        <v>1.7121734424751467</v>
      </c>
      <c r="L75">
        <f t="shared" si="19"/>
        <v>0.64827081595368574</v>
      </c>
      <c r="N75">
        <v>16</v>
      </c>
      <c r="O75" s="5">
        <v>0.59964167728445883</v>
      </c>
      <c r="P75" s="5">
        <v>1.7121734424751467</v>
      </c>
      <c r="Q75" s="5">
        <v>1.4919719452352314</v>
      </c>
      <c r="R75" s="5">
        <v>0.64827081595368574</v>
      </c>
    </row>
    <row r="76" spans="1:18" x14ac:dyDescent="0.25">
      <c r="A76" t="s">
        <v>20</v>
      </c>
      <c r="B76">
        <v>32</v>
      </c>
      <c r="C76">
        <v>1E-3</v>
      </c>
      <c r="D76">
        <v>0.3</v>
      </c>
      <c r="E76" t="s">
        <v>30</v>
      </c>
      <c r="F76">
        <f t="shared" si="15"/>
        <v>4.3903125000000003</v>
      </c>
      <c r="G76">
        <v>234.87169499999999</v>
      </c>
      <c r="H76">
        <v>128.64400000000001</v>
      </c>
      <c r="I76">
        <f t="shared" si="16"/>
        <v>0.59815636788417614</v>
      </c>
      <c r="J76">
        <f t="shared" si="17"/>
        <v>1.0920835794906876</v>
      </c>
      <c r="K76">
        <f t="shared" si="18"/>
        <v>1.6934747370378789</v>
      </c>
      <c r="L76">
        <f t="shared" si="19"/>
        <v>0.91296085819447592</v>
      </c>
      <c r="N76">
        <v>32</v>
      </c>
      <c r="O76" s="5">
        <v>0.59815636788417614</v>
      </c>
      <c r="P76" s="5">
        <v>1.6934747370378789</v>
      </c>
      <c r="Q76" s="5">
        <v>1.0920835794906876</v>
      </c>
      <c r="R76" s="5">
        <v>0.91296085819447592</v>
      </c>
    </row>
    <row r="77" spans="1:18" x14ac:dyDescent="0.25">
      <c r="A77" t="s">
        <v>20</v>
      </c>
      <c r="B77">
        <v>64</v>
      </c>
      <c r="C77">
        <v>1E-3</v>
      </c>
      <c r="D77">
        <v>0.3</v>
      </c>
      <c r="E77" t="s">
        <v>30</v>
      </c>
      <c r="F77">
        <f t="shared" si="15"/>
        <v>2.1951562500000001</v>
      </c>
      <c r="G77">
        <v>349.65370799999999</v>
      </c>
      <c r="H77">
        <v>165.55195399999999</v>
      </c>
      <c r="I77">
        <f t="shared" si="16"/>
        <v>0.40179754078283653</v>
      </c>
      <c r="J77">
        <f t="shared" si="17"/>
        <v>0.84861577653139642</v>
      </c>
      <c r="K77">
        <f t="shared" si="18"/>
        <v>2.512447625148714</v>
      </c>
      <c r="L77">
        <f t="shared" si="19"/>
        <v>1.1812211744156222</v>
      </c>
    </row>
    <row r="79" spans="1:18" x14ac:dyDescent="0.25">
      <c r="A79" t="s">
        <v>35</v>
      </c>
      <c r="B79">
        <v>2</v>
      </c>
      <c r="C79">
        <v>0.15</v>
      </c>
      <c r="D79">
        <v>0.85</v>
      </c>
      <c r="E79" t="s">
        <v>23</v>
      </c>
      <c r="F79">
        <v>80.918368999999998</v>
      </c>
    </row>
    <row r="80" spans="1:18" x14ac:dyDescent="0.25">
      <c r="A80" t="s">
        <v>35</v>
      </c>
      <c r="B80">
        <v>4</v>
      </c>
      <c r="C80">
        <v>0.15</v>
      </c>
      <c r="D80">
        <v>0.85</v>
      </c>
      <c r="E80" t="s">
        <v>23</v>
      </c>
      <c r="F80">
        <v>15.70299</v>
      </c>
      <c r="N80" t="s">
        <v>36</v>
      </c>
      <c r="O80" t="s">
        <v>38</v>
      </c>
      <c r="P80" t="s">
        <v>39</v>
      </c>
      <c r="Q80" t="s">
        <v>37</v>
      </c>
    </row>
    <row r="81" spans="1:18" x14ac:dyDescent="0.25">
      <c r="A81" t="s">
        <v>35</v>
      </c>
      <c r="B81">
        <v>8</v>
      </c>
      <c r="C81">
        <v>0.15</v>
      </c>
      <c r="D81">
        <v>0.85</v>
      </c>
      <c r="E81" t="s">
        <v>23</v>
      </c>
      <c r="F81">
        <v>12.739561</v>
      </c>
      <c r="N81">
        <v>1</v>
      </c>
      <c r="O81" s="9">
        <v>34.387</v>
      </c>
      <c r="P81" s="9">
        <v>34.387</v>
      </c>
      <c r="Q81" s="9">
        <v>34.387</v>
      </c>
    </row>
    <row r="82" spans="1:18" x14ac:dyDescent="0.25">
      <c r="A82" t="s">
        <v>35</v>
      </c>
      <c r="B82">
        <v>16</v>
      </c>
      <c r="C82">
        <v>0.15</v>
      </c>
      <c r="D82">
        <v>0.85</v>
      </c>
      <c r="E82" t="s">
        <v>23</v>
      </c>
      <c r="F82">
        <v>10.725018</v>
      </c>
      <c r="N82">
        <v>2</v>
      </c>
      <c r="O82" s="9">
        <v>80.918368999999998</v>
      </c>
      <c r="P82" s="9">
        <v>21.149856</v>
      </c>
      <c r="Q82" s="9">
        <v>17.1935</v>
      </c>
    </row>
    <row r="83" spans="1:18" x14ac:dyDescent="0.25">
      <c r="A83" t="s">
        <v>35</v>
      </c>
      <c r="B83">
        <v>32</v>
      </c>
      <c r="C83">
        <v>0.15</v>
      </c>
      <c r="D83">
        <v>0.85</v>
      </c>
      <c r="E83" t="s">
        <v>23</v>
      </c>
      <c r="F83">
        <v>10.889367999999999</v>
      </c>
      <c r="N83">
        <v>4</v>
      </c>
      <c r="O83" s="9">
        <v>15.70299</v>
      </c>
      <c r="P83" s="9">
        <v>11.549403</v>
      </c>
      <c r="Q83" s="9">
        <v>8.5967500000000001</v>
      </c>
    </row>
    <row r="84" spans="1:18" x14ac:dyDescent="0.25">
      <c r="A84" t="s">
        <v>35</v>
      </c>
      <c r="B84">
        <v>64</v>
      </c>
      <c r="C84">
        <v>0.15</v>
      </c>
      <c r="D84">
        <v>0.85</v>
      </c>
      <c r="E84" t="s">
        <v>23</v>
      </c>
      <c r="F84">
        <v>11.089938999999999</v>
      </c>
      <c r="N84">
        <v>8</v>
      </c>
      <c r="O84" s="9">
        <v>12.739561</v>
      </c>
      <c r="P84" s="15">
        <v>7.0240900000000002</v>
      </c>
      <c r="Q84" s="9">
        <v>4.2983750000000001</v>
      </c>
    </row>
    <row r="85" spans="1:18" x14ac:dyDescent="0.25">
      <c r="A85" t="s">
        <v>35</v>
      </c>
      <c r="B85">
        <v>2</v>
      </c>
      <c r="C85">
        <v>0.15</v>
      </c>
      <c r="D85">
        <v>0.85</v>
      </c>
      <c r="E85" t="s">
        <v>22</v>
      </c>
      <c r="F85">
        <v>21.26754</v>
      </c>
      <c r="N85">
        <v>16</v>
      </c>
      <c r="O85" s="9">
        <v>10.725018</v>
      </c>
      <c r="P85" s="15">
        <v>4.5893040000000003</v>
      </c>
      <c r="Q85" s="9">
        <v>2.1491875</v>
      </c>
    </row>
    <row r="86" spans="1:18" x14ac:dyDescent="0.25">
      <c r="A86" t="s">
        <v>35</v>
      </c>
      <c r="B86">
        <v>4</v>
      </c>
      <c r="C86">
        <v>0.15</v>
      </c>
      <c r="D86">
        <v>0.85</v>
      </c>
      <c r="E86" t="s">
        <v>22</v>
      </c>
      <c r="F86">
        <v>11.382459000000001</v>
      </c>
      <c r="N86">
        <v>32</v>
      </c>
      <c r="O86" s="9">
        <v>10.889367999999999</v>
      </c>
      <c r="P86" s="15">
        <v>2.3775900000000001</v>
      </c>
      <c r="Q86" s="9">
        <v>1.07459375</v>
      </c>
    </row>
    <row r="87" spans="1:18" x14ac:dyDescent="0.25">
      <c r="A87" t="s">
        <v>35</v>
      </c>
      <c r="B87">
        <v>8</v>
      </c>
      <c r="C87">
        <v>0.15</v>
      </c>
      <c r="D87">
        <v>0.85</v>
      </c>
      <c r="E87" t="s">
        <v>22</v>
      </c>
      <c r="F87">
        <v>7.1070770000000003</v>
      </c>
    </row>
    <row r="88" spans="1:18" x14ac:dyDescent="0.25">
      <c r="A88" t="s">
        <v>35</v>
      </c>
      <c r="B88">
        <v>16</v>
      </c>
      <c r="C88">
        <v>0.15</v>
      </c>
      <c r="D88">
        <v>0.85</v>
      </c>
      <c r="E88" t="s">
        <v>22</v>
      </c>
      <c r="F88">
        <v>3.2436970000000001</v>
      </c>
    </row>
    <row r="89" spans="1:18" x14ac:dyDescent="0.25">
      <c r="A89" t="s">
        <v>35</v>
      </c>
      <c r="B89">
        <v>32</v>
      </c>
      <c r="C89">
        <v>0.15</v>
      </c>
      <c r="D89">
        <v>0.85</v>
      </c>
      <c r="E89" t="s">
        <v>22</v>
      </c>
      <c r="F89">
        <v>2.4586100000000002</v>
      </c>
    </row>
    <row r="90" spans="1:18" x14ac:dyDescent="0.25">
      <c r="A90" t="s">
        <v>35</v>
      </c>
      <c r="B90">
        <v>64</v>
      </c>
      <c r="C90">
        <v>0.15</v>
      </c>
      <c r="D90">
        <v>0.85</v>
      </c>
      <c r="E90" t="s">
        <v>22</v>
      </c>
      <c r="F90">
        <v>2.94306</v>
      </c>
      <c r="G90" s="6" t="s">
        <v>42</v>
      </c>
      <c r="H90" s="6" t="s">
        <v>41</v>
      </c>
      <c r="I90" t="s">
        <v>33</v>
      </c>
      <c r="J90" t="s">
        <v>34</v>
      </c>
      <c r="K90" t="s">
        <v>31</v>
      </c>
      <c r="L90" t="s">
        <v>32</v>
      </c>
    </row>
    <row r="91" spans="1:18" x14ac:dyDescent="0.25">
      <c r="A91" t="s">
        <v>35</v>
      </c>
      <c r="B91">
        <v>1</v>
      </c>
      <c r="C91">
        <v>0.15</v>
      </c>
      <c r="D91">
        <v>0.85</v>
      </c>
      <c r="E91" t="s">
        <v>40</v>
      </c>
      <c r="F91">
        <v>34.387</v>
      </c>
    </row>
    <row r="92" spans="1:18" x14ac:dyDescent="0.25">
      <c r="A92" t="s">
        <v>35</v>
      </c>
      <c r="B92">
        <v>2</v>
      </c>
      <c r="C92">
        <v>0.15</v>
      </c>
      <c r="D92">
        <v>0.85</v>
      </c>
      <c r="E92" t="s">
        <v>30</v>
      </c>
      <c r="F92">
        <f>F$91/B92</f>
        <v>17.1935</v>
      </c>
      <c r="G92">
        <v>80.918368999999998</v>
      </c>
      <c r="H92">
        <v>21.149856</v>
      </c>
      <c r="I92">
        <f>$F$91/G92</f>
        <v>0.42495913381546285</v>
      </c>
      <c r="J92">
        <f>$F$91/H92</f>
        <v>1.6258739539408684</v>
      </c>
      <c r="K92">
        <f>(1/(I92) - 1/B92)/(1-1/B92)</f>
        <v>3.7063348940006398</v>
      </c>
      <c r="L92">
        <f>(1/(J92) - 1/B92)/(1-1/B92)</f>
        <v>0.23010765696338731</v>
      </c>
      <c r="N92" t="s">
        <v>36</v>
      </c>
      <c r="O92" t="s">
        <v>43</v>
      </c>
      <c r="P92" t="s">
        <v>44</v>
      </c>
      <c r="Q92" t="s">
        <v>45</v>
      </c>
      <c r="R92" t="s">
        <v>46</v>
      </c>
    </row>
    <row r="93" spans="1:18" x14ac:dyDescent="0.25">
      <c r="A93" t="s">
        <v>35</v>
      </c>
      <c r="B93">
        <v>4</v>
      </c>
      <c r="C93">
        <v>0.15</v>
      </c>
      <c r="D93">
        <v>0.85</v>
      </c>
      <c r="E93" t="s">
        <v>30</v>
      </c>
      <c r="F93">
        <f t="shared" ref="F93:F97" si="20">F$91/B93</f>
        <v>8.5967500000000001</v>
      </c>
      <c r="G93">
        <v>15.70299</v>
      </c>
      <c r="H93">
        <v>11.549403</v>
      </c>
      <c r="I93">
        <f t="shared" ref="I93:I97" si="21">$F$91/G93</f>
        <v>2.1898377315402993</v>
      </c>
      <c r="J93">
        <f t="shared" ref="J93:J97" si="22">$F$91/H93</f>
        <v>2.9773833331471766</v>
      </c>
      <c r="K93">
        <f t="shared" ref="K93:K97" si="23">(1/(I93) - 1/B93)/(1-1/B93)</f>
        <v>0.27553978732272849</v>
      </c>
      <c r="L93">
        <f t="shared" ref="L93:L97" si="24">(1/(J93) - 1/B93)/(1-1/B93)</f>
        <v>0.11448718023283992</v>
      </c>
      <c r="N93">
        <v>2</v>
      </c>
      <c r="O93" s="5">
        <v>0.42495913381546285</v>
      </c>
      <c r="P93" s="5">
        <v>3.7063348940006398</v>
      </c>
      <c r="Q93" s="9">
        <f>$F$91/O93</f>
        <v>80.918368999999998</v>
      </c>
      <c r="R93" s="9">
        <f>(1/(P93) - 1/H93)/(1-1/H93)</f>
        <v>0.20059192431481743</v>
      </c>
    </row>
    <row r="94" spans="1:18" x14ac:dyDescent="0.25">
      <c r="A94" t="s">
        <v>35</v>
      </c>
      <c r="B94">
        <v>8</v>
      </c>
      <c r="C94">
        <v>0.15</v>
      </c>
      <c r="D94">
        <v>0.85</v>
      </c>
      <c r="E94" t="s">
        <v>30</v>
      </c>
      <c r="F94">
        <f t="shared" si="20"/>
        <v>4.2983750000000001</v>
      </c>
      <c r="G94">
        <v>12.739561</v>
      </c>
      <c r="H94" s="14">
        <v>7.0240900000000002</v>
      </c>
      <c r="I94">
        <f t="shared" si="21"/>
        <v>2.6992295888374804</v>
      </c>
      <c r="J94">
        <f t="shared" si="22"/>
        <v>4.8955807798590278</v>
      </c>
      <c r="K94">
        <f t="shared" si="23"/>
        <v>0.2805440926596014</v>
      </c>
      <c r="L94">
        <f t="shared" si="24"/>
        <v>9.0589550037597277E-2</v>
      </c>
      <c r="N94">
        <v>4</v>
      </c>
      <c r="O94" s="5">
        <v>2.1898377315402993</v>
      </c>
      <c r="P94" s="5">
        <v>0.27553978732272849</v>
      </c>
      <c r="Q94" s="9">
        <f t="shared" ref="Q94:Q97" si="25">$F$91/O94</f>
        <v>15.702989999999998</v>
      </c>
      <c r="R94" s="9">
        <f t="shared" ref="R94:R97" si="26">(1/(P94) - 1/H94)/(1-1/H94)</f>
        <v>4.0656942275580183</v>
      </c>
    </row>
    <row r="95" spans="1:18" x14ac:dyDescent="0.25">
      <c r="A95" t="s">
        <v>35</v>
      </c>
      <c r="B95">
        <v>16</v>
      </c>
      <c r="C95">
        <v>0.15</v>
      </c>
      <c r="D95">
        <v>0.85</v>
      </c>
      <c r="E95" t="s">
        <v>30</v>
      </c>
      <c r="F95">
        <f t="shared" si="20"/>
        <v>2.1491875</v>
      </c>
      <c r="G95">
        <v>10.725018</v>
      </c>
      <c r="H95" s="14">
        <v>4.5893040000000003</v>
      </c>
      <c r="I95">
        <f t="shared" si="21"/>
        <v>3.2062417051421264</v>
      </c>
      <c r="J95">
        <f t="shared" si="22"/>
        <v>7.4928573047242022</v>
      </c>
      <c r="K95">
        <f t="shared" si="23"/>
        <v>0.26601775477166761</v>
      </c>
      <c r="L95">
        <f t="shared" si="24"/>
        <v>7.5691131338393391E-2</v>
      </c>
      <c r="N95">
        <v>8</v>
      </c>
      <c r="O95" s="5">
        <v>2.6992295888374804</v>
      </c>
      <c r="P95" s="5">
        <v>0.2805440926596014</v>
      </c>
      <c r="Q95" s="9">
        <f t="shared" si="25"/>
        <v>12.739561</v>
      </c>
      <c r="R95" s="9">
        <f t="shared" si="26"/>
        <v>4.2789865734501822</v>
      </c>
    </row>
    <row r="96" spans="1:18" x14ac:dyDescent="0.25">
      <c r="A96" t="s">
        <v>35</v>
      </c>
      <c r="B96">
        <v>32</v>
      </c>
      <c r="C96">
        <v>0.15</v>
      </c>
      <c r="D96">
        <v>0.85</v>
      </c>
      <c r="E96" t="s">
        <v>30</v>
      </c>
      <c r="F96">
        <f t="shared" si="20"/>
        <v>1.07459375</v>
      </c>
      <c r="G96">
        <v>10.889367999999999</v>
      </c>
      <c r="H96" s="14">
        <v>2.3775900000000001</v>
      </c>
      <c r="I96">
        <f t="shared" si="21"/>
        <v>3.1578508504809464</v>
      </c>
      <c r="J96">
        <f t="shared" si="22"/>
        <v>14.462964598606151</v>
      </c>
      <c r="K96">
        <f t="shared" si="23"/>
        <v>0.2946281987660378</v>
      </c>
      <c r="L96">
        <f t="shared" si="24"/>
        <v>3.9114444036896921E-2</v>
      </c>
      <c r="N96">
        <v>16</v>
      </c>
      <c r="O96" s="5">
        <v>3.2062417051421264</v>
      </c>
      <c r="P96" s="5">
        <v>0.26601775477166761</v>
      </c>
      <c r="Q96" s="9">
        <f t="shared" si="25"/>
        <v>10.725018</v>
      </c>
      <c r="R96" s="9">
        <f t="shared" si="26"/>
        <v>5.7620276736131926</v>
      </c>
    </row>
    <row r="97" spans="1:18" x14ac:dyDescent="0.25">
      <c r="A97" t="s">
        <v>35</v>
      </c>
      <c r="B97">
        <v>64</v>
      </c>
      <c r="C97">
        <v>0.15</v>
      </c>
      <c r="D97">
        <v>0.85</v>
      </c>
      <c r="E97" t="s">
        <v>30</v>
      </c>
      <c r="F97">
        <f t="shared" si="20"/>
        <v>0.53729687500000001</v>
      </c>
      <c r="G97">
        <v>11.089938999999999</v>
      </c>
      <c r="H97">
        <v>2.94306</v>
      </c>
      <c r="I97">
        <f t="shared" si="21"/>
        <v>3.1007384260634798</v>
      </c>
      <c r="J97">
        <f t="shared" si="22"/>
        <v>11.684097503958466</v>
      </c>
      <c r="K97">
        <f t="shared" si="23"/>
        <v>0.3117499165659226</v>
      </c>
      <c r="L97">
        <f t="shared" si="24"/>
        <v>7.1071912096717982E-2</v>
      </c>
      <c r="N97">
        <v>32</v>
      </c>
      <c r="O97" s="5">
        <v>3.1578508504809464</v>
      </c>
      <c r="P97" s="5">
        <v>0.2946281987660378</v>
      </c>
      <c r="Q97" s="9">
        <f t="shared" si="25"/>
        <v>10.889367999999999</v>
      </c>
      <c r="R97" s="9">
        <f t="shared" si="26"/>
        <v>4.6262411995006669</v>
      </c>
    </row>
  </sheetData>
  <sortState ref="A2:F71">
    <sortCondition ref="A2:A71"/>
    <sortCondition ref="E2:E71"/>
    <sortCondition ref="B2:B7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25" workbookViewId="0">
      <selection activeCell="F33" sqref="F33"/>
    </sheetView>
  </sheetViews>
  <sheetFormatPr defaultRowHeight="15" x14ac:dyDescent="0.25"/>
  <sheetData>
    <row r="1" spans="1:12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</row>
    <row r="2" spans="1:12" x14ac:dyDescent="0.25">
      <c r="A2" t="s">
        <v>18</v>
      </c>
      <c r="B2">
        <v>2</v>
      </c>
      <c r="C2">
        <v>0.01</v>
      </c>
      <c r="D2">
        <v>0.6</v>
      </c>
      <c r="E2" t="s">
        <v>23</v>
      </c>
      <c r="F2">
        <v>16.606268</v>
      </c>
    </row>
    <row r="3" spans="1:12" x14ac:dyDescent="0.25">
      <c r="A3" t="s">
        <v>18</v>
      </c>
      <c r="B3">
        <v>4</v>
      </c>
      <c r="C3">
        <v>0.01</v>
      </c>
      <c r="D3">
        <v>0.6</v>
      </c>
      <c r="E3" t="s">
        <v>23</v>
      </c>
      <c r="F3">
        <v>7.3468660000000003</v>
      </c>
    </row>
    <row r="4" spans="1:12" x14ac:dyDescent="0.25">
      <c r="A4" t="s">
        <v>18</v>
      </c>
      <c r="B4">
        <v>8</v>
      </c>
      <c r="C4">
        <v>0.01</v>
      </c>
      <c r="D4">
        <v>0.6</v>
      </c>
      <c r="E4" t="s">
        <v>23</v>
      </c>
      <c r="F4">
        <v>6.6377360000000003</v>
      </c>
    </row>
    <row r="5" spans="1:12" x14ac:dyDescent="0.25">
      <c r="A5" t="s">
        <v>18</v>
      </c>
      <c r="B5">
        <v>16</v>
      </c>
      <c r="C5">
        <v>0.01</v>
      </c>
      <c r="D5">
        <v>0.6</v>
      </c>
      <c r="E5" t="s">
        <v>23</v>
      </c>
      <c r="F5">
        <v>13.498799999999999</v>
      </c>
    </row>
    <row r="6" spans="1:12" x14ac:dyDescent="0.25">
      <c r="A6" t="s">
        <v>18</v>
      </c>
      <c r="B6">
        <v>32</v>
      </c>
      <c r="C6">
        <v>0.01</v>
      </c>
      <c r="D6">
        <v>0.6</v>
      </c>
      <c r="E6" t="s">
        <v>23</v>
      </c>
      <c r="F6">
        <v>13.660195999999999</v>
      </c>
    </row>
    <row r="7" spans="1:12" x14ac:dyDescent="0.25">
      <c r="A7" t="s">
        <v>18</v>
      </c>
      <c r="B7">
        <v>64</v>
      </c>
      <c r="C7">
        <v>0.01</v>
      </c>
      <c r="D7">
        <v>0.6</v>
      </c>
      <c r="E7" t="s">
        <v>23</v>
      </c>
      <c r="F7">
        <v>13.254327</v>
      </c>
    </row>
    <row r="8" spans="1:12" x14ac:dyDescent="0.25">
      <c r="A8" t="s">
        <v>18</v>
      </c>
      <c r="B8">
        <v>2</v>
      </c>
      <c r="C8">
        <v>0.01</v>
      </c>
      <c r="D8">
        <v>0.6</v>
      </c>
      <c r="E8" t="s">
        <v>22</v>
      </c>
      <c r="F8">
        <v>3.4048729999999998</v>
      </c>
    </row>
    <row r="9" spans="1:12" x14ac:dyDescent="0.25">
      <c r="A9" t="s">
        <v>18</v>
      </c>
      <c r="B9">
        <v>4</v>
      </c>
      <c r="C9">
        <v>0.01</v>
      </c>
      <c r="D9">
        <v>0.6</v>
      </c>
      <c r="E9" t="s">
        <v>22</v>
      </c>
      <c r="F9">
        <v>1.9435229999999999</v>
      </c>
    </row>
    <row r="10" spans="1:12" x14ac:dyDescent="0.25">
      <c r="A10" t="s">
        <v>18</v>
      </c>
      <c r="B10">
        <v>8</v>
      </c>
      <c r="C10">
        <v>0.01</v>
      </c>
      <c r="D10">
        <v>0.6</v>
      </c>
      <c r="E10" t="s">
        <v>22</v>
      </c>
      <c r="F10">
        <v>1.633813</v>
      </c>
    </row>
    <row r="11" spans="1:12" x14ac:dyDescent="0.25">
      <c r="A11" t="s">
        <v>18</v>
      </c>
      <c r="B11">
        <v>16</v>
      </c>
      <c r="C11">
        <v>0.01</v>
      </c>
      <c r="D11">
        <v>0.6</v>
      </c>
      <c r="E11" t="s">
        <v>22</v>
      </c>
      <c r="F11">
        <v>1.3499570000000001</v>
      </c>
    </row>
    <row r="12" spans="1:12" x14ac:dyDescent="0.25">
      <c r="A12" t="s">
        <v>18</v>
      </c>
      <c r="B12">
        <v>32</v>
      </c>
      <c r="C12">
        <v>0.01</v>
      </c>
      <c r="D12">
        <v>0.6</v>
      </c>
      <c r="E12" t="s">
        <v>22</v>
      </c>
      <c r="F12">
        <v>1.5115069999999999</v>
      </c>
    </row>
    <row r="13" spans="1:12" x14ac:dyDescent="0.25">
      <c r="A13" t="s">
        <v>18</v>
      </c>
      <c r="B13">
        <v>64</v>
      </c>
      <c r="C13">
        <v>0.01</v>
      </c>
      <c r="D13">
        <v>0.6</v>
      </c>
      <c r="E13" t="s">
        <v>22</v>
      </c>
      <c r="F13">
        <v>2.102001</v>
      </c>
      <c r="G13" t="s">
        <v>23</v>
      </c>
      <c r="H13" t="s">
        <v>22</v>
      </c>
      <c r="I13" t="s">
        <v>33</v>
      </c>
      <c r="J13" t="s">
        <v>34</v>
      </c>
      <c r="K13" t="s">
        <v>31</v>
      </c>
      <c r="L13" t="s">
        <v>32</v>
      </c>
    </row>
    <row r="14" spans="1:12" x14ac:dyDescent="0.25">
      <c r="A14" t="s">
        <v>18</v>
      </c>
      <c r="B14">
        <v>1</v>
      </c>
      <c r="C14">
        <v>0.01</v>
      </c>
      <c r="D14">
        <v>0.6</v>
      </c>
      <c r="E14" t="s">
        <v>30</v>
      </c>
      <c r="F14">
        <v>13.740320000000001</v>
      </c>
    </row>
    <row r="15" spans="1:12" x14ac:dyDescent="0.25">
      <c r="A15" t="s">
        <v>18</v>
      </c>
      <c r="B15">
        <v>2</v>
      </c>
      <c r="C15">
        <v>0.01</v>
      </c>
      <c r="D15">
        <v>0.6</v>
      </c>
      <c r="E15" t="s">
        <v>30</v>
      </c>
      <c r="F15">
        <f>$F$14/B15</f>
        <v>6.8701600000000003</v>
      </c>
      <c r="G15">
        <v>16.675145000000001</v>
      </c>
      <c r="H15">
        <v>12.295273</v>
      </c>
      <c r="I15">
        <f>$F$14/G15</f>
        <v>0.82400003118413667</v>
      </c>
      <c r="J15">
        <f>$F$14/H15</f>
        <v>1.1175286632513162</v>
      </c>
      <c r="K15">
        <f>(1/(I15) - 1/B15)/(1-1/B15)</f>
        <v>1.4271843741630472</v>
      </c>
      <c r="L15">
        <f>(1/(J15) - 1/$B15)/(1-1/$B15)</f>
        <v>0.78966326839549583</v>
      </c>
    </row>
    <row r="16" spans="1:12" x14ac:dyDescent="0.25">
      <c r="A16" t="s">
        <v>18</v>
      </c>
      <c r="B16">
        <v>4</v>
      </c>
      <c r="C16">
        <v>0.01</v>
      </c>
      <c r="D16">
        <v>0.6</v>
      </c>
      <c r="E16" t="s">
        <v>30</v>
      </c>
      <c r="F16">
        <f>$F$14/B16</f>
        <v>3.4350800000000001</v>
      </c>
      <c r="G16">
        <v>10.874627</v>
      </c>
      <c r="H16">
        <v>4.0288839999999997</v>
      </c>
      <c r="I16">
        <f t="shared" ref="I16:J20" si="0">$F$14/G16</f>
        <v>1.2635210384687217</v>
      </c>
      <c r="J16">
        <f t="shared" si="0"/>
        <v>3.4104531180346722</v>
      </c>
      <c r="K16">
        <f t="shared" ref="K16:K20" si="1">(1/(I16) - 1/B16)/(1-1/B16)</f>
        <v>0.72191884905155057</v>
      </c>
      <c r="L16">
        <f t="shared" ref="L16:L20" si="2">(1/(J16) - 1/$B16)/(1-1/$B16)</f>
        <v>5.7621559517294051E-2</v>
      </c>
    </row>
    <row r="17" spans="1:12" x14ac:dyDescent="0.25">
      <c r="A17" t="s">
        <v>18</v>
      </c>
      <c r="B17">
        <v>8</v>
      </c>
      <c r="C17">
        <v>0.01</v>
      </c>
      <c r="D17">
        <v>0.6</v>
      </c>
      <c r="E17" t="s">
        <v>30</v>
      </c>
      <c r="F17">
        <f t="shared" ref="F17:F20" si="3">$F$14/B17</f>
        <v>1.7175400000000001</v>
      </c>
      <c r="G17">
        <v>7.2323230000000001</v>
      </c>
      <c r="H17" s="8">
        <v>2.4401999999999999</v>
      </c>
      <c r="I17">
        <f t="shared" si="0"/>
        <v>1.8998487761124607</v>
      </c>
      <c r="J17">
        <f t="shared" si="0"/>
        <v>5.6308171461355627</v>
      </c>
      <c r="K17">
        <f t="shared" si="1"/>
        <v>0.45869449495041908</v>
      </c>
      <c r="L17">
        <f t="shared" si="2"/>
        <v>6.0107562477230737E-2</v>
      </c>
    </row>
    <row r="18" spans="1:12" x14ac:dyDescent="0.25">
      <c r="A18" t="s">
        <v>18</v>
      </c>
      <c r="B18">
        <v>16</v>
      </c>
      <c r="C18">
        <v>0.01</v>
      </c>
      <c r="D18">
        <v>0.6</v>
      </c>
      <c r="E18" t="s">
        <v>30</v>
      </c>
      <c r="F18">
        <f t="shared" si="3"/>
        <v>0.85877000000000003</v>
      </c>
      <c r="G18">
        <v>7.0708409999999997</v>
      </c>
      <c r="H18">
        <v>1.911662</v>
      </c>
      <c r="I18">
        <f t="shared" si="0"/>
        <v>1.9432370208862002</v>
      </c>
      <c r="J18">
        <f t="shared" si="0"/>
        <v>7.1876304493158312</v>
      </c>
      <c r="K18">
        <f t="shared" si="1"/>
        <v>0.48224561485224993</v>
      </c>
      <c r="L18">
        <f t="shared" si="2"/>
        <v>8.1736436997100509E-2</v>
      </c>
    </row>
    <row r="19" spans="1:12" x14ac:dyDescent="0.25">
      <c r="A19" t="s">
        <v>18</v>
      </c>
      <c r="B19">
        <v>32</v>
      </c>
      <c r="C19">
        <v>0.01</v>
      </c>
      <c r="D19">
        <v>0.6</v>
      </c>
      <c r="E19" t="s">
        <v>30</v>
      </c>
      <c r="F19">
        <f t="shared" si="3"/>
        <v>0.42938500000000002</v>
      </c>
      <c r="G19">
        <v>7.0259679999999998</v>
      </c>
      <c r="H19">
        <v>7.6652360000000002</v>
      </c>
      <c r="I19">
        <f t="shared" si="0"/>
        <v>1.9556479619605442</v>
      </c>
      <c r="J19">
        <f t="shared" si="0"/>
        <v>1.7925501576207177</v>
      </c>
      <c r="K19">
        <f t="shared" si="1"/>
        <v>0.49557623112125482</v>
      </c>
      <c r="L19">
        <f t="shared" si="2"/>
        <v>0.54360200842390105</v>
      </c>
    </row>
    <row r="20" spans="1:12" x14ac:dyDescent="0.25">
      <c r="A20" t="s">
        <v>18</v>
      </c>
      <c r="B20">
        <v>64</v>
      </c>
      <c r="C20">
        <v>0.01</v>
      </c>
      <c r="D20">
        <v>0.6</v>
      </c>
      <c r="E20" t="s">
        <v>30</v>
      </c>
      <c r="F20">
        <f t="shared" si="3"/>
        <v>0.21469250000000001</v>
      </c>
      <c r="G20">
        <v>13.043614</v>
      </c>
      <c r="H20">
        <v>8.0499930000000006</v>
      </c>
      <c r="I20">
        <f t="shared" si="0"/>
        <v>1.0534135708094399</v>
      </c>
      <c r="J20">
        <f t="shared" si="0"/>
        <v>1.7068735339272965</v>
      </c>
      <c r="K20">
        <f t="shared" si="1"/>
        <v>0.94848993142831994</v>
      </c>
      <c r="L20">
        <f t="shared" si="2"/>
        <v>0.5792929385346447</v>
      </c>
    </row>
    <row r="21" spans="1:12" x14ac:dyDescent="0.25">
      <c r="A21" t="s">
        <v>21</v>
      </c>
      <c r="B21">
        <v>2</v>
      </c>
      <c r="C21">
        <v>0.01</v>
      </c>
      <c r="D21">
        <v>0.6</v>
      </c>
      <c r="E21" t="s">
        <v>23</v>
      </c>
      <c r="F21">
        <v>199.43262300000001</v>
      </c>
    </row>
    <row r="22" spans="1:12" x14ac:dyDescent="0.25">
      <c r="A22" t="s">
        <v>21</v>
      </c>
      <c r="B22">
        <v>4</v>
      </c>
      <c r="C22">
        <v>0.01</v>
      </c>
      <c r="D22">
        <v>0.6</v>
      </c>
      <c r="E22" t="s">
        <v>23</v>
      </c>
      <c r="F22">
        <v>100.21658600000001</v>
      </c>
    </row>
    <row r="23" spans="1:12" x14ac:dyDescent="0.25">
      <c r="A23" t="s">
        <v>21</v>
      </c>
      <c r="B23">
        <v>8</v>
      </c>
      <c r="C23">
        <v>0.01</v>
      </c>
      <c r="D23">
        <v>0.6</v>
      </c>
      <c r="E23" t="s">
        <v>23</v>
      </c>
      <c r="F23">
        <v>89.444862999999998</v>
      </c>
    </row>
    <row r="24" spans="1:12" x14ac:dyDescent="0.25">
      <c r="A24" t="s">
        <v>21</v>
      </c>
      <c r="B24">
        <v>16</v>
      </c>
      <c r="C24">
        <v>0.01</v>
      </c>
      <c r="D24">
        <v>0.6</v>
      </c>
      <c r="E24" t="s">
        <v>23</v>
      </c>
      <c r="F24">
        <v>95.633289000000005</v>
      </c>
    </row>
    <row r="25" spans="1:12" x14ac:dyDescent="0.25">
      <c r="A25" t="s">
        <v>21</v>
      </c>
      <c r="B25">
        <v>32</v>
      </c>
      <c r="C25">
        <v>0.01</v>
      </c>
      <c r="D25">
        <v>0.6</v>
      </c>
      <c r="E25" t="s">
        <v>23</v>
      </c>
      <c r="F25">
        <v>118.920745</v>
      </c>
    </row>
    <row r="26" spans="1:12" x14ac:dyDescent="0.25">
      <c r="A26" t="s">
        <v>21</v>
      </c>
      <c r="B26">
        <v>64</v>
      </c>
      <c r="C26">
        <v>0.01</v>
      </c>
      <c r="D26">
        <v>0.6</v>
      </c>
      <c r="E26" t="s">
        <v>23</v>
      </c>
      <c r="F26">
        <v>111.289732</v>
      </c>
    </row>
    <row r="27" spans="1:12" x14ac:dyDescent="0.25">
      <c r="A27" t="s">
        <v>21</v>
      </c>
      <c r="B27">
        <v>2</v>
      </c>
      <c r="C27">
        <v>0.01</v>
      </c>
      <c r="D27">
        <v>0.6</v>
      </c>
      <c r="E27" t="s">
        <v>22</v>
      </c>
      <c r="F27">
        <v>59.087757000000003</v>
      </c>
    </row>
    <row r="28" spans="1:12" x14ac:dyDescent="0.25">
      <c r="A28" t="s">
        <v>21</v>
      </c>
      <c r="B28">
        <v>4</v>
      </c>
      <c r="C28">
        <v>0.01</v>
      </c>
      <c r="D28">
        <v>0.6</v>
      </c>
      <c r="E28" t="s">
        <v>22</v>
      </c>
      <c r="F28">
        <v>25.109379000000001</v>
      </c>
    </row>
    <row r="29" spans="1:12" x14ac:dyDescent="0.25">
      <c r="A29" t="s">
        <v>21</v>
      </c>
      <c r="B29">
        <v>8</v>
      </c>
      <c r="C29">
        <v>0.01</v>
      </c>
      <c r="D29">
        <v>0.6</v>
      </c>
      <c r="E29" t="s">
        <v>22</v>
      </c>
      <c r="F29">
        <v>11.226015</v>
      </c>
    </row>
    <row r="30" spans="1:12" x14ac:dyDescent="0.25">
      <c r="A30" t="s">
        <v>21</v>
      </c>
      <c r="B30">
        <v>16</v>
      </c>
      <c r="C30">
        <v>0.01</v>
      </c>
      <c r="D30">
        <v>0.6</v>
      </c>
      <c r="E30" t="s">
        <v>22</v>
      </c>
      <c r="F30">
        <v>6.8154159999999999</v>
      </c>
    </row>
    <row r="31" spans="1:12" x14ac:dyDescent="0.25">
      <c r="A31" t="s">
        <v>21</v>
      </c>
      <c r="B31">
        <v>32</v>
      </c>
      <c r="C31">
        <v>0.01</v>
      </c>
      <c r="D31">
        <v>0.6</v>
      </c>
      <c r="E31" t="s">
        <v>22</v>
      </c>
      <c r="F31">
        <v>5.9237440000000001</v>
      </c>
    </row>
    <row r="32" spans="1:12" x14ac:dyDescent="0.25">
      <c r="A32" t="s">
        <v>21</v>
      </c>
      <c r="B32">
        <v>64</v>
      </c>
      <c r="C32">
        <v>0.01</v>
      </c>
      <c r="D32">
        <v>0.6</v>
      </c>
      <c r="E32" t="s">
        <v>22</v>
      </c>
      <c r="F32">
        <v>6.8692739999999999</v>
      </c>
      <c r="G32" s="6" t="s">
        <v>23</v>
      </c>
      <c r="H32" s="6" t="s">
        <v>22</v>
      </c>
      <c r="I32" t="s">
        <v>33</v>
      </c>
      <c r="J32" t="s">
        <v>34</v>
      </c>
      <c r="K32" t="s">
        <v>31</v>
      </c>
      <c r="L32" t="s">
        <v>32</v>
      </c>
    </row>
    <row r="33" spans="1:12" x14ac:dyDescent="0.25">
      <c r="A33" t="s">
        <v>21</v>
      </c>
      <c r="B33">
        <v>1</v>
      </c>
      <c r="C33">
        <v>0.01</v>
      </c>
      <c r="D33">
        <v>0.6</v>
      </c>
      <c r="E33" t="s">
        <v>30</v>
      </c>
      <c r="F33" s="7">
        <v>143.453821</v>
      </c>
    </row>
    <row r="34" spans="1:12" x14ac:dyDescent="0.25">
      <c r="A34" t="s">
        <v>21</v>
      </c>
      <c r="B34">
        <v>2</v>
      </c>
      <c r="C34">
        <v>0.01</v>
      </c>
      <c r="D34">
        <v>0.6</v>
      </c>
      <c r="E34" t="s">
        <v>30</v>
      </c>
      <c r="F34">
        <f>$F$33/B34</f>
        <v>71.726910500000002</v>
      </c>
      <c r="G34">
        <v>213.38652999999999</v>
      </c>
      <c r="H34">
        <v>57.094557999999999</v>
      </c>
      <c r="I34">
        <f>$F$33/G34</f>
        <v>0.67227214857470152</v>
      </c>
      <c r="J34">
        <f>$F$33/H34</f>
        <v>2.512565575864516</v>
      </c>
      <c r="K34">
        <f>(1/(I34) - 1/B34)/(1-1/B34)</f>
        <v>1.9749856575796612</v>
      </c>
      <c r="L34">
        <f>(1/(J34) - 1/$B34)/(1-1/$B34)</f>
        <v>-0.20400087495752384</v>
      </c>
    </row>
    <row r="35" spans="1:12" x14ac:dyDescent="0.25">
      <c r="A35" t="s">
        <v>21</v>
      </c>
      <c r="B35">
        <v>4</v>
      </c>
      <c r="C35">
        <v>0.01</v>
      </c>
      <c r="D35">
        <v>0.6</v>
      </c>
      <c r="E35" t="s">
        <v>30</v>
      </c>
      <c r="F35">
        <f t="shared" ref="F35:F39" si="4">$F$33/B35</f>
        <v>35.863455250000001</v>
      </c>
      <c r="G35">
        <v>102.355418</v>
      </c>
      <c r="H35">
        <v>27.310841</v>
      </c>
      <c r="I35">
        <f t="shared" ref="I35:J39" si="5">$F$33/G35</f>
        <v>1.4015264047868967</v>
      </c>
      <c r="J35">
        <f t="shared" si="5"/>
        <v>5.2526328647294314</v>
      </c>
      <c r="K35">
        <f t="shared" ref="K35:K39" si="6">(1/(I35) - 1/B35)/(1-1/B35)</f>
        <v>0.61801037933547498</v>
      </c>
      <c r="L35">
        <f t="shared" ref="L35:L39" si="7">(1/(J35) - 1/$B35)/(1-1/$B35)</f>
        <v>-7.9492380106533853E-2</v>
      </c>
    </row>
    <row r="36" spans="1:12" x14ac:dyDescent="0.25">
      <c r="A36" t="s">
        <v>21</v>
      </c>
      <c r="B36">
        <v>8</v>
      </c>
      <c r="C36">
        <v>0.01</v>
      </c>
      <c r="D36">
        <v>0.6</v>
      </c>
      <c r="E36" t="s">
        <v>30</v>
      </c>
      <c r="F36">
        <f t="shared" si="4"/>
        <v>17.931727625000001</v>
      </c>
      <c r="G36">
        <v>96.671707999999995</v>
      </c>
      <c r="H36">
        <v>15.534045000000001</v>
      </c>
      <c r="I36">
        <f t="shared" si="5"/>
        <v>1.483927655441859</v>
      </c>
      <c r="J36">
        <f t="shared" si="5"/>
        <v>9.2348014313078153</v>
      </c>
      <c r="K36">
        <f t="shared" si="6"/>
        <v>0.62729977056519115</v>
      </c>
      <c r="L36">
        <f t="shared" si="7"/>
        <v>-1.9101678123203958E-2</v>
      </c>
    </row>
    <row r="37" spans="1:12" x14ac:dyDescent="0.25">
      <c r="A37" t="s">
        <v>21</v>
      </c>
      <c r="B37">
        <v>16</v>
      </c>
      <c r="C37">
        <v>0.01</v>
      </c>
      <c r="D37">
        <v>0.6</v>
      </c>
      <c r="E37" t="s">
        <v>30</v>
      </c>
      <c r="F37">
        <f t="shared" si="4"/>
        <v>8.9658638125000003</v>
      </c>
      <c r="G37">
        <v>101.977209</v>
      </c>
      <c r="H37">
        <v>12.897307</v>
      </c>
      <c r="I37">
        <f t="shared" si="5"/>
        <v>1.406724329943174</v>
      </c>
      <c r="J37">
        <f t="shared" si="5"/>
        <v>11.122773227000025</v>
      </c>
      <c r="K37">
        <f t="shared" si="6"/>
        <v>0.69159608884404222</v>
      </c>
      <c r="L37">
        <f t="shared" si="7"/>
        <v>2.9232678298614298E-2</v>
      </c>
    </row>
    <row r="38" spans="1:12" x14ac:dyDescent="0.25">
      <c r="A38" t="s">
        <v>21</v>
      </c>
      <c r="B38">
        <v>32</v>
      </c>
      <c r="C38">
        <v>0.01</v>
      </c>
      <c r="D38">
        <v>0.6</v>
      </c>
      <c r="E38" t="s">
        <v>30</v>
      </c>
      <c r="F38">
        <f t="shared" si="4"/>
        <v>4.4829319062500002</v>
      </c>
      <c r="G38">
        <v>98.587901000000002</v>
      </c>
      <c r="H38">
        <v>86.785330000000002</v>
      </c>
      <c r="I38">
        <f t="shared" si="5"/>
        <v>1.4550854571901273</v>
      </c>
      <c r="J38">
        <f t="shared" si="5"/>
        <v>1.6529731580210618</v>
      </c>
      <c r="K38">
        <f t="shared" si="6"/>
        <v>0.67715598358348716</v>
      </c>
      <c r="L38">
        <f t="shared" si="7"/>
        <v>0.59222761421802994</v>
      </c>
    </row>
    <row r="39" spans="1:12" x14ac:dyDescent="0.25">
      <c r="A39" t="s">
        <v>21</v>
      </c>
      <c r="B39">
        <v>64</v>
      </c>
      <c r="C39">
        <v>0.01</v>
      </c>
      <c r="D39">
        <v>0.6</v>
      </c>
      <c r="E39" t="s">
        <v>30</v>
      </c>
      <c r="F39">
        <f t="shared" si="4"/>
        <v>2.2414659531250001</v>
      </c>
      <c r="G39">
        <v>116.04351800000001</v>
      </c>
      <c r="H39">
        <v>89.375791000000007</v>
      </c>
      <c r="I39">
        <f t="shared" si="5"/>
        <v>1.2362071012014648</v>
      </c>
      <c r="J39">
        <f t="shared" si="5"/>
        <v>1.6050635121092243</v>
      </c>
      <c r="K39">
        <f t="shared" si="6"/>
        <v>0.80589302550119468</v>
      </c>
      <c r="L39">
        <f t="shared" si="7"/>
        <v>0.617044627702378</v>
      </c>
    </row>
    <row r="40" spans="1:12" x14ac:dyDescent="0.25">
      <c r="A40" t="s">
        <v>19</v>
      </c>
      <c r="B40">
        <v>2</v>
      </c>
      <c r="C40">
        <v>0.01</v>
      </c>
      <c r="D40">
        <v>0.6</v>
      </c>
      <c r="E40" t="s">
        <v>23</v>
      </c>
      <c r="F40">
        <v>228.40510900000001</v>
      </c>
    </row>
    <row r="41" spans="1:12" x14ac:dyDescent="0.25">
      <c r="A41" t="s">
        <v>19</v>
      </c>
      <c r="B41">
        <v>4</v>
      </c>
      <c r="C41">
        <v>0.01</v>
      </c>
      <c r="D41">
        <v>0.6</v>
      </c>
      <c r="E41" t="s">
        <v>23</v>
      </c>
      <c r="F41">
        <v>105.15545299999999</v>
      </c>
    </row>
    <row r="42" spans="1:12" x14ac:dyDescent="0.25">
      <c r="A42" t="s">
        <v>19</v>
      </c>
      <c r="B42">
        <v>8</v>
      </c>
      <c r="C42">
        <v>0.01</v>
      </c>
      <c r="D42">
        <v>0.6</v>
      </c>
      <c r="E42" t="s">
        <v>23</v>
      </c>
      <c r="F42">
        <v>91.531963000000005</v>
      </c>
    </row>
    <row r="43" spans="1:12" x14ac:dyDescent="0.25">
      <c r="A43" t="s">
        <v>19</v>
      </c>
      <c r="B43">
        <v>16</v>
      </c>
      <c r="C43">
        <v>0.01</v>
      </c>
      <c r="D43">
        <v>0.6</v>
      </c>
      <c r="E43" t="s">
        <v>23</v>
      </c>
      <c r="F43">
        <v>89.705637999999993</v>
      </c>
    </row>
    <row r="44" spans="1:12" x14ac:dyDescent="0.25">
      <c r="A44" t="s">
        <v>19</v>
      </c>
      <c r="B44">
        <v>32</v>
      </c>
      <c r="C44">
        <v>0.01</v>
      </c>
      <c r="D44">
        <v>0.6</v>
      </c>
      <c r="E44" t="s">
        <v>23</v>
      </c>
      <c r="F44">
        <v>89.324792000000002</v>
      </c>
    </row>
    <row r="45" spans="1:12" x14ac:dyDescent="0.25">
      <c r="A45" t="s">
        <v>19</v>
      </c>
      <c r="B45">
        <v>64</v>
      </c>
      <c r="C45">
        <v>0.01</v>
      </c>
      <c r="D45">
        <v>0.6</v>
      </c>
      <c r="E45" t="s">
        <v>23</v>
      </c>
      <c r="F45">
        <v>94.565199000000007</v>
      </c>
    </row>
    <row r="46" spans="1:12" x14ac:dyDescent="0.25">
      <c r="A46" t="s">
        <v>19</v>
      </c>
      <c r="B46">
        <v>2</v>
      </c>
      <c r="C46">
        <v>0.01</v>
      </c>
      <c r="D46">
        <v>0.6</v>
      </c>
      <c r="E46" t="s">
        <v>22</v>
      </c>
      <c r="F46">
        <v>38.357498</v>
      </c>
    </row>
    <row r="47" spans="1:12" x14ac:dyDescent="0.25">
      <c r="A47" t="s">
        <v>19</v>
      </c>
      <c r="B47">
        <v>4</v>
      </c>
      <c r="C47">
        <v>0.01</v>
      </c>
      <c r="D47">
        <v>0.6</v>
      </c>
      <c r="E47" t="s">
        <v>22</v>
      </c>
      <c r="F47">
        <v>28.442240000000002</v>
      </c>
    </row>
    <row r="48" spans="1:12" x14ac:dyDescent="0.25">
      <c r="A48" t="s">
        <v>19</v>
      </c>
      <c r="B48">
        <v>8</v>
      </c>
      <c r="C48">
        <v>0.01</v>
      </c>
      <c r="D48">
        <v>0.6</v>
      </c>
      <c r="E48" t="s">
        <v>22</v>
      </c>
      <c r="F48">
        <v>62.122675000000001</v>
      </c>
    </row>
    <row r="49" spans="1:12" x14ac:dyDescent="0.25">
      <c r="A49" t="s">
        <v>19</v>
      </c>
      <c r="B49">
        <v>16</v>
      </c>
      <c r="C49">
        <v>0.01</v>
      </c>
      <c r="D49">
        <v>0.6</v>
      </c>
      <c r="E49" t="s">
        <v>22</v>
      </c>
      <c r="F49">
        <v>72.975097000000005</v>
      </c>
    </row>
    <row r="50" spans="1:12" x14ac:dyDescent="0.25">
      <c r="A50" t="s">
        <v>19</v>
      </c>
      <c r="B50">
        <v>32</v>
      </c>
      <c r="C50">
        <v>0.01</v>
      </c>
      <c r="D50">
        <v>0.6</v>
      </c>
      <c r="E50" t="s">
        <v>22</v>
      </c>
      <c r="F50">
        <v>86.638445000000004</v>
      </c>
    </row>
    <row r="51" spans="1:12" x14ac:dyDescent="0.25">
      <c r="A51" t="s">
        <v>19</v>
      </c>
      <c r="B51">
        <v>64</v>
      </c>
      <c r="C51">
        <v>0.01</v>
      </c>
      <c r="D51">
        <v>0.6</v>
      </c>
      <c r="E51" t="s">
        <v>22</v>
      </c>
      <c r="F51">
        <v>77.566040000000001</v>
      </c>
      <c r="G51" s="6" t="s">
        <v>23</v>
      </c>
      <c r="H51" s="6" t="s">
        <v>22</v>
      </c>
      <c r="I51" t="s">
        <v>33</v>
      </c>
      <c r="J51" t="s">
        <v>34</v>
      </c>
      <c r="K51" t="s">
        <v>31</v>
      </c>
      <c r="L51" t="s">
        <v>32</v>
      </c>
    </row>
    <row r="52" spans="1:12" x14ac:dyDescent="0.25">
      <c r="A52" t="s">
        <v>19</v>
      </c>
      <c r="B52">
        <v>1</v>
      </c>
      <c r="C52">
        <v>0.01</v>
      </c>
      <c r="D52">
        <v>0.6</v>
      </c>
      <c r="E52" t="s">
        <v>30</v>
      </c>
      <c r="F52">
        <v>40.380000000000003</v>
      </c>
    </row>
    <row r="53" spans="1:12" x14ac:dyDescent="0.25">
      <c r="A53" t="s">
        <v>19</v>
      </c>
      <c r="B53">
        <v>2</v>
      </c>
      <c r="C53">
        <v>0.01</v>
      </c>
      <c r="D53">
        <v>0.6</v>
      </c>
      <c r="E53" t="s">
        <v>30</v>
      </c>
      <c r="F53">
        <f>F$52/B53</f>
        <v>20.190000000000001</v>
      </c>
      <c r="G53" s="7">
        <v>192.26103599999999</v>
      </c>
      <c r="H53">
        <v>45.652991</v>
      </c>
      <c r="I53">
        <f>$F$52/G53</f>
        <v>0.21002695522768328</v>
      </c>
      <c r="J53">
        <f>$F$52/H53</f>
        <v>0.88449845487670242</v>
      </c>
      <c r="K53">
        <f>(1/(I53) - 1/B53)/(1-1/B53)</f>
        <v>8.52258722139673</v>
      </c>
      <c r="L53">
        <f>(1/(J53) - 1/$B53)/(1-1/$B53)</f>
        <v>1.2611684497275877</v>
      </c>
    </row>
    <row r="54" spans="1:12" x14ac:dyDescent="0.25">
      <c r="A54" t="s">
        <v>19</v>
      </c>
      <c r="B54">
        <v>4</v>
      </c>
      <c r="C54">
        <v>0.01</v>
      </c>
      <c r="D54">
        <v>0.6</v>
      </c>
      <c r="E54" t="s">
        <v>30</v>
      </c>
      <c r="F54">
        <f t="shared" ref="F54:F58" si="8">F$52/B54</f>
        <v>10.095000000000001</v>
      </c>
      <c r="G54" s="7"/>
      <c r="H54">
        <v>29.615831</v>
      </c>
      <c r="I54" t="e">
        <f t="shared" ref="I54:J58" si="9">$F$52/G54</f>
        <v>#DIV/0!</v>
      </c>
      <c r="J54">
        <f t="shared" si="9"/>
        <v>1.3634599684202682</v>
      </c>
      <c r="K54" t="e">
        <f t="shared" ref="K54:K58" si="10">(1/(I54) - 1/B54)/(1-1/B54)</f>
        <v>#DIV/0!</v>
      </c>
      <c r="L54">
        <f t="shared" ref="L54:L58" si="11">(1/(J54) - 1/$B54)/(1-1/$B54)</f>
        <v>0.64457094271091309</v>
      </c>
    </row>
    <row r="55" spans="1:12" x14ac:dyDescent="0.25">
      <c r="A55" t="s">
        <v>19</v>
      </c>
      <c r="B55">
        <v>8</v>
      </c>
      <c r="C55">
        <v>0.01</v>
      </c>
      <c r="D55">
        <v>0.6</v>
      </c>
      <c r="E55" t="s">
        <v>30</v>
      </c>
      <c r="F55">
        <f t="shared" si="8"/>
        <v>5.0475000000000003</v>
      </c>
      <c r="G55" s="7">
        <v>200.772133</v>
      </c>
      <c r="H55">
        <v>25.239875000000001</v>
      </c>
      <c r="I55">
        <f>$F$52/G55</f>
        <v>0.20112352942925601</v>
      </c>
      <c r="J55">
        <f t="shared" si="9"/>
        <v>1.5998494445792619</v>
      </c>
      <c r="K55">
        <f t="shared" si="10"/>
        <v>5.5395070544116596</v>
      </c>
      <c r="L55">
        <f t="shared" si="11"/>
        <v>0.57149578999504702</v>
      </c>
    </row>
    <row r="56" spans="1:12" x14ac:dyDescent="0.25">
      <c r="A56" t="s">
        <v>19</v>
      </c>
      <c r="B56">
        <v>16</v>
      </c>
      <c r="C56">
        <v>0.01</v>
      </c>
      <c r="D56">
        <v>0.6</v>
      </c>
      <c r="E56" t="s">
        <v>30</v>
      </c>
      <c r="F56">
        <f t="shared" si="8"/>
        <v>2.5237500000000002</v>
      </c>
      <c r="G56" s="7">
        <v>282.18267800000001</v>
      </c>
      <c r="H56">
        <v>37.164672000000003</v>
      </c>
      <c r="I56">
        <f>$F$52/G56</f>
        <v>0.14309879077694487</v>
      </c>
      <c r="J56">
        <f t="shared" si="9"/>
        <v>1.0865157104036867</v>
      </c>
      <c r="K56">
        <f t="shared" si="10"/>
        <v>7.3873911969621924</v>
      </c>
      <c r="L56">
        <f t="shared" si="11"/>
        <v>0.91506480435859328</v>
      </c>
    </row>
    <row r="57" spans="1:12" x14ac:dyDescent="0.25">
      <c r="A57" t="s">
        <v>19</v>
      </c>
      <c r="B57">
        <v>32</v>
      </c>
      <c r="C57">
        <v>0.01</v>
      </c>
      <c r="D57">
        <v>0.6</v>
      </c>
      <c r="E57" t="s">
        <v>30</v>
      </c>
      <c r="F57">
        <f t="shared" si="8"/>
        <v>1.2618750000000001</v>
      </c>
      <c r="G57" s="7">
        <v>131.99561800000001</v>
      </c>
      <c r="H57">
        <v>42.860290999999997</v>
      </c>
      <c r="I57">
        <f>$F$52/G57</f>
        <v>0.30591924650104674</v>
      </c>
      <c r="J57">
        <f t="shared" si="9"/>
        <v>0.94213079421229329</v>
      </c>
      <c r="K57">
        <f t="shared" si="10"/>
        <v>3.3420247775168157</v>
      </c>
      <c r="L57">
        <f t="shared" si="11"/>
        <v>1.0634051606512325</v>
      </c>
    </row>
    <row r="58" spans="1:12" x14ac:dyDescent="0.25">
      <c r="A58" t="s">
        <v>19</v>
      </c>
      <c r="B58">
        <v>64</v>
      </c>
      <c r="C58">
        <v>0.01</v>
      </c>
      <c r="D58">
        <v>0.6</v>
      </c>
      <c r="E58" t="s">
        <v>30</v>
      </c>
      <c r="F58">
        <f t="shared" si="8"/>
        <v>0.63093750000000004</v>
      </c>
      <c r="G58" s="7">
        <v>86.484694000000005</v>
      </c>
      <c r="H58">
        <v>59.657412000000001</v>
      </c>
      <c r="I58">
        <f>$F$52/G58</f>
        <v>0.46690342686533642</v>
      </c>
      <c r="J58">
        <f t="shared" si="9"/>
        <v>0.67686476242046845</v>
      </c>
      <c r="K58">
        <f t="shared" si="10"/>
        <v>2.1598938717108109</v>
      </c>
      <c r="L58">
        <f t="shared" si="11"/>
        <v>1.4849777777777775</v>
      </c>
    </row>
    <row r="59" spans="1:12" x14ac:dyDescent="0.25">
      <c r="A59" t="s">
        <v>20</v>
      </c>
      <c r="B59">
        <v>2</v>
      </c>
      <c r="C59">
        <v>1E-3</v>
      </c>
      <c r="D59">
        <v>0.3</v>
      </c>
      <c r="E59" t="s">
        <v>23</v>
      </c>
      <c r="F59">
        <v>493.903569</v>
      </c>
    </row>
    <row r="60" spans="1:12" x14ac:dyDescent="0.25">
      <c r="A60" t="s">
        <v>20</v>
      </c>
      <c r="B60">
        <v>4</v>
      </c>
      <c r="C60">
        <v>1E-3</v>
      </c>
      <c r="D60">
        <v>0.3</v>
      </c>
      <c r="E60" t="s">
        <v>23</v>
      </c>
      <c r="F60">
        <v>297.01489700000002</v>
      </c>
    </row>
    <row r="61" spans="1:12" x14ac:dyDescent="0.25">
      <c r="A61" t="s">
        <v>20</v>
      </c>
      <c r="B61">
        <v>8</v>
      </c>
      <c r="C61">
        <v>1E-3</v>
      </c>
      <c r="D61">
        <v>0.3</v>
      </c>
      <c r="E61" t="s">
        <v>23</v>
      </c>
      <c r="F61">
        <v>263.01683000000003</v>
      </c>
    </row>
    <row r="62" spans="1:12" x14ac:dyDescent="0.25">
      <c r="A62" t="s">
        <v>20</v>
      </c>
      <c r="B62">
        <v>16</v>
      </c>
      <c r="C62">
        <v>1E-3</v>
      </c>
      <c r="D62">
        <v>0.3</v>
      </c>
      <c r="E62" t="s">
        <v>23</v>
      </c>
      <c r="F62">
        <v>234.289919</v>
      </c>
    </row>
    <row r="63" spans="1:12" x14ac:dyDescent="0.25">
      <c r="A63" t="s">
        <v>20</v>
      </c>
      <c r="B63">
        <v>32</v>
      </c>
      <c r="C63">
        <v>1E-3</v>
      </c>
      <c r="D63">
        <v>0.3</v>
      </c>
      <c r="E63" t="s">
        <v>23</v>
      </c>
      <c r="F63">
        <v>234.87169499999999</v>
      </c>
    </row>
    <row r="64" spans="1:12" x14ac:dyDescent="0.25">
      <c r="A64" t="s">
        <v>20</v>
      </c>
      <c r="B64">
        <v>64</v>
      </c>
      <c r="C64">
        <v>1E-3</v>
      </c>
      <c r="D64">
        <v>0.3</v>
      </c>
      <c r="E64" t="s">
        <v>23</v>
      </c>
      <c r="F64">
        <v>349.65370799999999</v>
      </c>
    </row>
    <row r="65" spans="1:12" x14ac:dyDescent="0.25">
      <c r="A65" t="s">
        <v>20</v>
      </c>
      <c r="B65">
        <v>2</v>
      </c>
      <c r="C65">
        <v>1E-3</v>
      </c>
      <c r="D65">
        <v>0.3</v>
      </c>
      <c r="E65" t="s">
        <v>22</v>
      </c>
      <c r="F65">
        <v>112.278401</v>
      </c>
    </row>
    <row r="66" spans="1:12" x14ac:dyDescent="0.25">
      <c r="A66" t="s">
        <v>20</v>
      </c>
      <c r="B66">
        <v>4</v>
      </c>
      <c r="C66">
        <v>1E-3</v>
      </c>
      <c r="D66">
        <v>0.3</v>
      </c>
      <c r="E66" t="s">
        <v>22</v>
      </c>
      <c r="F66">
        <v>83.426705999999996</v>
      </c>
    </row>
    <row r="67" spans="1:12" x14ac:dyDescent="0.25">
      <c r="A67" t="s">
        <v>20</v>
      </c>
      <c r="B67">
        <v>8</v>
      </c>
      <c r="C67">
        <v>1E-3</v>
      </c>
      <c r="D67">
        <v>0.3</v>
      </c>
      <c r="E67" t="s">
        <v>22</v>
      </c>
      <c r="F67">
        <v>81.897964999999999</v>
      </c>
    </row>
    <row r="68" spans="1:12" x14ac:dyDescent="0.25">
      <c r="A68" t="s">
        <v>20</v>
      </c>
      <c r="B68">
        <v>16</v>
      </c>
      <c r="C68">
        <v>1E-3</v>
      </c>
      <c r="D68">
        <v>0.3</v>
      </c>
      <c r="E68" t="s">
        <v>22</v>
      </c>
      <c r="F68">
        <v>97.003411999999997</v>
      </c>
      <c r="K68" s="3"/>
    </row>
    <row r="69" spans="1:12" x14ac:dyDescent="0.25">
      <c r="A69" t="s">
        <v>20</v>
      </c>
      <c r="B69">
        <v>32</v>
      </c>
      <c r="C69">
        <v>1E-3</v>
      </c>
      <c r="D69">
        <v>0.3</v>
      </c>
      <c r="E69" t="s">
        <v>22</v>
      </c>
      <c r="F69">
        <v>132.06929600000001</v>
      </c>
      <c r="K69" s="3"/>
    </row>
    <row r="70" spans="1:12" x14ac:dyDescent="0.25">
      <c r="A70" t="s">
        <v>20</v>
      </c>
      <c r="B70">
        <v>64</v>
      </c>
      <c r="C70">
        <v>1E-3</v>
      </c>
      <c r="D70">
        <v>0.3</v>
      </c>
      <c r="E70" t="s">
        <v>22</v>
      </c>
      <c r="F70">
        <v>238.58910800000001</v>
      </c>
      <c r="G70" s="6" t="s">
        <v>23</v>
      </c>
      <c r="H70" s="6" t="s">
        <v>22</v>
      </c>
      <c r="I70" t="s">
        <v>33</v>
      </c>
      <c r="J70" t="s">
        <v>34</v>
      </c>
      <c r="K70" t="s">
        <v>31</v>
      </c>
      <c r="L70" t="s">
        <v>32</v>
      </c>
    </row>
    <row r="71" spans="1:12" x14ac:dyDescent="0.25">
      <c r="A71" t="s">
        <v>20</v>
      </c>
      <c r="B71">
        <v>1</v>
      </c>
      <c r="C71">
        <v>1E-3</v>
      </c>
      <c r="D71">
        <v>0.3</v>
      </c>
      <c r="E71" t="s">
        <v>30</v>
      </c>
      <c r="F71">
        <v>140.49</v>
      </c>
    </row>
    <row r="72" spans="1:12" x14ac:dyDescent="0.25">
      <c r="A72" t="s">
        <v>20</v>
      </c>
      <c r="B72">
        <v>2</v>
      </c>
      <c r="C72">
        <v>1E-3</v>
      </c>
      <c r="D72">
        <v>0.3</v>
      </c>
      <c r="E72" t="s">
        <v>30</v>
      </c>
      <c r="F72">
        <f>F$71/B72</f>
        <v>70.245000000000005</v>
      </c>
      <c r="G72">
        <v>493.903569</v>
      </c>
      <c r="H72">
        <v>112.278401</v>
      </c>
      <c r="I72">
        <f>$F$71/G72</f>
        <v>0.28444823811346059</v>
      </c>
      <c r="J72">
        <f>$F$71/H72</f>
        <v>1.2512647022823207</v>
      </c>
      <c r="K72">
        <f>(1/(I72) - 1/B72)/(1-1/B72)</f>
        <v>6.0311562246423227</v>
      </c>
      <c r="L72">
        <f>(1/(J72) - 1/$B72)/(1-1/$B72)</f>
        <v>0.59838281728236864</v>
      </c>
    </row>
    <row r="73" spans="1:12" x14ac:dyDescent="0.25">
      <c r="A73" t="s">
        <v>20</v>
      </c>
      <c r="B73">
        <v>4</v>
      </c>
      <c r="C73">
        <v>1E-3</v>
      </c>
      <c r="D73">
        <v>0.3</v>
      </c>
      <c r="E73" t="s">
        <v>30</v>
      </c>
      <c r="F73">
        <f t="shared" ref="F73:F77" si="12">F$71/B73</f>
        <v>35.122500000000002</v>
      </c>
      <c r="G73">
        <v>297.01489700000002</v>
      </c>
      <c r="H73">
        <v>83.426705999999996</v>
      </c>
      <c r="I73">
        <f t="shared" ref="I73:J77" si="13">$F$71/G73</f>
        <v>0.4730065778485178</v>
      </c>
      <c r="J73">
        <f t="shared" si="13"/>
        <v>1.6839931328464535</v>
      </c>
      <c r="K73">
        <f t="shared" ref="K73:K77" si="14">(1/(I73) - 1/B73)/(1-1/B73)</f>
        <v>2.4855140057418086</v>
      </c>
      <c r="L73">
        <f t="shared" ref="L73:L77" si="15">(1/(J73) - 1/$B73)/(1-1/$B73)</f>
        <v>0.45843553277813359</v>
      </c>
    </row>
    <row r="74" spans="1:12" x14ac:dyDescent="0.25">
      <c r="A74" t="s">
        <v>20</v>
      </c>
      <c r="B74">
        <v>8</v>
      </c>
      <c r="C74">
        <v>1E-3</v>
      </c>
      <c r="D74">
        <v>0.3</v>
      </c>
      <c r="E74" t="s">
        <v>30</v>
      </c>
      <c r="F74">
        <f t="shared" si="12"/>
        <v>17.561250000000001</v>
      </c>
      <c r="G74">
        <v>263.01683000000003</v>
      </c>
      <c r="H74">
        <v>81.897964999999999</v>
      </c>
      <c r="I74">
        <f t="shared" si="13"/>
        <v>0.53414832807467105</v>
      </c>
      <c r="J74">
        <f t="shared" si="13"/>
        <v>1.7154272392482526</v>
      </c>
      <c r="K74">
        <f t="shared" si="14"/>
        <v>1.9967304637849161</v>
      </c>
      <c r="L74">
        <f t="shared" si="15"/>
        <v>0.52336589284443213</v>
      </c>
    </row>
    <row r="75" spans="1:12" x14ac:dyDescent="0.25">
      <c r="A75" t="s">
        <v>20</v>
      </c>
      <c r="B75">
        <v>16</v>
      </c>
      <c r="C75">
        <v>1E-3</v>
      </c>
      <c r="D75">
        <v>0.3</v>
      </c>
      <c r="E75" t="s">
        <v>30</v>
      </c>
      <c r="F75">
        <f t="shared" si="12"/>
        <v>8.7806250000000006</v>
      </c>
      <c r="G75">
        <v>234.289919</v>
      </c>
      <c r="H75">
        <v>97.003411999999997</v>
      </c>
      <c r="I75">
        <f t="shared" si="13"/>
        <v>0.59964167728445883</v>
      </c>
      <c r="J75">
        <f t="shared" si="13"/>
        <v>1.4482995711532292</v>
      </c>
      <c r="K75">
        <f t="shared" si="14"/>
        <v>1.7121734424751467</v>
      </c>
      <c r="L75">
        <f t="shared" si="15"/>
        <v>0.66982921299262099</v>
      </c>
    </row>
    <row r="76" spans="1:12" x14ac:dyDescent="0.25">
      <c r="A76" t="s">
        <v>20</v>
      </c>
      <c r="B76">
        <v>32</v>
      </c>
      <c r="C76">
        <v>1E-3</v>
      </c>
      <c r="D76">
        <v>0.3</v>
      </c>
      <c r="E76" t="s">
        <v>30</v>
      </c>
      <c r="F76">
        <f t="shared" si="12"/>
        <v>4.3903125000000003</v>
      </c>
      <c r="G76">
        <v>234.87169499999999</v>
      </c>
      <c r="H76">
        <v>132.06929600000001</v>
      </c>
      <c r="I76">
        <f t="shared" si="13"/>
        <v>0.59815636788417614</v>
      </c>
      <c r="J76">
        <f t="shared" si="13"/>
        <v>1.0637597401897259</v>
      </c>
      <c r="K76">
        <f t="shared" si="14"/>
        <v>1.6934747370378789</v>
      </c>
      <c r="L76">
        <f t="shared" si="15"/>
        <v>0.938128410471185</v>
      </c>
    </row>
    <row r="77" spans="1:12" x14ac:dyDescent="0.25">
      <c r="A77" t="s">
        <v>20</v>
      </c>
      <c r="B77">
        <v>64</v>
      </c>
      <c r="C77">
        <v>1E-3</v>
      </c>
      <c r="D77">
        <v>0.3</v>
      </c>
      <c r="E77" t="s">
        <v>30</v>
      </c>
      <c r="F77">
        <f t="shared" si="12"/>
        <v>2.1951562500000001</v>
      </c>
      <c r="G77">
        <v>349.65370799999999</v>
      </c>
      <c r="H77">
        <v>238.58910800000001</v>
      </c>
      <c r="I77">
        <f t="shared" si="13"/>
        <v>0.40179754078283653</v>
      </c>
      <c r="J77">
        <f t="shared" si="13"/>
        <v>0.58883660355526368</v>
      </c>
      <c r="K77">
        <f t="shared" si="14"/>
        <v>2.512447625148714</v>
      </c>
      <c r="L77">
        <f t="shared" si="15"/>
        <v>1.7093475457214942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cols>
    <col min="2" max="2" width="11.42578125" bestFit="1" customWidth="1"/>
    <col min="3" max="3" width="46" bestFit="1" customWidth="1"/>
    <col min="4" max="4" width="28.140625" customWidth="1"/>
    <col min="5" max="5" width="28.5703125" customWidth="1"/>
  </cols>
  <sheetData>
    <row r="1" spans="1:4" x14ac:dyDescent="0.25">
      <c r="A1" t="s">
        <v>35</v>
      </c>
      <c r="B1">
        <v>2</v>
      </c>
      <c r="C1" t="s">
        <v>23</v>
      </c>
      <c r="D1">
        <v>80.918368999999998</v>
      </c>
    </row>
    <row r="2" spans="1:4" x14ac:dyDescent="0.25">
      <c r="A2" t="s">
        <v>35</v>
      </c>
      <c r="B2">
        <v>4</v>
      </c>
      <c r="C2" t="s">
        <v>23</v>
      </c>
      <c r="D2">
        <v>15.70299</v>
      </c>
    </row>
    <row r="3" spans="1:4" x14ac:dyDescent="0.25">
      <c r="A3" t="s">
        <v>35</v>
      </c>
      <c r="B3">
        <v>8</v>
      </c>
      <c r="C3" t="s">
        <v>23</v>
      </c>
      <c r="D3">
        <v>12.739561</v>
      </c>
    </row>
    <row r="4" spans="1:4" x14ac:dyDescent="0.25">
      <c r="A4" t="s">
        <v>35</v>
      </c>
      <c r="B4">
        <v>16</v>
      </c>
      <c r="C4" t="s">
        <v>23</v>
      </c>
      <c r="D4">
        <v>10.725018</v>
      </c>
    </row>
    <row r="5" spans="1:4" x14ac:dyDescent="0.25">
      <c r="A5" t="s">
        <v>35</v>
      </c>
      <c r="B5">
        <v>32</v>
      </c>
      <c r="C5" t="s">
        <v>23</v>
      </c>
      <c r="D5">
        <v>10.889367999999999</v>
      </c>
    </row>
    <row r="6" spans="1:4" x14ac:dyDescent="0.25">
      <c r="A6" t="s">
        <v>35</v>
      </c>
      <c r="B6">
        <v>64</v>
      </c>
      <c r="C6" t="s">
        <v>23</v>
      </c>
      <c r="D6">
        <v>11.089938999999999</v>
      </c>
    </row>
    <row r="7" spans="1:4" x14ac:dyDescent="0.25">
      <c r="A7" t="s">
        <v>35</v>
      </c>
      <c r="B7">
        <v>2</v>
      </c>
      <c r="C7" t="s">
        <v>22</v>
      </c>
      <c r="D7">
        <v>21.26754</v>
      </c>
    </row>
    <row r="8" spans="1:4" x14ac:dyDescent="0.25">
      <c r="A8" t="s">
        <v>35</v>
      </c>
      <c r="B8">
        <v>4</v>
      </c>
      <c r="C8" t="s">
        <v>22</v>
      </c>
      <c r="D8">
        <v>11.382459000000001</v>
      </c>
    </row>
    <row r="9" spans="1:4" x14ac:dyDescent="0.25">
      <c r="A9" t="s">
        <v>35</v>
      </c>
      <c r="B9">
        <v>8</v>
      </c>
      <c r="C9" t="s">
        <v>22</v>
      </c>
      <c r="D9">
        <v>7.1070770000000003</v>
      </c>
    </row>
    <row r="10" spans="1:4" x14ac:dyDescent="0.25">
      <c r="A10" t="s">
        <v>35</v>
      </c>
      <c r="B10">
        <v>16</v>
      </c>
      <c r="C10" t="s">
        <v>22</v>
      </c>
      <c r="D10">
        <v>3.2436970000000001</v>
      </c>
    </row>
    <row r="11" spans="1:4" x14ac:dyDescent="0.25">
      <c r="A11" t="s">
        <v>35</v>
      </c>
      <c r="B11">
        <v>32</v>
      </c>
      <c r="C11" t="s">
        <v>22</v>
      </c>
      <c r="D11">
        <v>2.4586100000000002</v>
      </c>
    </row>
    <row r="12" spans="1:4" x14ac:dyDescent="0.25">
      <c r="A12" t="s">
        <v>35</v>
      </c>
      <c r="B12">
        <v>64</v>
      </c>
      <c r="C12" t="s">
        <v>22</v>
      </c>
      <c r="D12">
        <v>2.94306</v>
      </c>
    </row>
  </sheetData>
  <sortState ref="A1:D47">
    <sortCondition ref="C1:C47"/>
    <sortCondition ref="B1:B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0" zoomScale="70" zoomScaleNormal="70" workbookViewId="0">
      <selection activeCell="F25" sqref="F25"/>
    </sheetView>
  </sheetViews>
  <sheetFormatPr defaultRowHeight="15" x14ac:dyDescent="0.25"/>
  <cols>
    <col min="1" max="1" width="33.140625" bestFit="1" customWidth="1"/>
    <col min="2" max="2" width="31" bestFit="1" customWidth="1"/>
    <col min="3" max="3" width="31.85546875" bestFit="1" customWidth="1"/>
    <col min="4" max="4" width="19.5703125" customWidth="1"/>
    <col min="5" max="5" width="22.5703125" customWidth="1"/>
    <col min="6" max="6" width="27.140625" bestFit="1" customWidth="1"/>
    <col min="7" max="7" width="10.42578125" bestFit="1" customWidth="1"/>
    <col min="8" max="8" width="11.28515625" bestFit="1" customWidth="1"/>
    <col min="12" max="12" width="11.5703125" bestFit="1" customWidth="1"/>
    <col min="13" max="13" width="27.28515625" customWidth="1"/>
  </cols>
  <sheetData>
    <row r="1" spans="1:13" x14ac:dyDescent="0.25">
      <c r="A1" t="s">
        <v>2</v>
      </c>
      <c r="C1" t="s">
        <v>0</v>
      </c>
      <c r="D1" t="s">
        <v>4</v>
      </c>
      <c r="E1" t="s">
        <v>1</v>
      </c>
      <c r="F1" t="s">
        <v>6</v>
      </c>
      <c r="G1" t="s">
        <v>7</v>
      </c>
      <c r="H1" t="s">
        <v>8</v>
      </c>
      <c r="J1" t="s">
        <v>16</v>
      </c>
      <c r="K1">
        <v>1</v>
      </c>
      <c r="L1">
        <v>476</v>
      </c>
      <c r="M1" s="2" t="s">
        <v>17</v>
      </c>
    </row>
    <row r="2" spans="1:13" ht="66.75" customHeight="1" x14ac:dyDescent="0.25">
      <c r="B2">
        <v>1</v>
      </c>
      <c r="C2" s="2">
        <v>5.1808550000000002</v>
      </c>
      <c r="F2" s="1" t="s">
        <v>9</v>
      </c>
      <c r="G2">
        <v>90</v>
      </c>
      <c r="H2">
        <v>4</v>
      </c>
      <c r="K2">
        <v>2</v>
      </c>
      <c r="L2">
        <v>425.92887000000002</v>
      </c>
      <c r="M2">
        <f>(1/(L$1/L2) - 1/K2)/(1 - 1/K2)</f>
        <v>0.78961710084033632</v>
      </c>
    </row>
    <row r="3" spans="1:13" x14ac:dyDescent="0.25">
      <c r="B3">
        <v>2</v>
      </c>
      <c r="C3" s="2">
        <v>18.070557999999998</v>
      </c>
      <c r="D3">
        <v>18.065390000000001</v>
      </c>
      <c r="E3">
        <v>5.0930000000000003E-3</v>
      </c>
      <c r="F3" s="1"/>
      <c r="I3">
        <f>(1/(C$2/C3) - 1/B3)/(1 - 1/B3)</f>
        <v>5.9758979936709276</v>
      </c>
      <c r="K3">
        <v>4</v>
      </c>
      <c r="L3">
        <v>230.205851</v>
      </c>
      <c r="M3">
        <f t="shared" ref="M3:M7" si="0">(1/(L$1/L3) - 1/K3)/(1 - 1/K3)</f>
        <v>0.31150098319327729</v>
      </c>
    </row>
    <row r="4" spans="1:13" x14ac:dyDescent="0.25">
      <c r="B4">
        <v>2</v>
      </c>
      <c r="C4">
        <v>23.530329999999999</v>
      </c>
      <c r="D4">
        <v>23.525033000000001</v>
      </c>
      <c r="E4">
        <v>5.2449999999999997E-3</v>
      </c>
      <c r="I4">
        <f>(1/(C$2/C4) - 1/B4)/(1 - 1/B4)</f>
        <v>8.0835701829138245</v>
      </c>
      <c r="K4">
        <v>8</v>
      </c>
      <c r="L4">
        <v>183.69909999999999</v>
      </c>
      <c r="M4">
        <f t="shared" si="0"/>
        <v>0.29819711884753902</v>
      </c>
    </row>
    <row r="5" spans="1:13" x14ac:dyDescent="0.25">
      <c r="B5">
        <v>4</v>
      </c>
      <c r="C5">
        <v>7.0929799999999998</v>
      </c>
      <c r="D5">
        <v>7.088152</v>
      </c>
      <c r="E5">
        <v>4.7699999999999999E-3</v>
      </c>
      <c r="I5">
        <f t="shared" ref="I5:I12" si="1">(1/(C$2/C5) - 1/B5)/(1 - 1/B5)</f>
        <v>1.4921002421414995</v>
      </c>
      <c r="K5">
        <v>12</v>
      </c>
      <c r="L5">
        <v>216.76150799999999</v>
      </c>
      <c r="M5">
        <f t="shared" si="0"/>
        <v>0.40587053017570668</v>
      </c>
    </row>
    <row r="6" spans="1:13" x14ac:dyDescent="0.25">
      <c r="B6">
        <v>4</v>
      </c>
      <c r="C6">
        <v>20.626418999999999</v>
      </c>
      <c r="D6">
        <v>20.616814000000002</v>
      </c>
      <c r="E6">
        <v>9.5060000000000006E-3</v>
      </c>
      <c r="I6">
        <f t="shared" si="1"/>
        <v>4.9750360381314147</v>
      </c>
      <c r="K6">
        <v>16</v>
      </c>
      <c r="L6">
        <v>191.87181200000001</v>
      </c>
      <c r="M6">
        <f t="shared" si="0"/>
        <v>0.36329817815126053</v>
      </c>
    </row>
    <row r="7" spans="1:13" x14ac:dyDescent="0.25">
      <c r="B7">
        <v>8</v>
      </c>
      <c r="C7">
        <v>6.5490399999999998</v>
      </c>
      <c r="D7">
        <v>6.5442539999999996</v>
      </c>
      <c r="E7">
        <v>4.718E-3</v>
      </c>
      <c r="I7">
        <f t="shared" si="1"/>
        <v>1.301811187535648</v>
      </c>
      <c r="K7">
        <v>64</v>
      </c>
      <c r="L7">
        <v>87.460616000000002</v>
      </c>
      <c r="M7">
        <f t="shared" si="0"/>
        <v>0.17078429451780711</v>
      </c>
    </row>
    <row r="8" spans="1:13" x14ac:dyDescent="0.25">
      <c r="B8">
        <v>8</v>
      </c>
      <c r="C8">
        <v>6.7646170000000003</v>
      </c>
      <c r="D8">
        <v>6.7595850000000004</v>
      </c>
      <c r="E8">
        <v>4.9789999999999999E-3</v>
      </c>
      <c r="I8">
        <f t="shared" si="1"/>
        <v>1.3493658313706354</v>
      </c>
    </row>
    <row r="9" spans="1:13" x14ac:dyDescent="0.25">
      <c r="B9">
        <v>12</v>
      </c>
      <c r="C9">
        <v>6.3647999999999998</v>
      </c>
      <c r="D9">
        <v>6.3598239999999997</v>
      </c>
      <c r="E9">
        <v>4.8900000000000002E-3</v>
      </c>
      <c r="I9">
        <f t="shared" si="1"/>
        <v>1.2492979177445351</v>
      </c>
    </row>
    <row r="10" spans="1:13" x14ac:dyDescent="0.25">
      <c r="B10">
        <v>12</v>
      </c>
      <c r="C10">
        <v>11.038371</v>
      </c>
      <c r="D10">
        <v>11.033312</v>
      </c>
      <c r="E10">
        <v>5.0159999999999996E-3</v>
      </c>
      <c r="I10">
        <f t="shared" si="1"/>
        <v>2.2333905223260357</v>
      </c>
    </row>
    <row r="11" spans="1:13" x14ac:dyDescent="0.25">
      <c r="B11">
        <v>16</v>
      </c>
      <c r="C11">
        <v>6.365761</v>
      </c>
      <c r="D11">
        <v>6.3602600000000002</v>
      </c>
      <c r="E11">
        <v>5.4039999999999999E-3</v>
      </c>
      <c r="I11">
        <f t="shared" si="1"/>
        <v>1.2439558206769603</v>
      </c>
    </row>
    <row r="12" spans="1:13" x14ac:dyDescent="0.25">
      <c r="B12">
        <v>16</v>
      </c>
      <c r="C12">
        <v>6.6860410000000003</v>
      </c>
      <c r="D12">
        <v>6.6811790000000002</v>
      </c>
      <c r="E12">
        <v>4.8209999999999998E-3</v>
      </c>
      <c r="I12">
        <f t="shared" si="1"/>
        <v>1.3098970601055875</v>
      </c>
    </row>
    <row r="13" spans="1:13" ht="120" x14ac:dyDescent="0.25">
      <c r="A13" t="s">
        <v>3</v>
      </c>
      <c r="B13">
        <v>1</v>
      </c>
      <c r="C13" t="s">
        <v>12</v>
      </c>
      <c r="F13" s="1" t="s">
        <v>11</v>
      </c>
      <c r="G13">
        <v>195</v>
      </c>
      <c r="H13">
        <v>4</v>
      </c>
    </row>
    <row r="14" spans="1:13" x14ac:dyDescent="0.25">
      <c r="B14">
        <v>2</v>
      </c>
      <c r="C14">
        <v>179.832716</v>
      </c>
      <c r="D14">
        <v>179.81492800000001</v>
      </c>
      <c r="E14">
        <v>1.7704000000000001E-2</v>
      </c>
      <c r="F14" s="1"/>
    </row>
    <row r="15" spans="1:13" x14ac:dyDescent="0.25">
      <c r="B15">
        <v>2</v>
      </c>
      <c r="C15">
        <v>318.92780900000002</v>
      </c>
      <c r="D15">
        <v>318.90473500000002</v>
      </c>
      <c r="E15">
        <v>2.2955E-2</v>
      </c>
    </row>
    <row r="16" spans="1:13" x14ac:dyDescent="0.25">
      <c r="B16">
        <v>4</v>
      </c>
      <c r="C16">
        <v>98.962506000000005</v>
      </c>
      <c r="D16">
        <v>98.944880999999995</v>
      </c>
      <c r="E16">
        <v>1.7543E-2</v>
      </c>
    </row>
    <row r="17" spans="1:8" x14ac:dyDescent="0.25">
      <c r="B17">
        <v>4</v>
      </c>
      <c r="C17">
        <v>423.01264200000003</v>
      </c>
      <c r="D17">
        <v>422.97533800000002</v>
      </c>
      <c r="E17">
        <v>3.6949000000000003E-2</v>
      </c>
    </row>
    <row r="18" spans="1:8" x14ac:dyDescent="0.25">
      <c r="B18">
        <v>4</v>
      </c>
      <c r="C18">
        <v>96.797565000000006</v>
      </c>
      <c r="D18">
        <v>422.97533800000002</v>
      </c>
      <c r="E18">
        <v>1.7873E-2</v>
      </c>
    </row>
    <row r="19" spans="1:8" x14ac:dyDescent="0.25">
      <c r="B19">
        <v>8</v>
      </c>
      <c r="C19">
        <v>87.923653000000002</v>
      </c>
      <c r="D19">
        <v>87.903053999999997</v>
      </c>
      <c r="E19">
        <v>2.0504000000000001E-2</v>
      </c>
    </row>
    <row r="20" spans="1:8" x14ac:dyDescent="0.25">
      <c r="B20">
        <v>8</v>
      </c>
      <c r="C20">
        <v>104.197024</v>
      </c>
      <c r="D20">
        <v>104.177235</v>
      </c>
      <c r="E20">
        <v>1.9730000000000001E-2</v>
      </c>
    </row>
    <row r="21" spans="1:8" x14ac:dyDescent="0.25">
      <c r="B21">
        <v>12</v>
      </c>
      <c r="C21">
        <v>83.347554000000002</v>
      </c>
      <c r="D21">
        <v>83.330860999999999</v>
      </c>
      <c r="E21">
        <v>1.6628E-2</v>
      </c>
    </row>
    <row r="22" spans="1:8" x14ac:dyDescent="0.25">
      <c r="B22">
        <v>12</v>
      </c>
      <c r="C22">
        <v>95.794487000000004</v>
      </c>
      <c r="D22">
        <v>95.775147000000004</v>
      </c>
      <c r="E22">
        <v>1.9273999999999999E-2</v>
      </c>
    </row>
    <row r="23" spans="1:8" x14ac:dyDescent="0.25">
      <c r="B23">
        <v>16</v>
      </c>
      <c r="C23">
        <v>81.288747000000001</v>
      </c>
      <c r="D23">
        <v>81.268719000000004</v>
      </c>
      <c r="E23">
        <v>1.9938999999999998E-2</v>
      </c>
    </row>
    <row r="24" spans="1:8" x14ac:dyDescent="0.25">
      <c r="B24">
        <v>16</v>
      </c>
      <c r="C24">
        <v>81.259791000000007</v>
      </c>
      <c r="D24">
        <v>81.241460000000004</v>
      </c>
      <c r="E24">
        <v>1.8263999999999999E-2</v>
      </c>
    </row>
    <row r="25" spans="1:8" ht="60" x14ac:dyDescent="0.25">
      <c r="A25" t="s">
        <v>5</v>
      </c>
      <c r="B25">
        <v>1</v>
      </c>
      <c r="C25">
        <v>16.250675999999999</v>
      </c>
      <c r="F25" s="1" t="s">
        <v>10</v>
      </c>
      <c r="G25">
        <v>0</v>
      </c>
      <c r="H25">
        <v>2</v>
      </c>
    </row>
    <row r="26" spans="1:8" x14ac:dyDescent="0.25">
      <c r="B26">
        <v>2</v>
      </c>
      <c r="C26">
        <v>51.395496999999999</v>
      </c>
      <c r="D26">
        <v>51.392527999999999</v>
      </c>
      <c r="E26">
        <v>2.8999999999999998E-3</v>
      </c>
      <c r="F26" s="1"/>
    </row>
    <row r="27" spans="1:8" x14ac:dyDescent="0.25">
      <c r="B27">
        <v>2</v>
      </c>
      <c r="C27">
        <v>57.873443000000002</v>
      </c>
      <c r="D27">
        <v>57.870182999999997</v>
      </c>
      <c r="E27">
        <v>3.1970000000000002E-3</v>
      </c>
      <c r="G27">
        <v>0</v>
      </c>
    </row>
    <row r="28" spans="1:8" x14ac:dyDescent="0.25">
      <c r="B28">
        <v>4</v>
      </c>
      <c r="C28">
        <v>22.960446999999998</v>
      </c>
      <c r="D28">
        <v>22.957170000000001</v>
      </c>
      <c r="E28">
        <v>3.212E-3</v>
      </c>
    </row>
    <row r="29" spans="1:8" x14ac:dyDescent="0.25">
      <c r="B29">
        <v>4</v>
      </c>
      <c r="C29">
        <v>42.810713</v>
      </c>
      <c r="D29">
        <v>42.807049999999997</v>
      </c>
      <c r="E29">
        <v>3.6099999999999999E-3</v>
      </c>
      <c r="G29">
        <v>0</v>
      </c>
    </row>
    <row r="30" spans="1:8" x14ac:dyDescent="0.25">
      <c r="B30">
        <v>8</v>
      </c>
      <c r="C30">
        <v>19.535976999999999</v>
      </c>
      <c r="D30">
        <v>19.532689999999999</v>
      </c>
      <c r="E30">
        <v>3.225E-3</v>
      </c>
    </row>
    <row r="31" spans="1:8" x14ac:dyDescent="0.25">
      <c r="B31">
        <v>8</v>
      </c>
      <c r="C31">
        <v>17.203673999999999</v>
      </c>
      <c r="D31">
        <v>17.199059999999999</v>
      </c>
      <c r="E31">
        <v>3.705E-3</v>
      </c>
      <c r="G31">
        <v>0</v>
      </c>
    </row>
    <row r="32" spans="1:8" x14ac:dyDescent="0.25">
      <c r="B32">
        <v>12</v>
      </c>
      <c r="C32">
        <v>18.114408999999998</v>
      </c>
      <c r="D32">
        <v>18.111450000000001</v>
      </c>
      <c r="E32">
        <v>2.879E-3</v>
      </c>
    </row>
    <row r="33" spans="1:5" x14ac:dyDescent="0.25">
      <c r="B33">
        <v>16</v>
      </c>
      <c r="C33">
        <v>18.014381</v>
      </c>
      <c r="D33">
        <v>18.010752</v>
      </c>
      <c r="E33">
        <v>3.5149999999999999E-3</v>
      </c>
    </row>
    <row r="34" spans="1:5" x14ac:dyDescent="0.25">
      <c r="A34" t="s">
        <v>15</v>
      </c>
      <c r="B34">
        <v>1</v>
      </c>
    </row>
    <row r="35" spans="1:5" x14ac:dyDescent="0.25">
      <c r="B35">
        <v>2</v>
      </c>
      <c r="C35">
        <v>1084</v>
      </c>
    </row>
    <row r="36" spans="1:5" x14ac:dyDescent="0.25">
      <c r="B36">
        <v>4</v>
      </c>
      <c r="C36">
        <v>543.68313599999999</v>
      </c>
    </row>
    <row r="37" spans="1:5" x14ac:dyDescent="0.25">
      <c r="B37">
        <v>8</v>
      </c>
      <c r="C37">
        <v>267.29914300000002</v>
      </c>
    </row>
    <row r="38" spans="1:5" x14ac:dyDescent="0.25">
      <c r="B38">
        <v>12</v>
      </c>
      <c r="C38">
        <v>210.73133000000001</v>
      </c>
    </row>
    <row r="39" spans="1:5" x14ac:dyDescent="0.25">
      <c r="B39">
        <v>16</v>
      </c>
      <c r="C39">
        <v>263.32022799999999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zoomScaleNormal="90" workbookViewId="0">
      <selection activeCell="C14" sqref="C14"/>
    </sheetView>
  </sheetViews>
  <sheetFormatPr defaultRowHeight="15" x14ac:dyDescent="0.25"/>
  <cols>
    <col min="1" max="1" width="33.5703125" bestFit="1" customWidth="1"/>
    <col min="2" max="2" width="13.7109375" customWidth="1"/>
    <col min="3" max="3" width="12.140625" bestFit="1" customWidth="1"/>
    <col min="5" max="5" width="34.42578125" bestFit="1" customWidth="1"/>
    <col min="7" max="7" width="12" bestFit="1" customWidth="1"/>
  </cols>
  <sheetData>
    <row r="1" spans="1:7" ht="30" x14ac:dyDescent="0.25">
      <c r="A1" t="s">
        <v>2</v>
      </c>
      <c r="B1">
        <v>1</v>
      </c>
      <c r="C1" s="2">
        <v>5.1808550000000002</v>
      </c>
      <c r="E1" t="s">
        <v>16</v>
      </c>
      <c r="F1">
        <v>1</v>
      </c>
      <c r="G1" s="2" t="s">
        <v>17</v>
      </c>
    </row>
    <row r="2" spans="1:7" x14ac:dyDescent="0.25">
      <c r="B2">
        <v>2</v>
      </c>
      <c r="C2">
        <v>5.9682300000000001</v>
      </c>
      <c r="F2">
        <v>2</v>
      </c>
      <c r="G2">
        <v>110.552888</v>
      </c>
    </row>
    <row r="3" spans="1:7" x14ac:dyDescent="0.25">
      <c r="B3">
        <v>4</v>
      </c>
      <c r="C3">
        <v>3.3749899999999999</v>
      </c>
      <c r="F3">
        <v>4</v>
      </c>
      <c r="G3">
        <v>43.316757000000003</v>
      </c>
    </row>
    <row r="4" spans="1:7" x14ac:dyDescent="0.25">
      <c r="B4">
        <v>8</v>
      </c>
      <c r="C4">
        <v>3.0064500000000001</v>
      </c>
      <c r="F4">
        <v>8</v>
      </c>
      <c r="G4">
        <v>20.619598</v>
      </c>
    </row>
    <row r="5" spans="1:7" x14ac:dyDescent="0.25">
      <c r="B5">
        <v>12</v>
      </c>
      <c r="C5">
        <v>2.593089</v>
      </c>
      <c r="F5">
        <v>12</v>
      </c>
      <c r="G5">
        <v>15.610153</v>
      </c>
    </row>
    <row r="6" spans="1:7" x14ac:dyDescent="0.25">
      <c r="B6">
        <v>16</v>
      </c>
      <c r="C6">
        <v>2.5992199999999999</v>
      </c>
      <c r="F6">
        <v>16</v>
      </c>
      <c r="G6">
        <v>13.123446</v>
      </c>
    </row>
    <row r="7" spans="1:7" x14ac:dyDescent="0.25">
      <c r="B7">
        <v>64</v>
      </c>
      <c r="C7">
        <v>4.7467819999999996</v>
      </c>
      <c r="F7">
        <v>64</v>
      </c>
      <c r="G7">
        <v>7.5016980000000002</v>
      </c>
    </row>
    <row r="8" spans="1:7" x14ac:dyDescent="0.25">
      <c r="A8" t="s">
        <v>3</v>
      </c>
      <c r="B8">
        <v>1</v>
      </c>
      <c r="C8" t="s">
        <v>12</v>
      </c>
    </row>
    <row r="9" spans="1:7" x14ac:dyDescent="0.25">
      <c r="B9">
        <v>2</v>
      </c>
      <c r="C9">
        <v>80.984448</v>
      </c>
    </row>
    <row r="10" spans="1:7" x14ac:dyDescent="0.25">
      <c r="B10">
        <v>4</v>
      </c>
      <c r="C10">
        <v>49.406999999999996</v>
      </c>
    </row>
    <row r="11" spans="1:7" x14ac:dyDescent="0.25">
      <c r="B11">
        <v>8</v>
      </c>
      <c r="C11">
        <v>44.240761999999997</v>
      </c>
    </row>
    <row r="12" spans="1:7" x14ac:dyDescent="0.25">
      <c r="B12">
        <v>12</v>
      </c>
      <c r="C12">
        <v>51.905548000000003</v>
      </c>
    </row>
    <row r="13" spans="1:7" x14ac:dyDescent="0.25">
      <c r="B13">
        <v>16</v>
      </c>
      <c r="C13">
        <v>41.204202000000002</v>
      </c>
    </row>
    <row r="14" spans="1:7" x14ac:dyDescent="0.25">
      <c r="A14" t="s">
        <v>13</v>
      </c>
      <c r="B14">
        <v>1</v>
      </c>
      <c r="C14" t="s">
        <v>14</v>
      </c>
    </row>
    <row r="15" spans="1:7" x14ac:dyDescent="0.25">
      <c r="B15">
        <v>2</v>
      </c>
      <c r="C15">
        <v>171.75654499999999</v>
      </c>
    </row>
    <row r="16" spans="1:7" x14ac:dyDescent="0.25">
      <c r="B16">
        <v>4</v>
      </c>
      <c r="C16">
        <v>147.198677</v>
      </c>
    </row>
    <row r="17" spans="2:3" x14ac:dyDescent="0.25">
      <c r="B17">
        <v>8</v>
      </c>
      <c r="C17">
        <v>98.806104000000005</v>
      </c>
    </row>
    <row r="18" spans="2:3" x14ac:dyDescent="0.25">
      <c r="B18">
        <v>12</v>
      </c>
      <c r="C18">
        <v>79.979696000000004</v>
      </c>
    </row>
    <row r="19" spans="2:3" x14ac:dyDescent="0.25">
      <c r="B19">
        <v>16</v>
      </c>
      <c r="C19">
        <v>88.599524000000002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commands</vt:lpstr>
      <vt:lpstr>benchmarks1</vt:lpstr>
      <vt:lpstr>benchmarks2</vt:lpstr>
      <vt:lpstr>Sheet1</vt:lpstr>
      <vt:lpstr>parallel</vt:lpstr>
      <vt:lpstr>parallel2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2017-11-25T21:51:46Z</dcterms:created>
  <dcterms:modified xsi:type="dcterms:W3CDTF">2017-12-01T00:10:50Z</dcterms:modified>
</cp:coreProperties>
</file>