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4.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3040" windowHeight="8760" tabRatio="853" firstSheet="2" activeTab="2"/>
  </bookViews>
  <sheets>
    <sheet name="HW Description_Part 1" sheetId="4" r:id="rId1"/>
    <sheet name="HW Description_Part 2" sheetId="7" r:id="rId2"/>
    <sheet name="Dashboard" sheetId="8" r:id="rId3"/>
    <sheet name="Patient_Info" sheetId="2" r:id="rId4"/>
    <sheet name="Cases" sheetId="1" r:id="rId5"/>
    <sheet name="Policy" sheetId="3" r:id="rId6"/>
    <sheet name="Korea_Export" sheetId="5" r:id="rId7"/>
    <sheet name="Patients_by_province" sheetId="6" r:id="rId8"/>
    <sheet name="ByProvinceGDP" sheetId="9" r:id="rId9"/>
    <sheet name="Pivot_Policies" sheetId="10" r:id="rId10"/>
    <sheet name="Additional_Calculations" sheetId="11" r:id="rId11"/>
  </sheets>
  <definedNames>
    <definedName name="_xlnm._FilterDatabase" localSheetId="3" hidden="1">Patient_Info!$A$1:$J$1509</definedName>
    <definedName name="_xlcn.WorksheetConnection_CasesAI1" hidden="1">Cases!$A:$I</definedName>
    <definedName name="_xlcn.WorksheetConnection_Homework2.Part1Part2Updated.xlsxFRED_Graph1" hidden="1">FRED_Graph[]</definedName>
    <definedName name="_xlcn.WorksheetConnection_Homework2.Part1Part2Updated.xlsxTable11" hidden="1">Table1[]</definedName>
    <definedName name="_xlcn.WorksheetConnection_Patient_InfoA1J15091" hidden="1">Patient_Info!$A$1:$J$1509</definedName>
    <definedName name="ExternalData_1" localSheetId="6" hidden="1">Korea_Export!$A$1:$B$30</definedName>
    <definedName name="GDP_byprov">ByProvinceGDP!#REF!</definedName>
    <definedName name="Pivot_Countries">Dashboard!$D$5:$F$11</definedName>
    <definedName name="province">Patient_Info!$E$2:$E$1509</definedName>
    <definedName name="Recovery_Days">Patient_Info!$I$2:$I$1509</definedName>
    <definedName name="Slicer_province">#N/A</definedName>
    <definedName name="Timeline_observation_date">#N/A</definedName>
  </definedNames>
  <calcPr calcId="162913"/>
  <pivotCaches>
    <pivotCache cacheId="19" r:id="rId12"/>
    <pivotCache cacheId="30" r:id="rId13"/>
    <pivotCache cacheId="31" r:id="rId14"/>
    <pivotCache cacheId="32" r:id="rId15"/>
    <pivotCache cacheId="33" r:id="rId16"/>
    <pivotCache cacheId="52" r:id="rId17"/>
  </pivotCaches>
  <fileRecoveryPr repairLoad="1"/>
  <extLst>
    <ext xmlns:x14="http://schemas.microsoft.com/office/spreadsheetml/2009/9/main" uri="{876F7934-8845-4945-9796-88D515C7AA90}">
      <x14:pivotCaches>
        <pivotCache cacheId="24"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25" r:id="rId20"/>
      </x15:timelineCachePivotCaches>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RED Graph_afbb7859-b768-45e1-8bf7-3b809a4537c8" name="FRED Graph" connection="Query - FRED Graph"/>
          <x15:modelTable id="Range" name="Range" connection="WorksheetConnection_Patient_Info!$A$1:$J$1509"/>
          <x15:modelTable id="Table1" name="Table1" connection="WorksheetConnection_Homework 2. Part 1, Part 2 - Updated.xlsx!Table1"/>
          <x15:modelTable id="FRED_Graph" name="FRED_Graph" connection="WorksheetConnection_Homework 2. Part 1, Part 2 - Updated.xlsx!FRED_Graph"/>
          <x15:modelTable id="Range1" name="Range1" connection="WorksheetConnection_Cases!$A:$I"/>
        </x15:modelTables>
        <x15:extLst>
          <ext xmlns:x16="http://schemas.microsoft.com/office/spreadsheetml/2014/11/main" uri="{9835A34E-60A6-4A7C-AAB8-D5F71C897F49}">
            <x16:modelTimeGroupings>
              <x16:modelTimeGrouping tableName="FRED_Graph" columnName="observation_date" columnId="observation_date">
                <x16:calculatedTimeColumn columnName="observation_date (Year)" columnId="observation_date (Year)" contentType="years" isSelected="1"/>
                <x16:calculatedTimeColumn columnName="observation_date (Quarter)" columnId="observation_date (Quarter)" contentType="quarters" isSelected="1"/>
                <x16:calculatedTimeColumn columnName="observation_date (Month Index)" columnId="observation_date (Month Index)" contentType="monthsindex" isSelected="0"/>
                <x16:calculatedTimeColumn columnName="observation_date (Month)" columnId="observation_date (Month)" contentType="months" isSelected="0"/>
              </x16:modelTimeGrouping>
            </x16:modelTimeGroupings>
          </ext>
        </x15:extLst>
      </x15:dataModel>
    </ext>
  </extLst>
</workbook>
</file>

<file path=xl/calcChain.xml><?xml version="1.0" encoding="utf-8"?>
<calcChain xmlns="http://schemas.openxmlformats.org/spreadsheetml/2006/main">
  <c r="I126" i="1" l="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 r="J1509" i="2"/>
  <c r="I1509" i="2"/>
  <c r="J1508" i="2"/>
  <c r="I1508" i="2"/>
  <c r="J1507" i="2"/>
  <c r="I1507" i="2"/>
  <c r="J1506" i="2"/>
  <c r="I1506" i="2"/>
  <c r="J1505" i="2"/>
  <c r="I1505" i="2"/>
  <c r="J1504" i="2"/>
  <c r="I1504" i="2"/>
  <c r="J1503" i="2"/>
  <c r="I1503" i="2"/>
  <c r="J1502" i="2"/>
  <c r="I1502" i="2"/>
  <c r="J1501" i="2"/>
  <c r="I1501" i="2"/>
  <c r="M7" i="2" s="1" a="1"/>
  <c r="M7" i="2" s="1"/>
  <c r="J1500" i="2"/>
  <c r="I1500" i="2"/>
  <c r="J1499" i="2"/>
  <c r="I1499" i="2"/>
  <c r="J1498" i="2"/>
  <c r="I1498" i="2"/>
  <c r="J1497" i="2"/>
  <c r="I1497" i="2"/>
  <c r="J1496" i="2"/>
  <c r="I1496" i="2"/>
  <c r="J1495" i="2"/>
  <c r="I1495" i="2"/>
  <c r="J1494" i="2"/>
  <c r="I1494" i="2"/>
  <c r="J1493" i="2"/>
  <c r="I1493" i="2"/>
  <c r="J1492" i="2"/>
  <c r="I1492" i="2"/>
  <c r="J1491" i="2"/>
  <c r="I1491" i="2"/>
  <c r="J1490" i="2"/>
  <c r="I1490" i="2"/>
  <c r="J1489" i="2"/>
  <c r="I1489" i="2"/>
  <c r="J1488" i="2"/>
  <c r="I1488" i="2"/>
  <c r="J1487" i="2"/>
  <c r="I1487" i="2"/>
  <c r="J1486" i="2"/>
  <c r="I1486" i="2"/>
  <c r="J1485" i="2"/>
  <c r="I1485" i="2"/>
  <c r="J1484" i="2"/>
  <c r="I1484" i="2"/>
  <c r="J1483" i="2"/>
  <c r="I1483" i="2"/>
  <c r="J1482" i="2"/>
  <c r="I1482" i="2"/>
  <c r="J1481" i="2"/>
  <c r="I1481" i="2"/>
  <c r="J1480" i="2"/>
  <c r="I1480" i="2"/>
  <c r="J1479" i="2"/>
  <c r="I1479" i="2"/>
  <c r="J1478" i="2"/>
  <c r="I1478" i="2"/>
  <c r="J1477" i="2"/>
  <c r="I1477" i="2"/>
  <c r="J1476" i="2"/>
  <c r="I1476" i="2"/>
  <c r="J1475" i="2"/>
  <c r="I1475" i="2"/>
  <c r="J1474" i="2"/>
  <c r="I1474" i="2"/>
  <c r="J1473" i="2"/>
  <c r="I1473" i="2"/>
  <c r="J1472" i="2"/>
  <c r="I1472" i="2"/>
  <c r="J1471" i="2"/>
  <c r="I1471" i="2"/>
  <c r="J1470" i="2"/>
  <c r="I1470" i="2"/>
  <c r="J1469" i="2"/>
  <c r="I1469" i="2"/>
  <c r="J1468" i="2"/>
  <c r="I1468" i="2"/>
  <c r="J1467" i="2"/>
  <c r="I1467" i="2"/>
  <c r="J1466" i="2"/>
  <c r="I1466" i="2"/>
  <c r="J1465" i="2"/>
  <c r="I1465" i="2"/>
  <c r="J1464" i="2"/>
  <c r="I1464" i="2"/>
  <c r="J1463" i="2"/>
  <c r="I1463" i="2"/>
  <c r="J1462" i="2"/>
  <c r="I1462" i="2"/>
  <c r="J1461" i="2"/>
  <c r="I1461" i="2"/>
  <c r="J1460" i="2"/>
  <c r="I1460" i="2"/>
  <c r="J1459" i="2"/>
  <c r="I1459" i="2"/>
  <c r="J1458" i="2"/>
  <c r="I1458" i="2"/>
  <c r="J1457" i="2"/>
  <c r="I1457" i="2"/>
  <c r="J1456" i="2"/>
  <c r="I1456" i="2"/>
  <c r="J1455" i="2"/>
  <c r="I1455" i="2"/>
  <c r="J1454" i="2"/>
  <c r="I1454" i="2"/>
  <c r="J1453" i="2"/>
  <c r="I1453" i="2"/>
  <c r="J1452" i="2"/>
  <c r="I1452" i="2"/>
  <c r="J1451" i="2"/>
  <c r="I1451" i="2"/>
  <c r="J1450" i="2"/>
  <c r="I1450" i="2"/>
  <c r="J1449" i="2"/>
  <c r="I1449" i="2"/>
  <c r="M6" i="2" s="1" a="1"/>
  <c r="M6" i="2" s="1"/>
  <c r="J1448" i="2"/>
  <c r="I1448" i="2"/>
  <c r="J1447" i="2"/>
  <c r="I1447" i="2"/>
  <c r="J1446" i="2"/>
  <c r="I1446" i="2"/>
  <c r="J1445" i="2"/>
  <c r="I1445" i="2"/>
  <c r="J1444" i="2"/>
  <c r="I1444" i="2"/>
  <c r="J1443" i="2"/>
  <c r="I1443" i="2"/>
  <c r="J1442" i="2"/>
  <c r="I1442" i="2"/>
  <c r="J1441" i="2"/>
  <c r="I1441" i="2"/>
  <c r="J1440" i="2"/>
  <c r="I1440" i="2"/>
  <c r="J1439" i="2"/>
  <c r="I1439" i="2"/>
  <c r="J1438" i="2"/>
  <c r="I1438" i="2"/>
  <c r="J1437" i="2"/>
  <c r="I1437" i="2"/>
  <c r="J1436" i="2"/>
  <c r="I1436" i="2"/>
  <c r="J1435" i="2"/>
  <c r="I1435" i="2"/>
  <c r="J1434" i="2"/>
  <c r="I1434" i="2"/>
  <c r="J1433" i="2"/>
  <c r="I1433" i="2"/>
  <c r="J1432" i="2"/>
  <c r="I1432" i="2"/>
  <c r="J1431" i="2"/>
  <c r="I1431" i="2"/>
  <c r="J1430" i="2"/>
  <c r="I1430" i="2"/>
  <c r="J1429" i="2"/>
  <c r="I1429" i="2"/>
  <c r="J1428" i="2"/>
  <c r="I1428" i="2"/>
  <c r="J1427" i="2"/>
  <c r="I1427" i="2"/>
  <c r="J1426" i="2"/>
  <c r="I1426" i="2"/>
  <c r="J1425" i="2"/>
  <c r="I1425" i="2"/>
  <c r="J1424" i="2"/>
  <c r="I1424" i="2"/>
  <c r="J1423" i="2"/>
  <c r="I1423" i="2"/>
  <c r="J1422" i="2"/>
  <c r="I1422" i="2"/>
  <c r="J1421" i="2"/>
  <c r="I1421" i="2"/>
  <c r="J1420" i="2"/>
  <c r="I1420" i="2"/>
  <c r="J1419" i="2"/>
  <c r="I1419" i="2"/>
  <c r="J1418" i="2"/>
  <c r="I1418" i="2"/>
  <c r="J1417" i="2"/>
  <c r="I1417" i="2"/>
  <c r="J1416" i="2"/>
  <c r="I1416" i="2"/>
  <c r="J1415" i="2"/>
  <c r="I1415" i="2"/>
  <c r="J1414" i="2"/>
  <c r="I1414" i="2"/>
  <c r="J1413" i="2"/>
  <c r="I1413" i="2"/>
  <c r="J1412" i="2"/>
  <c r="I1412" i="2"/>
  <c r="J1411" i="2"/>
  <c r="I1411" i="2"/>
  <c r="J1410" i="2"/>
  <c r="I1410" i="2"/>
  <c r="J1409" i="2"/>
  <c r="I1409" i="2"/>
  <c r="J1408" i="2"/>
  <c r="I1408" i="2"/>
  <c r="J1407" i="2"/>
  <c r="I1407" i="2"/>
  <c r="J1406" i="2"/>
  <c r="I1406" i="2"/>
  <c r="J1405" i="2"/>
  <c r="I1405" i="2"/>
  <c r="J1404" i="2"/>
  <c r="I1404" i="2"/>
  <c r="J1403" i="2"/>
  <c r="I1403" i="2"/>
  <c r="J1402" i="2"/>
  <c r="I1402" i="2"/>
  <c r="J1401" i="2"/>
  <c r="I1401" i="2"/>
  <c r="J1400" i="2"/>
  <c r="I1400" i="2"/>
  <c r="J1399" i="2"/>
  <c r="I1399" i="2"/>
  <c r="J1398" i="2"/>
  <c r="I1398" i="2"/>
  <c r="J1397" i="2"/>
  <c r="I1397" i="2"/>
  <c r="J1396" i="2"/>
  <c r="I1396" i="2"/>
  <c r="J1395" i="2"/>
  <c r="I1395" i="2"/>
  <c r="J1394" i="2"/>
  <c r="I1394" i="2"/>
  <c r="J1393" i="2"/>
  <c r="I1393" i="2"/>
  <c r="J1392" i="2"/>
  <c r="I1392" i="2"/>
  <c r="J1391" i="2"/>
  <c r="I1391" i="2"/>
  <c r="J1390" i="2"/>
  <c r="I1390" i="2"/>
  <c r="J1389" i="2"/>
  <c r="I1389" i="2"/>
  <c r="J1388" i="2"/>
  <c r="I1388" i="2"/>
  <c r="J1387" i="2"/>
  <c r="I1387" i="2"/>
  <c r="J1386" i="2"/>
  <c r="I1386" i="2"/>
  <c r="J1385" i="2"/>
  <c r="I1385" i="2"/>
  <c r="J1384" i="2"/>
  <c r="I1384" i="2"/>
  <c r="J1383" i="2"/>
  <c r="I1383" i="2"/>
  <c r="J1382" i="2"/>
  <c r="I1382" i="2"/>
  <c r="J1381" i="2"/>
  <c r="I1381" i="2"/>
  <c r="J1380" i="2"/>
  <c r="I1380" i="2"/>
  <c r="J1379" i="2"/>
  <c r="I1379" i="2"/>
  <c r="J1378" i="2"/>
  <c r="I1378" i="2"/>
  <c r="J1377" i="2"/>
  <c r="I1377" i="2"/>
  <c r="J1376" i="2"/>
  <c r="I1376" i="2"/>
  <c r="J1375" i="2"/>
  <c r="I1375" i="2"/>
  <c r="J1374" i="2"/>
  <c r="I1374" i="2"/>
  <c r="J1373" i="2"/>
  <c r="I1373" i="2"/>
  <c r="J1372" i="2"/>
  <c r="I1372" i="2"/>
  <c r="J1371" i="2"/>
  <c r="I1371" i="2"/>
  <c r="J1370" i="2"/>
  <c r="I1370" i="2"/>
  <c r="J1369" i="2"/>
  <c r="I1369" i="2"/>
  <c r="J1368" i="2"/>
  <c r="I1368" i="2"/>
  <c r="J1367" i="2"/>
  <c r="I1367" i="2"/>
  <c r="J1366" i="2"/>
  <c r="I1366" i="2"/>
  <c r="J1365" i="2"/>
  <c r="I1365" i="2"/>
  <c r="J1364" i="2"/>
  <c r="I1364" i="2"/>
  <c r="J1363" i="2"/>
  <c r="I1363" i="2"/>
  <c r="J1362" i="2"/>
  <c r="I1362" i="2"/>
  <c r="J1361" i="2"/>
  <c r="I1361" i="2"/>
  <c r="J1360" i="2"/>
  <c r="I1360" i="2"/>
  <c r="J1359" i="2"/>
  <c r="I1359" i="2"/>
  <c r="J1358" i="2"/>
  <c r="I1358" i="2"/>
  <c r="J1357" i="2"/>
  <c r="I1357" i="2"/>
  <c r="J1356" i="2"/>
  <c r="I1356" i="2"/>
  <c r="J1355" i="2"/>
  <c r="I1355" i="2"/>
  <c r="J1354" i="2"/>
  <c r="I1354" i="2"/>
  <c r="J1353" i="2"/>
  <c r="I1353" i="2"/>
  <c r="J1352" i="2"/>
  <c r="I1352" i="2"/>
  <c r="J1351" i="2"/>
  <c r="I1351" i="2"/>
  <c r="J1350" i="2"/>
  <c r="I1350" i="2"/>
  <c r="J1349" i="2"/>
  <c r="I1349" i="2"/>
  <c r="J1348" i="2"/>
  <c r="I1348" i="2"/>
  <c r="J1347" i="2"/>
  <c r="I1347" i="2"/>
  <c r="J1346" i="2"/>
  <c r="I1346" i="2"/>
  <c r="J1345" i="2"/>
  <c r="I1345" i="2"/>
  <c r="J1344" i="2"/>
  <c r="I1344" i="2"/>
  <c r="J1343" i="2"/>
  <c r="I1343" i="2"/>
  <c r="J1342" i="2"/>
  <c r="I1342" i="2"/>
  <c r="J1341" i="2"/>
  <c r="I1341" i="2"/>
  <c r="J1340" i="2"/>
  <c r="I1340" i="2"/>
  <c r="J1339" i="2"/>
  <c r="I1339" i="2"/>
  <c r="J1338" i="2"/>
  <c r="I1338" i="2"/>
  <c r="J1337" i="2"/>
  <c r="I1337" i="2"/>
  <c r="J1336" i="2"/>
  <c r="I1336" i="2"/>
  <c r="J1335" i="2"/>
  <c r="I1335" i="2"/>
  <c r="J1334" i="2"/>
  <c r="I1334" i="2"/>
  <c r="J1333" i="2"/>
  <c r="I1333" i="2"/>
  <c r="J1332" i="2"/>
  <c r="I1332" i="2"/>
  <c r="J1331" i="2"/>
  <c r="I1331" i="2"/>
  <c r="J1330" i="2"/>
  <c r="I1330" i="2"/>
  <c r="J1329" i="2"/>
  <c r="I1329" i="2"/>
  <c r="J1328" i="2"/>
  <c r="I1328" i="2"/>
  <c r="J1327" i="2"/>
  <c r="I1327" i="2"/>
  <c r="J1326" i="2"/>
  <c r="I1326" i="2"/>
  <c r="J1325" i="2"/>
  <c r="I1325" i="2"/>
  <c r="J1324" i="2"/>
  <c r="I1324" i="2"/>
  <c r="J1323" i="2"/>
  <c r="I1323" i="2"/>
  <c r="J1322" i="2"/>
  <c r="I1322" i="2"/>
  <c r="J1321" i="2"/>
  <c r="I1321" i="2"/>
  <c r="J1320" i="2"/>
  <c r="I1320" i="2"/>
  <c r="J1319" i="2"/>
  <c r="I1319" i="2"/>
  <c r="J1318" i="2"/>
  <c r="I1318" i="2"/>
  <c r="J1317" i="2"/>
  <c r="I1317" i="2"/>
  <c r="J1316" i="2"/>
  <c r="I1316" i="2"/>
  <c r="J1315" i="2"/>
  <c r="I1315" i="2"/>
  <c r="J1314" i="2"/>
  <c r="I1314" i="2"/>
  <c r="J1313" i="2"/>
  <c r="I1313" i="2"/>
  <c r="J1312" i="2"/>
  <c r="I1312" i="2"/>
  <c r="J1311" i="2"/>
  <c r="I1311" i="2"/>
  <c r="J1310" i="2"/>
  <c r="I1310" i="2"/>
  <c r="J1309" i="2"/>
  <c r="I1309" i="2"/>
  <c r="J1308" i="2"/>
  <c r="I1308" i="2"/>
  <c r="J1307" i="2"/>
  <c r="I1307" i="2"/>
  <c r="J1306" i="2"/>
  <c r="I1306" i="2"/>
  <c r="J1305" i="2"/>
  <c r="I1305" i="2"/>
  <c r="J1304" i="2"/>
  <c r="I1304" i="2"/>
  <c r="J1303" i="2"/>
  <c r="I1303" i="2"/>
  <c r="J1302" i="2"/>
  <c r="I1302" i="2"/>
  <c r="J1301" i="2"/>
  <c r="I1301" i="2"/>
  <c r="J1300" i="2"/>
  <c r="I1300" i="2"/>
  <c r="J1299" i="2"/>
  <c r="I1299" i="2"/>
  <c r="J1298" i="2"/>
  <c r="I1298" i="2"/>
  <c r="J1297" i="2"/>
  <c r="I1297" i="2"/>
  <c r="J1296" i="2"/>
  <c r="I1296" i="2"/>
  <c r="J1295" i="2"/>
  <c r="I1295" i="2"/>
  <c r="J1294" i="2"/>
  <c r="I1294" i="2"/>
  <c r="J1293" i="2"/>
  <c r="I1293" i="2"/>
  <c r="J1292" i="2"/>
  <c r="I1292" i="2"/>
  <c r="J1291" i="2"/>
  <c r="I1291" i="2"/>
  <c r="J1290" i="2"/>
  <c r="I1290" i="2"/>
  <c r="J1289" i="2"/>
  <c r="I1289" i="2"/>
  <c r="J1288" i="2"/>
  <c r="I1288" i="2"/>
  <c r="J1287" i="2"/>
  <c r="I1287" i="2"/>
  <c r="J1286" i="2"/>
  <c r="I1286" i="2"/>
  <c r="J1285" i="2"/>
  <c r="I1285" i="2"/>
  <c r="J1284" i="2"/>
  <c r="I1284" i="2"/>
  <c r="J1283" i="2"/>
  <c r="I1283" i="2"/>
  <c r="J1282" i="2"/>
  <c r="I1282" i="2"/>
  <c r="J1281" i="2"/>
  <c r="I1281" i="2"/>
  <c r="J1280" i="2"/>
  <c r="I1280" i="2"/>
  <c r="J1279" i="2"/>
  <c r="I1279" i="2"/>
  <c r="J1278" i="2"/>
  <c r="I1278" i="2"/>
  <c r="J1277" i="2"/>
  <c r="I1277" i="2"/>
  <c r="J1276" i="2"/>
  <c r="I1276" i="2"/>
  <c r="J1275" i="2"/>
  <c r="I1275" i="2"/>
  <c r="J1274" i="2"/>
  <c r="I1274" i="2"/>
  <c r="J1273" i="2"/>
  <c r="I1273" i="2"/>
  <c r="J1272" i="2"/>
  <c r="I1272" i="2"/>
  <c r="J1271" i="2"/>
  <c r="I1271" i="2"/>
  <c r="J1270" i="2"/>
  <c r="I1270" i="2"/>
  <c r="J1269" i="2"/>
  <c r="I1269" i="2"/>
  <c r="J1268" i="2"/>
  <c r="I1268" i="2"/>
  <c r="J1267" i="2"/>
  <c r="I1267" i="2"/>
  <c r="J1266" i="2"/>
  <c r="I1266" i="2"/>
  <c r="J1265" i="2"/>
  <c r="I1265" i="2"/>
  <c r="J1264" i="2"/>
  <c r="I1264" i="2"/>
  <c r="J1263" i="2"/>
  <c r="I1263" i="2"/>
  <c r="J1262" i="2"/>
  <c r="I1262" i="2"/>
  <c r="J1261" i="2"/>
  <c r="I1261" i="2"/>
  <c r="J1260" i="2"/>
  <c r="I1260" i="2"/>
  <c r="J1259" i="2"/>
  <c r="I1259" i="2"/>
  <c r="J1258" i="2"/>
  <c r="I1258" i="2"/>
  <c r="J1257" i="2"/>
  <c r="I1257" i="2"/>
  <c r="J1256" i="2"/>
  <c r="I1256" i="2"/>
  <c r="J1255" i="2"/>
  <c r="I1255" i="2"/>
  <c r="J1254" i="2"/>
  <c r="I1254" i="2"/>
  <c r="J1253" i="2"/>
  <c r="I1253" i="2"/>
  <c r="J1252" i="2"/>
  <c r="I1252" i="2"/>
  <c r="J1251" i="2"/>
  <c r="I1251" i="2"/>
  <c r="J1250" i="2"/>
  <c r="I1250" i="2"/>
  <c r="J1249" i="2"/>
  <c r="I1249" i="2"/>
  <c r="J1248" i="2"/>
  <c r="I1248" i="2"/>
  <c r="J1247" i="2"/>
  <c r="I1247" i="2"/>
  <c r="J1246" i="2"/>
  <c r="I1246" i="2"/>
  <c r="J1245" i="2"/>
  <c r="I1245" i="2"/>
  <c r="J1244" i="2"/>
  <c r="I1244" i="2"/>
  <c r="J1243" i="2"/>
  <c r="I1243" i="2"/>
  <c r="J1242" i="2"/>
  <c r="I1242" i="2"/>
  <c r="J1241" i="2"/>
  <c r="I1241" i="2"/>
  <c r="J1240" i="2"/>
  <c r="I1240" i="2"/>
  <c r="J1239" i="2"/>
  <c r="I1239" i="2"/>
  <c r="J1238" i="2"/>
  <c r="I1238" i="2"/>
  <c r="J1237" i="2"/>
  <c r="I1237" i="2"/>
  <c r="J1236" i="2"/>
  <c r="I1236" i="2"/>
  <c r="J1235" i="2"/>
  <c r="I1235" i="2"/>
  <c r="J1234" i="2"/>
  <c r="I1234" i="2"/>
  <c r="J1233" i="2"/>
  <c r="I1233" i="2"/>
  <c r="J1232" i="2"/>
  <c r="I1232" i="2"/>
  <c r="J1231" i="2"/>
  <c r="I1231" i="2"/>
  <c r="J1230" i="2"/>
  <c r="I1230" i="2"/>
  <c r="J1229" i="2"/>
  <c r="I1229" i="2"/>
  <c r="J1228" i="2"/>
  <c r="I1228" i="2"/>
  <c r="J1227" i="2"/>
  <c r="I1227" i="2"/>
  <c r="J1226" i="2"/>
  <c r="I1226" i="2"/>
  <c r="J1225" i="2"/>
  <c r="I1225" i="2"/>
  <c r="J1224" i="2"/>
  <c r="I1224" i="2"/>
  <c r="J1223" i="2"/>
  <c r="I1223" i="2"/>
  <c r="J1222" i="2"/>
  <c r="I1222" i="2"/>
  <c r="J1221" i="2"/>
  <c r="I1221" i="2"/>
  <c r="J1220" i="2"/>
  <c r="I1220" i="2"/>
  <c r="J1219" i="2"/>
  <c r="I1219" i="2"/>
  <c r="J1218" i="2"/>
  <c r="I1218" i="2"/>
  <c r="J1217" i="2"/>
  <c r="I1217" i="2"/>
  <c r="J1216" i="2"/>
  <c r="I1216" i="2"/>
  <c r="J1215" i="2"/>
  <c r="I1215" i="2"/>
  <c r="J1214" i="2"/>
  <c r="I1214" i="2"/>
  <c r="J1213" i="2"/>
  <c r="I1213" i="2"/>
  <c r="J1212" i="2"/>
  <c r="I1212" i="2"/>
  <c r="J1211" i="2"/>
  <c r="I1211" i="2"/>
  <c r="J1210" i="2"/>
  <c r="I1210" i="2"/>
  <c r="J1209" i="2"/>
  <c r="I1209" i="2"/>
  <c r="J1208" i="2"/>
  <c r="I1208" i="2"/>
  <c r="J1207" i="2"/>
  <c r="I1207" i="2"/>
  <c r="J1206" i="2"/>
  <c r="I1206" i="2"/>
  <c r="J1205" i="2"/>
  <c r="I1205" i="2"/>
  <c r="J1204" i="2"/>
  <c r="I1204" i="2"/>
  <c r="J1203" i="2"/>
  <c r="I1203" i="2"/>
  <c r="J1202" i="2"/>
  <c r="I1202" i="2"/>
  <c r="J1201" i="2"/>
  <c r="I1201" i="2"/>
  <c r="J1200" i="2"/>
  <c r="I1200" i="2"/>
  <c r="J1199" i="2"/>
  <c r="I1199" i="2"/>
  <c r="J1198" i="2"/>
  <c r="I1198" i="2"/>
  <c r="J1197" i="2"/>
  <c r="I1197" i="2"/>
  <c r="J1196" i="2"/>
  <c r="I1196" i="2"/>
  <c r="J1195" i="2"/>
  <c r="I1195" i="2"/>
  <c r="J1194" i="2"/>
  <c r="I1194" i="2"/>
  <c r="J1193" i="2"/>
  <c r="I1193" i="2"/>
  <c r="J1192" i="2"/>
  <c r="I1192" i="2"/>
  <c r="J1191" i="2"/>
  <c r="I1191" i="2"/>
  <c r="J1190" i="2"/>
  <c r="I1190" i="2"/>
  <c r="J1189" i="2"/>
  <c r="I1189" i="2"/>
  <c r="J1188" i="2"/>
  <c r="I1188" i="2"/>
  <c r="J1187" i="2"/>
  <c r="I1187" i="2"/>
  <c r="J1186" i="2"/>
  <c r="I1186" i="2"/>
  <c r="J1185" i="2"/>
  <c r="I1185" i="2"/>
  <c r="J1184" i="2"/>
  <c r="I1184" i="2"/>
  <c r="J1183" i="2"/>
  <c r="I1183" i="2"/>
  <c r="J1182" i="2"/>
  <c r="I1182" i="2"/>
  <c r="J1181" i="2"/>
  <c r="I1181" i="2"/>
  <c r="J1180" i="2"/>
  <c r="I1180" i="2"/>
  <c r="J1179" i="2"/>
  <c r="I1179" i="2"/>
  <c r="J1178" i="2"/>
  <c r="I1178" i="2"/>
  <c r="J1177" i="2"/>
  <c r="I1177" i="2"/>
  <c r="J1176" i="2"/>
  <c r="I1176" i="2"/>
  <c r="J1175" i="2"/>
  <c r="I1175" i="2"/>
  <c r="J1174" i="2"/>
  <c r="I1174" i="2"/>
  <c r="J1173" i="2"/>
  <c r="I1173" i="2"/>
  <c r="J1172" i="2"/>
  <c r="I1172" i="2"/>
  <c r="J1171" i="2"/>
  <c r="I1171" i="2"/>
  <c r="J1170" i="2"/>
  <c r="I1170" i="2"/>
  <c r="J1169" i="2"/>
  <c r="I1169" i="2"/>
  <c r="J1168" i="2"/>
  <c r="I1168" i="2"/>
  <c r="J1167" i="2"/>
  <c r="I1167" i="2"/>
  <c r="J1166" i="2"/>
  <c r="I1166" i="2"/>
  <c r="J1165" i="2"/>
  <c r="I1165" i="2"/>
  <c r="J1164" i="2"/>
  <c r="I1164" i="2"/>
  <c r="J1163" i="2"/>
  <c r="I1163" i="2"/>
  <c r="J1162" i="2"/>
  <c r="I1162" i="2"/>
  <c r="J1161" i="2"/>
  <c r="I1161" i="2"/>
  <c r="J1160" i="2"/>
  <c r="I1160" i="2"/>
  <c r="J1159" i="2"/>
  <c r="I1159" i="2"/>
  <c r="J1158" i="2"/>
  <c r="I1158" i="2"/>
  <c r="J1157" i="2"/>
  <c r="I1157" i="2"/>
  <c r="J1156" i="2"/>
  <c r="I1156" i="2"/>
  <c r="J1155" i="2"/>
  <c r="I1155" i="2"/>
  <c r="J1154" i="2"/>
  <c r="I1154" i="2"/>
  <c r="J1153" i="2"/>
  <c r="I1153" i="2"/>
  <c r="J1152" i="2"/>
  <c r="I1152" i="2"/>
  <c r="J1151" i="2"/>
  <c r="I1151" i="2"/>
  <c r="J1150" i="2"/>
  <c r="I1150" i="2"/>
  <c r="J1149" i="2"/>
  <c r="I1149" i="2"/>
  <c r="J1148" i="2"/>
  <c r="I1148" i="2"/>
  <c r="J1147" i="2"/>
  <c r="I1147" i="2"/>
  <c r="J1146" i="2"/>
  <c r="I1146" i="2"/>
  <c r="J1145" i="2"/>
  <c r="I1145" i="2"/>
  <c r="J1144" i="2"/>
  <c r="I1144" i="2"/>
  <c r="J1143" i="2"/>
  <c r="I1143" i="2"/>
  <c r="J1142" i="2"/>
  <c r="I1142" i="2"/>
  <c r="J1141" i="2"/>
  <c r="I1141" i="2"/>
  <c r="J1140" i="2"/>
  <c r="I1140" i="2"/>
  <c r="J1139" i="2"/>
  <c r="I1139" i="2"/>
  <c r="J1138" i="2"/>
  <c r="I1138" i="2"/>
  <c r="J1137" i="2"/>
  <c r="I1137" i="2"/>
  <c r="J1136" i="2"/>
  <c r="I1136" i="2"/>
  <c r="J1135" i="2"/>
  <c r="I1135" i="2"/>
  <c r="J1134" i="2"/>
  <c r="I1134" i="2"/>
  <c r="J1133" i="2"/>
  <c r="I1133" i="2"/>
  <c r="J1132" i="2"/>
  <c r="I1132" i="2"/>
  <c r="J1131" i="2"/>
  <c r="I1131" i="2"/>
  <c r="J1130" i="2"/>
  <c r="I1130" i="2"/>
  <c r="J1129" i="2"/>
  <c r="I1129" i="2"/>
  <c r="J1128" i="2"/>
  <c r="I1128" i="2"/>
  <c r="J1127" i="2"/>
  <c r="I1127" i="2"/>
  <c r="J1126" i="2"/>
  <c r="I1126" i="2"/>
  <c r="J1125" i="2"/>
  <c r="I1125" i="2"/>
  <c r="J1124" i="2"/>
  <c r="I1124" i="2"/>
  <c r="J1123" i="2"/>
  <c r="I1123" i="2"/>
  <c r="J1122" i="2"/>
  <c r="I1122" i="2"/>
  <c r="J1121" i="2"/>
  <c r="I1121" i="2"/>
  <c r="J1120" i="2"/>
  <c r="I1120" i="2"/>
  <c r="J1119" i="2"/>
  <c r="I1119" i="2"/>
  <c r="J1118" i="2"/>
  <c r="I1118" i="2"/>
  <c r="J1117" i="2"/>
  <c r="I1117" i="2"/>
  <c r="J1116" i="2"/>
  <c r="I1116" i="2"/>
  <c r="J1115" i="2"/>
  <c r="I1115" i="2"/>
  <c r="J1114" i="2"/>
  <c r="I1114" i="2"/>
  <c r="J1113" i="2"/>
  <c r="I1113" i="2"/>
  <c r="J1112" i="2"/>
  <c r="I1112" i="2"/>
  <c r="J1111" i="2"/>
  <c r="I1111" i="2"/>
  <c r="J1110" i="2"/>
  <c r="I1110" i="2"/>
  <c r="J1109" i="2"/>
  <c r="I1109" i="2"/>
  <c r="J1108" i="2"/>
  <c r="I1108" i="2"/>
  <c r="J1107" i="2"/>
  <c r="I1107" i="2"/>
  <c r="J1106" i="2"/>
  <c r="I1106" i="2"/>
  <c r="J1105" i="2"/>
  <c r="I1105" i="2"/>
  <c r="J1104" i="2"/>
  <c r="I1104" i="2"/>
  <c r="J1103" i="2"/>
  <c r="I1103" i="2"/>
  <c r="J1102" i="2"/>
  <c r="I1102" i="2"/>
  <c r="J1101" i="2"/>
  <c r="I1101" i="2"/>
  <c r="J1100" i="2"/>
  <c r="I1100" i="2"/>
  <c r="J1099" i="2"/>
  <c r="I1099" i="2"/>
  <c r="J1098" i="2"/>
  <c r="I1098" i="2"/>
  <c r="J1097" i="2"/>
  <c r="I1097" i="2"/>
  <c r="J1096" i="2"/>
  <c r="I1096" i="2"/>
  <c r="J1095" i="2"/>
  <c r="I1095" i="2"/>
  <c r="J1094" i="2"/>
  <c r="I1094" i="2"/>
  <c r="J1093" i="2"/>
  <c r="I1093" i="2"/>
  <c r="J1092" i="2"/>
  <c r="I1092" i="2"/>
  <c r="J1091" i="2"/>
  <c r="I1091" i="2"/>
  <c r="J1090" i="2"/>
  <c r="I1090" i="2"/>
  <c r="J1089" i="2"/>
  <c r="I1089" i="2"/>
  <c r="J1088" i="2"/>
  <c r="I1088" i="2"/>
  <c r="J1087" i="2"/>
  <c r="I1087" i="2"/>
  <c r="J1086" i="2"/>
  <c r="I1086" i="2"/>
  <c r="J1085" i="2"/>
  <c r="I1085" i="2"/>
  <c r="J1084" i="2"/>
  <c r="I1084" i="2"/>
  <c r="J1083" i="2"/>
  <c r="I1083" i="2"/>
  <c r="J1082" i="2"/>
  <c r="I1082" i="2"/>
  <c r="J1081" i="2"/>
  <c r="I1081" i="2"/>
  <c r="J1080" i="2"/>
  <c r="I1080" i="2"/>
  <c r="J1079" i="2"/>
  <c r="I1079" i="2"/>
  <c r="J1078" i="2"/>
  <c r="I1078" i="2"/>
  <c r="J1077" i="2"/>
  <c r="I1077" i="2"/>
  <c r="J1076" i="2"/>
  <c r="I1076" i="2"/>
  <c r="J1075" i="2"/>
  <c r="I1075" i="2"/>
  <c r="J1074" i="2"/>
  <c r="I1074" i="2"/>
  <c r="J1073" i="2"/>
  <c r="I1073" i="2"/>
  <c r="J1072" i="2"/>
  <c r="I1072" i="2"/>
  <c r="J1071" i="2"/>
  <c r="I1071" i="2"/>
  <c r="J1070" i="2"/>
  <c r="I1070" i="2"/>
  <c r="J1069" i="2"/>
  <c r="I1069" i="2"/>
  <c r="J1068" i="2"/>
  <c r="I1068" i="2"/>
  <c r="J1067" i="2"/>
  <c r="I1067" i="2"/>
  <c r="J1066" i="2"/>
  <c r="I1066" i="2"/>
  <c r="J1065" i="2"/>
  <c r="I1065" i="2"/>
  <c r="J1064" i="2"/>
  <c r="I1064" i="2"/>
  <c r="J1063" i="2"/>
  <c r="I1063" i="2"/>
  <c r="J1062" i="2"/>
  <c r="I1062" i="2"/>
  <c r="J1061" i="2"/>
  <c r="I1061" i="2"/>
  <c r="J1060" i="2"/>
  <c r="I1060" i="2"/>
  <c r="J1059" i="2"/>
  <c r="I1059" i="2"/>
  <c r="J1058" i="2"/>
  <c r="I1058" i="2"/>
  <c r="J1057" i="2"/>
  <c r="I1057" i="2"/>
  <c r="J1056" i="2"/>
  <c r="I1056" i="2"/>
  <c r="J1055" i="2"/>
  <c r="I1055" i="2"/>
  <c r="J1054" i="2"/>
  <c r="I1054" i="2"/>
  <c r="J1053" i="2"/>
  <c r="I1053" i="2"/>
  <c r="J1052" i="2"/>
  <c r="I1052" i="2"/>
  <c r="J1051" i="2"/>
  <c r="I1051" i="2"/>
  <c r="J1050" i="2"/>
  <c r="I1050" i="2"/>
  <c r="J1049" i="2"/>
  <c r="I1049" i="2"/>
  <c r="J1048" i="2"/>
  <c r="I1048" i="2"/>
  <c r="J1047" i="2"/>
  <c r="I1047" i="2"/>
  <c r="J1046" i="2"/>
  <c r="I1046" i="2"/>
  <c r="J1045" i="2"/>
  <c r="I1045" i="2"/>
  <c r="J1044" i="2"/>
  <c r="I1044" i="2"/>
  <c r="J1043" i="2"/>
  <c r="I1043" i="2"/>
  <c r="J1042" i="2"/>
  <c r="I1042" i="2"/>
  <c r="J1041" i="2"/>
  <c r="I1041" i="2"/>
  <c r="J1040" i="2"/>
  <c r="I1040" i="2"/>
  <c r="J1039" i="2"/>
  <c r="I1039" i="2"/>
  <c r="J1038" i="2"/>
  <c r="I1038" i="2"/>
  <c r="J1037" i="2"/>
  <c r="I1037" i="2"/>
  <c r="J1036" i="2"/>
  <c r="I1036" i="2"/>
  <c r="J1035" i="2"/>
  <c r="I1035" i="2"/>
  <c r="J1034" i="2"/>
  <c r="I1034" i="2"/>
  <c r="J1033" i="2"/>
  <c r="I1033" i="2"/>
  <c r="J1032" i="2"/>
  <c r="I1032" i="2"/>
  <c r="J1031" i="2"/>
  <c r="I1031" i="2"/>
  <c r="J1030" i="2"/>
  <c r="I1030" i="2"/>
  <c r="J1029" i="2"/>
  <c r="I1029" i="2"/>
  <c r="J1028" i="2"/>
  <c r="I1028" i="2"/>
  <c r="J1027" i="2"/>
  <c r="I1027" i="2"/>
  <c r="J1026" i="2"/>
  <c r="I1026" i="2"/>
  <c r="J1025" i="2"/>
  <c r="I1025" i="2"/>
  <c r="J1024" i="2"/>
  <c r="I1024" i="2"/>
  <c r="J1023" i="2"/>
  <c r="I1023" i="2"/>
  <c r="J1022" i="2"/>
  <c r="I1022" i="2"/>
  <c r="J1021" i="2"/>
  <c r="I1021" i="2"/>
  <c r="J1020" i="2"/>
  <c r="I1020" i="2"/>
  <c r="J1019" i="2"/>
  <c r="I1019" i="2"/>
  <c r="J1018" i="2"/>
  <c r="I1018" i="2"/>
  <c r="J1017" i="2"/>
  <c r="I1017" i="2"/>
  <c r="J1016" i="2"/>
  <c r="I1016" i="2"/>
  <c r="J1015" i="2"/>
  <c r="I1015" i="2"/>
  <c r="J1014" i="2"/>
  <c r="I1014" i="2"/>
  <c r="J1013" i="2"/>
  <c r="I1013" i="2"/>
  <c r="J1012" i="2"/>
  <c r="I1012" i="2"/>
  <c r="J1011" i="2"/>
  <c r="I1011" i="2"/>
  <c r="J1010" i="2"/>
  <c r="I1010" i="2"/>
  <c r="J1009" i="2"/>
  <c r="I1009" i="2"/>
  <c r="J1008" i="2"/>
  <c r="I1008" i="2"/>
  <c r="J1007" i="2"/>
  <c r="I1007" i="2"/>
  <c r="J1006" i="2"/>
  <c r="I1006" i="2"/>
  <c r="J1005" i="2"/>
  <c r="I1005" i="2"/>
  <c r="J1004" i="2"/>
  <c r="I1004" i="2"/>
  <c r="J1003" i="2"/>
  <c r="I1003" i="2"/>
  <c r="J1002" i="2"/>
  <c r="I1002" i="2"/>
  <c r="J1001" i="2"/>
  <c r="I1001" i="2"/>
  <c r="J1000" i="2"/>
  <c r="I1000" i="2"/>
  <c r="J999" i="2"/>
  <c r="I999" i="2"/>
  <c r="J998" i="2"/>
  <c r="I998" i="2"/>
  <c r="J997" i="2"/>
  <c r="I997" i="2"/>
  <c r="J996" i="2"/>
  <c r="I996" i="2"/>
  <c r="J995" i="2"/>
  <c r="I995" i="2"/>
  <c r="J994" i="2"/>
  <c r="I994" i="2"/>
  <c r="J993" i="2"/>
  <c r="I993" i="2"/>
  <c r="J992" i="2"/>
  <c r="I992" i="2"/>
  <c r="J991" i="2"/>
  <c r="I991" i="2"/>
  <c r="J990" i="2"/>
  <c r="I990" i="2"/>
  <c r="J989" i="2"/>
  <c r="I989" i="2"/>
  <c r="J988" i="2"/>
  <c r="I988" i="2"/>
  <c r="J987" i="2"/>
  <c r="I987" i="2"/>
  <c r="J986" i="2"/>
  <c r="I986" i="2"/>
  <c r="J985" i="2"/>
  <c r="I985" i="2"/>
  <c r="J984" i="2"/>
  <c r="I984" i="2"/>
  <c r="J983" i="2"/>
  <c r="I983" i="2"/>
  <c r="J982" i="2"/>
  <c r="I982" i="2"/>
  <c r="J981" i="2"/>
  <c r="I981" i="2"/>
  <c r="J980" i="2"/>
  <c r="I980" i="2"/>
  <c r="J979" i="2"/>
  <c r="I979" i="2"/>
  <c r="J978" i="2"/>
  <c r="I978" i="2"/>
  <c r="J977" i="2"/>
  <c r="I977" i="2"/>
  <c r="J976" i="2"/>
  <c r="I976" i="2"/>
  <c r="J975" i="2"/>
  <c r="I975" i="2"/>
  <c r="J974" i="2"/>
  <c r="I974" i="2"/>
  <c r="J973" i="2"/>
  <c r="I973" i="2"/>
  <c r="J972" i="2"/>
  <c r="I972" i="2"/>
  <c r="J971" i="2"/>
  <c r="I971" i="2"/>
  <c r="J970" i="2"/>
  <c r="I970" i="2"/>
  <c r="J969" i="2"/>
  <c r="I969" i="2"/>
  <c r="J968" i="2"/>
  <c r="I968" i="2"/>
  <c r="J967" i="2"/>
  <c r="I967" i="2"/>
  <c r="J966" i="2"/>
  <c r="I966" i="2"/>
  <c r="J965" i="2"/>
  <c r="I965" i="2"/>
  <c r="J964" i="2"/>
  <c r="I964" i="2"/>
  <c r="J963" i="2"/>
  <c r="I963" i="2"/>
  <c r="J962" i="2"/>
  <c r="I962" i="2"/>
  <c r="J961" i="2"/>
  <c r="I961" i="2"/>
  <c r="J960" i="2"/>
  <c r="I960" i="2"/>
  <c r="J959" i="2"/>
  <c r="I959" i="2"/>
  <c r="J958" i="2"/>
  <c r="I958" i="2"/>
  <c r="J957" i="2"/>
  <c r="I957" i="2"/>
  <c r="J956" i="2"/>
  <c r="I956" i="2"/>
  <c r="J955" i="2"/>
  <c r="I955" i="2"/>
  <c r="J954" i="2"/>
  <c r="I954" i="2"/>
  <c r="J953" i="2"/>
  <c r="I953" i="2"/>
  <c r="J952" i="2"/>
  <c r="I952" i="2"/>
  <c r="J951" i="2"/>
  <c r="I951" i="2"/>
  <c r="J950" i="2"/>
  <c r="I950" i="2"/>
  <c r="J949" i="2"/>
  <c r="I949" i="2"/>
  <c r="J948" i="2"/>
  <c r="I948" i="2"/>
  <c r="J947" i="2"/>
  <c r="I947" i="2"/>
  <c r="J946" i="2"/>
  <c r="I946" i="2"/>
  <c r="J945" i="2"/>
  <c r="I945" i="2"/>
  <c r="J944" i="2"/>
  <c r="I944" i="2"/>
  <c r="J943" i="2"/>
  <c r="I943" i="2"/>
  <c r="J942" i="2"/>
  <c r="I942" i="2"/>
  <c r="J941" i="2"/>
  <c r="I941" i="2"/>
  <c r="J940" i="2"/>
  <c r="I940" i="2"/>
  <c r="J939" i="2"/>
  <c r="I939" i="2"/>
  <c r="J938" i="2"/>
  <c r="I938" i="2"/>
  <c r="J937" i="2"/>
  <c r="I937" i="2"/>
  <c r="J936" i="2"/>
  <c r="I936" i="2"/>
  <c r="J935" i="2"/>
  <c r="I935" i="2"/>
  <c r="J934" i="2"/>
  <c r="I934" i="2"/>
  <c r="J933" i="2"/>
  <c r="I933" i="2"/>
  <c r="J932" i="2"/>
  <c r="I932" i="2"/>
  <c r="J931" i="2"/>
  <c r="I931" i="2"/>
  <c r="J930" i="2"/>
  <c r="I930" i="2"/>
  <c r="J929" i="2"/>
  <c r="I929" i="2"/>
  <c r="J928" i="2"/>
  <c r="I928" i="2"/>
  <c r="J927" i="2"/>
  <c r="I927" i="2"/>
  <c r="J926" i="2"/>
  <c r="I926" i="2"/>
  <c r="J925" i="2"/>
  <c r="I925" i="2"/>
  <c r="J924" i="2"/>
  <c r="I924" i="2"/>
  <c r="J923" i="2"/>
  <c r="I923" i="2"/>
  <c r="J922" i="2"/>
  <c r="I922" i="2"/>
  <c r="J921" i="2"/>
  <c r="I921" i="2"/>
  <c r="J920" i="2"/>
  <c r="I920" i="2"/>
  <c r="J919" i="2"/>
  <c r="I919" i="2"/>
  <c r="J918" i="2"/>
  <c r="I918" i="2"/>
  <c r="J917" i="2"/>
  <c r="I917" i="2"/>
  <c r="J916" i="2"/>
  <c r="I916" i="2"/>
  <c r="J915" i="2"/>
  <c r="I915" i="2"/>
  <c r="J914" i="2"/>
  <c r="I914" i="2"/>
  <c r="J913" i="2"/>
  <c r="I913" i="2"/>
  <c r="J912" i="2"/>
  <c r="I912" i="2"/>
  <c r="J911" i="2"/>
  <c r="I911" i="2"/>
  <c r="J910" i="2"/>
  <c r="I910" i="2"/>
  <c r="J909" i="2"/>
  <c r="I909" i="2"/>
  <c r="J908" i="2"/>
  <c r="I908" i="2"/>
  <c r="J907" i="2"/>
  <c r="I907" i="2"/>
  <c r="J906" i="2"/>
  <c r="I906" i="2"/>
  <c r="J905" i="2"/>
  <c r="I905" i="2"/>
  <c r="J904" i="2"/>
  <c r="I904" i="2"/>
  <c r="J903" i="2"/>
  <c r="I903" i="2"/>
  <c r="J902" i="2"/>
  <c r="I902" i="2"/>
  <c r="J901" i="2"/>
  <c r="I901" i="2"/>
  <c r="J900" i="2"/>
  <c r="I900" i="2"/>
  <c r="J899" i="2"/>
  <c r="I899" i="2"/>
  <c r="J898" i="2"/>
  <c r="I898" i="2"/>
  <c r="J897" i="2"/>
  <c r="I897" i="2"/>
  <c r="J896" i="2"/>
  <c r="I896" i="2"/>
  <c r="J895" i="2"/>
  <c r="I895" i="2"/>
  <c r="J894" i="2"/>
  <c r="I894" i="2"/>
  <c r="J893" i="2"/>
  <c r="I893" i="2"/>
  <c r="J892" i="2"/>
  <c r="I892" i="2"/>
  <c r="J891" i="2"/>
  <c r="I891" i="2"/>
  <c r="J890" i="2"/>
  <c r="I890" i="2"/>
  <c r="J889" i="2"/>
  <c r="I889" i="2"/>
  <c r="J888" i="2"/>
  <c r="I888" i="2"/>
  <c r="J887" i="2"/>
  <c r="I887" i="2"/>
  <c r="J886" i="2"/>
  <c r="I886" i="2"/>
  <c r="J885" i="2"/>
  <c r="I885" i="2"/>
  <c r="J884" i="2"/>
  <c r="I884" i="2"/>
  <c r="J883" i="2"/>
  <c r="I883" i="2"/>
  <c r="J882" i="2"/>
  <c r="I882" i="2"/>
  <c r="J881" i="2"/>
  <c r="I881" i="2"/>
  <c r="J880" i="2"/>
  <c r="I880" i="2"/>
  <c r="J879" i="2"/>
  <c r="I879" i="2"/>
  <c r="J878" i="2"/>
  <c r="I878" i="2"/>
  <c r="J877" i="2"/>
  <c r="I877" i="2"/>
  <c r="J876" i="2"/>
  <c r="I876" i="2"/>
  <c r="J875" i="2"/>
  <c r="I875" i="2"/>
  <c r="J874" i="2"/>
  <c r="I874" i="2"/>
  <c r="J873" i="2"/>
  <c r="I873" i="2"/>
  <c r="J872" i="2"/>
  <c r="I872" i="2"/>
  <c r="J871" i="2"/>
  <c r="I871" i="2"/>
  <c r="J870" i="2"/>
  <c r="I870" i="2"/>
  <c r="J869" i="2"/>
  <c r="I869" i="2"/>
  <c r="J868" i="2"/>
  <c r="I868" i="2"/>
  <c r="J867" i="2"/>
  <c r="I867" i="2"/>
  <c r="J866" i="2"/>
  <c r="I866" i="2"/>
  <c r="J865" i="2"/>
  <c r="I865" i="2"/>
  <c r="J864" i="2"/>
  <c r="I864" i="2"/>
  <c r="J863" i="2"/>
  <c r="I863" i="2"/>
  <c r="J862" i="2"/>
  <c r="I862" i="2"/>
  <c r="J861" i="2"/>
  <c r="I861" i="2"/>
  <c r="J860" i="2"/>
  <c r="I860" i="2"/>
  <c r="J859" i="2"/>
  <c r="I859" i="2"/>
  <c r="J858" i="2"/>
  <c r="I858" i="2"/>
  <c r="J857" i="2"/>
  <c r="I857" i="2"/>
  <c r="J856" i="2"/>
  <c r="I856" i="2"/>
  <c r="J855" i="2"/>
  <c r="I855" i="2"/>
  <c r="J854" i="2"/>
  <c r="I854" i="2"/>
  <c r="J853" i="2"/>
  <c r="I853" i="2"/>
  <c r="J852" i="2"/>
  <c r="I852" i="2"/>
  <c r="J851" i="2"/>
  <c r="I851" i="2"/>
  <c r="J850" i="2"/>
  <c r="I850" i="2"/>
  <c r="J849" i="2"/>
  <c r="I849" i="2"/>
  <c r="J848" i="2"/>
  <c r="I848" i="2"/>
  <c r="J847" i="2"/>
  <c r="I847" i="2"/>
  <c r="J846" i="2"/>
  <c r="I846" i="2"/>
  <c r="J845" i="2"/>
  <c r="I845" i="2"/>
  <c r="J844" i="2"/>
  <c r="I844" i="2"/>
  <c r="J843" i="2"/>
  <c r="I843" i="2"/>
  <c r="J842" i="2"/>
  <c r="I842" i="2"/>
  <c r="J841" i="2"/>
  <c r="I841" i="2"/>
  <c r="J840" i="2"/>
  <c r="I840" i="2"/>
  <c r="J839" i="2"/>
  <c r="I839" i="2"/>
  <c r="J838" i="2"/>
  <c r="I838" i="2"/>
  <c r="J837" i="2"/>
  <c r="I837" i="2"/>
  <c r="J836" i="2"/>
  <c r="I836" i="2"/>
  <c r="J835" i="2"/>
  <c r="I835" i="2"/>
  <c r="J834" i="2"/>
  <c r="I834" i="2"/>
  <c r="J833" i="2"/>
  <c r="I833" i="2"/>
  <c r="J832" i="2"/>
  <c r="I832" i="2"/>
  <c r="J831" i="2"/>
  <c r="I831" i="2"/>
  <c r="J830" i="2"/>
  <c r="I830" i="2"/>
  <c r="J829" i="2"/>
  <c r="I829" i="2"/>
  <c r="J828" i="2"/>
  <c r="I828" i="2"/>
  <c r="J827" i="2"/>
  <c r="I827" i="2"/>
  <c r="J826" i="2"/>
  <c r="I826" i="2"/>
  <c r="J825" i="2"/>
  <c r="I825" i="2"/>
  <c r="J824" i="2"/>
  <c r="I824" i="2"/>
  <c r="J823" i="2"/>
  <c r="I823" i="2"/>
  <c r="J822" i="2"/>
  <c r="I822" i="2"/>
  <c r="J821" i="2"/>
  <c r="I821" i="2"/>
  <c r="J820" i="2"/>
  <c r="I820" i="2"/>
  <c r="J819" i="2"/>
  <c r="I819" i="2"/>
  <c r="J818" i="2"/>
  <c r="I818" i="2"/>
  <c r="J817" i="2"/>
  <c r="I817" i="2"/>
  <c r="J816" i="2"/>
  <c r="I816" i="2"/>
  <c r="J815" i="2"/>
  <c r="I815" i="2"/>
  <c r="J814" i="2"/>
  <c r="I814" i="2"/>
  <c r="J813" i="2"/>
  <c r="I813" i="2"/>
  <c r="J812" i="2"/>
  <c r="I812" i="2"/>
  <c r="J811" i="2"/>
  <c r="I811" i="2"/>
  <c r="J810" i="2"/>
  <c r="I810" i="2"/>
  <c r="J809" i="2"/>
  <c r="I809" i="2"/>
  <c r="J808" i="2"/>
  <c r="I808" i="2"/>
  <c r="J807" i="2"/>
  <c r="I807" i="2"/>
  <c r="J806" i="2"/>
  <c r="I806" i="2"/>
  <c r="J805" i="2"/>
  <c r="I805" i="2"/>
  <c r="J804" i="2"/>
  <c r="I804" i="2"/>
  <c r="J803" i="2"/>
  <c r="I803" i="2"/>
  <c r="J802" i="2"/>
  <c r="I802" i="2"/>
  <c r="J801" i="2"/>
  <c r="I801" i="2"/>
  <c r="J800" i="2"/>
  <c r="I800" i="2"/>
  <c r="J799" i="2"/>
  <c r="I799" i="2"/>
  <c r="J798" i="2"/>
  <c r="I798" i="2"/>
  <c r="J797" i="2"/>
  <c r="I797" i="2"/>
  <c r="J796" i="2"/>
  <c r="I796" i="2"/>
  <c r="J795" i="2"/>
  <c r="I795" i="2"/>
  <c r="J794" i="2"/>
  <c r="I794" i="2"/>
  <c r="J793" i="2"/>
  <c r="I793" i="2"/>
  <c r="J792" i="2"/>
  <c r="I792" i="2"/>
  <c r="J791" i="2"/>
  <c r="I791" i="2"/>
  <c r="J790" i="2"/>
  <c r="I790" i="2"/>
  <c r="J789" i="2"/>
  <c r="I789" i="2"/>
  <c r="J788" i="2"/>
  <c r="I788" i="2"/>
  <c r="J787" i="2"/>
  <c r="I787" i="2"/>
  <c r="J786" i="2"/>
  <c r="I786" i="2"/>
  <c r="J785" i="2"/>
  <c r="I785" i="2"/>
  <c r="J784" i="2"/>
  <c r="I784" i="2"/>
  <c r="J783" i="2"/>
  <c r="I783" i="2"/>
  <c r="J782" i="2"/>
  <c r="I782" i="2"/>
  <c r="J781" i="2"/>
  <c r="I781" i="2"/>
  <c r="J780" i="2"/>
  <c r="I780" i="2"/>
  <c r="J779" i="2"/>
  <c r="I779" i="2"/>
  <c r="J778" i="2"/>
  <c r="I778" i="2"/>
  <c r="J777" i="2"/>
  <c r="I777" i="2"/>
  <c r="J776" i="2"/>
  <c r="I776" i="2"/>
  <c r="J775" i="2"/>
  <c r="I775" i="2"/>
  <c r="J774" i="2"/>
  <c r="I774" i="2"/>
  <c r="J773" i="2"/>
  <c r="I773" i="2"/>
  <c r="J772" i="2"/>
  <c r="I772" i="2"/>
  <c r="J771" i="2"/>
  <c r="I771" i="2"/>
  <c r="J770" i="2"/>
  <c r="I770" i="2"/>
  <c r="J769" i="2"/>
  <c r="I769" i="2"/>
  <c r="J768" i="2"/>
  <c r="I768" i="2"/>
  <c r="J767" i="2"/>
  <c r="I767" i="2"/>
  <c r="J766" i="2"/>
  <c r="I766" i="2"/>
  <c r="J765" i="2"/>
  <c r="I765" i="2"/>
  <c r="J764" i="2"/>
  <c r="I764" i="2"/>
  <c r="J763" i="2"/>
  <c r="I763" i="2"/>
  <c r="J762" i="2"/>
  <c r="I762" i="2"/>
  <c r="J761" i="2"/>
  <c r="I761" i="2"/>
  <c r="J760" i="2"/>
  <c r="I760" i="2"/>
  <c r="J759" i="2"/>
  <c r="I759" i="2"/>
  <c r="J758" i="2"/>
  <c r="I758" i="2"/>
  <c r="J757" i="2"/>
  <c r="I757" i="2"/>
  <c r="J756" i="2"/>
  <c r="I756" i="2"/>
  <c r="J755" i="2"/>
  <c r="I755" i="2"/>
  <c r="J754" i="2"/>
  <c r="I754" i="2"/>
  <c r="J753" i="2"/>
  <c r="I753" i="2"/>
  <c r="J752" i="2"/>
  <c r="I752" i="2"/>
  <c r="J751" i="2"/>
  <c r="I751" i="2"/>
  <c r="J750" i="2"/>
  <c r="I750" i="2"/>
  <c r="J749" i="2"/>
  <c r="I749" i="2"/>
  <c r="J748" i="2"/>
  <c r="I748" i="2"/>
  <c r="J747" i="2"/>
  <c r="I747" i="2"/>
  <c r="J746" i="2"/>
  <c r="I746" i="2"/>
  <c r="J745" i="2"/>
  <c r="I745" i="2"/>
  <c r="J744" i="2"/>
  <c r="I744" i="2"/>
  <c r="J743" i="2"/>
  <c r="I743" i="2"/>
  <c r="J742" i="2"/>
  <c r="I742" i="2"/>
  <c r="J741" i="2"/>
  <c r="I741" i="2"/>
  <c r="J740" i="2"/>
  <c r="I740" i="2"/>
  <c r="J739" i="2"/>
  <c r="I739" i="2"/>
  <c r="J738" i="2"/>
  <c r="I738" i="2"/>
  <c r="J737" i="2"/>
  <c r="I737" i="2"/>
  <c r="J736" i="2"/>
  <c r="I736" i="2"/>
  <c r="J735" i="2"/>
  <c r="I735" i="2"/>
  <c r="J734" i="2"/>
  <c r="I734" i="2"/>
  <c r="J733" i="2"/>
  <c r="I733" i="2"/>
  <c r="J732" i="2"/>
  <c r="I732" i="2"/>
  <c r="J731" i="2"/>
  <c r="I731" i="2"/>
  <c r="J730" i="2"/>
  <c r="I730" i="2"/>
  <c r="J729" i="2"/>
  <c r="I729" i="2"/>
  <c r="J728" i="2"/>
  <c r="I728" i="2"/>
  <c r="J727" i="2"/>
  <c r="I727" i="2"/>
  <c r="J726" i="2"/>
  <c r="I726" i="2"/>
  <c r="J725" i="2"/>
  <c r="I725" i="2"/>
  <c r="J724" i="2"/>
  <c r="I724" i="2"/>
  <c r="J723" i="2"/>
  <c r="I723" i="2"/>
  <c r="J722" i="2"/>
  <c r="I722" i="2"/>
  <c r="J721" i="2"/>
  <c r="I721" i="2"/>
  <c r="J720" i="2"/>
  <c r="I720" i="2"/>
  <c r="J719" i="2"/>
  <c r="I719" i="2"/>
  <c r="J718" i="2"/>
  <c r="I718" i="2"/>
  <c r="J717" i="2"/>
  <c r="I717" i="2"/>
  <c r="J716" i="2"/>
  <c r="I716" i="2"/>
  <c r="J715" i="2"/>
  <c r="I715" i="2"/>
  <c r="J714" i="2"/>
  <c r="I714" i="2"/>
  <c r="J713" i="2"/>
  <c r="I713" i="2"/>
  <c r="J712" i="2"/>
  <c r="I712" i="2"/>
  <c r="J711" i="2"/>
  <c r="I711" i="2"/>
  <c r="J710" i="2"/>
  <c r="I710" i="2"/>
  <c r="J709" i="2"/>
  <c r="I709" i="2"/>
  <c r="J708" i="2"/>
  <c r="I708" i="2"/>
  <c r="J707" i="2"/>
  <c r="I707" i="2"/>
  <c r="J706" i="2"/>
  <c r="I706" i="2"/>
  <c r="J705" i="2"/>
  <c r="I705" i="2"/>
  <c r="J704" i="2"/>
  <c r="I704" i="2"/>
  <c r="J703" i="2"/>
  <c r="I703" i="2"/>
  <c r="J702" i="2"/>
  <c r="I702" i="2"/>
  <c r="J701" i="2"/>
  <c r="I701" i="2"/>
  <c r="J700" i="2"/>
  <c r="I700" i="2"/>
  <c r="J699" i="2"/>
  <c r="I699" i="2"/>
  <c r="J698" i="2"/>
  <c r="I698" i="2"/>
  <c r="J697" i="2"/>
  <c r="I697" i="2"/>
  <c r="J696" i="2"/>
  <c r="I696" i="2"/>
  <c r="J695" i="2"/>
  <c r="I695" i="2"/>
  <c r="J694" i="2"/>
  <c r="I694" i="2"/>
  <c r="J693" i="2"/>
  <c r="I693" i="2"/>
  <c r="J692" i="2"/>
  <c r="I692" i="2"/>
  <c r="J691" i="2"/>
  <c r="I691" i="2"/>
  <c r="J690" i="2"/>
  <c r="I690" i="2"/>
  <c r="J689" i="2"/>
  <c r="I689" i="2"/>
  <c r="J688" i="2"/>
  <c r="I688" i="2"/>
  <c r="J687" i="2"/>
  <c r="I687" i="2"/>
  <c r="J686" i="2"/>
  <c r="I686" i="2"/>
  <c r="J685" i="2"/>
  <c r="I685" i="2"/>
  <c r="J684" i="2"/>
  <c r="I684" i="2"/>
  <c r="J683" i="2"/>
  <c r="I683" i="2"/>
  <c r="J682" i="2"/>
  <c r="I682" i="2"/>
  <c r="J681" i="2"/>
  <c r="I681" i="2"/>
  <c r="J680" i="2"/>
  <c r="I680" i="2"/>
  <c r="J679" i="2"/>
  <c r="I679" i="2"/>
  <c r="J678" i="2"/>
  <c r="I678" i="2"/>
  <c r="J677" i="2"/>
  <c r="I677" i="2"/>
  <c r="J676" i="2"/>
  <c r="I676" i="2"/>
  <c r="J675" i="2"/>
  <c r="I675" i="2"/>
  <c r="J674" i="2"/>
  <c r="I674" i="2"/>
  <c r="J673" i="2"/>
  <c r="I673" i="2"/>
  <c r="J672" i="2"/>
  <c r="I672" i="2"/>
  <c r="J671" i="2"/>
  <c r="I671" i="2"/>
  <c r="J670" i="2"/>
  <c r="I670" i="2"/>
  <c r="J669" i="2"/>
  <c r="I669" i="2"/>
  <c r="J668" i="2"/>
  <c r="I668" i="2"/>
  <c r="J667" i="2"/>
  <c r="I667" i="2"/>
  <c r="J666" i="2"/>
  <c r="I666" i="2"/>
  <c r="J665" i="2"/>
  <c r="I665" i="2"/>
  <c r="J664" i="2"/>
  <c r="I664" i="2"/>
  <c r="J663" i="2"/>
  <c r="I663" i="2"/>
  <c r="J662" i="2"/>
  <c r="I662" i="2"/>
  <c r="J661" i="2"/>
  <c r="I661" i="2"/>
  <c r="J660" i="2"/>
  <c r="I660" i="2"/>
  <c r="J659" i="2"/>
  <c r="I659" i="2"/>
  <c r="J658" i="2"/>
  <c r="I658" i="2"/>
  <c r="J657" i="2"/>
  <c r="I657" i="2"/>
  <c r="J656" i="2"/>
  <c r="I656" i="2"/>
  <c r="J655" i="2"/>
  <c r="I655" i="2"/>
  <c r="J654" i="2"/>
  <c r="I654" i="2"/>
  <c r="J653" i="2"/>
  <c r="I653" i="2"/>
  <c r="J652" i="2"/>
  <c r="I652" i="2"/>
  <c r="J651" i="2"/>
  <c r="I651" i="2"/>
  <c r="J650" i="2"/>
  <c r="I650" i="2"/>
  <c r="J649" i="2"/>
  <c r="I649" i="2"/>
  <c r="J648" i="2"/>
  <c r="I648" i="2"/>
  <c r="J647" i="2"/>
  <c r="I647" i="2"/>
  <c r="J646" i="2"/>
  <c r="I646" i="2"/>
  <c r="J645" i="2"/>
  <c r="I645" i="2"/>
  <c r="J644" i="2"/>
  <c r="I644" i="2"/>
  <c r="J643" i="2"/>
  <c r="I643" i="2"/>
  <c r="J642" i="2"/>
  <c r="I642" i="2"/>
  <c r="J641" i="2"/>
  <c r="I641" i="2"/>
  <c r="J640" i="2"/>
  <c r="I640" i="2"/>
  <c r="J639" i="2"/>
  <c r="I639" i="2"/>
  <c r="J638" i="2"/>
  <c r="I638" i="2"/>
  <c r="J637" i="2"/>
  <c r="I637" i="2"/>
  <c r="J636" i="2"/>
  <c r="I636" i="2"/>
  <c r="J635" i="2"/>
  <c r="I635" i="2"/>
  <c r="J634" i="2"/>
  <c r="I634" i="2"/>
  <c r="J633" i="2"/>
  <c r="I633" i="2"/>
  <c r="J632" i="2"/>
  <c r="I632" i="2"/>
  <c r="J631" i="2"/>
  <c r="I631" i="2"/>
  <c r="J630" i="2"/>
  <c r="I630" i="2"/>
  <c r="J629" i="2"/>
  <c r="I629" i="2"/>
  <c r="J628" i="2"/>
  <c r="I628" i="2"/>
  <c r="J627" i="2"/>
  <c r="I627" i="2"/>
  <c r="J626" i="2"/>
  <c r="I626" i="2"/>
  <c r="J625" i="2"/>
  <c r="I625" i="2"/>
  <c r="J624" i="2"/>
  <c r="I624" i="2"/>
  <c r="J623" i="2"/>
  <c r="I623" i="2"/>
  <c r="J622" i="2"/>
  <c r="I622" i="2"/>
  <c r="J621" i="2"/>
  <c r="I621" i="2"/>
  <c r="J620" i="2"/>
  <c r="I620" i="2"/>
  <c r="J619" i="2"/>
  <c r="I619" i="2"/>
  <c r="J618" i="2"/>
  <c r="I618" i="2"/>
  <c r="J617" i="2"/>
  <c r="I617" i="2"/>
  <c r="J616" i="2"/>
  <c r="I616" i="2"/>
  <c r="J615" i="2"/>
  <c r="I615" i="2"/>
  <c r="J614" i="2"/>
  <c r="I614" i="2"/>
  <c r="J613" i="2"/>
  <c r="I613" i="2"/>
  <c r="J612" i="2"/>
  <c r="I612" i="2"/>
  <c r="J611" i="2"/>
  <c r="I611" i="2"/>
  <c r="J610" i="2"/>
  <c r="I610" i="2"/>
  <c r="J609" i="2"/>
  <c r="I609" i="2"/>
  <c r="M17" i="2" s="1"/>
  <c r="J608" i="2"/>
  <c r="I608" i="2"/>
  <c r="J607" i="2"/>
  <c r="I607" i="2"/>
  <c r="J606" i="2"/>
  <c r="I606" i="2"/>
  <c r="J605" i="2"/>
  <c r="I605" i="2"/>
  <c r="J604" i="2"/>
  <c r="I604" i="2"/>
  <c r="J603" i="2"/>
  <c r="I603" i="2"/>
  <c r="J602" i="2"/>
  <c r="I602" i="2"/>
  <c r="J601" i="2"/>
  <c r="I601" i="2"/>
  <c r="J600" i="2"/>
  <c r="I600" i="2"/>
  <c r="J599" i="2"/>
  <c r="I599" i="2"/>
  <c r="J598" i="2"/>
  <c r="I598" i="2"/>
  <c r="J597" i="2"/>
  <c r="I597" i="2"/>
  <c r="J596" i="2"/>
  <c r="I596" i="2"/>
  <c r="J595" i="2"/>
  <c r="I595" i="2"/>
  <c r="J594" i="2"/>
  <c r="I594" i="2"/>
  <c r="J593" i="2"/>
  <c r="I593" i="2"/>
  <c r="M16" i="2" s="1"/>
  <c r="J592" i="2"/>
  <c r="I592" i="2"/>
  <c r="J591" i="2"/>
  <c r="I591" i="2"/>
  <c r="J590" i="2"/>
  <c r="I590" i="2"/>
  <c r="J589" i="2"/>
  <c r="I589" i="2"/>
  <c r="M15" i="2" s="1"/>
  <c r="J588" i="2"/>
  <c r="I588" i="2"/>
  <c r="J587" i="2"/>
  <c r="I587" i="2"/>
  <c r="J586" i="2"/>
  <c r="I586" i="2"/>
  <c r="J585" i="2"/>
  <c r="I585" i="2"/>
  <c r="J584" i="2"/>
  <c r="I584" i="2"/>
  <c r="J583" i="2"/>
  <c r="I583" i="2"/>
  <c r="J582" i="2"/>
  <c r="I582" i="2"/>
  <c r="J581" i="2"/>
  <c r="I581" i="2"/>
  <c r="J580" i="2"/>
  <c r="I580" i="2"/>
  <c r="J579" i="2"/>
  <c r="I579" i="2"/>
  <c r="J578" i="2"/>
  <c r="I578" i="2"/>
  <c r="J577" i="2"/>
  <c r="I577" i="2"/>
  <c r="J576" i="2"/>
  <c r="I576" i="2"/>
  <c r="J575" i="2"/>
  <c r="I575" i="2"/>
  <c r="J574" i="2"/>
  <c r="I574" i="2"/>
  <c r="J573" i="2"/>
  <c r="I573" i="2"/>
  <c r="J572" i="2"/>
  <c r="I572" i="2"/>
  <c r="J571" i="2"/>
  <c r="I571" i="2"/>
  <c r="J570" i="2"/>
  <c r="I570" i="2"/>
  <c r="J569" i="2"/>
  <c r="I569" i="2"/>
  <c r="J568" i="2"/>
  <c r="I568" i="2"/>
  <c r="J567" i="2"/>
  <c r="I567" i="2"/>
  <c r="J566" i="2"/>
  <c r="I566" i="2"/>
  <c r="J565" i="2"/>
  <c r="I565" i="2"/>
  <c r="J564" i="2"/>
  <c r="I564" i="2"/>
  <c r="J563" i="2"/>
  <c r="I563" i="2"/>
  <c r="J562" i="2"/>
  <c r="I562" i="2"/>
  <c r="J561" i="2"/>
  <c r="I561" i="2"/>
  <c r="J560" i="2"/>
  <c r="I560" i="2"/>
  <c r="J559" i="2"/>
  <c r="I559" i="2"/>
  <c r="J558" i="2"/>
  <c r="I558" i="2"/>
  <c r="J557" i="2"/>
  <c r="I557" i="2"/>
  <c r="J556" i="2"/>
  <c r="I556" i="2"/>
  <c r="J555" i="2"/>
  <c r="I555" i="2"/>
  <c r="J554" i="2"/>
  <c r="I554" i="2"/>
  <c r="J553" i="2"/>
  <c r="I553" i="2"/>
  <c r="J552" i="2"/>
  <c r="I552" i="2"/>
  <c r="J551" i="2"/>
  <c r="I551" i="2"/>
  <c r="J550" i="2"/>
  <c r="I550" i="2"/>
  <c r="J549" i="2"/>
  <c r="I549" i="2"/>
  <c r="J548" i="2"/>
  <c r="I548" i="2"/>
  <c r="J547" i="2"/>
  <c r="I547" i="2"/>
  <c r="J546" i="2"/>
  <c r="I546" i="2"/>
  <c r="J545" i="2"/>
  <c r="I545" i="2"/>
  <c r="J544" i="2"/>
  <c r="I544" i="2"/>
  <c r="J543" i="2"/>
  <c r="I543" i="2"/>
  <c r="J542" i="2"/>
  <c r="I542" i="2"/>
  <c r="J541" i="2"/>
  <c r="I541" i="2"/>
  <c r="J540" i="2"/>
  <c r="I540" i="2"/>
  <c r="J539" i="2"/>
  <c r="I539" i="2"/>
  <c r="J538" i="2"/>
  <c r="I538" i="2"/>
  <c r="J537" i="2"/>
  <c r="I537" i="2"/>
  <c r="J536" i="2"/>
  <c r="I536" i="2"/>
  <c r="J535" i="2"/>
  <c r="I535" i="2"/>
  <c r="J534" i="2"/>
  <c r="I534" i="2"/>
  <c r="J533" i="2"/>
  <c r="I533" i="2"/>
  <c r="J532" i="2"/>
  <c r="I532" i="2"/>
  <c r="J531" i="2"/>
  <c r="I531" i="2"/>
  <c r="J530" i="2"/>
  <c r="I530" i="2"/>
  <c r="J529" i="2"/>
  <c r="I529" i="2"/>
  <c r="J528" i="2"/>
  <c r="I528" i="2"/>
  <c r="J527" i="2"/>
  <c r="I527" i="2"/>
  <c r="J526" i="2"/>
  <c r="I526" i="2"/>
  <c r="J525" i="2"/>
  <c r="I525" i="2"/>
  <c r="J524" i="2"/>
  <c r="I524" i="2"/>
  <c r="J523" i="2"/>
  <c r="I523" i="2"/>
  <c r="J522" i="2"/>
  <c r="I522" i="2"/>
  <c r="J521" i="2"/>
  <c r="I521" i="2"/>
  <c r="J520" i="2"/>
  <c r="I520" i="2"/>
  <c r="J519" i="2"/>
  <c r="I519" i="2"/>
  <c r="J518" i="2"/>
  <c r="I518" i="2"/>
  <c r="J517" i="2"/>
  <c r="I517" i="2"/>
  <c r="J516" i="2"/>
  <c r="I516" i="2"/>
  <c r="J515" i="2"/>
  <c r="I515" i="2"/>
  <c r="J514" i="2"/>
  <c r="I514" i="2"/>
  <c r="J513" i="2"/>
  <c r="I513" i="2"/>
  <c r="J512" i="2"/>
  <c r="I512" i="2"/>
  <c r="J511" i="2"/>
  <c r="I511" i="2"/>
  <c r="J510" i="2"/>
  <c r="I510" i="2"/>
  <c r="J509" i="2"/>
  <c r="I509" i="2"/>
  <c r="J508" i="2"/>
  <c r="I508" i="2"/>
  <c r="J507" i="2"/>
  <c r="I507" i="2"/>
  <c r="J506" i="2"/>
  <c r="I506" i="2"/>
  <c r="J505" i="2"/>
  <c r="I505" i="2"/>
  <c r="J504" i="2"/>
  <c r="I504" i="2"/>
  <c r="J503" i="2"/>
  <c r="I503" i="2"/>
  <c r="J502" i="2"/>
  <c r="I502" i="2"/>
  <c r="J501" i="2"/>
  <c r="I501" i="2"/>
  <c r="J500" i="2"/>
  <c r="I500" i="2"/>
  <c r="J499" i="2"/>
  <c r="I499" i="2"/>
  <c r="J498" i="2"/>
  <c r="I498" i="2"/>
  <c r="J497" i="2"/>
  <c r="I497" i="2"/>
  <c r="J496" i="2"/>
  <c r="I496" i="2"/>
  <c r="J495" i="2"/>
  <c r="I495" i="2"/>
  <c r="J494" i="2"/>
  <c r="I494" i="2"/>
  <c r="J493" i="2"/>
  <c r="I493" i="2"/>
  <c r="J492" i="2"/>
  <c r="I492" i="2"/>
  <c r="J491" i="2"/>
  <c r="I491" i="2"/>
  <c r="J490" i="2"/>
  <c r="I490" i="2"/>
  <c r="J489" i="2"/>
  <c r="I489" i="2"/>
  <c r="J488" i="2"/>
  <c r="I488" i="2"/>
  <c r="J487" i="2"/>
  <c r="I487" i="2"/>
  <c r="J486" i="2"/>
  <c r="I486" i="2"/>
  <c r="J485" i="2"/>
  <c r="I485" i="2"/>
  <c r="J484" i="2"/>
  <c r="I484" i="2"/>
  <c r="J483" i="2"/>
  <c r="I483" i="2"/>
  <c r="J482" i="2"/>
  <c r="I482" i="2"/>
  <c r="J481" i="2"/>
  <c r="I481" i="2"/>
  <c r="J480" i="2"/>
  <c r="I480" i="2"/>
  <c r="J479" i="2"/>
  <c r="I479" i="2"/>
  <c r="J478" i="2"/>
  <c r="I478" i="2"/>
  <c r="J477" i="2"/>
  <c r="I477" i="2"/>
  <c r="J476" i="2"/>
  <c r="I476" i="2"/>
  <c r="J475" i="2"/>
  <c r="I475" i="2"/>
  <c r="J474" i="2"/>
  <c r="I474" i="2"/>
  <c r="J473" i="2"/>
  <c r="I473" i="2"/>
  <c r="J472" i="2"/>
  <c r="I472" i="2"/>
  <c r="J471" i="2"/>
  <c r="I471" i="2"/>
  <c r="J470" i="2"/>
  <c r="I470" i="2"/>
  <c r="J469" i="2"/>
  <c r="I469" i="2"/>
  <c r="J468" i="2"/>
  <c r="I468" i="2"/>
  <c r="J467" i="2"/>
  <c r="I467" i="2"/>
  <c r="J466" i="2"/>
  <c r="I466" i="2"/>
  <c r="J465" i="2"/>
  <c r="I465" i="2"/>
  <c r="J464" i="2"/>
  <c r="I464" i="2"/>
  <c r="J463" i="2"/>
  <c r="I463" i="2"/>
  <c r="J462" i="2"/>
  <c r="I462" i="2"/>
  <c r="J461" i="2"/>
  <c r="I461" i="2"/>
  <c r="J460" i="2"/>
  <c r="I460" i="2"/>
  <c r="J459" i="2"/>
  <c r="I459" i="2"/>
  <c r="J458" i="2"/>
  <c r="I458" i="2"/>
  <c r="J457" i="2"/>
  <c r="I457" i="2"/>
  <c r="J456" i="2"/>
  <c r="I456" i="2"/>
  <c r="J455" i="2"/>
  <c r="I455" i="2"/>
  <c r="J454" i="2"/>
  <c r="I454" i="2"/>
  <c r="J453" i="2"/>
  <c r="I453" i="2"/>
  <c r="J452" i="2"/>
  <c r="I452" i="2"/>
  <c r="J451" i="2"/>
  <c r="I451" i="2"/>
  <c r="J450" i="2"/>
  <c r="I450" i="2"/>
  <c r="J449" i="2"/>
  <c r="I449" i="2"/>
  <c r="J448" i="2"/>
  <c r="I448" i="2"/>
  <c r="J447" i="2"/>
  <c r="I447" i="2"/>
  <c r="J446" i="2"/>
  <c r="I446" i="2"/>
  <c r="J445" i="2"/>
  <c r="I445" i="2"/>
  <c r="J444" i="2"/>
  <c r="I444" i="2"/>
  <c r="J443" i="2"/>
  <c r="I443" i="2"/>
  <c r="J442" i="2"/>
  <c r="I442" i="2"/>
  <c r="J441" i="2"/>
  <c r="I441" i="2"/>
  <c r="J440" i="2"/>
  <c r="I440" i="2"/>
  <c r="J439" i="2"/>
  <c r="I439" i="2"/>
  <c r="J438" i="2"/>
  <c r="I438" i="2"/>
  <c r="J437" i="2"/>
  <c r="I437" i="2"/>
  <c r="J436" i="2"/>
  <c r="I436" i="2"/>
  <c r="J435" i="2"/>
  <c r="I435" i="2"/>
  <c r="J434" i="2"/>
  <c r="I434" i="2"/>
  <c r="J433" i="2"/>
  <c r="I433" i="2"/>
  <c r="J432" i="2"/>
  <c r="I432" i="2"/>
  <c r="J431" i="2"/>
  <c r="I431" i="2"/>
  <c r="J430" i="2"/>
  <c r="I430" i="2"/>
  <c r="J429" i="2"/>
  <c r="I429" i="2"/>
  <c r="J428" i="2"/>
  <c r="I428" i="2"/>
  <c r="J427" i="2"/>
  <c r="I427" i="2"/>
  <c r="J426" i="2"/>
  <c r="I426" i="2"/>
  <c r="J425" i="2"/>
  <c r="I425" i="2"/>
  <c r="J424" i="2"/>
  <c r="I424" i="2"/>
  <c r="J423" i="2"/>
  <c r="I423" i="2"/>
  <c r="J422" i="2"/>
  <c r="I422" i="2"/>
  <c r="J421" i="2"/>
  <c r="I421" i="2"/>
  <c r="J420" i="2"/>
  <c r="I420" i="2"/>
  <c r="J419" i="2"/>
  <c r="I419" i="2"/>
  <c r="J418" i="2"/>
  <c r="I418" i="2"/>
  <c r="J417" i="2"/>
  <c r="I417" i="2"/>
  <c r="J416" i="2"/>
  <c r="I416" i="2"/>
  <c r="J415" i="2"/>
  <c r="I415" i="2"/>
  <c r="J414" i="2"/>
  <c r="I414" i="2"/>
  <c r="J413" i="2"/>
  <c r="I413" i="2"/>
  <c r="J412" i="2"/>
  <c r="I412" i="2"/>
  <c r="J411" i="2"/>
  <c r="I411" i="2"/>
  <c r="J410" i="2"/>
  <c r="I410" i="2"/>
  <c r="J409" i="2"/>
  <c r="I409" i="2"/>
  <c r="J408" i="2"/>
  <c r="I408" i="2"/>
  <c r="J407" i="2"/>
  <c r="I407" i="2"/>
  <c r="J406" i="2"/>
  <c r="I406" i="2"/>
  <c r="J405" i="2"/>
  <c r="I405" i="2"/>
  <c r="M14" i="2" s="1"/>
  <c r="J404" i="2"/>
  <c r="I404" i="2"/>
  <c r="J403" i="2"/>
  <c r="I403" i="2"/>
  <c r="J402" i="2"/>
  <c r="I402" i="2"/>
  <c r="J401" i="2"/>
  <c r="I401" i="2"/>
  <c r="J400" i="2"/>
  <c r="I400" i="2"/>
  <c r="J399" i="2"/>
  <c r="I399" i="2"/>
  <c r="J398" i="2"/>
  <c r="I398" i="2"/>
  <c r="J397" i="2"/>
  <c r="I397" i="2"/>
  <c r="J396" i="2"/>
  <c r="I396" i="2"/>
  <c r="J395" i="2"/>
  <c r="I395" i="2"/>
  <c r="J394" i="2"/>
  <c r="I394" i="2"/>
  <c r="J393" i="2"/>
  <c r="I393" i="2"/>
  <c r="J392" i="2"/>
  <c r="I392" i="2"/>
  <c r="J391" i="2"/>
  <c r="I391" i="2"/>
  <c r="J390" i="2"/>
  <c r="I390" i="2"/>
  <c r="J389" i="2"/>
  <c r="I389" i="2"/>
  <c r="J388" i="2"/>
  <c r="I388" i="2"/>
  <c r="J387" i="2"/>
  <c r="I387" i="2"/>
  <c r="J386" i="2"/>
  <c r="I386" i="2"/>
  <c r="J385" i="2"/>
  <c r="I385" i="2"/>
  <c r="J384" i="2"/>
  <c r="I384" i="2"/>
  <c r="J383" i="2"/>
  <c r="I383" i="2"/>
  <c r="J382" i="2"/>
  <c r="I382" i="2"/>
  <c r="J381" i="2"/>
  <c r="I381" i="2"/>
  <c r="J380" i="2"/>
  <c r="I380" i="2"/>
  <c r="J379" i="2"/>
  <c r="I379" i="2"/>
  <c r="J378" i="2"/>
  <c r="I378" i="2"/>
  <c r="J377" i="2"/>
  <c r="I377" i="2"/>
  <c r="J376" i="2"/>
  <c r="I376" i="2"/>
  <c r="J375" i="2"/>
  <c r="I375" i="2"/>
  <c r="J374" i="2"/>
  <c r="I374" i="2"/>
  <c r="J373" i="2"/>
  <c r="I373" i="2"/>
  <c r="J372" i="2"/>
  <c r="I372" i="2"/>
  <c r="J371" i="2"/>
  <c r="I371" i="2"/>
  <c r="J370" i="2"/>
  <c r="I370" i="2"/>
  <c r="J369" i="2"/>
  <c r="I369" i="2"/>
  <c r="J368" i="2"/>
  <c r="I368" i="2"/>
  <c r="J367" i="2"/>
  <c r="I367" i="2"/>
  <c r="J366" i="2"/>
  <c r="I366" i="2"/>
  <c r="J365" i="2"/>
  <c r="I365" i="2"/>
  <c r="J364" i="2"/>
  <c r="I364" i="2"/>
  <c r="J363" i="2"/>
  <c r="I363" i="2"/>
  <c r="J362" i="2"/>
  <c r="I362" i="2"/>
  <c r="J361" i="2"/>
  <c r="I361" i="2"/>
  <c r="J360" i="2"/>
  <c r="I360" i="2"/>
  <c r="J359" i="2"/>
  <c r="I359" i="2"/>
  <c r="J358" i="2"/>
  <c r="I358" i="2"/>
  <c r="J357" i="2"/>
  <c r="I357" i="2"/>
  <c r="J356" i="2"/>
  <c r="I356" i="2"/>
  <c r="J355" i="2"/>
  <c r="I355" i="2"/>
  <c r="J354" i="2"/>
  <c r="I354" i="2"/>
  <c r="J353" i="2"/>
  <c r="I353" i="2"/>
  <c r="J352" i="2"/>
  <c r="I352" i="2"/>
  <c r="J351" i="2"/>
  <c r="I351" i="2"/>
  <c r="J350" i="2"/>
  <c r="I350" i="2"/>
  <c r="J349" i="2"/>
  <c r="I349" i="2"/>
  <c r="J348" i="2"/>
  <c r="I348" i="2"/>
  <c r="J347" i="2"/>
  <c r="I347" i="2"/>
  <c r="J346" i="2"/>
  <c r="I346" i="2"/>
  <c r="J345" i="2"/>
  <c r="I345" i="2"/>
  <c r="J344" i="2"/>
  <c r="I344" i="2"/>
  <c r="J343" i="2"/>
  <c r="I343" i="2"/>
  <c r="J342" i="2"/>
  <c r="I342" i="2"/>
  <c r="J341" i="2"/>
  <c r="I341" i="2"/>
  <c r="J340" i="2"/>
  <c r="I340" i="2"/>
  <c r="J339" i="2"/>
  <c r="I339" i="2"/>
  <c r="J338" i="2"/>
  <c r="I338" i="2"/>
  <c r="J337" i="2"/>
  <c r="I337" i="2"/>
  <c r="J336" i="2"/>
  <c r="I336" i="2"/>
  <c r="J335" i="2"/>
  <c r="I335" i="2"/>
  <c r="J334" i="2"/>
  <c r="I334" i="2"/>
  <c r="J333" i="2"/>
  <c r="I333" i="2"/>
  <c r="J332" i="2"/>
  <c r="I332" i="2"/>
  <c r="J331" i="2"/>
  <c r="I331" i="2"/>
  <c r="J330" i="2"/>
  <c r="I330" i="2"/>
  <c r="J329" i="2"/>
  <c r="I329" i="2"/>
  <c r="J328" i="2"/>
  <c r="I328" i="2"/>
  <c r="J327" i="2"/>
  <c r="I327" i="2"/>
  <c r="J326" i="2"/>
  <c r="I326" i="2"/>
  <c r="J325" i="2"/>
  <c r="I325" i="2"/>
  <c r="J324" i="2"/>
  <c r="I324" i="2"/>
  <c r="J323" i="2"/>
  <c r="I323" i="2"/>
  <c r="J322" i="2"/>
  <c r="I322" i="2"/>
  <c r="J321" i="2"/>
  <c r="I321" i="2"/>
  <c r="J320" i="2"/>
  <c r="I320" i="2"/>
  <c r="J319" i="2"/>
  <c r="I319" i="2"/>
  <c r="J318" i="2"/>
  <c r="I318" i="2"/>
  <c r="J317" i="2"/>
  <c r="I317" i="2"/>
  <c r="M12" i="2" s="1"/>
  <c r="J316" i="2"/>
  <c r="I316" i="2"/>
  <c r="J315" i="2"/>
  <c r="I315" i="2"/>
  <c r="J314" i="2"/>
  <c r="I314" i="2"/>
  <c r="J313" i="2"/>
  <c r="I313" i="2"/>
  <c r="J312" i="2"/>
  <c r="I312" i="2"/>
  <c r="J311" i="2"/>
  <c r="I311" i="2"/>
  <c r="J310" i="2"/>
  <c r="I310" i="2"/>
  <c r="J309" i="2"/>
  <c r="I309" i="2"/>
  <c r="J308" i="2"/>
  <c r="I308" i="2"/>
  <c r="J307" i="2"/>
  <c r="I307" i="2"/>
  <c r="J306" i="2"/>
  <c r="I306" i="2"/>
  <c r="J305" i="2"/>
  <c r="I305" i="2"/>
  <c r="J304" i="2"/>
  <c r="I304" i="2"/>
  <c r="J303" i="2"/>
  <c r="I303" i="2"/>
  <c r="J302" i="2"/>
  <c r="I302" i="2"/>
  <c r="J301" i="2"/>
  <c r="I301" i="2"/>
  <c r="J300" i="2"/>
  <c r="I300" i="2"/>
  <c r="J299" i="2"/>
  <c r="I299" i="2"/>
  <c r="J298" i="2"/>
  <c r="I298" i="2"/>
  <c r="J297" i="2"/>
  <c r="I297" i="2"/>
  <c r="J296" i="2"/>
  <c r="I296" i="2"/>
  <c r="J295" i="2"/>
  <c r="I295" i="2"/>
  <c r="J294" i="2"/>
  <c r="I294" i="2"/>
  <c r="J293" i="2"/>
  <c r="I293" i="2"/>
  <c r="J292" i="2"/>
  <c r="I292" i="2"/>
  <c r="J291" i="2"/>
  <c r="I291" i="2"/>
  <c r="J290" i="2"/>
  <c r="I290" i="2"/>
  <c r="J289" i="2"/>
  <c r="I289" i="2"/>
  <c r="J288" i="2"/>
  <c r="I288" i="2"/>
  <c r="J287" i="2"/>
  <c r="I287" i="2"/>
  <c r="J286" i="2"/>
  <c r="I286" i="2"/>
  <c r="J285" i="2"/>
  <c r="I285" i="2"/>
  <c r="J284" i="2"/>
  <c r="I284" i="2"/>
  <c r="J283" i="2"/>
  <c r="I283" i="2"/>
  <c r="J282" i="2"/>
  <c r="I282" i="2"/>
  <c r="J281" i="2"/>
  <c r="I281" i="2"/>
  <c r="J280" i="2"/>
  <c r="I280" i="2"/>
  <c r="J279" i="2"/>
  <c r="I279" i="2"/>
  <c r="J278" i="2"/>
  <c r="I278" i="2"/>
  <c r="J277" i="2"/>
  <c r="I277" i="2"/>
  <c r="J276" i="2"/>
  <c r="I276" i="2"/>
  <c r="J275" i="2"/>
  <c r="I275" i="2"/>
  <c r="J274" i="2"/>
  <c r="I274" i="2"/>
  <c r="J273" i="2"/>
  <c r="I273" i="2"/>
  <c r="J272" i="2"/>
  <c r="I272" i="2"/>
  <c r="J271" i="2"/>
  <c r="I271" i="2"/>
  <c r="J270" i="2"/>
  <c r="I270" i="2"/>
  <c r="J269" i="2"/>
  <c r="I269" i="2"/>
  <c r="M11" i="2" s="1"/>
  <c r="J268" i="2"/>
  <c r="I268" i="2"/>
  <c r="J267" i="2"/>
  <c r="I267" i="2"/>
  <c r="J266" i="2"/>
  <c r="I266" i="2"/>
  <c r="J265" i="2"/>
  <c r="I265" i="2"/>
  <c r="J264" i="2"/>
  <c r="I264" i="2"/>
  <c r="J263" i="2"/>
  <c r="I263" i="2"/>
  <c r="J262" i="2"/>
  <c r="I262" i="2"/>
  <c r="J261" i="2"/>
  <c r="I261" i="2"/>
  <c r="J260" i="2"/>
  <c r="I260" i="2"/>
  <c r="J259" i="2"/>
  <c r="I259" i="2"/>
  <c r="J258" i="2"/>
  <c r="I258" i="2"/>
  <c r="J257" i="2"/>
  <c r="I257" i="2"/>
  <c r="J256" i="2"/>
  <c r="I256" i="2"/>
  <c r="J255" i="2"/>
  <c r="I255" i="2"/>
  <c r="J254" i="2"/>
  <c r="I254" i="2"/>
  <c r="J253" i="2"/>
  <c r="I253" i="2"/>
  <c r="J252" i="2"/>
  <c r="I252" i="2"/>
  <c r="J251" i="2"/>
  <c r="I251" i="2"/>
  <c r="J250" i="2"/>
  <c r="I250" i="2"/>
  <c r="J249" i="2"/>
  <c r="I249" i="2"/>
  <c r="J248" i="2"/>
  <c r="I248" i="2"/>
  <c r="J247" i="2"/>
  <c r="I247" i="2"/>
  <c r="J246" i="2"/>
  <c r="I246" i="2"/>
  <c r="J245" i="2"/>
  <c r="I245" i="2"/>
  <c r="J244" i="2"/>
  <c r="I244" i="2"/>
  <c r="J243" i="2"/>
  <c r="I243" i="2"/>
  <c r="J242" i="2"/>
  <c r="I242" i="2"/>
  <c r="J241" i="2"/>
  <c r="I241" i="2"/>
  <c r="J240" i="2"/>
  <c r="I240" i="2"/>
  <c r="J239" i="2"/>
  <c r="I239" i="2"/>
  <c r="J238" i="2"/>
  <c r="I238" i="2"/>
  <c r="J237" i="2"/>
  <c r="I237" i="2"/>
  <c r="J236" i="2"/>
  <c r="I236" i="2"/>
  <c r="J235" i="2"/>
  <c r="I235" i="2"/>
  <c r="J234" i="2"/>
  <c r="I234" i="2"/>
  <c r="J233" i="2"/>
  <c r="I233" i="2"/>
  <c r="J232" i="2"/>
  <c r="I232" i="2"/>
  <c r="J231" i="2"/>
  <c r="I231" i="2"/>
  <c r="J230" i="2"/>
  <c r="I230" i="2"/>
  <c r="J229" i="2"/>
  <c r="I229" i="2"/>
  <c r="J228" i="2"/>
  <c r="I228" i="2"/>
  <c r="J227" i="2"/>
  <c r="I227" i="2"/>
  <c r="J226" i="2"/>
  <c r="I226" i="2"/>
  <c r="J225" i="2"/>
  <c r="I225" i="2"/>
  <c r="M10" i="2" s="1"/>
  <c r="J224" i="2"/>
  <c r="I224" i="2"/>
  <c r="J223" i="2"/>
  <c r="I223" i="2"/>
  <c r="J222" i="2"/>
  <c r="I222" i="2"/>
  <c r="J221" i="2"/>
  <c r="I221" i="2"/>
  <c r="J220" i="2"/>
  <c r="I220" i="2"/>
  <c r="J219" i="2"/>
  <c r="I219" i="2"/>
  <c r="J218" i="2"/>
  <c r="I218" i="2"/>
  <c r="J217" i="2"/>
  <c r="I217" i="2"/>
  <c r="J216" i="2"/>
  <c r="I216" i="2"/>
  <c r="J215" i="2"/>
  <c r="I215" i="2"/>
  <c r="J214" i="2"/>
  <c r="I214" i="2"/>
  <c r="J213" i="2"/>
  <c r="I213" i="2"/>
  <c r="J212" i="2"/>
  <c r="I212" i="2"/>
  <c r="J211" i="2"/>
  <c r="I211" i="2"/>
  <c r="J210" i="2"/>
  <c r="I210" i="2"/>
  <c r="J209" i="2"/>
  <c r="I209" i="2"/>
  <c r="J208" i="2"/>
  <c r="I208" i="2"/>
  <c r="J207" i="2"/>
  <c r="I207" i="2"/>
  <c r="J206" i="2"/>
  <c r="I206" i="2"/>
  <c r="J205" i="2"/>
  <c r="I205" i="2"/>
  <c r="J204" i="2"/>
  <c r="I204" i="2"/>
  <c r="J203" i="2"/>
  <c r="I203" i="2"/>
  <c r="J202" i="2"/>
  <c r="I202" i="2"/>
  <c r="J201" i="2"/>
  <c r="I201" i="2"/>
  <c r="J200" i="2"/>
  <c r="I200" i="2"/>
  <c r="J199" i="2"/>
  <c r="I199" i="2"/>
  <c r="J198" i="2"/>
  <c r="I198" i="2"/>
  <c r="J197" i="2"/>
  <c r="I197" i="2"/>
  <c r="J196" i="2"/>
  <c r="I196" i="2"/>
  <c r="J195" i="2"/>
  <c r="I195" i="2"/>
  <c r="J194" i="2"/>
  <c r="I194" i="2"/>
  <c r="J193" i="2"/>
  <c r="I193" i="2"/>
  <c r="J192" i="2"/>
  <c r="I192" i="2"/>
  <c r="J191" i="2"/>
  <c r="I191" i="2"/>
  <c r="J190" i="2"/>
  <c r="I190" i="2"/>
  <c r="J189" i="2"/>
  <c r="I189" i="2"/>
  <c r="J188" i="2"/>
  <c r="I188" i="2"/>
  <c r="J187" i="2"/>
  <c r="I187" i="2"/>
  <c r="J186" i="2"/>
  <c r="I186" i="2"/>
  <c r="J185" i="2"/>
  <c r="I185" i="2"/>
  <c r="J184" i="2"/>
  <c r="I184" i="2"/>
  <c r="J183" i="2"/>
  <c r="I183" i="2"/>
  <c r="J182" i="2"/>
  <c r="I182" i="2"/>
  <c r="J181" i="2"/>
  <c r="I181" i="2"/>
  <c r="M9" i="2" s="1"/>
  <c r="J180" i="2"/>
  <c r="I180" i="2"/>
  <c r="J179" i="2"/>
  <c r="I179" i="2"/>
  <c r="J178" i="2"/>
  <c r="I178" i="2"/>
  <c r="J177" i="2"/>
  <c r="I177" i="2"/>
  <c r="J176" i="2"/>
  <c r="I176" i="2"/>
  <c r="J175" i="2"/>
  <c r="I175" i="2"/>
  <c r="J174" i="2"/>
  <c r="I174" i="2"/>
  <c r="J173" i="2"/>
  <c r="I173" i="2"/>
  <c r="J172" i="2"/>
  <c r="I172" i="2"/>
  <c r="J171" i="2"/>
  <c r="I171" i="2"/>
  <c r="J170" i="2"/>
  <c r="I170" i="2"/>
  <c r="J169" i="2"/>
  <c r="I169" i="2"/>
  <c r="J168" i="2"/>
  <c r="I168" i="2"/>
  <c r="J167" i="2"/>
  <c r="I167" i="2"/>
  <c r="J166" i="2"/>
  <c r="I166" i="2"/>
  <c r="J165" i="2"/>
  <c r="I165" i="2"/>
  <c r="J164" i="2"/>
  <c r="I164" i="2"/>
  <c r="J163" i="2"/>
  <c r="I163" i="2"/>
  <c r="J162" i="2"/>
  <c r="I162" i="2"/>
  <c r="J161" i="2"/>
  <c r="I161" i="2"/>
  <c r="J160" i="2"/>
  <c r="I160" i="2"/>
  <c r="J159" i="2"/>
  <c r="I159" i="2"/>
  <c r="J158" i="2"/>
  <c r="I158" i="2"/>
  <c r="J157" i="2"/>
  <c r="I157" i="2"/>
  <c r="J156" i="2"/>
  <c r="I156" i="2"/>
  <c r="J155" i="2"/>
  <c r="I155" i="2"/>
  <c r="J154" i="2"/>
  <c r="I154" i="2"/>
  <c r="J153" i="2"/>
  <c r="I153" i="2"/>
  <c r="J152" i="2"/>
  <c r="I152" i="2"/>
  <c r="J151" i="2"/>
  <c r="I151" i="2"/>
  <c r="J150" i="2"/>
  <c r="I150" i="2"/>
  <c r="J149" i="2"/>
  <c r="I149" i="2"/>
  <c r="J148" i="2"/>
  <c r="I148" i="2"/>
  <c r="J147" i="2"/>
  <c r="I147" i="2"/>
  <c r="J146" i="2"/>
  <c r="I146" i="2"/>
  <c r="J145" i="2"/>
  <c r="I145" i="2"/>
  <c r="J144" i="2"/>
  <c r="I144" i="2"/>
  <c r="J143" i="2"/>
  <c r="I143" i="2"/>
  <c r="J142" i="2"/>
  <c r="I142" i="2"/>
  <c r="J141" i="2"/>
  <c r="I141" i="2"/>
  <c r="J140" i="2"/>
  <c r="I140" i="2"/>
  <c r="J139" i="2"/>
  <c r="I139" i="2"/>
  <c r="J138" i="2"/>
  <c r="I138" i="2"/>
  <c r="J137" i="2"/>
  <c r="I137" i="2"/>
  <c r="J136" i="2"/>
  <c r="I136" i="2"/>
  <c r="J135" i="2"/>
  <c r="I135" i="2"/>
  <c r="J134" i="2"/>
  <c r="I134" i="2"/>
  <c r="J133" i="2"/>
  <c r="I133" i="2"/>
  <c r="J132" i="2"/>
  <c r="I132" i="2"/>
  <c r="J131" i="2"/>
  <c r="I131" i="2"/>
  <c r="J130" i="2"/>
  <c r="I130" i="2"/>
  <c r="J129" i="2"/>
  <c r="I129" i="2"/>
  <c r="J128" i="2"/>
  <c r="I128" i="2"/>
  <c r="J127" i="2"/>
  <c r="I127" i="2"/>
  <c r="J126" i="2"/>
  <c r="I126" i="2"/>
  <c r="J125" i="2"/>
  <c r="I125" i="2"/>
  <c r="J124" i="2"/>
  <c r="I124" i="2"/>
  <c r="J123" i="2"/>
  <c r="I123" i="2"/>
  <c r="J122" i="2"/>
  <c r="I122" i="2"/>
  <c r="J121" i="2"/>
  <c r="I121" i="2"/>
  <c r="J120" i="2"/>
  <c r="I120" i="2"/>
  <c r="J119" i="2"/>
  <c r="I119" i="2"/>
  <c r="J118" i="2"/>
  <c r="I118" i="2"/>
  <c r="J117" i="2"/>
  <c r="I117" i="2"/>
  <c r="J116" i="2"/>
  <c r="I116" i="2"/>
  <c r="J115" i="2"/>
  <c r="I115" i="2"/>
  <c r="J114" i="2"/>
  <c r="I114" i="2"/>
  <c r="J113" i="2"/>
  <c r="I113" i="2"/>
  <c r="J112" i="2"/>
  <c r="I112" i="2"/>
  <c r="J111" i="2"/>
  <c r="I111" i="2"/>
  <c r="J110" i="2"/>
  <c r="I110" i="2"/>
  <c r="J109" i="2"/>
  <c r="I109" i="2"/>
  <c r="J108" i="2"/>
  <c r="I108" i="2"/>
  <c r="J107" i="2"/>
  <c r="I107" i="2"/>
  <c r="J106" i="2"/>
  <c r="I106" i="2"/>
  <c r="J105" i="2"/>
  <c r="I105" i="2"/>
  <c r="J104" i="2"/>
  <c r="I104" i="2"/>
  <c r="J103" i="2"/>
  <c r="I103" i="2"/>
  <c r="J102" i="2"/>
  <c r="I102" i="2"/>
  <c r="J101" i="2"/>
  <c r="I101" i="2"/>
  <c r="J100" i="2"/>
  <c r="I100" i="2"/>
  <c r="J99" i="2"/>
  <c r="I99" i="2"/>
  <c r="J98" i="2"/>
  <c r="I98" i="2"/>
  <c r="J97" i="2"/>
  <c r="I97" i="2"/>
  <c r="J96" i="2"/>
  <c r="I96" i="2"/>
  <c r="J95" i="2"/>
  <c r="I95" i="2"/>
  <c r="J94" i="2"/>
  <c r="I94" i="2"/>
  <c r="J93" i="2"/>
  <c r="I93" i="2"/>
  <c r="J92" i="2"/>
  <c r="I92" i="2"/>
  <c r="J91" i="2"/>
  <c r="I91" i="2"/>
  <c r="J90" i="2"/>
  <c r="I90" i="2"/>
  <c r="J89" i="2"/>
  <c r="I89" i="2"/>
  <c r="J88" i="2"/>
  <c r="I88" i="2"/>
  <c r="J87" i="2"/>
  <c r="I87" i="2"/>
  <c r="J86" i="2"/>
  <c r="I86" i="2"/>
  <c r="J85" i="2"/>
  <c r="I85" i="2"/>
  <c r="M8" i="2" s="1"/>
  <c r="J84" i="2"/>
  <c r="I84" i="2"/>
  <c r="J83" i="2"/>
  <c r="I83" i="2"/>
  <c r="J82" i="2"/>
  <c r="I82" i="2"/>
  <c r="J81" i="2"/>
  <c r="I81" i="2"/>
  <c r="J80" i="2"/>
  <c r="I80" i="2"/>
  <c r="J79" i="2"/>
  <c r="I79" i="2"/>
  <c r="J78" i="2"/>
  <c r="I78" i="2"/>
  <c r="J77" i="2"/>
  <c r="I77" i="2"/>
  <c r="J76" i="2"/>
  <c r="I76" i="2"/>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M5" i="2" s="1"/>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Q16" i="2" a="1"/>
  <c r="Q16" i="2" s="1"/>
  <c r="J16" i="2"/>
  <c r="I16" i="2"/>
  <c r="J15" i="2"/>
  <c r="I15" i="2"/>
  <c r="O5" i="2" s="1" a="1"/>
  <c r="O5" i="2" s="1"/>
  <c r="J14" i="2"/>
  <c r="I14" i="2"/>
  <c r="M13" i="2"/>
  <c r="J13" i="2"/>
  <c r="I13" i="2"/>
  <c r="J12" i="2"/>
  <c r="I12" i="2"/>
  <c r="J11" i="2"/>
  <c r="I11" i="2"/>
  <c r="J10" i="2"/>
  <c r="I10" i="2"/>
  <c r="J9" i="2"/>
  <c r="I9" i="2"/>
  <c r="Q8" i="2" a="1"/>
  <c r="Q8" i="2" s="1"/>
  <c r="J8" i="2"/>
  <c r="I8" i="2"/>
  <c r="J7" i="2"/>
  <c r="I7" i="2"/>
  <c r="J6" i="2"/>
  <c r="I6" i="2"/>
  <c r="J5" i="2"/>
  <c r="I5" i="2"/>
  <c r="Q4" i="2" a="1"/>
  <c r="Q4" i="2" s="1"/>
  <c r="M4" i="2" a="1"/>
  <c r="M4" i="2" s="1"/>
  <c r="J4" i="2"/>
  <c r="I4" i="2"/>
  <c r="N3" i="2" a="1"/>
  <c r="N3" i="2" s="1"/>
  <c r="J3" i="2"/>
  <c r="I3" i="2"/>
  <c r="O2" i="2"/>
  <c r="N2" i="2"/>
  <c r="J2" i="2"/>
  <c r="I2" i="2"/>
  <c r="Q11" i="2" s="1" a="1"/>
  <c r="Q11" i="2" s="1"/>
  <c r="P2" i="2" l="1"/>
  <c r="N6" i="2" a="1"/>
  <c r="N6" i="2" s="1"/>
  <c r="P7" i="2" a="1"/>
  <c r="P7" i="2" s="1"/>
  <c r="Q13" i="2" a="1"/>
  <c r="Q13" i="2" s="1"/>
  <c r="M18" i="2"/>
  <c r="P3" i="2" a="1"/>
  <c r="P3" i="2" s="1"/>
  <c r="N4" i="2" a="1"/>
  <c r="N4" i="2" s="1"/>
  <c r="Q10" i="2" a="1"/>
  <c r="Q10" i="2" s="1"/>
  <c r="Q18" i="2" a="1"/>
  <c r="Q18" i="2" s="1"/>
  <c r="P5" i="2" a="1"/>
  <c r="P5" i="2" s="1"/>
  <c r="Q2" i="2"/>
  <c r="O6" i="2" a="1"/>
  <c r="O6" i="2" s="1"/>
  <c r="Q7" i="2" a="1"/>
  <c r="Q7" i="2" s="1"/>
  <c r="Q15" i="2" a="1"/>
  <c r="Q15" i="2" s="1"/>
  <c r="Q5" i="2" a="1"/>
  <c r="Q5" i="2" s="1"/>
  <c r="Q3" i="2" a="1"/>
  <c r="Q3" i="2" s="1"/>
  <c r="O4" i="2" a="1"/>
  <c r="O4" i="2" s="1"/>
  <c r="Q12" i="2" a="1"/>
  <c r="Q12" i="2" s="1"/>
  <c r="O3" i="2"/>
  <c r="M3" i="2" a="1"/>
  <c r="M3" i="2" s="1"/>
  <c r="P6" i="2" a="1"/>
  <c r="P6" i="2" s="1"/>
  <c r="Q9" i="2" a="1"/>
  <c r="Q9" i="2" s="1"/>
  <c r="Q17" i="2" a="1"/>
  <c r="Q17" i="2" s="1"/>
  <c r="N5" i="2" a="1"/>
  <c r="N5" i="2" s="1"/>
  <c r="N7" i="2" a="1"/>
  <c r="N7" i="2" s="1"/>
  <c r="M2" i="2"/>
  <c r="P4" i="2" a="1"/>
  <c r="P4" i="2" s="1"/>
  <c r="Q14" i="2" a="1"/>
  <c r="Q14" i="2" s="1"/>
  <c r="Q6" i="2" a="1"/>
  <c r="Q6" i="2" s="1"/>
  <c r="O7" i="2" a="1"/>
  <c r="O7" i="2" s="1"/>
</calcChain>
</file>

<file path=xl/connections.xml><?xml version="1.0" encoding="utf-8"?>
<connections xmlns="http://schemas.openxmlformats.org/spreadsheetml/2006/main">
  <connection id="1" keepAlive="1" name="ModelConnection_ExternalData_1" description="Data Model" type="5" refreshedVersion="6" minRefreshableVersion="5" saveData="1">
    <dbPr connection="Data Model Connection" command="FRED Graph" commandType="3"/>
    <extLst>
      <ext xmlns:x15="http://schemas.microsoft.com/office/spreadsheetml/2010/11/main" uri="{DE250136-89BD-433C-8126-D09CA5730AF9}">
        <x15:connection id="" model="1"/>
      </ext>
    </extLst>
  </connection>
  <connection id="2" name="Query - FRED Graph" description="Connection to the 'FRED Graph' query in the workbook." type="100" refreshedVersion="6" minRefreshableVersion="5">
    <extLst>
      <ext xmlns:x15="http://schemas.microsoft.com/office/spreadsheetml/2010/11/main" uri="{DE250136-89BD-433C-8126-D09CA5730AF9}">
        <x15:connection id="6b447165-de25-4e05-b223-a15b8ac25c9d"/>
      </ext>
    </extLst>
  </connection>
  <connection id="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name="WorksheetConnection_Cases!$A:$I" type="102" refreshedVersion="6" minRefreshableVersion="5">
    <extLst>
      <ext xmlns:x15="http://schemas.microsoft.com/office/spreadsheetml/2010/11/main" uri="{DE250136-89BD-433C-8126-D09CA5730AF9}">
        <x15:connection id="Range1" autoDelete="1">
          <x15:rangePr sourceName="_xlcn.WorksheetConnection_CasesAI1"/>
        </x15:connection>
      </ext>
    </extLst>
  </connection>
  <connection id="5" name="WorksheetConnection_Homework 2. Part 1, Part 2 - Updated.xlsx!FRED_Graph" type="102" refreshedVersion="6" minRefreshableVersion="5">
    <extLst>
      <ext xmlns:x15="http://schemas.microsoft.com/office/spreadsheetml/2010/11/main" uri="{DE250136-89BD-433C-8126-D09CA5730AF9}">
        <x15:connection id="FRED_Graph" autoDelete="1">
          <x15:rangePr sourceName="_xlcn.WorksheetConnection_Homework2.Part1Part2Updated.xlsxFRED_Graph1"/>
        </x15:connection>
      </ext>
    </extLst>
  </connection>
  <connection id="6" name="WorksheetConnection_Homework 2. Part 1, Part 2 - Updated.xlsx!Table1" type="102" refreshedVersion="6" minRefreshableVersion="5">
    <extLst>
      <ext xmlns:x15="http://schemas.microsoft.com/office/spreadsheetml/2010/11/main" uri="{DE250136-89BD-433C-8126-D09CA5730AF9}">
        <x15:connection id="Table1" autoDelete="1">
          <x15:rangePr sourceName="_xlcn.WorksheetConnection_Homework2.Part1Part2Updated.xlsxTable11"/>
        </x15:connection>
      </ext>
    </extLst>
  </connection>
  <connection id="7" name="WorksheetConnection_Patient_Info!$A$1:$J$1509" type="102" refreshedVersion="6" minRefreshableVersion="5">
    <extLst>
      <ext xmlns:x15="http://schemas.microsoft.com/office/spreadsheetml/2010/11/main" uri="{DE250136-89BD-433C-8126-D09CA5730AF9}">
        <x15:connection id="Range" autoDelete="1">
          <x15:rangePr sourceName="_xlcn.WorksheetConnection_Patient_InfoA1J15091"/>
        </x15:connection>
      </ext>
    </extLst>
  </connection>
</connections>
</file>

<file path=xl/sharedStrings.xml><?xml version="1.0" encoding="utf-8"?>
<sst xmlns="http://schemas.openxmlformats.org/spreadsheetml/2006/main" count="5440" uniqueCount="289">
  <si>
    <t>case_id</t>
  </si>
  <si>
    <t>province</t>
  </si>
  <si>
    <t>city</t>
  </si>
  <si>
    <t>Seoul</t>
  </si>
  <si>
    <t>Yongsan-gu</t>
  </si>
  <si>
    <t>Guro-gu</t>
  </si>
  <si>
    <t>Dongdaemun-gu</t>
  </si>
  <si>
    <t>Eunpyeong-gu</t>
  </si>
  <si>
    <t>Seongdong-gu</t>
  </si>
  <si>
    <t>Jongno-gu</t>
  </si>
  <si>
    <t>Gangnam-gu</t>
  </si>
  <si>
    <t>Jung-gu</t>
  </si>
  <si>
    <t>Seodaemun-gu</t>
  </si>
  <si>
    <t>from other city</t>
  </si>
  <si>
    <t>form other city</t>
  </si>
  <si>
    <t>Yeongdeungpo-gu</t>
  </si>
  <si>
    <t>-</t>
  </si>
  <si>
    <t>Busan</t>
  </si>
  <si>
    <t>Dongnae-gu</t>
  </si>
  <si>
    <t>Suyeong-gu</t>
  </si>
  <si>
    <t>Haeundae-gu</t>
  </si>
  <si>
    <t>Jin-gu</t>
  </si>
  <si>
    <t>Daegu</t>
  </si>
  <si>
    <t>Nam-gu</t>
  </si>
  <si>
    <t>Dalseong-gun</t>
  </si>
  <si>
    <t>Seo-gu</t>
  </si>
  <si>
    <t>Dong-gu</t>
  </si>
  <si>
    <t>Gwangju</t>
  </si>
  <si>
    <t>Incheon</t>
  </si>
  <si>
    <t>Daejeon</t>
  </si>
  <si>
    <t>Ulsan</t>
  </si>
  <si>
    <t>Sejong</t>
  </si>
  <si>
    <t>Gyeonggi-do</t>
  </si>
  <si>
    <t>Bucheon-si</t>
  </si>
  <si>
    <t>Seongnam-si</t>
  </si>
  <si>
    <t>Uijeongbu-si</t>
  </si>
  <si>
    <t>Suwon-si</t>
  </si>
  <si>
    <t>Gangwon-do</t>
  </si>
  <si>
    <t>Wonju-si</t>
  </si>
  <si>
    <t>Chungcheongbuk-do</t>
  </si>
  <si>
    <t>Goesan-gun</t>
  </si>
  <si>
    <t>Chungcheongnam-do</t>
  </si>
  <si>
    <t>Cheonan-si</t>
  </si>
  <si>
    <t>Seosan-si</t>
  </si>
  <si>
    <t>Jeollabuk-do</t>
  </si>
  <si>
    <t>Jeollanam-do</t>
  </si>
  <si>
    <t>Muan-gun</t>
  </si>
  <si>
    <t>Gyeongsangbuk-do</t>
  </si>
  <si>
    <t>Cheongdo-gun</t>
  </si>
  <si>
    <t>Bonghwa-gun</t>
  </si>
  <si>
    <t>Chilgok-gun</t>
  </si>
  <si>
    <t>Gyeongsan-si</t>
  </si>
  <si>
    <t>Yechun-gun</t>
  </si>
  <si>
    <t>Gyeongsangnam-do</t>
  </si>
  <si>
    <t>Geochang-gun</t>
  </si>
  <si>
    <t>Jinju-si</t>
  </si>
  <si>
    <t>Changwon-si</t>
  </si>
  <si>
    <t>Changnyeong-gun</t>
  </si>
  <si>
    <t>Jeju-do</t>
  </si>
  <si>
    <t>group</t>
  </si>
  <si>
    <t>infection_case</t>
  </si>
  <si>
    <t>Itaewon Clubs</t>
  </si>
  <si>
    <t>Guro-gu Call Center</t>
  </si>
  <si>
    <t>Dongan Church</t>
  </si>
  <si>
    <t>Manmin Central Church</t>
  </si>
  <si>
    <t>Eunpyeong St. Mary's Hospital</t>
  </si>
  <si>
    <t>Seongdong-gu APT</t>
  </si>
  <si>
    <t>Jongno Community Center</t>
  </si>
  <si>
    <t>Samsung Medical Center</t>
  </si>
  <si>
    <t>Jung-gu Fashion Company</t>
  </si>
  <si>
    <t>Yeonana News Class</t>
  </si>
  <si>
    <t>Korea Campus Crusade of Christ</t>
  </si>
  <si>
    <t>Coupang Logistics Center</t>
  </si>
  <si>
    <t>Shincheonji Church</t>
  </si>
  <si>
    <t>Guri Collective Infection</t>
  </si>
  <si>
    <t>KB Life Insurance</t>
  </si>
  <si>
    <t>Yeongdeungpo Learning Institute</t>
  </si>
  <si>
    <t>overseas inflow</t>
  </si>
  <si>
    <t>contact with patient</t>
  </si>
  <si>
    <t>etc</t>
  </si>
  <si>
    <t>Onchun Church</t>
  </si>
  <si>
    <t>Suyeong-gu Kindergarten</t>
  </si>
  <si>
    <t>Haeundae-gu Catholic Church</t>
  </si>
  <si>
    <t>Jin-gu Academy</t>
  </si>
  <si>
    <t>Cheongdo Daenam Hospital</t>
  </si>
  <si>
    <t>Second Mi-Ju Hospital</t>
  </si>
  <si>
    <t>Hansarang Convalescent Hospital</t>
  </si>
  <si>
    <t>Daesil Convalescent Hospital</t>
  </si>
  <si>
    <t>Fatima Hospital</t>
  </si>
  <si>
    <t>Korea Forest Engineer Institute</t>
  </si>
  <si>
    <t>Seosan-si Laboratory</t>
  </si>
  <si>
    <t>Ministry of Oceans and Fisheries</t>
  </si>
  <si>
    <t>gym facility in Sejong</t>
  </si>
  <si>
    <t>River of Grace Community Church</t>
  </si>
  <si>
    <t>Uijeongbu St. Maryâ€™s Hospital</t>
  </si>
  <si>
    <t>Bundang Jesaeng Hospital</t>
  </si>
  <si>
    <t>Suwon Saeng Myeong Saem Church</t>
  </si>
  <si>
    <t>Wonju-si Apartments</t>
  </si>
  <si>
    <t>Goesan-gun Jangyeon-myeon</t>
  </si>
  <si>
    <t>gym facility in Cheonan</t>
  </si>
  <si>
    <t>Bonghwa Pureun Nursing Home</t>
  </si>
  <si>
    <t>Pilgrimage to Israel</t>
  </si>
  <si>
    <t>Milal Shelter</t>
  </si>
  <si>
    <t>Gyeongsan Seorin Nursing Home</t>
  </si>
  <si>
    <t>Gyeongsan Jeil Silver Town</t>
  </si>
  <si>
    <t>Gyeongsan Cham Joeun Community Center</t>
  </si>
  <si>
    <t>Geochang Church</t>
  </si>
  <si>
    <t>Geochang-gun Woongyang-myeon</t>
  </si>
  <si>
    <t>Wings Tower</t>
  </si>
  <si>
    <t>Hanmaeum Changwon Hospital</t>
  </si>
  <si>
    <t>Changnyeong Coin Karaoke</t>
  </si>
  <si>
    <t>confirmed</t>
  </si>
  <si>
    <t>patient_id</t>
  </si>
  <si>
    <t>sex</t>
  </si>
  <si>
    <t>birth_year</t>
  </si>
  <si>
    <t>male</t>
  </si>
  <si>
    <t>female</t>
  </si>
  <si>
    <t>country</t>
  </si>
  <si>
    <t>Korea</t>
  </si>
  <si>
    <t>China</t>
  </si>
  <si>
    <t>United States</t>
  </si>
  <si>
    <t>Thailand</t>
  </si>
  <si>
    <t>Spain</t>
  </si>
  <si>
    <t>confirmed_date</t>
  </si>
  <si>
    <t>released_date</t>
  </si>
  <si>
    <t>policy_id</t>
  </si>
  <si>
    <t>type</t>
  </si>
  <si>
    <t>gov_policy</t>
  </si>
  <si>
    <t>Alert</t>
  </si>
  <si>
    <t>Infectious Disease Alert Level</t>
  </si>
  <si>
    <t>Immigration</t>
  </si>
  <si>
    <t>Special Immigration Procedure</t>
  </si>
  <si>
    <t>Mandatory 14-day Self-Quarantine</t>
  </si>
  <si>
    <t>Mandatory Self-Quarantine &amp; Diagonostic Tests</t>
  </si>
  <si>
    <t>Health</t>
  </si>
  <si>
    <t>Emergency Use Authorization of Diagnostic Kit</t>
  </si>
  <si>
    <t>Drive-Through Screening Center</t>
  </si>
  <si>
    <t>Mask Distribution</t>
  </si>
  <si>
    <t>Social</t>
  </si>
  <si>
    <t>Social Distancing Campaign</t>
  </si>
  <si>
    <t>Thanks to Challenge korea</t>
  </si>
  <si>
    <t>Education</t>
  </si>
  <si>
    <t>School Closure</t>
  </si>
  <si>
    <t>School Opening Delay</t>
  </si>
  <si>
    <t>School Opening with Online Class</t>
  </si>
  <si>
    <t>Technology</t>
  </si>
  <si>
    <t xml:space="preserve">Open Data </t>
  </si>
  <si>
    <t>Open API</t>
  </si>
  <si>
    <t>Self-Diagnosis App</t>
  </si>
  <si>
    <t>Self-Quarantine Safety Protection App</t>
  </si>
  <si>
    <t>Electronic Wristbands</t>
  </si>
  <si>
    <t>Administrative</t>
  </si>
  <si>
    <t>Close bars and clubs</t>
  </si>
  <si>
    <t>local government Administrative orders</t>
  </si>
  <si>
    <t>Close karaoke</t>
  </si>
  <si>
    <t>Transformation</t>
  </si>
  <si>
    <t>Logistics center</t>
  </si>
  <si>
    <t>Wearing of masks</t>
  </si>
  <si>
    <t>N</t>
  </si>
  <si>
    <t>Sheet to use</t>
  </si>
  <si>
    <t>Problem Description</t>
  </si>
  <si>
    <t>Points</t>
  </si>
  <si>
    <t>Cases</t>
  </si>
  <si>
    <t>Recovery_Days</t>
  </si>
  <si>
    <r>
      <rPr>
        <b/>
        <sz val="20"/>
        <color rgb="FFFF0000"/>
        <rFont val="Calibri"/>
        <family val="2"/>
        <scheme val="minor"/>
      </rPr>
      <t>!</t>
    </r>
    <r>
      <rPr>
        <sz val="11"/>
        <color theme="1"/>
        <rFont val="Calibri"/>
        <family val="2"/>
        <scheme val="minor"/>
      </rPr>
      <t xml:space="preserve"> Note: </t>
    </r>
  </si>
  <si>
    <t>Mean</t>
  </si>
  <si>
    <t>Median</t>
  </si>
  <si>
    <t>Mode</t>
  </si>
  <si>
    <t>Range</t>
  </si>
  <si>
    <t>Std dev</t>
  </si>
  <si>
    <t>Infected_in_Church</t>
  </si>
  <si>
    <t xml:space="preserve">You're free to use formulas that were not covered during a class, if the formulas provide an easiest way of calculation. For any calculation, I should be able to see your formulas. </t>
  </si>
  <si>
    <t>Total</t>
  </si>
  <si>
    <r>
      <t xml:space="preserve">The data in </t>
    </r>
    <r>
      <rPr>
        <b/>
        <sz val="11"/>
        <color theme="1"/>
        <rFont val="Calibri"/>
        <family val="2"/>
        <scheme val="minor"/>
      </rPr>
      <t xml:space="preserve">"Cases" </t>
    </r>
    <r>
      <rPr>
        <sz val="11"/>
        <color theme="1"/>
        <rFont val="Calibri"/>
        <family val="2"/>
        <scheme val="minor"/>
      </rPr>
      <t>sheet</t>
    </r>
    <r>
      <rPr>
        <b/>
        <sz val="11"/>
        <color theme="1"/>
        <rFont val="Calibri"/>
        <family val="2"/>
        <scheme val="minor"/>
      </rPr>
      <t xml:space="preserve"> </t>
    </r>
    <r>
      <rPr>
        <sz val="11"/>
        <color theme="1"/>
        <rFont val="Calibri"/>
        <family val="2"/>
        <scheme val="minor"/>
      </rPr>
      <t xml:space="preserve">describes the sources of infections. In column G (Infected_in_Church), add "yes" if a person was infected in any church, "no" otherwise. You should use nested formulas (if, find, search,etc.). </t>
    </r>
  </si>
  <si>
    <t>Policy</t>
  </si>
  <si>
    <t>detail</t>
  </si>
  <si>
    <t>start_date</t>
  </si>
  <si>
    <t>end_date</t>
  </si>
  <si>
    <t>Level 1 (Blue)</t>
  </si>
  <si>
    <t>Level 2 (Yellow)</t>
  </si>
  <si>
    <t>Level 3 (Orange)</t>
  </si>
  <si>
    <t>Level 4 (Red)</t>
  </si>
  <si>
    <t>from China</t>
  </si>
  <si>
    <t>from Hong Kong</t>
  </si>
  <si>
    <t>from Macau</t>
  </si>
  <si>
    <t>from Japan</t>
  </si>
  <si>
    <t>from Italy</t>
  </si>
  <si>
    <t>from Iran</t>
  </si>
  <si>
    <t>from France</t>
  </si>
  <si>
    <t>from Germany</t>
  </si>
  <si>
    <t>from Spain</t>
  </si>
  <si>
    <t>from U.K.</t>
  </si>
  <si>
    <t>from Netherlands</t>
  </si>
  <si>
    <t>from Europe</t>
  </si>
  <si>
    <t>from all the countries</t>
  </si>
  <si>
    <t>from U.S.</t>
  </si>
  <si>
    <t>1st EUA</t>
  </si>
  <si>
    <t>2nd EUA</t>
  </si>
  <si>
    <t>3rd EUA</t>
  </si>
  <si>
    <t>4th EUA</t>
  </si>
  <si>
    <t>5th EUA</t>
  </si>
  <si>
    <t>by Local Government</t>
  </si>
  <si>
    <t>Standard Operating Procedures</t>
  </si>
  <si>
    <t>Public-Sale</t>
  </si>
  <si>
    <t>5-day Rotation System</t>
  </si>
  <si>
    <t>Strong</t>
  </si>
  <si>
    <t>Weak</t>
  </si>
  <si>
    <t>Relay Cheer Campaign in SNS</t>
  </si>
  <si>
    <t>Daycare Center for Children</t>
  </si>
  <si>
    <t>Kindergarten</t>
  </si>
  <si>
    <t>High School</t>
  </si>
  <si>
    <t>Middle School</t>
  </si>
  <si>
    <t>Elementary School</t>
  </si>
  <si>
    <t>High School (3rd grade)</t>
  </si>
  <si>
    <t>High School (2nd grade)</t>
  </si>
  <si>
    <t>High School (1st grade)</t>
  </si>
  <si>
    <t>Middle School (3rd grade)</t>
  </si>
  <si>
    <t>Middle School (2nd grade)</t>
  </si>
  <si>
    <t>Middle School (1st grade)</t>
  </si>
  <si>
    <t>Elementary School (5th ~ 6th grade)</t>
  </si>
  <si>
    <t>Elementary School (4th grade)</t>
  </si>
  <si>
    <t>Elementary School (3rd grade)</t>
  </si>
  <si>
    <t>Elementary School (1st ~ 2nd grade)</t>
  </si>
  <si>
    <t>Patients Information</t>
  </si>
  <si>
    <t>Public Mask Sales Information</t>
  </si>
  <si>
    <t>on people who violate self-quarantine measures</t>
  </si>
  <si>
    <t>administrative order to close bars and clubs</t>
  </si>
  <si>
    <t>Gathering limited administrative orders for nursing homes, nursing homes, elderly day care centers and mental hospitals used by vulnerable groups</t>
  </si>
  <si>
    <t>Ban on gathering for 2 weeks for all karaoke and coin karaoke</t>
  </si>
  <si>
    <t>On-site inspection of major logistics facilities such as courier terminals and warehouses</t>
  </si>
  <si>
    <t>Mandatory wearing of passenger mask domestic, international teminal in the airport</t>
  </si>
  <si>
    <t>Drivers such as buses and taxis can refuse to ride passengers without masks</t>
  </si>
  <si>
    <r>
      <t xml:space="preserve">Use pivot table, to calculate </t>
    </r>
    <r>
      <rPr>
        <b/>
        <sz val="11"/>
        <color theme="1"/>
        <rFont val="Calibri"/>
        <family val="2"/>
        <scheme val="minor"/>
      </rPr>
      <t xml:space="preserve">how many policies </t>
    </r>
    <r>
      <rPr>
        <sz val="11"/>
        <color theme="1"/>
        <rFont val="Calibri"/>
        <family val="2"/>
        <scheme val="minor"/>
      </rPr>
      <t xml:space="preserve">regarding Covid-19 were applied under each policy type (types are administrative, alert, education,etc.). Add a pivot table in a new sheet with the name "Pivot_Policies". Color the sheet name in light orange. </t>
    </r>
  </si>
  <si>
    <r>
      <t xml:space="preserve">Graph the </t>
    </r>
    <r>
      <rPr>
        <b/>
        <sz val="11"/>
        <color theme="1"/>
        <rFont val="Calibri"/>
        <family val="2"/>
        <scheme val="minor"/>
      </rPr>
      <t>distribution of recovery days by provines</t>
    </r>
    <r>
      <rPr>
        <sz val="11"/>
        <color theme="1"/>
        <rFont val="Calibri"/>
        <family val="2"/>
        <scheme val="minor"/>
      </rPr>
      <t>, e.g. a Bar plot where X axis is the Province and the Y axis is the days of recovery (you may graph by chosing Column/Bar chart manually or by selecting Recommended charts).</t>
    </r>
  </si>
  <si>
    <t>Patient_Info</t>
  </si>
  <si>
    <t>Age</t>
  </si>
  <si>
    <r>
      <t>Use Pivot Tables to calculate</t>
    </r>
    <r>
      <rPr>
        <b/>
        <sz val="11"/>
        <color theme="1"/>
        <rFont val="Calibri"/>
        <family val="2"/>
        <scheme val="minor"/>
      </rPr>
      <t xml:space="preserve"> number of patients,</t>
    </r>
    <r>
      <rPr>
        <sz val="11"/>
        <color theme="1"/>
        <rFont val="Calibri"/>
        <family val="2"/>
        <scheme val="minor"/>
      </rPr>
      <t xml:space="preserve"> </t>
    </r>
    <r>
      <rPr>
        <b/>
        <sz val="11"/>
        <color theme="1"/>
        <rFont val="Calibri"/>
        <family val="2"/>
        <scheme val="minor"/>
      </rPr>
      <t xml:space="preserve">average number of recovery and average age </t>
    </r>
    <r>
      <rPr>
        <sz val="11"/>
        <color theme="1"/>
        <rFont val="Calibri"/>
        <family val="2"/>
        <scheme val="minor"/>
      </rPr>
      <t xml:space="preserve">(values of Age column should be calculated using </t>
    </r>
    <r>
      <rPr>
        <b/>
        <u/>
        <sz val="11"/>
        <color theme="1"/>
        <rFont val="Calibri"/>
        <family val="2"/>
        <scheme val="minor"/>
      </rPr>
      <t xml:space="preserve">birth_year </t>
    </r>
    <r>
      <rPr>
        <sz val="11"/>
        <color theme="1"/>
        <rFont val="Calibri"/>
        <family val="2"/>
        <scheme val="minor"/>
      </rPr>
      <t>column) by all provinces in</t>
    </r>
    <r>
      <rPr>
        <b/>
        <sz val="11"/>
        <color theme="1"/>
        <rFont val="Calibri"/>
        <family val="2"/>
        <scheme val="minor"/>
      </rPr>
      <t xml:space="preserve"> Korea</t>
    </r>
    <r>
      <rPr>
        <sz val="11"/>
        <color theme="1"/>
        <rFont val="Calibri"/>
        <family val="2"/>
        <scheme val="minor"/>
      </rPr>
      <t xml:space="preserve">. Add a pivot table in a new sheet with the name </t>
    </r>
    <r>
      <rPr>
        <b/>
        <sz val="11"/>
        <color theme="1"/>
        <rFont val="Calibri"/>
        <family val="2"/>
        <scheme val="minor"/>
      </rPr>
      <t xml:space="preserve">"Patients_by_province". </t>
    </r>
    <r>
      <rPr>
        <sz val="11"/>
        <color theme="1"/>
        <rFont val="Calibri"/>
        <family val="2"/>
        <scheme val="minor"/>
      </rPr>
      <t xml:space="preserve">Color the sheet name in light green. </t>
    </r>
  </si>
  <si>
    <t>Homework 2: Part 1</t>
  </si>
  <si>
    <r>
      <t xml:space="preserve">In </t>
    </r>
    <r>
      <rPr>
        <b/>
        <sz val="11"/>
        <color theme="1"/>
        <rFont val="Calibri"/>
        <family val="2"/>
        <scheme val="minor"/>
      </rPr>
      <t xml:space="preserve">Patient_Info </t>
    </r>
    <r>
      <rPr>
        <sz val="11"/>
        <color theme="1"/>
        <rFont val="Calibri"/>
        <family val="2"/>
        <scheme val="minor"/>
      </rPr>
      <t xml:space="preserve">tab, information about 1508 patients are presented who were infected with Covid-19. Use </t>
    </r>
    <r>
      <rPr>
        <b/>
        <u/>
        <sz val="11"/>
        <color theme="1"/>
        <rFont val="Calibri"/>
        <family val="2"/>
        <scheme val="minor"/>
      </rPr>
      <t>confirmed_date</t>
    </r>
    <r>
      <rPr>
        <sz val="11"/>
        <color theme="1"/>
        <rFont val="Calibri"/>
        <family val="2"/>
        <scheme val="minor"/>
      </rPr>
      <t xml:space="preserve"> and </t>
    </r>
    <r>
      <rPr>
        <b/>
        <u/>
        <sz val="11"/>
        <color theme="1"/>
        <rFont val="Calibri"/>
        <family val="2"/>
        <scheme val="minor"/>
      </rPr>
      <t>released_date</t>
    </r>
    <r>
      <rPr>
        <u/>
        <sz val="11"/>
        <color theme="1"/>
        <rFont val="Calibri"/>
        <family val="2"/>
        <scheme val="minor"/>
      </rPr>
      <t xml:space="preserve"> </t>
    </r>
    <r>
      <rPr>
        <sz val="11"/>
        <color theme="1"/>
        <rFont val="Calibri"/>
        <family val="2"/>
        <scheme val="minor"/>
      </rPr>
      <t xml:space="preserve"> columns to calculate how many days it takes from each patiens to recover from Covid-19. Calucations should be done in </t>
    </r>
    <r>
      <rPr>
        <b/>
        <sz val="11"/>
        <color theme="1"/>
        <rFont val="Calibri"/>
        <family val="2"/>
        <scheme val="minor"/>
      </rPr>
      <t xml:space="preserve">"Recovery_Days" </t>
    </r>
    <r>
      <rPr>
        <sz val="11"/>
        <color theme="1"/>
        <rFont val="Calibri"/>
        <family val="2"/>
        <scheme val="minor"/>
      </rPr>
      <t xml:space="preserve">column. </t>
    </r>
  </si>
  <si>
    <r>
      <t xml:space="preserve">For any calculation, </t>
    </r>
    <r>
      <rPr>
        <b/>
        <sz val="11"/>
        <color theme="1"/>
        <rFont val="Calibri"/>
        <family val="2"/>
        <scheme val="minor"/>
      </rPr>
      <t xml:space="preserve">I should be able to see your formulas. </t>
    </r>
  </si>
  <si>
    <t xml:space="preserve">* Range is the difference between min and max values. </t>
  </si>
  <si>
    <t>Korea_Export</t>
  </si>
  <si>
    <r>
      <t>Under the same table provide descriptive statistics (calculate the same 5 measures) for recovery days by</t>
    </r>
    <r>
      <rPr>
        <b/>
        <sz val="11"/>
        <color theme="1"/>
        <rFont val="Calibri"/>
        <family val="2"/>
        <scheme val="minor"/>
      </rPr>
      <t xml:space="preserve"> </t>
    </r>
    <r>
      <rPr>
        <b/>
        <u/>
        <sz val="11"/>
        <color theme="1"/>
        <rFont val="Calibri"/>
        <family val="2"/>
        <scheme val="minor"/>
      </rPr>
      <t>Province type</t>
    </r>
    <r>
      <rPr>
        <sz val="11"/>
        <color theme="1"/>
        <rFont val="Calibri"/>
        <family val="2"/>
        <scheme val="minor"/>
      </rPr>
      <t xml:space="preserve"> (see cells M3:Q7).</t>
    </r>
    <r>
      <rPr>
        <i/>
        <sz val="11"/>
        <color theme="1"/>
        <rFont val="Calibri"/>
        <family val="2"/>
        <scheme val="minor"/>
      </rPr>
      <t xml:space="preserve"> </t>
    </r>
    <r>
      <rPr>
        <sz val="11"/>
        <color theme="1"/>
        <rFont val="Calibri"/>
        <family val="2"/>
        <scheme val="minor"/>
      </rPr>
      <t xml:space="preserve">For Mode, Median, Rang and Std. Dev named ranges should be use. </t>
    </r>
  </si>
  <si>
    <r>
      <t xml:space="preserve">Use </t>
    </r>
    <r>
      <rPr>
        <b/>
        <u/>
        <sz val="11"/>
        <color theme="1"/>
        <rFont val="Calibri"/>
        <family val="2"/>
        <scheme val="minor"/>
      </rPr>
      <t>From Web</t>
    </r>
    <r>
      <rPr>
        <sz val="11"/>
        <color theme="1"/>
        <rFont val="Calibri"/>
        <family val="2"/>
        <scheme val="minor"/>
      </rPr>
      <t xml:space="preserve"> query option to download monthly export data for Korea from FRED by using the following link: (</t>
    </r>
    <r>
      <rPr>
        <b/>
        <sz val="11"/>
        <color theme="4"/>
        <rFont val="Calibri"/>
        <family val="2"/>
        <scheme val="minor"/>
      </rPr>
      <t>https://fred.stlouisfed.org/graph/fredgraph.xls?bgcolor=%23e1e9f0&amp;chart_type=line&amp;drp=0&amp;fo=open%20sans&amp;graph_bgcolor=%23ffffff&amp;height=450&amp;mode=fred&amp;recession_bars=off&amp;txtcolor=%23444444&amp;ts=12&amp;tts=12&amp;width=1168&amp;nt=0&amp;thu=0&amp;trc=0&amp;show_legend=yes&amp;show_axis_titles=yes&amp;show_tooltip=yes&amp;id=XTEXVA01KRM667S&amp;scale=left&amp;cosd=2018-01-01&amp;coed=2020-05-01&amp;line_color=%234572a7&amp;link_values=false&amp;line_style=solid&amp;mark_type=none&amp;mw=3&amp;lw=2&amp;ost=-99999&amp;oet=99999&amp;mma=0&amp;fml=a&amp;fq=Monthly&amp;fam=avg&amp;fgst=lin&amp;fgsnd=2009-06-01&amp;line_index=1&amp;transformation=lin&amp;vintage_date=2020-06-17&amp;revision_date=2020-06-17&amp;nd=1960-01-01</t>
    </r>
    <r>
      <rPr>
        <sz val="11"/>
        <color theme="1"/>
        <rFont val="Calibri"/>
        <family val="2"/>
        <scheme val="minor"/>
      </rPr>
      <t xml:space="preserve">) for 2-year period. Do the following in Power Query: 1) Remove the first 10 rows, 2) Make the first row as an header, 2) Change the column name of the second column into </t>
    </r>
    <r>
      <rPr>
        <b/>
        <sz val="11"/>
        <color theme="1"/>
        <rFont val="Calibri"/>
        <family val="2"/>
        <scheme val="minor"/>
      </rPr>
      <t xml:space="preserve">"Export_in_Dollars", 3) </t>
    </r>
    <r>
      <rPr>
        <sz val="11"/>
        <color theme="1"/>
        <rFont val="Calibri"/>
        <family val="2"/>
        <scheme val="minor"/>
      </rPr>
      <t xml:space="preserve">Open the data in </t>
    </r>
    <r>
      <rPr>
        <b/>
        <sz val="11"/>
        <color theme="1"/>
        <rFont val="Calibri"/>
        <family val="2"/>
        <scheme val="minor"/>
      </rPr>
      <t xml:space="preserve">"Korea_Export" sheet. </t>
    </r>
  </si>
  <si>
    <r>
      <t>Calculate</t>
    </r>
    <r>
      <rPr>
        <b/>
        <sz val="11"/>
        <color theme="1"/>
        <rFont val="Calibri"/>
        <family val="2"/>
        <scheme val="minor"/>
      </rPr>
      <t xml:space="preserve"> Mean, Mode, Median, Range and Standard deviation</t>
    </r>
    <r>
      <rPr>
        <sz val="11"/>
        <color theme="1"/>
        <rFont val="Calibri"/>
        <family val="2"/>
        <scheme val="minor"/>
      </rPr>
      <t xml:space="preserve"> for recovery days of all patients in the dataset and populate them in the respective table  (cells M2:Q2). Use named ranges to provide a specific/unique name for the Recovery range.</t>
    </r>
  </si>
  <si>
    <r>
      <t>Insert Pivot Table on downloaded Korean export data. The</t>
    </r>
    <r>
      <rPr>
        <b/>
        <sz val="11"/>
        <color theme="1"/>
        <rFont val="Calibri"/>
        <family val="2"/>
        <scheme val="minor"/>
      </rPr>
      <t xml:space="preserve"> pivot table should start from cell D2</t>
    </r>
    <r>
      <rPr>
        <sz val="11"/>
        <color theme="1"/>
        <rFont val="Calibri"/>
        <family val="2"/>
        <scheme val="minor"/>
      </rPr>
      <t xml:space="preserve">. Calculate sum of export by quarters. Add </t>
    </r>
    <r>
      <rPr>
        <b/>
        <sz val="11"/>
        <color theme="1"/>
        <rFont val="Calibri"/>
        <family val="2"/>
        <scheme val="minor"/>
      </rPr>
      <t>Pivot Chart</t>
    </r>
    <r>
      <rPr>
        <sz val="11"/>
        <color theme="1"/>
        <rFont val="Calibri"/>
        <family val="2"/>
        <scheme val="minor"/>
      </rPr>
      <t xml:space="preserve"> on created pivot table in the same sheet.</t>
    </r>
  </si>
  <si>
    <t>Insert Timeline on the pivot table created in assignment 9. Timeline should be by quarters.</t>
  </si>
  <si>
    <r>
      <t>Add</t>
    </r>
    <r>
      <rPr>
        <b/>
        <sz val="11"/>
        <color theme="1"/>
        <rFont val="Calibri"/>
        <family val="2"/>
        <scheme val="minor"/>
      </rPr>
      <t xml:space="preserve"> a new column to the pivot table</t>
    </r>
    <r>
      <rPr>
        <sz val="11"/>
        <color theme="1"/>
        <rFont val="Calibri"/>
        <family val="2"/>
        <scheme val="minor"/>
      </rPr>
      <t xml:space="preserve"> created in assignment 9, the column should show % of each quarter export out of the total export for the year (eg. % of Q1 of 2018 out of Total export for 2018). The name of the column should be "%".</t>
    </r>
  </si>
  <si>
    <r>
      <t xml:space="preserve">Use </t>
    </r>
    <r>
      <rPr>
        <b/>
        <sz val="11"/>
        <color theme="1"/>
        <rFont val="Calibri"/>
        <family val="2"/>
        <scheme val="minor"/>
      </rPr>
      <t>Power Pivot Table</t>
    </r>
    <r>
      <rPr>
        <sz val="11"/>
        <color theme="1"/>
        <rFont val="Calibri"/>
        <family val="2"/>
        <scheme val="minor"/>
      </rPr>
      <t xml:space="preserve"> to calculate </t>
    </r>
    <r>
      <rPr>
        <b/>
        <sz val="11"/>
        <color theme="1"/>
        <rFont val="Calibri"/>
        <family val="2"/>
        <scheme val="minor"/>
      </rPr>
      <t>median and average</t>
    </r>
    <r>
      <rPr>
        <sz val="11"/>
        <color theme="1"/>
        <rFont val="Calibri"/>
        <family val="2"/>
        <scheme val="minor"/>
      </rPr>
      <t xml:space="preserve"> number of recovery days by country. Add the Pivot Table to the </t>
    </r>
    <r>
      <rPr>
        <b/>
        <sz val="11"/>
        <color theme="1"/>
        <rFont val="Calibri"/>
        <family val="2"/>
        <scheme val="minor"/>
      </rPr>
      <t>"Patients_by_province"</t>
    </r>
    <r>
      <rPr>
        <sz val="11"/>
        <color theme="1"/>
        <rFont val="Calibri"/>
        <family val="2"/>
        <scheme val="minor"/>
      </rPr>
      <t xml:space="preserve"> sheet created in assignment 8. </t>
    </r>
  </si>
  <si>
    <t>Use either VLOOKUP or INDEX&amp;MATCH formulas to bring country from "ByProvinceGDP" sheet to "Cases" sheet.</t>
  </si>
  <si>
    <t xml:space="preserve">Use either VLOOKUP or INDEX&amp;MATCH formulas to bring by province GDP from "ByProvinceGDP" sheet to "Cases" sheet. </t>
  </si>
  <si>
    <t>Dashboard</t>
  </si>
  <si>
    <r>
      <t xml:space="preserve">* For any calculation, </t>
    </r>
    <r>
      <rPr>
        <b/>
        <sz val="11"/>
        <color theme="1"/>
        <rFont val="Calibri"/>
        <family val="2"/>
        <scheme val="minor"/>
      </rPr>
      <t xml:space="preserve">I should be able to see your formulas. </t>
    </r>
  </si>
  <si>
    <t xml:space="preserve">* You're free to use formulas that were not covered during a class, if the formulas provide an easiest way of calculation. For any calculation, I should be able to see your formulas. </t>
  </si>
  <si>
    <t>* You're free in choosing the design of your dashboard and the sequence of information.</t>
  </si>
  <si>
    <t>ByProvinceGDP; Cases</t>
  </si>
  <si>
    <t>Homework 2: Part 2</t>
  </si>
  <si>
    <t>Country</t>
  </si>
  <si>
    <t>Province</t>
  </si>
  <si>
    <t>GDP</t>
  </si>
  <si>
    <t>By_Province_GDP</t>
  </si>
  <si>
    <t>3+3*</t>
  </si>
  <si>
    <t xml:space="preserve">* 3 points will be given for Dashboard assignment if you do the minimum requirements for the assignment (1-6 bullet points). 3 extra points will be given if you do more ( bullet point 7). </t>
  </si>
  <si>
    <r>
      <rPr>
        <b/>
        <sz val="11"/>
        <color rgb="FFFF0000"/>
        <rFont val="Calibri"/>
        <family val="2"/>
        <scheme val="minor"/>
      </rPr>
      <t>1)</t>
    </r>
    <r>
      <rPr>
        <sz val="11"/>
        <color theme="1"/>
        <rFont val="Calibri"/>
        <family val="2"/>
        <scheme val="minor"/>
      </rPr>
      <t xml:space="preserve"> Give </t>
    </r>
    <r>
      <rPr>
        <b/>
        <sz val="11"/>
        <color theme="1"/>
        <rFont val="Calibri"/>
        <family val="2"/>
        <scheme val="minor"/>
      </rPr>
      <t xml:space="preserve">"Name" </t>
    </r>
    <r>
      <rPr>
        <sz val="11"/>
        <color theme="1"/>
        <rFont val="Calibri"/>
        <family val="2"/>
        <scheme val="minor"/>
      </rPr>
      <t xml:space="preserve">to the Dashboard (you're free in choosing the name). </t>
    </r>
    <r>
      <rPr>
        <b/>
        <sz val="11"/>
        <color rgb="FFFF0000"/>
        <rFont val="Calibri"/>
        <family val="2"/>
        <scheme val="minor"/>
      </rPr>
      <t>2)</t>
    </r>
    <r>
      <rPr>
        <sz val="11"/>
        <color theme="1"/>
        <rFont val="Calibri"/>
        <family val="2"/>
        <scheme val="minor"/>
      </rPr>
      <t xml:space="preserve"> Median and average number of recovery days from Covid-19 </t>
    </r>
    <r>
      <rPr>
        <b/>
        <sz val="11"/>
        <color theme="1"/>
        <rFont val="Calibri"/>
        <family val="2"/>
        <scheme val="minor"/>
      </rPr>
      <t>by country</t>
    </r>
    <r>
      <rPr>
        <sz val="11"/>
        <color theme="1"/>
        <rFont val="Calibri"/>
        <family val="2"/>
        <scheme val="minor"/>
      </rPr>
      <t xml:space="preserve"> should be included in the dashboard (results from </t>
    </r>
    <r>
      <rPr>
        <b/>
        <u/>
        <sz val="11"/>
        <color theme="1"/>
        <rFont val="Calibri"/>
        <family val="2"/>
        <scheme val="minor"/>
      </rPr>
      <t>assignment 12</t>
    </r>
    <r>
      <rPr>
        <sz val="11"/>
        <color theme="1"/>
        <rFont val="Calibri"/>
        <family val="2"/>
        <scheme val="minor"/>
      </rPr>
      <t>).</t>
    </r>
    <r>
      <rPr>
        <b/>
        <sz val="11"/>
        <color rgb="FFFF0000"/>
        <rFont val="Calibri"/>
        <family val="2"/>
        <scheme val="minor"/>
      </rPr>
      <t xml:space="preserve"> 3)</t>
    </r>
    <r>
      <rPr>
        <sz val="11"/>
        <color theme="1"/>
        <rFont val="Calibri"/>
        <family val="2"/>
        <scheme val="minor"/>
      </rPr>
      <t xml:space="preserve"> In the Dashboard include</t>
    </r>
    <r>
      <rPr>
        <b/>
        <sz val="11"/>
        <color theme="1"/>
        <rFont val="Calibri"/>
        <family val="2"/>
        <scheme val="minor"/>
      </rPr>
      <t xml:space="preserve"> the pivot table created in</t>
    </r>
    <r>
      <rPr>
        <b/>
        <u/>
        <sz val="11"/>
        <color theme="1"/>
        <rFont val="Calibri"/>
        <family val="2"/>
        <scheme val="minor"/>
      </rPr>
      <t xml:space="preserve"> assignment 8</t>
    </r>
    <r>
      <rPr>
        <b/>
        <sz val="11"/>
        <color theme="1"/>
        <rFont val="Calibri"/>
        <family val="2"/>
        <scheme val="minor"/>
      </rPr>
      <t xml:space="preserve"> in "Patients_by_province" </t>
    </r>
    <r>
      <rPr>
        <sz val="11"/>
        <color theme="1"/>
        <rFont val="Calibri"/>
        <family val="2"/>
        <scheme val="minor"/>
      </rPr>
      <t xml:space="preserve">sheet and use  </t>
    </r>
    <r>
      <rPr>
        <b/>
        <sz val="11"/>
        <color theme="1"/>
        <rFont val="Calibri"/>
        <family val="2"/>
        <scheme val="minor"/>
      </rPr>
      <t xml:space="preserve">"Conditional Bars" </t>
    </r>
    <r>
      <rPr>
        <sz val="11"/>
        <color theme="1"/>
        <rFont val="Calibri"/>
        <family val="2"/>
        <scheme val="minor"/>
      </rPr>
      <t xml:space="preserve">to format the pivot table. </t>
    </r>
    <r>
      <rPr>
        <b/>
        <sz val="11"/>
        <color rgb="FFFF0000"/>
        <rFont val="Calibri"/>
        <family val="2"/>
        <scheme val="minor"/>
      </rPr>
      <t>4)</t>
    </r>
    <r>
      <rPr>
        <sz val="11"/>
        <color theme="1"/>
        <rFont val="Calibri"/>
        <family val="2"/>
        <scheme val="minor"/>
      </rPr>
      <t xml:space="preserve"> Create a bar chart (use PIVOT CHART) for </t>
    </r>
    <r>
      <rPr>
        <b/>
        <sz val="11"/>
        <color theme="1"/>
        <rFont val="Calibri"/>
        <family val="2"/>
        <scheme val="minor"/>
      </rPr>
      <t xml:space="preserve">by province GDPs </t>
    </r>
    <r>
      <rPr>
        <sz val="11"/>
        <color theme="1"/>
        <rFont val="Calibri"/>
        <family val="2"/>
        <scheme val="minor"/>
      </rPr>
      <t xml:space="preserve">and add it to the Dashboard, </t>
    </r>
    <r>
      <rPr>
        <b/>
        <sz val="11"/>
        <color rgb="FFFF0000"/>
        <rFont val="Calibri"/>
        <family val="2"/>
        <scheme val="minor"/>
      </rPr>
      <t xml:space="preserve">5) </t>
    </r>
    <r>
      <rPr>
        <sz val="11"/>
        <color theme="1"/>
        <rFont val="Calibri"/>
        <family val="2"/>
        <scheme val="minor"/>
      </rPr>
      <t xml:space="preserve">Include </t>
    </r>
    <r>
      <rPr>
        <b/>
        <sz val="11"/>
        <color theme="1"/>
        <rFont val="Calibri"/>
        <family val="2"/>
        <scheme val="minor"/>
      </rPr>
      <t>the chart  (with Timeline) created in</t>
    </r>
    <r>
      <rPr>
        <b/>
        <u/>
        <sz val="11"/>
        <color theme="1"/>
        <rFont val="Calibri"/>
        <family val="2"/>
        <scheme val="minor"/>
      </rPr>
      <t xml:space="preserve"> assignment 9</t>
    </r>
    <r>
      <rPr>
        <u/>
        <sz val="11"/>
        <color theme="1"/>
        <rFont val="Calibri"/>
        <family val="2"/>
        <scheme val="minor"/>
      </rPr>
      <t xml:space="preserve"> </t>
    </r>
    <r>
      <rPr>
        <sz val="11"/>
        <color theme="1"/>
        <rFont val="Calibri"/>
        <family val="2"/>
        <scheme val="minor"/>
      </rPr>
      <t xml:space="preserve">in the Dashboard (only for absolute numbers), the name of chart should be </t>
    </r>
    <r>
      <rPr>
        <i/>
        <sz val="11"/>
        <color theme="1"/>
        <rFont val="Calibri"/>
        <family val="2"/>
        <scheme val="minor"/>
      </rPr>
      <t>"Economic effects of Covid-19, Export in Dollars"</t>
    </r>
    <r>
      <rPr>
        <sz val="11"/>
        <color theme="1"/>
        <rFont val="Calibri"/>
        <family val="2"/>
        <scheme val="minor"/>
      </rPr>
      <t xml:space="preserve">. </t>
    </r>
    <r>
      <rPr>
        <b/>
        <sz val="11"/>
        <color rgb="FFFF0000"/>
        <rFont val="Calibri"/>
        <family val="2"/>
        <scheme val="minor"/>
      </rPr>
      <t>6)</t>
    </r>
    <r>
      <rPr>
        <sz val="11"/>
        <color theme="1"/>
        <rFont val="Calibri"/>
        <family val="2"/>
        <scheme val="minor"/>
      </rPr>
      <t xml:space="preserve"> Add the pivot table created in</t>
    </r>
    <r>
      <rPr>
        <b/>
        <u/>
        <sz val="11"/>
        <color theme="1"/>
        <rFont val="Calibri"/>
        <family val="2"/>
        <scheme val="minor"/>
      </rPr>
      <t xml:space="preserve"> assignment 6</t>
    </r>
    <r>
      <rPr>
        <sz val="11"/>
        <color theme="1"/>
        <rFont val="Calibri"/>
        <family val="2"/>
        <scheme val="minor"/>
      </rPr>
      <t xml:space="preserve"> to the Dashboard. </t>
    </r>
    <r>
      <rPr>
        <b/>
        <sz val="11"/>
        <color rgb="FFFF0000"/>
        <rFont val="Calibri"/>
        <family val="2"/>
        <scheme val="minor"/>
      </rPr>
      <t xml:space="preserve"> 7</t>
    </r>
    <r>
      <rPr>
        <b/>
        <i/>
        <sz val="11"/>
        <color rgb="FFFF0000"/>
        <rFont val="Calibri"/>
        <family val="2"/>
        <scheme val="minor"/>
      </rPr>
      <t>)</t>
    </r>
    <r>
      <rPr>
        <i/>
        <sz val="11"/>
        <color theme="1"/>
        <rFont val="Calibri"/>
        <family val="2"/>
        <scheme val="minor"/>
      </rPr>
      <t xml:space="preserve"> </t>
    </r>
    <r>
      <rPr>
        <b/>
        <i/>
        <sz val="11"/>
        <color theme="1"/>
        <rFont val="Calibri"/>
        <family val="2"/>
        <scheme val="minor"/>
      </rPr>
      <t>Additional stuff (optional)</t>
    </r>
    <r>
      <rPr>
        <i/>
        <sz val="11"/>
        <color theme="1"/>
        <rFont val="Calibri"/>
        <family val="2"/>
        <scheme val="minor"/>
      </rPr>
      <t xml:space="preserve"> - Icons, Sparklines, Conditional Bars, Additional charts, etc. can be used to make better looking Dashboard. You can also try to add one slicer for all by province charts and tables. </t>
    </r>
  </si>
  <si>
    <t>Row Labels</t>
  </si>
  <si>
    <t>Grand Total</t>
  </si>
  <si>
    <t>Count of policy_id</t>
  </si>
  <si>
    <t>observation_date</t>
  </si>
  <si>
    <t>Export_in_Dollars</t>
  </si>
  <si>
    <t>Count of patient_id</t>
  </si>
  <si>
    <t>Average of Recovery_Days</t>
  </si>
  <si>
    <t>Average of Age</t>
  </si>
  <si>
    <t>N/A</t>
  </si>
  <si>
    <t>2018</t>
  </si>
  <si>
    <t>Qtr1</t>
  </si>
  <si>
    <t>Qtr2</t>
  </si>
  <si>
    <t>Qtr3</t>
  </si>
  <si>
    <t>Qtr4</t>
  </si>
  <si>
    <t>2019</t>
  </si>
  <si>
    <t>2020</t>
  </si>
  <si>
    <t>Sum of Export_in_Dollars</t>
  </si>
  <si>
    <t>%</t>
  </si>
  <si>
    <t>Number of Patients</t>
  </si>
  <si>
    <t>Average Recovery Days</t>
  </si>
  <si>
    <t>Average Age</t>
  </si>
  <si>
    <t>Median Recovery Days</t>
  </si>
  <si>
    <t>COVID-19: South Korea Statistics</t>
  </si>
  <si>
    <t>Sum of By_Province_GDP</t>
  </si>
  <si>
    <t>Policies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</si>
</sst>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0.0"/>
    <numFmt numFmtId="165" formatCode="_(&quot;$&quot;* #,##0.0_);_(&quot;$&quot;* \(#,##0.0\);_(&quot;$&quot;* &quot;-&quot;??_);_(@_)"/>
    <numFmt numFmtId="166" formatCode="_(&quot;$&quot;* #,##0_);_(&quot;$&quot;* \(#,##0\);_(&quot;$&quot;* &quot;-&quot;??_);_(@_)"/>
  </numFmts>
  <fonts count="21" x14ac:knownFonts="1">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charset val="204"/>
      <scheme val="minor"/>
    </font>
    <font>
      <u/>
      <sz val="11"/>
      <color theme="1"/>
      <name val="Calibri"/>
      <family val="2"/>
      <scheme val="minor"/>
    </font>
    <font>
      <b/>
      <sz val="20"/>
      <color rgb="FFFF0000"/>
      <name val="Calibri"/>
      <family val="2"/>
      <scheme val="minor"/>
    </font>
    <font>
      <b/>
      <u/>
      <sz val="11"/>
      <color theme="1"/>
      <name val="Calibri"/>
      <family val="2"/>
      <scheme val="minor"/>
    </font>
    <font>
      <b/>
      <sz val="12"/>
      <color theme="0"/>
      <name val="Calibri"/>
      <family val="2"/>
      <scheme val="minor"/>
    </font>
    <font>
      <i/>
      <sz val="11"/>
      <color theme="1"/>
      <name val="Calibri"/>
      <family val="2"/>
      <scheme val="minor"/>
    </font>
    <font>
      <b/>
      <sz val="11"/>
      <color theme="4"/>
      <name val="Calibri"/>
      <family val="2"/>
      <scheme val="minor"/>
    </font>
    <font>
      <sz val="11"/>
      <color theme="1"/>
      <name val="Calibri"/>
      <family val="2"/>
      <scheme val="minor"/>
    </font>
    <font>
      <b/>
      <sz val="11"/>
      <color rgb="FFFF0000"/>
      <name val="Calibri"/>
      <family val="2"/>
      <scheme val="minor"/>
    </font>
    <font>
      <b/>
      <i/>
      <sz val="11"/>
      <color rgb="FFFF0000"/>
      <name val="Calibri"/>
      <family val="2"/>
      <scheme val="minor"/>
    </font>
    <font>
      <b/>
      <i/>
      <sz val="11"/>
      <color theme="1"/>
      <name val="Calibri"/>
      <family val="2"/>
      <scheme val="minor"/>
    </font>
    <font>
      <b/>
      <sz val="20"/>
      <color theme="0"/>
      <name val="Calibri"/>
      <family val="2"/>
      <scheme val="minor"/>
    </font>
    <font>
      <b/>
      <sz val="18"/>
      <color theme="9" tint="-0.499984740745262"/>
      <name val="Calibri"/>
      <family val="2"/>
      <scheme val="minor"/>
    </font>
    <font>
      <sz val="12"/>
      <color theme="1"/>
      <name val="Calibri"/>
      <family val="2"/>
      <scheme val="minor"/>
    </font>
    <font>
      <sz val="11"/>
      <name val="Calibri"/>
      <family val="2"/>
      <scheme val="minor"/>
    </font>
    <font>
      <b/>
      <sz val="24"/>
      <color theme="3" tint="-0.249977111117893"/>
      <name val="Calibri"/>
      <family val="2"/>
      <scheme val="minor"/>
    </font>
    <font>
      <sz val="24"/>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6" tint="0.7999816888943144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3" tint="-0.249977111117893"/>
        <bgColor indexed="64"/>
      </patternFill>
    </fill>
    <fill>
      <patternFill patternType="solid">
        <fgColor theme="8" tint="0.79998168889431442"/>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4" fontId="10" fillId="0" borderId="0" applyFont="0" applyFill="0" applyBorder="0" applyAlignment="0" applyProtection="0"/>
  </cellStyleXfs>
  <cellXfs count="77">
    <xf numFmtId="0" fontId="0" fillId="0" borderId="0" xfId="0"/>
    <xf numFmtId="14" fontId="0" fillId="0" borderId="0" xfId="0" applyNumberFormat="1"/>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0" fillId="0" borderId="2" xfId="0" applyBorder="1"/>
    <xf numFmtId="0" fontId="0" fillId="0" borderId="0" xfId="0" applyFont="1" applyFill="1" applyBorder="1"/>
    <xf numFmtId="14" fontId="0" fillId="0" borderId="0" xfId="0" applyNumberFormat="1" applyFont="1" applyFill="1" applyBorder="1"/>
    <xf numFmtId="0" fontId="0" fillId="0" borderId="0" xfId="0" applyFill="1" applyBorder="1"/>
    <xf numFmtId="0" fontId="1" fillId="4" borderId="2" xfId="0" applyFont="1" applyFill="1" applyBorder="1"/>
    <xf numFmtId="0" fontId="7" fillId="4" borderId="3" xfId="0" applyFont="1" applyFill="1" applyBorder="1"/>
    <xf numFmtId="0" fontId="7" fillId="0" borderId="0" xfId="0" applyFont="1" applyFill="1" applyBorder="1"/>
    <xf numFmtId="0" fontId="2" fillId="0" borderId="2" xfId="0" applyFont="1" applyBorder="1"/>
    <xf numFmtId="0" fontId="2" fillId="0" borderId="2" xfId="0" applyFont="1" applyFill="1" applyBorder="1"/>
    <xf numFmtId="0" fontId="0" fillId="0" borderId="2" xfId="0" applyFill="1" applyBorder="1" applyAlignment="1">
      <alignment vertical="center"/>
    </xf>
    <xf numFmtId="0" fontId="0" fillId="0" borderId="2" xfId="0" applyFill="1" applyBorder="1" applyAlignment="1">
      <alignment horizontal="left" vertical="top" wrapText="1"/>
    </xf>
    <xf numFmtId="0" fontId="0" fillId="0" borderId="2" xfId="0" applyFill="1" applyBorder="1" applyAlignment="1">
      <alignment horizontal="center" vertical="center"/>
    </xf>
    <xf numFmtId="0" fontId="7" fillId="4" borderId="3" xfId="0" applyFont="1" applyFill="1" applyBorder="1" applyAlignment="1">
      <alignment horizontal="center"/>
    </xf>
    <xf numFmtId="0" fontId="0" fillId="5" borderId="5" xfId="0" applyFill="1" applyBorder="1" applyAlignment="1">
      <alignment horizontal="left" wrapText="1"/>
    </xf>
    <xf numFmtId="0" fontId="0" fillId="5" borderId="7" xfId="0" applyFill="1" applyBorder="1" applyAlignment="1">
      <alignment wrapText="1"/>
    </xf>
    <xf numFmtId="0" fontId="0" fillId="5" borderId="9" xfId="0" applyFill="1" applyBorder="1"/>
    <xf numFmtId="0" fontId="0" fillId="0" borderId="0" xfId="0" applyAlignment="1"/>
    <xf numFmtId="0" fontId="0" fillId="5" borderId="9" xfId="0" applyFill="1" applyBorder="1" applyAlignment="1">
      <alignment wrapText="1"/>
    </xf>
    <xf numFmtId="0" fontId="0" fillId="3" borderId="2" xfId="0" applyFill="1" applyBorder="1" applyAlignment="1">
      <alignment horizontal="center" vertical="center" wrapText="1"/>
    </xf>
    <xf numFmtId="0" fontId="0" fillId="0" borderId="0" xfId="0" applyAlignment="1">
      <alignment wrapText="1"/>
    </xf>
    <xf numFmtId="44" fontId="0" fillId="0" borderId="0" xfId="1" applyFont="1"/>
    <xf numFmtId="0" fontId="0" fillId="6" borderId="0" xfId="0" applyFill="1" applyAlignment="1">
      <alignment horizontal="center"/>
    </xf>
    <xf numFmtId="0" fontId="0" fillId="6" borderId="0" xfId="0" applyFill="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2" xfId="0" applyNumberFormat="1" applyBorder="1"/>
    <xf numFmtId="164" fontId="0" fillId="0" borderId="2" xfId="0" applyNumberFormat="1" applyFont="1" applyBorder="1"/>
    <xf numFmtId="164" fontId="0" fillId="0" borderId="0" xfId="0" applyNumberFormat="1"/>
    <xf numFmtId="1" fontId="0" fillId="0" borderId="0" xfId="0" applyNumberFormat="1" applyFont="1" applyFill="1" applyBorder="1"/>
    <xf numFmtId="164" fontId="0" fillId="0" borderId="0" xfId="0" applyNumberFormat="1" applyAlignment="1">
      <alignment horizontal="right"/>
    </xf>
    <xf numFmtId="0" fontId="0" fillId="0" borderId="0" xfId="0" applyAlignment="1">
      <alignment horizontal="left" indent="1"/>
    </xf>
    <xf numFmtId="44" fontId="0" fillId="0" borderId="0" xfId="0" applyNumberFormat="1"/>
    <xf numFmtId="10" fontId="0" fillId="0" borderId="0" xfId="0" applyNumberFormat="1"/>
    <xf numFmtId="0" fontId="0" fillId="7" borderId="0" xfId="0" applyFill="1" applyAlignment="1"/>
    <xf numFmtId="0" fontId="15" fillId="7" borderId="0" xfId="0" applyFont="1" applyFill="1" applyAlignment="1">
      <alignment horizontal="left"/>
    </xf>
    <xf numFmtId="0" fontId="0" fillId="7" borderId="0" xfId="0" applyFill="1"/>
    <xf numFmtId="0" fontId="0" fillId="8" borderId="0" xfId="0" applyFill="1"/>
    <xf numFmtId="0" fontId="14" fillId="8" borderId="0" xfId="0" applyFont="1" applyFill="1" applyAlignment="1">
      <alignment horizontal="center"/>
    </xf>
    <xf numFmtId="0" fontId="0" fillId="8" borderId="0" xfId="0" applyFill="1" applyAlignment="1"/>
    <xf numFmtId="0" fontId="14" fillId="8" borderId="0" xfId="0" applyFont="1" applyFill="1" applyAlignment="1"/>
    <xf numFmtId="0" fontId="1" fillId="0" borderId="0" xfId="0" applyFont="1" applyFill="1" applyAlignment="1">
      <alignment horizontal="center" vertical="center" wrapText="1"/>
    </xf>
    <xf numFmtId="0" fontId="17" fillId="9" borderId="0" xfId="0" applyFont="1" applyFill="1" applyAlignment="1">
      <alignment horizontal="left"/>
    </xf>
    <xf numFmtId="0" fontId="17" fillId="9" borderId="0" xfId="0" applyNumberFormat="1" applyFont="1" applyFill="1"/>
    <xf numFmtId="164" fontId="17" fillId="9" borderId="0" xfId="0" applyNumberFormat="1" applyFont="1" applyFill="1" applyAlignment="1">
      <alignment horizontal="right"/>
    </xf>
    <xf numFmtId="0" fontId="0" fillId="0" borderId="0" xfId="0" applyFill="1"/>
    <xf numFmtId="0" fontId="17" fillId="7" borderId="0" xfId="0" applyFont="1" applyFill="1" applyAlignment="1">
      <alignment horizontal="left"/>
    </xf>
    <xf numFmtId="0" fontId="17" fillId="7" borderId="0" xfId="0" applyNumberFormat="1" applyFont="1" applyFill="1"/>
    <xf numFmtId="164" fontId="17" fillId="7" borderId="0" xfId="0" applyNumberFormat="1" applyFont="1" applyFill="1" applyAlignment="1">
      <alignment horizontal="right"/>
    </xf>
    <xf numFmtId="0" fontId="2" fillId="7" borderId="0" xfId="0" applyFont="1" applyFill="1"/>
    <xf numFmtId="0" fontId="2" fillId="7" borderId="0" xfId="0" applyFont="1" applyFill="1" applyAlignment="1">
      <alignment horizontal="center" wrapText="1"/>
    </xf>
    <xf numFmtId="0" fontId="16" fillId="7" borderId="0" xfId="0" applyFont="1" applyFill="1" applyAlignment="1">
      <alignment horizontal="left"/>
    </xf>
    <xf numFmtId="164" fontId="16" fillId="7" borderId="0" xfId="0" applyNumberFormat="1" applyFont="1" applyFill="1" applyAlignment="1">
      <alignment horizontal="center"/>
    </xf>
    <xf numFmtId="0" fontId="19" fillId="0" borderId="0" xfId="0" applyFont="1"/>
    <xf numFmtId="165" fontId="0" fillId="0" borderId="0" xfId="0" applyNumberFormat="1"/>
    <xf numFmtId="166" fontId="0" fillId="0" borderId="0" xfId="0" applyNumberFormat="1"/>
    <xf numFmtId="44" fontId="0" fillId="0" borderId="0" xfId="0" pivotButton="1" applyNumberFormat="1"/>
    <xf numFmtId="44" fontId="0" fillId="0" borderId="0" xfId="0" applyNumberFormat="1" applyAlignment="1">
      <alignment horizontal="left"/>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18" fillId="7" borderId="0" xfId="0" applyFont="1" applyFill="1" applyAlignment="1">
      <alignment horizontal="center" vertical="center"/>
    </xf>
    <xf numFmtId="0" fontId="1" fillId="7" borderId="0" xfId="0" applyNumberFormat="1" applyFont="1" applyFill="1" applyAlignment="1">
      <alignment horizontal="left"/>
    </xf>
    <xf numFmtId="0" fontId="20" fillId="0" borderId="0" xfId="0" pivotButton="1" applyFont="1" applyAlignment="1">
      <alignment horizontal="left"/>
    </xf>
    <xf numFmtId="0" fontId="20" fillId="0" borderId="0" xfId="0" applyFont="1" applyAlignment="1">
      <alignment horizontal="left"/>
    </xf>
    <xf numFmtId="0" fontId="2" fillId="7" borderId="0" xfId="0" applyFont="1" applyFill="1" applyAlignment="1">
      <alignment horizontal="left"/>
    </xf>
  </cellXfs>
  <cellStyles count="2">
    <cellStyle name="Currency" xfId="1" builtinId="4"/>
    <cellStyle name="Normal" xfId="0" builtinId="0"/>
  </cellStyles>
  <dxfs count="163">
    <dxf>
      <font>
        <b/>
      </font>
    </dxf>
    <dxf>
      <alignment horizontal="left" readingOrder="0"/>
    </dxf>
    <dxf>
      <alignment horizontal="left" readingOrder="0"/>
    </dxf>
    <dxf>
      <fill>
        <patternFill>
          <bgColor auto="1"/>
        </patternFill>
      </fill>
    </dxf>
    <dxf>
      <fill>
        <patternFill>
          <bgColor auto="1"/>
        </patternFill>
      </fill>
    </dxf>
    <dxf>
      <fill>
        <patternFill patternType="solid">
          <bgColor theme="4" tint="0.79998168889431442"/>
        </patternFill>
      </fill>
    </dxf>
    <dxf>
      <fill>
        <patternFill patternType="solid">
          <bgColor theme="4" tint="0.79998168889431442"/>
        </patternFill>
      </fill>
    </dxf>
    <dxf>
      <font>
        <color theme="0"/>
      </font>
    </dxf>
    <dxf>
      <font>
        <b/>
      </font>
    </dxf>
    <dxf>
      <font>
        <b/>
      </font>
    </dxf>
    <dxf>
      <font>
        <b/>
      </font>
    </dxf>
    <dxf>
      <font>
        <b/>
      </font>
    </dxf>
    <dxf>
      <font>
        <sz val="12"/>
      </font>
    </dxf>
    <dxf>
      <font>
        <sz val="12"/>
      </font>
    </dxf>
    <dxf>
      <font>
        <sz val="12"/>
      </font>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alignment horizontal="left" readingOrder="0"/>
    </dxf>
    <dxf>
      <fill>
        <patternFill>
          <bgColor auto="1"/>
        </patternFill>
      </fill>
    </dxf>
    <dxf>
      <fill>
        <patternFill>
          <bgColor auto="1"/>
        </patternFill>
      </fill>
    </dxf>
    <dxf>
      <fill>
        <patternFill patternType="solid">
          <bgColor theme="4" tint="0.79998168889431442"/>
        </patternFill>
      </fill>
    </dxf>
    <dxf>
      <fill>
        <patternFill patternType="solid">
          <bgColor theme="4" tint="0.79998168889431442"/>
        </patternFill>
      </fill>
    </dxf>
    <dxf>
      <font>
        <color theme="0"/>
      </font>
    </dxf>
    <dxf>
      <font>
        <b/>
      </font>
    </dxf>
    <dxf>
      <font>
        <b/>
      </font>
    </dxf>
    <dxf>
      <font>
        <b/>
      </font>
    </dxf>
    <dxf>
      <font>
        <b/>
      </font>
    </dxf>
    <dxf>
      <font>
        <sz val="12"/>
      </font>
    </dxf>
    <dxf>
      <font>
        <sz val="12"/>
      </font>
    </dxf>
    <dxf>
      <font>
        <sz val="12"/>
      </font>
    </dxf>
    <dxf>
      <alignment horizontal="center" readingOrder="0"/>
    </dxf>
    <dxf>
      <alignment horizontal="center" readingOrder="0"/>
    </dxf>
    <dxf>
      <alignment horizont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font>
        <b/>
        <sz val="11"/>
        <color theme="1"/>
      </font>
    </dxf>
    <dxf>
      <fill>
        <patternFill patternType="solid">
          <fgColor theme="0"/>
          <bgColor theme="5"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alignment horizontal="left" readingOrder="0"/>
    </dxf>
    <dxf>
      <alignment horizontal="left" readingOrder="0"/>
    </dxf>
    <dxf>
      <numFmt numFmtId="166" formatCode="_(&quot;$&quot;* #,##0_);_(&quot;$&quot;* \(#,##0\);_(&quot;$&quot;* &quot;-&quot;??_);_(@_)"/>
    </dxf>
    <dxf>
      <numFmt numFmtId="165" formatCode="_(&quot;$&quot;* #,##0.0_);_(&quot;$&quot;* \(#,##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0.0"/>
    </dxf>
    <dxf>
      <numFmt numFmtId="2" formatCode="0.00"/>
    </dxf>
    <dxf>
      <numFmt numFmtId="164" formatCode="0.0"/>
    </dxf>
    <dxf>
      <alignment horizontal="right" readingOrder="0"/>
    </dxf>
    <dxf>
      <font>
        <b val="0"/>
        <i val="0"/>
        <strike val="0"/>
        <condense val="0"/>
        <extend val="0"/>
        <outline val="0"/>
        <shadow val="0"/>
        <u val="none"/>
        <vertAlign val="baseline"/>
        <sz val="11"/>
        <color theme="1"/>
        <name val="Calibri"/>
        <scheme val="minor"/>
      </font>
    </dxf>
    <dxf>
      <numFmt numFmtId="19" formatCode="m/d/yyyy"/>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6" formatCode="_(&quot;$&quot;* #,##0_);_(&quot;$&quot;* \(#,##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alignment horizontal="center" readingOrder="0"/>
    </dxf>
    <dxf>
      <numFmt numFmtId="19" formatCode="m/d/yyyy"/>
    </dxf>
    <dxf>
      <numFmt numFmtId="0" formatCode="General"/>
    </dxf>
    <dxf>
      <numFmt numFmtId="0" formatCode="General"/>
    </dxf>
    <dxf>
      <numFmt numFmtId="0" formatCode="General"/>
      <alignment horizontal="center" vertical="bottom" textRotation="0" wrapText="0" indent="0" justifyLastLine="0" shrinkToFit="0" readingOrder="0"/>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solid">
          <bgColor theme="8" tint="0.79998168889431442"/>
        </patternFill>
      </fill>
    </dxf>
    <dxf>
      <fill>
        <patternFill patternType="solid">
          <bgColor theme="8" tint="0.79998168889431442"/>
        </patternFill>
      </fill>
    </dxf>
    <dxf>
      <alignment horizontal="center" readingOrder="0"/>
    </dxf>
    <dxf>
      <alignment horizontal="center" readingOrder="0"/>
    </dxf>
    <dxf>
      <alignment vertical="center" readingOrder="0"/>
    </dxf>
    <dxf>
      <alignment vertical="center" readingOrder="0"/>
    </dxf>
    <dxf>
      <font>
        <b/>
      </font>
    </dxf>
    <dxf>
      <font>
        <b/>
      </font>
    </dxf>
    <dxf>
      <font>
        <color theme="0"/>
      </font>
    </dxf>
    <dxf>
      <font>
        <color theme="0"/>
      </font>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3" tint="-0.249977111117893"/>
      </font>
    </dxf>
    <dxf>
      <font>
        <color theme="3" tint="-0.249977111117893"/>
      </font>
    </dxf>
    <dxf>
      <font>
        <color theme="3" tint="-0.249977111117893"/>
      </font>
    </dxf>
    <dxf>
      <font>
        <color theme="3" tint="-0.249977111117893"/>
      </font>
    </dxf>
    <dxf>
      <font>
        <color theme="3" tint="-0.249977111117893"/>
      </font>
    </dxf>
    <dxf>
      <font>
        <color theme="3" tint="-0.249977111117893"/>
      </font>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alignment wrapText="1" readingOrder="0"/>
    </dxf>
    <dxf>
      <alignment wrapText="1" readingOrder="0"/>
    </dxf>
    <dxf>
      <fill>
        <patternFill>
          <bgColor theme="4" tint="0.79998168889431442"/>
        </patternFill>
      </fill>
    </dxf>
    <dxf>
      <fill>
        <patternFill>
          <bgColor theme="4" tint="0.79998168889431442"/>
        </patternFill>
      </fill>
    </dxf>
    <dxf>
      <numFmt numFmtId="164" formatCode="0.0"/>
    </dxf>
    <dxf>
      <alignment horizontal="right" readingOrder="0"/>
    </dxf>
  </dxfs>
  <tableStyles count="1" defaultTableStyle="TableStyleMedium2" defaultPivotStyle="PivotStyleLight16">
    <tableStyle name="Timeline Style 1" pivot="0" table="0" count="8">
      <tableStyleElement type="wholeTable" dxfId="52"/>
      <tableStyleElement type="headerRow" dxfId="51"/>
    </tableStyle>
  </tableStyles>
  <colors>
    <mruColors>
      <color rgb="FF860000"/>
      <color rgb="FFF9D9E7"/>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powerPivotData" Target="model/item.data"/><Relationship Id="rId39" Type="http://schemas.openxmlformats.org/officeDocument/2006/relationships/customXml" Target="../customXml/item12.xml"/><Relationship Id="rId3" Type="http://schemas.openxmlformats.org/officeDocument/2006/relationships/worksheet" Target="worksheets/sheet3.xml"/><Relationship Id="rId21" Type="http://schemas.microsoft.com/office/2011/relationships/timelineCache" Target="timelineCaches/timelineCache1.xml"/><Relationship Id="rId34" Type="http://schemas.openxmlformats.org/officeDocument/2006/relationships/customXml" Target="../customXml/item7.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8.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 2 Solution.xlsx]Patients_by_province!PivotTable7</c:name>
    <c:fmtId val="3"/>
  </c:pivotSource>
  <c:chart>
    <c:autoTitleDeleted val="0"/>
    <c:pivotFmts>
      <c:pivotFmt>
        <c:idx val="0"/>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727686581550186"/>
          <c:y val="9.6401528348779408E-2"/>
          <c:w val="0.46796804245623141"/>
          <c:h val="0.88709497595986331"/>
        </c:manualLayout>
      </c:layout>
      <c:barChart>
        <c:barDir val="bar"/>
        <c:grouping val="clustered"/>
        <c:varyColors val="0"/>
        <c:ser>
          <c:idx val="0"/>
          <c:order val="0"/>
          <c:tx>
            <c:strRef>
              <c:f>Patients_by_province!$B$21</c:f>
              <c:strCache>
                <c:ptCount val="1"/>
                <c:pt idx="0">
                  <c:v>Average Recovery Days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Patients_by_province!$A$22:$A$27</c:f>
              <c:strCache>
                <c:ptCount val="5"/>
                <c:pt idx="0">
                  <c:v>China</c:v>
                </c:pt>
                <c:pt idx="1">
                  <c:v>Korea</c:v>
                </c:pt>
                <c:pt idx="2">
                  <c:v>Spain</c:v>
                </c:pt>
                <c:pt idx="3">
                  <c:v>Thailand</c:v>
                </c:pt>
                <c:pt idx="4">
                  <c:v>United States</c:v>
                </c:pt>
              </c:strCache>
            </c:strRef>
          </c:cat>
          <c:val>
            <c:numRef>
              <c:f>Patients_by_province!$B$22:$B$27</c:f>
              <c:numCache>
                <c:formatCode>0.0</c:formatCode>
                <c:ptCount val="5"/>
                <c:pt idx="0">
                  <c:v>15.875</c:v>
                </c:pt>
                <c:pt idx="1">
                  <c:v>24.302341137123747</c:v>
                </c:pt>
                <c:pt idx="2">
                  <c:v>49</c:v>
                </c:pt>
                <c:pt idx="3">
                  <c:v>32</c:v>
                </c:pt>
                <c:pt idx="4">
                  <c:v>29</c:v>
                </c:pt>
              </c:numCache>
            </c:numRef>
          </c:val>
          <c:extLst>
            <c:ext xmlns:c16="http://schemas.microsoft.com/office/drawing/2014/chart" uri="{C3380CC4-5D6E-409C-BE32-E72D297353CC}">
              <c16:uniqueId val="{00000000-E3D1-45A8-820B-6F5531FF2FF2}"/>
            </c:ext>
          </c:extLst>
        </c:ser>
        <c:ser>
          <c:idx val="1"/>
          <c:order val="1"/>
          <c:tx>
            <c:strRef>
              <c:f>Patients_by_province!$C$21</c:f>
              <c:strCache>
                <c:ptCount val="1"/>
                <c:pt idx="0">
                  <c:v>Median Recovery Days</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Patients_by_province!$A$22:$A$27</c:f>
              <c:strCache>
                <c:ptCount val="5"/>
                <c:pt idx="0">
                  <c:v>China</c:v>
                </c:pt>
                <c:pt idx="1">
                  <c:v>Korea</c:v>
                </c:pt>
                <c:pt idx="2">
                  <c:v>Spain</c:v>
                </c:pt>
                <c:pt idx="3">
                  <c:v>Thailand</c:v>
                </c:pt>
                <c:pt idx="4">
                  <c:v>United States</c:v>
                </c:pt>
              </c:strCache>
            </c:strRef>
          </c:cat>
          <c:val>
            <c:numRef>
              <c:f>Patients_by_province!$C$22:$C$27</c:f>
              <c:numCache>
                <c:formatCode>0.0</c:formatCode>
                <c:ptCount val="5"/>
                <c:pt idx="0">
                  <c:v>16.5</c:v>
                </c:pt>
                <c:pt idx="1">
                  <c:v>22</c:v>
                </c:pt>
                <c:pt idx="2">
                  <c:v>49</c:v>
                </c:pt>
                <c:pt idx="3">
                  <c:v>32</c:v>
                </c:pt>
                <c:pt idx="4">
                  <c:v>26</c:v>
                </c:pt>
              </c:numCache>
            </c:numRef>
          </c:val>
          <c:extLst>
            <c:ext xmlns:c16="http://schemas.microsoft.com/office/drawing/2014/chart" uri="{C3380CC4-5D6E-409C-BE32-E72D297353CC}">
              <c16:uniqueId val="{00000001-E3D1-45A8-820B-6F5531FF2FF2}"/>
            </c:ext>
          </c:extLst>
        </c:ser>
        <c:dLbls>
          <c:dLblPos val="outEnd"/>
          <c:showLegendKey val="0"/>
          <c:showVal val="1"/>
          <c:showCatName val="0"/>
          <c:showSerName val="0"/>
          <c:showPercent val="0"/>
          <c:showBubbleSize val="0"/>
        </c:dLbls>
        <c:gapWidth val="100"/>
        <c:axId val="1201071496"/>
        <c:axId val="1201065592"/>
      </c:barChart>
      <c:catAx>
        <c:axId val="12010714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201065592"/>
        <c:crosses val="autoZero"/>
        <c:auto val="1"/>
        <c:lblAlgn val="ctr"/>
        <c:lblOffset val="100"/>
        <c:noMultiLvlLbl val="0"/>
      </c:catAx>
      <c:valAx>
        <c:axId val="1201065592"/>
        <c:scaling>
          <c:orientation val="minMax"/>
        </c:scaling>
        <c:delete val="1"/>
        <c:axPos val="b"/>
        <c:numFmt formatCode="0.0" sourceLinked="1"/>
        <c:majorTickMark val="none"/>
        <c:minorTickMark val="none"/>
        <c:tickLblPos val="nextTo"/>
        <c:crossAx val="1201071496"/>
        <c:crosses val="autoZero"/>
        <c:crossBetween val="between"/>
      </c:valAx>
      <c:spPr>
        <a:noFill/>
        <a:ln>
          <a:noFill/>
        </a:ln>
        <a:effectLst/>
      </c:spPr>
    </c:plotArea>
    <c:legend>
      <c:legendPos val="r"/>
      <c:layout>
        <c:manualLayout>
          <c:xMode val="edge"/>
          <c:yMode val="edge"/>
          <c:x val="0.69623806639554675"/>
          <c:y val="6.9112489257426917E-3"/>
          <c:w val="0.3005644486746849"/>
          <c:h val="0.50636192599818819"/>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tx2">
        <a:lumMod val="20000"/>
        <a:lumOff val="80000"/>
      </a:schemeClr>
    </a:solidFill>
    <a:ln w="9525" cap="flat" cmpd="sng" algn="ctr">
      <a:solidFill>
        <a:schemeClr val="tx2">
          <a:lumMod val="15000"/>
          <a:lumOff val="8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 2 Solution.xlsx]Korea_Export!PivotTable6</c:name>
    <c:fmtId val="2"/>
  </c:pivotSource>
  <c:chart>
    <c:title>
      <c:tx>
        <c:rich>
          <a:bodyPr rot="0" spcFirstLastPara="1" vertOverflow="ellipsis" vert="horz" wrap="square" anchor="ctr" anchorCtr="1"/>
          <a:lstStyle/>
          <a:p>
            <a:pPr>
              <a:defRPr sz="1100" b="1" i="0" u="none" strike="noStrike" kern="1200" cap="all" spc="150" baseline="0">
                <a:solidFill>
                  <a:schemeClr val="tx2">
                    <a:lumMod val="75000"/>
                  </a:schemeClr>
                </a:solidFill>
                <a:latin typeface="+mn-lt"/>
                <a:ea typeface="+mn-ea"/>
                <a:cs typeface="+mn-cs"/>
              </a:defRPr>
            </a:pPr>
            <a:r>
              <a:rPr lang="en-US" sz="1100">
                <a:solidFill>
                  <a:schemeClr val="tx2">
                    <a:lumMod val="75000"/>
                  </a:schemeClr>
                </a:solidFill>
              </a:rPr>
              <a:t>Economic effects of covid-19, export in Dollars</a:t>
            </a:r>
          </a:p>
        </c:rich>
      </c:tx>
      <c:layout>
        <c:manualLayout>
          <c:xMode val="edge"/>
          <c:yMode val="edge"/>
          <c:x val="0.15413076047897448"/>
          <c:y val="9.6339113680154135E-3"/>
        </c:manualLayout>
      </c:layout>
      <c:overlay val="0"/>
      <c:spPr>
        <a:noFill/>
        <a:ln>
          <a:noFill/>
        </a:ln>
        <a:effectLst/>
      </c:spPr>
      <c:txPr>
        <a:bodyPr rot="0" spcFirstLastPara="1" vertOverflow="ellipsis" vert="horz" wrap="square" anchor="ctr" anchorCtr="1"/>
        <a:lstStyle/>
        <a:p>
          <a:pPr>
            <a:defRPr sz="1100" b="1" i="0" u="none" strike="noStrike" kern="1200" cap="all" spc="150" baseline="0">
              <a:solidFill>
                <a:schemeClr val="tx2">
                  <a:lumMod val="75000"/>
                </a:schemeClr>
              </a:solidFill>
              <a:latin typeface="+mn-lt"/>
              <a:ea typeface="+mn-ea"/>
              <a:cs typeface="+mn-cs"/>
            </a:defRPr>
          </a:pPr>
          <a:endParaRPr lang="en-US"/>
        </a:p>
      </c:txPr>
    </c:title>
    <c:autoTitleDeleted val="0"/>
    <c:pivotFmts>
      <c:pivotFmt>
        <c:idx val="0"/>
      </c:pivotFmt>
      <c:pivotFmt>
        <c:idx val="1"/>
        <c:spPr>
          <a:solidFill>
            <a:schemeClr val="accent1"/>
          </a:solidFill>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pivotFmt>
      <c:pivotFmt>
        <c:idx val="2"/>
        <c:spPr>
          <a:solidFill>
            <a:schemeClr val="accent1"/>
          </a:solidFill>
          <a:ln w="38100" cap="flat" cmpd="dbl" algn="ctr">
            <a:solidFill>
              <a:schemeClr val="bg1">
                <a:lumMod val="95000"/>
              </a:schemeClr>
            </a:solidFill>
            <a:miter lim="800000"/>
          </a:ln>
          <a:effectLst/>
        </c:spPr>
        <c:marker>
          <c:symbol val="none"/>
        </c:marker>
      </c:pivotFmt>
      <c:pivotFmt>
        <c:idx val="3"/>
        <c:spPr>
          <a:solidFill>
            <a:schemeClr val="accent1"/>
          </a:solidFill>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pivotFmt>
      <c:pivotFmt>
        <c:idx val="4"/>
        <c:spPr>
          <a:solidFill>
            <a:schemeClr val="accent1"/>
          </a:solidFill>
          <a:ln w="38100" cap="flat" cmpd="dbl" algn="ctr">
            <a:solidFill>
              <a:schemeClr val="bg1">
                <a:lumMod val="95000"/>
              </a:schemeClr>
            </a:solidFill>
            <a:miter lim="800000"/>
          </a:ln>
          <a:effectLst/>
        </c:spPr>
        <c:marker>
          <c:symbol val="none"/>
        </c:marker>
      </c:pivotFmt>
      <c:pivotFmt>
        <c:idx val="5"/>
        <c:spPr>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pivotFmt>
      <c:pivotFmt>
        <c:idx val="6"/>
        <c:spPr>
          <a:ln w="38100" cap="flat" cmpd="dbl" algn="ctr">
            <a:solidFill>
              <a:schemeClr val="bg1">
                <a:lumMod val="95000"/>
              </a:schemeClr>
            </a:solidFill>
            <a:miter lim="800000"/>
          </a:ln>
          <a:effectLst/>
        </c:spPr>
        <c:marker>
          <c:symbol val="none"/>
        </c:marker>
      </c:pivotFmt>
    </c:pivotFmts>
    <c:plotArea>
      <c:layout>
        <c:manualLayout>
          <c:layoutTarget val="inner"/>
          <c:xMode val="edge"/>
          <c:yMode val="edge"/>
          <c:x val="0.34430795399502101"/>
          <c:y val="0.18044776119402986"/>
          <c:w val="0.6378093564484697"/>
          <c:h val="0.57714578440852793"/>
        </c:manualLayout>
      </c:layout>
      <c:lineChart>
        <c:grouping val="standard"/>
        <c:varyColors val="0"/>
        <c:ser>
          <c:idx val="0"/>
          <c:order val="0"/>
          <c:tx>
            <c:strRef>
              <c:f>Korea_Export!$E$2</c:f>
              <c:strCache>
                <c:ptCount val="1"/>
                <c:pt idx="0">
                  <c:v>Sum of Export_in_Dollars</c:v>
                </c:pt>
              </c:strCache>
            </c:strRef>
          </c:tx>
          <c:spPr>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dLbls>
            <c:delete val="1"/>
          </c:dLbls>
          <c:cat>
            <c:multiLvlStrRef>
              <c:f>Korea_Export!$D$3:$D$16</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Korea_Export!$E$3:$E$16</c:f>
              <c:numCache>
                <c:formatCode>_("$"* #,##0_);_("$"* \(#,##0\);_("$"* "-"??_);_(@_)</c:formatCode>
                <c:ptCount val="10"/>
                <c:pt idx="0">
                  <c:v>150576722824.30112</c:v>
                </c:pt>
                <c:pt idx="1">
                  <c:v>149157023812.41013</c:v>
                </c:pt>
                <c:pt idx="2">
                  <c:v>155391202756.8476</c:v>
                </c:pt>
                <c:pt idx="3">
                  <c:v>149475251685.83478</c:v>
                </c:pt>
                <c:pt idx="4">
                  <c:v>138398126437.8371</c:v>
                </c:pt>
                <c:pt idx="5">
                  <c:v>136199437754.68768</c:v>
                </c:pt>
                <c:pt idx="6">
                  <c:v>135488705526.08459</c:v>
                </c:pt>
                <c:pt idx="7">
                  <c:v>131988162146.1817</c:v>
                </c:pt>
                <c:pt idx="8">
                  <c:v>135825237405.82559</c:v>
                </c:pt>
                <c:pt idx="9">
                  <c:v>70865753992.84549</c:v>
                </c:pt>
              </c:numCache>
            </c:numRef>
          </c:val>
          <c:smooth val="0"/>
          <c:extLst>
            <c:ext xmlns:c16="http://schemas.microsoft.com/office/drawing/2014/chart" uri="{C3380CC4-5D6E-409C-BE32-E72D297353CC}">
              <c16:uniqueId val="{00000000-51A8-4FB4-93B3-DB083623C3BE}"/>
            </c:ext>
          </c:extLst>
        </c:ser>
        <c:ser>
          <c:idx val="1"/>
          <c:order val="1"/>
          <c:tx>
            <c:strRef>
              <c:f>Korea_Export!$F$2</c:f>
              <c:strCache>
                <c:ptCount val="1"/>
                <c:pt idx="0">
                  <c:v>%</c:v>
                </c:pt>
              </c:strCache>
            </c:strRef>
          </c:tx>
          <c:spPr>
            <a:ln w="38100" cap="flat" cmpd="dbl" algn="ctr">
              <a:solidFill>
                <a:schemeClr val="bg1">
                  <a:lumMod val="95000"/>
                </a:schemeClr>
              </a:solidFill>
              <a:miter lim="800000"/>
            </a:ln>
            <a:effectLst/>
          </c:spPr>
          <c:marker>
            <c:symbol val="none"/>
          </c:marker>
          <c:dLbls>
            <c:delete val="1"/>
          </c:dLbls>
          <c:cat>
            <c:multiLvlStrRef>
              <c:f>Korea_Export!$D$3:$D$16</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Korea_Export!$F$3:$F$16</c:f>
              <c:numCache>
                <c:formatCode>0.00%</c:formatCode>
                <c:ptCount val="10"/>
                <c:pt idx="0">
                  <c:v>0.24905172468595985</c:v>
                </c:pt>
                <c:pt idx="1">
                  <c:v>0.24670356302581417</c:v>
                </c:pt>
                <c:pt idx="2">
                  <c:v>0.2570148049561139</c:v>
                </c:pt>
                <c:pt idx="3">
                  <c:v>0.247229907332112</c:v>
                </c:pt>
                <c:pt idx="4">
                  <c:v>0.25531203521577928</c:v>
                </c:pt>
                <c:pt idx="5">
                  <c:v>0.25125597104100222</c:v>
                </c:pt>
                <c:pt idx="6">
                  <c:v>0.24994483702171619</c:v>
                </c:pt>
                <c:pt idx="7">
                  <c:v>0.24348715672150228</c:v>
                </c:pt>
                <c:pt idx="8">
                  <c:v>0.65714154490575871</c:v>
                </c:pt>
                <c:pt idx="9">
                  <c:v>0.34285845509424134</c:v>
                </c:pt>
              </c:numCache>
            </c:numRef>
          </c:val>
          <c:smooth val="0"/>
          <c:extLst>
            <c:ext xmlns:c16="http://schemas.microsoft.com/office/drawing/2014/chart" uri="{C3380CC4-5D6E-409C-BE32-E72D297353CC}">
              <c16:uniqueId val="{00000001-51A8-4FB4-93B3-DB083623C3BE}"/>
            </c:ext>
          </c:extLst>
        </c:ser>
        <c:dLbls>
          <c:dLblPos val="t"/>
          <c:showLegendKey val="0"/>
          <c:showVal val="1"/>
          <c:showCatName val="0"/>
          <c:showSerName val="0"/>
          <c:showPercent val="0"/>
          <c:showBubbleSize val="0"/>
        </c:dLbls>
        <c:marker val="1"/>
        <c:smooth val="0"/>
        <c:axId val="745131432"/>
        <c:axId val="745129136"/>
      </c:lineChart>
      <c:catAx>
        <c:axId val="745131432"/>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745129136"/>
        <c:crosses val="autoZero"/>
        <c:auto val="1"/>
        <c:lblAlgn val="ctr"/>
        <c:lblOffset val="100"/>
        <c:noMultiLvlLbl val="0"/>
      </c:catAx>
      <c:valAx>
        <c:axId val="74512913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_(&quot;$&quot;* #,##0_);_(&quot;$&quot;* \(#,##0\);_(&quot;$&quot;* &quot;-&quot;??_);_(@_)"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745131432"/>
        <c:crosses val="autoZero"/>
        <c:crossBetween val="between"/>
        <c:majorUnit val="50000000000"/>
      </c:valAx>
      <c:spPr>
        <a:noFill/>
        <a:ln>
          <a:noFill/>
        </a:ln>
        <a:effectLst/>
      </c:spPr>
    </c:plotArea>
    <c:plotVisOnly val="1"/>
    <c:dispBlanksAs val="gap"/>
    <c:showDLblsOverMax val="0"/>
  </c:chart>
  <c:spPr>
    <a:solidFill>
      <a:schemeClr val="bg1">
        <a:lumMod val="95000"/>
      </a:schemeClr>
    </a:solidFill>
    <a:ln w="9525" cap="flat" cmpd="sng" algn="ctr">
      <a:solidFill>
        <a:schemeClr val="accent1">
          <a:lumMod val="20000"/>
          <a:lumOff val="80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 2 Solution.xlsx]Additional_Calculations!PivotTable15</c:name>
    <c:fmtId val="8"/>
  </c:pivotSource>
  <c:chart>
    <c:title>
      <c:tx>
        <c:rich>
          <a:bodyPr rot="0" spcFirstLastPara="1" vertOverflow="ellipsis" vert="horz" wrap="square" anchor="ctr" anchorCtr="1"/>
          <a:lstStyle/>
          <a:p>
            <a:pPr>
              <a:defRPr sz="1400" b="1" i="0" u="none" strike="noStrike" kern="1200" spc="0" baseline="0">
                <a:solidFill>
                  <a:schemeClr val="tx2">
                    <a:lumMod val="75000"/>
                  </a:schemeClr>
                </a:solidFill>
                <a:latin typeface="+mn-lt"/>
                <a:ea typeface="+mn-ea"/>
                <a:cs typeface="+mn-cs"/>
              </a:defRPr>
            </a:pPr>
            <a:r>
              <a:rPr lang="en-US" b="1"/>
              <a:t>GDP by Province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50000"/>
            </a:schemeClr>
          </a:solidFill>
          <a:ln>
            <a:noFill/>
          </a:ln>
          <a:effectLst/>
        </c:spPr>
        <c:marker>
          <c:symbol val="none"/>
        </c:marker>
      </c:pivotFmt>
    </c:pivotFmts>
    <c:plotArea>
      <c:layout>
        <c:manualLayout>
          <c:layoutTarget val="inner"/>
          <c:xMode val="edge"/>
          <c:yMode val="edge"/>
          <c:x val="0.25905380577427822"/>
          <c:y val="0.15006774721341651"/>
          <c:w val="0.61262361983233105"/>
          <c:h val="0.73712121212121207"/>
        </c:manualLayout>
      </c:layout>
      <c:barChart>
        <c:barDir val="bar"/>
        <c:grouping val="clustered"/>
        <c:varyColors val="0"/>
        <c:ser>
          <c:idx val="0"/>
          <c:order val="0"/>
          <c:tx>
            <c:strRef>
              <c:f>Additional_Calculations!$B$9</c:f>
              <c:strCache>
                <c:ptCount val="1"/>
                <c:pt idx="0">
                  <c:v>Total</c:v>
                </c:pt>
              </c:strCache>
            </c:strRef>
          </c:tx>
          <c:spPr>
            <a:solidFill>
              <a:schemeClr val="accent2">
                <a:lumMod val="50000"/>
              </a:schemeClr>
            </a:solidFill>
            <a:ln>
              <a:noFill/>
            </a:ln>
            <a:effectLst/>
          </c:spPr>
          <c:invertIfNegative val="0"/>
          <c:cat>
            <c:strRef>
              <c:f>Additional_Calculations!$A$10:$A$27</c:f>
              <c:strCache>
                <c:ptCount val="17"/>
                <c:pt idx="0">
                  <c:v>Busan</c:v>
                </c:pt>
                <c:pt idx="1">
                  <c:v>Chungcheongbuk-do</c:v>
                </c:pt>
                <c:pt idx="2">
                  <c:v>Chungcheongnam-do</c:v>
                </c:pt>
                <c:pt idx="3">
                  <c:v>Daegu</c:v>
                </c:pt>
                <c:pt idx="4">
                  <c:v>Daejeon</c:v>
                </c:pt>
                <c:pt idx="5">
                  <c:v>Gangwon-do</c:v>
                </c:pt>
                <c:pt idx="6">
                  <c:v>Gwangju</c:v>
                </c:pt>
                <c:pt idx="7">
                  <c:v>Gyeonggi-do</c:v>
                </c:pt>
                <c:pt idx="8">
                  <c:v>Gyeongsangbuk-do</c:v>
                </c:pt>
                <c:pt idx="9">
                  <c:v>Gyeongsangnam-do</c:v>
                </c:pt>
                <c:pt idx="10">
                  <c:v>Incheon</c:v>
                </c:pt>
                <c:pt idx="11">
                  <c:v>Jeju-do</c:v>
                </c:pt>
                <c:pt idx="12">
                  <c:v>Jeollabuk-do</c:v>
                </c:pt>
                <c:pt idx="13">
                  <c:v>Jeollanam-do</c:v>
                </c:pt>
                <c:pt idx="14">
                  <c:v>Sejong</c:v>
                </c:pt>
                <c:pt idx="15">
                  <c:v>Seoul</c:v>
                </c:pt>
                <c:pt idx="16">
                  <c:v>Ulsan</c:v>
                </c:pt>
              </c:strCache>
            </c:strRef>
          </c:cat>
          <c:val>
            <c:numRef>
              <c:f>Additional_Calculations!$B$10:$B$27</c:f>
              <c:numCache>
                <c:formatCode>_("$"* #,##0_);_("$"* \(#,##0\);_("$"* "-"??_);_(@_)</c:formatCode>
                <c:ptCount val="17"/>
                <c:pt idx="0">
                  <c:v>928380</c:v>
                </c:pt>
                <c:pt idx="1">
                  <c:v>320830</c:v>
                </c:pt>
                <c:pt idx="2">
                  <c:v>669585</c:v>
                </c:pt>
                <c:pt idx="3">
                  <c:v>567930</c:v>
                </c:pt>
                <c:pt idx="4">
                  <c:v>246426</c:v>
                </c:pt>
                <c:pt idx="5">
                  <c:v>238440</c:v>
                </c:pt>
                <c:pt idx="6">
                  <c:v>115488</c:v>
                </c:pt>
                <c:pt idx="7">
                  <c:v>5108592</c:v>
                </c:pt>
                <c:pt idx="8">
                  <c:v>1355748</c:v>
                </c:pt>
                <c:pt idx="9">
                  <c:v>1232470</c:v>
                </c:pt>
                <c:pt idx="10">
                  <c:v>647171</c:v>
                </c:pt>
                <c:pt idx="11">
                  <c:v>58005</c:v>
                </c:pt>
                <c:pt idx="12">
                  <c:v>160800</c:v>
                </c:pt>
                <c:pt idx="13">
                  <c:v>389935</c:v>
                </c:pt>
                <c:pt idx="14">
                  <c:v>76584</c:v>
                </c:pt>
                <c:pt idx="15">
                  <c:v>7757035</c:v>
                </c:pt>
                <c:pt idx="16">
                  <c:v>325792</c:v>
                </c:pt>
              </c:numCache>
            </c:numRef>
          </c:val>
          <c:extLst>
            <c:ext xmlns:c16="http://schemas.microsoft.com/office/drawing/2014/chart" uri="{C3380CC4-5D6E-409C-BE32-E72D297353CC}">
              <c16:uniqueId val="{00000000-AC70-4C16-9802-3380A9DAE3DB}"/>
            </c:ext>
          </c:extLst>
        </c:ser>
        <c:dLbls>
          <c:showLegendKey val="0"/>
          <c:showVal val="0"/>
          <c:showCatName val="0"/>
          <c:showSerName val="0"/>
          <c:showPercent val="0"/>
          <c:showBubbleSize val="0"/>
        </c:dLbls>
        <c:gapWidth val="56"/>
        <c:axId val="256680143"/>
        <c:axId val="256679487"/>
      </c:barChart>
      <c:catAx>
        <c:axId val="256680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75000"/>
                  </a:schemeClr>
                </a:solidFill>
                <a:latin typeface="+mn-lt"/>
                <a:ea typeface="+mn-ea"/>
                <a:cs typeface="+mn-cs"/>
              </a:defRPr>
            </a:pPr>
            <a:endParaRPr lang="en-US"/>
          </a:p>
        </c:txPr>
        <c:crossAx val="256679487"/>
        <c:crosses val="autoZero"/>
        <c:auto val="1"/>
        <c:lblAlgn val="ctr"/>
        <c:lblOffset val="100"/>
        <c:noMultiLvlLbl val="0"/>
      </c:catAx>
      <c:valAx>
        <c:axId val="256679487"/>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75000"/>
                  </a:schemeClr>
                </a:solidFill>
                <a:latin typeface="+mn-lt"/>
                <a:ea typeface="+mn-ea"/>
                <a:cs typeface="+mn-cs"/>
              </a:defRPr>
            </a:pPr>
            <a:endParaRPr lang="en-US"/>
          </a:p>
        </c:txPr>
        <c:crossAx val="256680143"/>
        <c:crosses val="autoZero"/>
        <c:crossBetween val="between"/>
      </c:valAx>
      <c:spPr>
        <a:noFill/>
        <a:ln>
          <a:noFill/>
        </a:ln>
        <a:effectLst/>
      </c:spPr>
    </c:plotArea>
    <c:plotVisOnly val="1"/>
    <c:dispBlanksAs val="gap"/>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solidFill>
            <a:schemeClr val="tx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 2 Solution.xlsx]Additional_Calculations!PivotTable13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Infected Cases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layout/>
          <c:showLegendKey val="0"/>
          <c:showVal val="0"/>
          <c:showCatName val="0"/>
          <c:showSerName val="0"/>
          <c:showPercent val="1"/>
          <c:showBubbleSize val="0"/>
          <c:extLst>
            <c:ext xmlns:c15="http://schemas.microsoft.com/office/drawing/2012/chart" uri="{CE6537A1-D6FC-4f65-9D91-7224C49458BB}">
              <c15:layout/>
            </c:ext>
          </c:extLst>
        </c:dLbl>
      </c:pivotFmt>
      <c:pivotFmt>
        <c:idx val="8"/>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
      </c:pivotFmt>
      <c:pivotFmt>
        <c:idx val="9"/>
        <c:spPr>
          <a:solidFill>
            <a:schemeClr val="tx2">
              <a:lumMod val="75000"/>
            </a:schemeClr>
          </a:solidFill>
          <a:ln>
            <a:noFill/>
          </a:ln>
          <a:effectLst>
            <a:outerShdw blurRad="254000" sx="102000" sy="102000" algn="ctr" rotWithShape="0">
              <a:prstClr val="black">
                <a:alpha val="20000"/>
              </a:prstClr>
            </a:outerShdw>
          </a:effectLst>
        </c:spPr>
      </c:pivotFmt>
      <c:pivotFmt>
        <c:idx val="10"/>
        <c:spPr>
          <a:solidFill>
            <a:srgbClr val="860000"/>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tx2">
              <a:lumMod val="75000"/>
            </a:schemeClr>
          </a:solidFill>
          <a:ln>
            <a:noFill/>
          </a:ln>
          <a:effectLst>
            <a:outerShdw blurRad="254000" sx="102000" sy="102000" algn="ctr" rotWithShape="0">
              <a:prstClr val="black">
                <a:alpha val="20000"/>
              </a:prstClr>
            </a:outerShdw>
          </a:effectLst>
        </c:spPr>
      </c:pivotFmt>
      <c:pivotFmt>
        <c:idx val="13"/>
        <c:spPr>
          <a:solidFill>
            <a:srgbClr val="86000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675257731958763"/>
          <c:y val="0.27414120888847843"/>
          <c:w val="0.52320399383066807"/>
          <c:h val="0.59531715427067222"/>
        </c:manualLayout>
      </c:layout>
      <c:doughnutChart>
        <c:varyColors val="1"/>
        <c:ser>
          <c:idx val="0"/>
          <c:order val="0"/>
          <c:tx>
            <c:strRef>
              <c:f>Additional_Calculations!$B$2</c:f>
              <c:strCache>
                <c:ptCount val="1"/>
                <c:pt idx="0">
                  <c:v>Total</c:v>
                </c:pt>
              </c:strCache>
            </c:strRef>
          </c:tx>
          <c:dPt>
            <c:idx val="0"/>
            <c:bubble3D val="0"/>
            <c:spPr>
              <a:solidFill>
                <a:schemeClr val="tx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2A8-48F1-9133-47014CD20C21}"/>
              </c:ext>
            </c:extLst>
          </c:dPt>
          <c:dPt>
            <c:idx val="1"/>
            <c:bubble3D val="0"/>
            <c:spPr>
              <a:solidFill>
                <a:srgbClr val="86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2A8-48F1-9133-47014CD20C2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Additional_Calculations!$A$3:$A$5</c:f>
              <c:strCache>
                <c:ptCount val="2"/>
                <c:pt idx="0">
                  <c:v>female</c:v>
                </c:pt>
                <c:pt idx="1">
                  <c:v>male</c:v>
                </c:pt>
              </c:strCache>
            </c:strRef>
          </c:cat>
          <c:val>
            <c:numRef>
              <c:f>Additional_Calculations!$B$3:$B$5</c:f>
              <c:numCache>
                <c:formatCode>General</c:formatCode>
                <c:ptCount val="2"/>
                <c:pt idx="0">
                  <c:v>877</c:v>
                </c:pt>
                <c:pt idx="1">
                  <c:v>631</c:v>
                </c:pt>
              </c:numCache>
            </c:numRef>
          </c:val>
          <c:extLst>
            <c:ext xmlns:c16="http://schemas.microsoft.com/office/drawing/2014/chart" uri="{C3380CC4-5D6E-409C-BE32-E72D297353CC}">
              <c16:uniqueId val="{00000004-D2A8-48F1-9133-47014CD20C21}"/>
            </c:ext>
          </c:extLst>
        </c:ser>
        <c:dLbls>
          <c:showLegendKey val="0"/>
          <c:showVal val="0"/>
          <c:showCatName val="0"/>
          <c:showSerName val="0"/>
          <c:showPercent val="1"/>
          <c:showBubbleSize val="0"/>
          <c:showLeaderLines val="1"/>
        </c:dLbls>
        <c:firstSliceAng val="0"/>
        <c:holeSize val="69"/>
      </c:doughnutChart>
      <c:spPr>
        <a:noFill/>
        <a:ln>
          <a:noFill/>
        </a:ln>
        <a:effectLst/>
      </c:spPr>
    </c:plotArea>
    <c:legend>
      <c:legendPos val="r"/>
      <c:layout>
        <c:manualLayout>
          <c:xMode val="edge"/>
          <c:yMode val="edge"/>
          <c:x val="0.64409355964938353"/>
          <c:y val="0.29548064304461941"/>
          <c:w val="0.30480581141979896"/>
          <c:h val="0.2891166338582676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r>
              <a:rPr lang="en-US"/>
              <a:t>Average Recovery Days by Province </a:t>
            </a:r>
            <a:r>
              <a:rPr lang="en-US" sz="1260" b="1" i="0" u="none" strike="noStrike" baseline="0">
                <a:effectLst/>
              </a:rPr>
              <a:t>(+/- 1 Std.Dev.)</a:t>
            </a:r>
            <a:endParaRPr lang="en-US"/>
          </a:p>
        </c:rich>
      </c:tx>
      <c:layout/>
      <c:overlay val="0"/>
      <c:spPr>
        <a:noFill/>
        <a:ln>
          <a:noFill/>
        </a:ln>
        <a:effectLst/>
      </c:spPr>
      <c:txPr>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984189476315462E-2"/>
          <c:y val="0.15845047970698578"/>
          <c:w val="0.93373406449193852"/>
          <c:h val="0.47091804202440796"/>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errBars>
            <c:errBarType val="both"/>
            <c:errValType val="cust"/>
            <c:noEndCap val="0"/>
            <c:plus>
              <c:numRef>
                <c:f>Patient_Info!$Q$2:$Q$18</c:f>
                <c:numCache>
                  <c:formatCode>General</c:formatCode>
                  <c:ptCount val="17"/>
                  <c:pt idx="0">
                    <c:v>12.219881089814928</c:v>
                  </c:pt>
                  <c:pt idx="1">
                    <c:v>6.7674767925989077</c:v>
                  </c:pt>
                  <c:pt idx="2">
                    <c:v>2.1602468994692869</c:v>
                  </c:pt>
                  <c:pt idx="3">
                    <c:v>8.8316583044067727</c:v>
                  </c:pt>
                  <c:pt idx="4">
                    <c:v>9.9841507052989957</c:v>
                  </c:pt>
                  <c:pt idx="5">
                    <c:v>12.29436924577732</c:v>
                  </c:pt>
                  <c:pt idx="6">
                    <c:v>14.450888508813501</c:v>
                  </c:pt>
                  <c:pt idx="7">
                    <c:v>12.852817040218246</c:v>
                  </c:pt>
                  <c:pt idx="8">
                    <c:v>11.865960142399354</c:v>
                  </c:pt>
                  <c:pt idx="9">
                    <c:v>13.523070285689224</c:v>
                  </c:pt>
                  <c:pt idx="10">
                    <c:v>7.5385348839626207</c:v>
                  </c:pt>
                  <c:pt idx="11">
                    <c:v>11.551300345958444</c:v>
                  </c:pt>
                  <c:pt idx="12">
                    <c:v>10.207743411336516</c:v>
                  </c:pt>
                  <c:pt idx="13">
                    <c:v>4.2720018726587652</c:v>
                  </c:pt>
                  <c:pt idx="14">
                    <c:v>12.692922993449818</c:v>
                  </c:pt>
                  <c:pt idx="15">
                    <c:v>12.338986395982351</c:v>
                  </c:pt>
                  <c:pt idx="16">
                    <c:v>9.9841507052989957</c:v>
                  </c:pt>
                </c:numCache>
              </c:numRef>
            </c:plus>
            <c:minus>
              <c:numRef>
                <c:f>Patient_Info!$Q$2:$Q$18</c:f>
                <c:numCache>
                  <c:formatCode>General</c:formatCode>
                  <c:ptCount val="17"/>
                  <c:pt idx="0">
                    <c:v>12.219881089814928</c:v>
                  </c:pt>
                  <c:pt idx="1">
                    <c:v>6.7674767925989077</c:v>
                  </c:pt>
                  <c:pt idx="2">
                    <c:v>2.1602468994692869</c:v>
                  </c:pt>
                  <c:pt idx="3">
                    <c:v>8.8316583044067727</c:v>
                  </c:pt>
                  <c:pt idx="4">
                    <c:v>9.9841507052989957</c:v>
                  </c:pt>
                  <c:pt idx="5">
                    <c:v>12.29436924577732</c:v>
                  </c:pt>
                  <c:pt idx="6">
                    <c:v>14.450888508813501</c:v>
                  </c:pt>
                  <c:pt idx="7">
                    <c:v>12.852817040218246</c:v>
                  </c:pt>
                  <c:pt idx="8">
                    <c:v>11.865960142399354</c:v>
                  </c:pt>
                  <c:pt idx="9">
                    <c:v>13.523070285689224</c:v>
                  </c:pt>
                  <c:pt idx="10">
                    <c:v>7.5385348839626207</c:v>
                  </c:pt>
                  <c:pt idx="11">
                    <c:v>11.551300345958444</c:v>
                  </c:pt>
                  <c:pt idx="12">
                    <c:v>10.207743411336516</c:v>
                  </c:pt>
                  <c:pt idx="13">
                    <c:v>4.2720018726587652</c:v>
                  </c:pt>
                  <c:pt idx="14">
                    <c:v>12.692922993449818</c:v>
                  </c:pt>
                  <c:pt idx="15">
                    <c:v>12.338986395982351</c:v>
                  </c:pt>
                  <c:pt idx="16">
                    <c:v>9.9841507052989957</c:v>
                  </c:pt>
                </c:numCache>
              </c:numRef>
            </c:minus>
            <c:spPr>
              <a:noFill/>
              <a:ln w="12700" cap="flat" cmpd="sng" algn="ctr">
                <a:solidFill>
                  <a:schemeClr val="accent2"/>
                </a:solidFill>
                <a:prstDash val="solid"/>
                <a:miter lim="800000"/>
              </a:ln>
              <a:effectLst/>
            </c:spPr>
          </c:errBars>
          <c:cat>
            <c:strRef>
              <c:f>Patient_Info!$L$3:$L$18</c:f>
              <c:strCache>
                <c:ptCount val="16"/>
                <c:pt idx="0">
                  <c:v>Seoul</c:v>
                </c:pt>
                <c:pt idx="1">
                  <c:v>Daegu</c:v>
                </c:pt>
                <c:pt idx="2">
                  <c:v>Gwangju</c:v>
                </c:pt>
                <c:pt idx="3">
                  <c:v>Gyeongsangnam-do</c:v>
                </c:pt>
                <c:pt idx="4">
                  <c:v>Jeju-do</c:v>
                </c:pt>
                <c:pt idx="5">
                  <c:v>Incheon</c:v>
                </c:pt>
                <c:pt idx="6">
                  <c:v>Daejeon</c:v>
                </c:pt>
                <c:pt idx="7">
                  <c:v>Ulsan</c:v>
                </c:pt>
                <c:pt idx="8">
                  <c:v>Sejong</c:v>
                </c:pt>
                <c:pt idx="9">
                  <c:v>Gyeonggi-do</c:v>
                </c:pt>
                <c:pt idx="10">
                  <c:v>Gangwon-do</c:v>
                </c:pt>
                <c:pt idx="11">
                  <c:v>Chungcheongbuk-do</c:v>
                </c:pt>
                <c:pt idx="12">
                  <c:v>Jeollabuk-do</c:v>
                </c:pt>
                <c:pt idx="13">
                  <c:v>Jeollanam-do</c:v>
                </c:pt>
                <c:pt idx="14">
                  <c:v>Gyeongsangbuk-do</c:v>
                </c:pt>
                <c:pt idx="15">
                  <c:v>Gyeongsangnam-do</c:v>
                </c:pt>
              </c:strCache>
            </c:strRef>
          </c:cat>
          <c:val>
            <c:numRef>
              <c:f>Patient_Info!$M$3:$M$18</c:f>
              <c:numCache>
                <c:formatCode>0.0</c:formatCode>
                <c:ptCount val="16"/>
                <c:pt idx="0">
                  <c:v>15.222222222222221</c:v>
                </c:pt>
                <c:pt idx="1">
                  <c:v>9</c:v>
                </c:pt>
                <c:pt idx="2">
                  <c:v>20.541666666666668</c:v>
                </c:pt>
                <c:pt idx="3">
                  <c:v>23.52</c:v>
                </c:pt>
                <c:pt idx="4">
                  <c:v>23.333333333333332</c:v>
                </c:pt>
                <c:pt idx="5">
                  <c:v>23.412371134020617</c:v>
                </c:pt>
                <c:pt idx="6">
                  <c:v>23.744186046511629</c:v>
                </c:pt>
                <c:pt idx="7">
                  <c:v>21.511111111111113</c:v>
                </c:pt>
                <c:pt idx="8">
                  <c:v>28.434782608695652</c:v>
                </c:pt>
                <c:pt idx="9">
                  <c:v>16.655737704918032</c:v>
                </c:pt>
                <c:pt idx="10">
                  <c:v>19.892857142857142</c:v>
                </c:pt>
                <c:pt idx="11">
                  <c:v>21.261904761904763</c:v>
                </c:pt>
                <c:pt idx="12">
                  <c:v>13.75</c:v>
                </c:pt>
                <c:pt idx="13">
                  <c:v>26.117647058823529</c:v>
                </c:pt>
                <c:pt idx="14">
                  <c:v>26.069129916567341</c:v>
                </c:pt>
                <c:pt idx="15">
                  <c:v>23.52</c:v>
                </c:pt>
              </c:numCache>
            </c:numRef>
          </c:val>
          <c:extLst>
            <c:ext xmlns:c16="http://schemas.microsoft.com/office/drawing/2014/chart" uri="{C3380CC4-5D6E-409C-BE32-E72D297353CC}">
              <c16:uniqueId val="{00000000-088B-4B32-A2E0-AAE204460D27}"/>
            </c:ext>
          </c:extLst>
        </c:ser>
        <c:dLbls>
          <c:dLblPos val="inEnd"/>
          <c:showLegendKey val="0"/>
          <c:showVal val="1"/>
          <c:showCatName val="0"/>
          <c:showSerName val="0"/>
          <c:showPercent val="0"/>
          <c:showBubbleSize val="0"/>
        </c:dLbls>
        <c:gapWidth val="24"/>
        <c:axId val="719021512"/>
        <c:axId val="713479824"/>
      </c:barChart>
      <c:catAx>
        <c:axId val="71902151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713479824"/>
        <c:crosses val="autoZero"/>
        <c:auto val="1"/>
        <c:lblAlgn val="ctr"/>
        <c:lblOffset val="100"/>
        <c:noMultiLvlLbl val="0"/>
      </c:catAx>
      <c:valAx>
        <c:axId val="71347982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719021512"/>
        <c:crosses val="autoZero"/>
        <c:crossBetween val="between"/>
        <c:majorUnit val="10"/>
      </c:valAx>
      <c:spPr>
        <a:noFill/>
        <a:ln>
          <a:noFill/>
        </a:ln>
        <a:effectLst/>
      </c:spPr>
    </c:plotArea>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 2 Solution.xlsx]Korea_Export!PivotTable6</c:name>
    <c:fmtId val="0"/>
  </c:pivotSource>
  <c:chart>
    <c:title>
      <c:tx>
        <c:rich>
          <a:bodyPr rot="0" spcFirstLastPara="1" vertOverflow="ellipsis" vert="horz" wrap="square" anchor="ctr" anchorCtr="1"/>
          <a:lstStyle/>
          <a:p>
            <a:pPr>
              <a:defRPr sz="1800" b="1" i="0" u="none" strike="noStrike" kern="1200" cap="all" spc="150" baseline="0">
                <a:solidFill>
                  <a:sysClr val="windowText" lastClr="000000"/>
                </a:solidFill>
                <a:latin typeface="+mn-lt"/>
                <a:ea typeface="+mn-ea"/>
                <a:cs typeface="+mn-cs"/>
              </a:defRPr>
            </a:pPr>
            <a:r>
              <a:rPr lang="en-US"/>
              <a:t>Economic effects of covid-19</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ysClr val="windowText" lastClr="000000"/>
              </a:solidFill>
              <a:latin typeface="+mn-lt"/>
              <a:ea typeface="+mn-ea"/>
              <a:cs typeface="+mn-cs"/>
            </a:defRPr>
          </a:pPr>
          <a:endParaRPr lang="en-US"/>
        </a:p>
      </c:txPr>
    </c:title>
    <c:autoTitleDeleted val="0"/>
    <c:pivotFmts>
      <c:pivotFmt>
        <c:idx val="0"/>
      </c:pivotFmt>
      <c:pivotFmt>
        <c:idx val="1"/>
        <c:spPr>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pivotFmt>
      <c:pivotFmt>
        <c:idx val="2"/>
        <c:spPr>
          <a:ln w="38100" cap="flat" cmpd="dbl" algn="ctr">
            <a:solidFill>
              <a:schemeClr val="bg1">
                <a:lumMod val="95000"/>
              </a:schemeClr>
            </a:solidFill>
            <a:miter lim="800000"/>
          </a:ln>
          <a:effectLst/>
        </c:spPr>
        <c:marker>
          <c:symbol val="none"/>
        </c:marker>
      </c:pivotFmt>
    </c:pivotFmts>
    <c:plotArea>
      <c:layout/>
      <c:lineChart>
        <c:grouping val="standard"/>
        <c:varyColors val="0"/>
        <c:ser>
          <c:idx val="0"/>
          <c:order val="0"/>
          <c:tx>
            <c:strRef>
              <c:f>Korea_Export!$E$2</c:f>
              <c:strCache>
                <c:ptCount val="1"/>
                <c:pt idx="0">
                  <c:v>Sum of Export_in_Dollars</c:v>
                </c:pt>
              </c:strCache>
            </c:strRef>
          </c:tx>
          <c:spPr>
            <a:ln w="38100" cap="flat" cmpd="dbl" algn="ctr">
              <a:solidFill>
                <a:schemeClr val="accent1">
                  <a:lumMod val="50000"/>
                </a:schemeClr>
              </a:solidFill>
              <a:miter lim="800000"/>
            </a:ln>
            <a:effectLst/>
          </c:spPr>
          <c:marker>
            <c:symbol val="circle"/>
            <c:size val="6"/>
            <c:spPr>
              <a:solidFill>
                <a:schemeClr val="accent1">
                  <a:lumMod val="50000"/>
                </a:schemeClr>
              </a:solidFill>
              <a:ln w="9525" cap="flat" cmpd="sng" algn="ctr">
                <a:solidFill>
                  <a:schemeClr val="accent1">
                    <a:lumMod val="50000"/>
                  </a:schemeClr>
                </a:solidFill>
                <a:round/>
              </a:ln>
              <a:effectLst/>
            </c:spPr>
          </c:marker>
          <c:dLbls>
            <c:delete val="1"/>
          </c:dLbls>
          <c:cat>
            <c:multiLvlStrRef>
              <c:f>Korea_Export!$D$3:$D$16</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Korea_Export!$E$3:$E$16</c:f>
              <c:numCache>
                <c:formatCode>_("$"* #,##0_);_("$"* \(#,##0\);_("$"* "-"??_);_(@_)</c:formatCode>
                <c:ptCount val="10"/>
                <c:pt idx="0">
                  <c:v>150576722824.30112</c:v>
                </c:pt>
                <c:pt idx="1">
                  <c:v>149157023812.41013</c:v>
                </c:pt>
                <c:pt idx="2">
                  <c:v>155391202756.8476</c:v>
                </c:pt>
                <c:pt idx="3">
                  <c:v>149475251685.83478</c:v>
                </c:pt>
                <c:pt idx="4">
                  <c:v>138398126437.8371</c:v>
                </c:pt>
                <c:pt idx="5">
                  <c:v>136199437754.68768</c:v>
                </c:pt>
                <c:pt idx="6">
                  <c:v>135488705526.08459</c:v>
                </c:pt>
                <c:pt idx="7">
                  <c:v>131988162146.1817</c:v>
                </c:pt>
                <c:pt idx="8">
                  <c:v>135825237405.82559</c:v>
                </c:pt>
                <c:pt idx="9">
                  <c:v>70865753992.84549</c:v>
                </c:pt>
              </c:numCache>
            </c:numRef>
          </c:val>
          <c:smooth val="0"/>
          <c:extLst>
            <c:ext xmlns:c16="http://schemas.microsoft.com/office/drawing/2014/chart" uri="{C3380CC4-5D6E-409C-BE32-E72D297353CC}">
              <c16:uniqueId val="{00000000-8EA3-4B32-BD5F-9FD1A0F26BDD}"/>
            </c:ext>
          </c:extLst>
        </c:ser>
        <c:ser>
          <c:idx val="1"/>
          <c:order val="1"/>
          <c:tx>
            <c:strRef>
              <c:f>Korea_Export!$F$2</c:f>
              <c:strCache>
                <c:ptCount val="1"/>
                <c:pt idx="0">
                  <c:v>%</c:v>
                </c:pt>
              </c:strCache>
            </c:strRef>
          </c:tx>
          <c:spPr>
            <a:ln w="38100" cap="flat" cmpd="dbl" algn="ctr">
              <a:solidFill>
                <a:schemeClr val="bg1">
                  <a:lumMod val="95000"/>
                </a:schemeClr>
              </a:solidFill>
              <a:miter lim="800000"/>
            </a:ln>
            <a:effectLst/>
          </c:spPr>
          <c:marker>
            <c:symbol val="none"/>
          </c:marker>
          <c:dLbls>
            <c:delete val="1"/>
          </c:dLbls>
          <c:cat>
            <c:multiLvlStrRef>
              <c:f>Korea_Export!$D$3:$D$16</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Korea_Export!$F$3:$F$16</c:f>
              <c:numCache>
                <c:formatCode>0.00%</c:formatCode>
                <c:ptCount val="10"/>
                <c:pt idx="0">
                  <c:v>0.24905172468595985</c:v>
                </c:pt>
                <c:pt idx="1">
                  <c:v>0.24670356302581417</c:v>
                </c:pt>
                <c:pt idx="2">
                  <c:v>0.2570148049561139</c:v>
                </c:pt>
                <c:pt idx="3">
                  <c:v>0.247229907332112</c:v>
                </c:pt>
                <c:pt idx="4">
                  <c:v>0.25531203521577928</c:v>
                </c:pt>
                <c:pt idx="5">
                  <c:v>0.25125597104100222</c:v>
                </c:pt>
                <c:pt idx="6">
                  <c:v>0.24994483702171619</c:v>
                </c:pt>
                <c:pt idx="7">
                  <c:v>0.24348715672150228</c:v>
                </c:pt>
                <c:pt idx="8">
                  <c:v>0.65714154490575871</c:v>
                </c:pt>
                <c:pt idx="9">
                  <c:v>0.34285845509424134</c:v>
                </c:pt>
              </c:numCache>
            </c:numRef>
          </c:val>
          <c:smooth val="0"/>
          <c:extLst>
            <c:ext xmlns:c16="http://schemas.microsoft.com/office/drawing/2014/chart" uri="{C3380CC4-5D6E-409C-BE32-E72D297353CC}">
              <c16:uniqueId val="{00000001-8EA3-4B32-BD5F-9FD1A0F26BDD}"/>
            </c:ext>
          </c:extLst>
        </c:ser>
        <c:dLbls>
          <c:dLblPos val="t"/>
          <c:showLegendKey val="0"/>
          <c:showVal val="1"/>
          <c:showCatName val="0"/>
          <c:showSerName val="0"/>
          <c:showPercent val="0"/>
          <c:showBubbleSize val="0"/>
        </c:dLbls>
        <c:marker val="1"/>
        <c:smooth val="0"/>
        <c:axId val="745131432"/>
        <c:axId val="745129136"/>
      </c:lineChart>
      <c:catAx>
        <c:axId val="745131432"/>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745129136"/>
        <c:crosses val="autoZero"/>
        <c:auto val="1"/>
        <c:lblAlgn val="ctr"/>
        <c:lblOffset val="100"/>
        <c:noMultiLvlLbl val="0"/>
      </c:catAx>
      <c:valAx>
        <c:axId val="74512913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_(&quot;$&quot;* #,##0_);_(&quot;$&quot;* \(#,##0\);_(&quot;$&quot;* &quot;-&quot;??_);_(@_)"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745131432"/>
        <c:crosses val="autoZero"/>
        <c:crossBetween val="between"/>
        <c:majorUnit val="50000000000"/>
      </c:valAx>
      <c:spPr>
        <a:noFill/>
        <a:ln>
          <a:noFill/>
        </a:ln>
        <a:effectLst/>
      </c:spPr>
    </c:plotArea>
    <c:plotVisOnly val="1"/>
    <c:dispBlanksAs val="gap"/>
    <c:showDLblsOverMax val="0"/>
  </c:chart>
  <c:spPr>
    <a:solidFill>
      <a:schemeClr val="bg1">
        <a:lumMod val="95000"/>
      </a:schemeClr>
    </a:solidFill>
    <a:ln w="9525" cap="flat" cmpd="sng" algn="ctr">
      <a:solidFill>
        <a:schemeClr val="accent1">
          <a:lumMod val="20000"/>
          <a:lumOff val="80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3</xdr:col>
      <xdr:colOff>307439</xdr:colOff>
      <xdr:row>0</xdr:row>
      <xdr:rowOff>0</xdr:rowOff>
    </xdr:from>
    <xdr:to>
      <xdr:col>4</xdr:col>
      <xdr:colOff>121923</xdr:colOff>
      <xdr:row>2</xdr:row>
      <xdr:rowOff>15360</xdr:rowOff>
    </xdr:to>
    <xdr:pic>
      <xdr:nvPicPr>
        <xdr:cNvPr id="18" name="Picture 17"/>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9375" b="9394"/>
        <a:stretch/>
      </xdr:blipFill>
      <xdr:spPr>
        <a:xfrm rot="16200000">
          <a:off x="4013191" y="-78632"/>
          <a:ext cx="518280" cy="675544"/>
        </a:xfrm>
        <a:prstGeom prst="rect">
          <a:avLst/>
        </a:prstGeom>
      </xdr:spPr>
    </xdr:pic>
    <xdr:clientData/>
  </xdr:twoCellAnchor>
  <xdr:twoCellAnchor editAs="oneCell">
    <xdr:from>
      <xdr:col>11</xdr:col>
      <xdr:colOff>13852</xdr:colOff>
      <xdr:row>16</xdr:row>
      <xdr:rowOff>144432</xdr:rowOff>
    </xdr:from>
    <xdr:to>
      <xdr:col>12</xdr:col>
      <xdr:colOff>1127760</xdr:colOff>
      <xdr:row>24</xdr:row>
      <xdr:rowOff>68579</xdr:rowOff>
    </xdr:to>
    <mc:AlternateContent xmlns:mc="http://schemas.openxmlformats.org/markup-compatibility/2006" xmlns:tsle="http://schemas.microsoft.com/office/drawing/2012/timeslicer">
      <mc:Choice Requires="tsle">
        <xdr:graphicFrame macro="">
          <xdr:nvGraphicFramePr>
            <xdr:cNvPr id="12" name="observation_date 1"/>
            <xdr:cNvGraphicFramePr/>
          </xdr:nvGraphicFramePr>
          <xdr:xfrm>
            <a:off x="0" y="0"/>
            <a:ext cx="0" cy="0"/>
          </xdr:xfrm>
          <a:graphic>
            <a:graphicData uri="http://schemas.microsoft.com/office/drawing/2012/timeslicer">
              <tsle:timeslicer name="observation_date 1"/>
            </a:graphicData>
          </a:graphic>
        </xdr:graphicFrame>
      </mc:Choice>
      <mc:Fallback xmlns="">
        <xdr:sp macro="" textlink="">
          <xdr:nvSpPr>
            <xdr:cNvPr id="0" name=""/>
            <xdr:cNvSpPr>
              <a:spLocks noTextEdit="1"/>
            </xdr:cNvSpPr>
          </xdr:nvSpPr>
          <xdr:spPr>
            <a:xfrm>
              <a:off x="10780912" y="3756312"/>
              <a:ext cx="2302628" cy="1402427"/>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xdr:from>
      <xdr:col>3</xdr:col>
      <xdr:colOff>570114</xdr:colOff>
      <xdr:row>2</xdr:row>
      <xdr:rowOff>22861</xdr:rowOff>
    </xdr:from>
    <xdr:to>
      <xdr:col>6</xdr:col>
      <xdr:colOff>571499</xdr:colOff>
      <xdr:row>3</xdr:row>
      <xdr:rowOff>103217</xdr:rowOff>
    </xdr:to>
    <xdr:sp macro="" textlink="">
      <xdr:nvSpPr>
        <xdr:cNvPr id="13" name="Rectangle 12"/>
        <xdr:cNvSpPr/>
      </xdr:nvSpPr>
      <xdr:spPr>
        <a:xfrm>
          <a:off x="3991494" y="525781"/>
          <a:ext cx="2561705" cy="225136"/>
        </a:xfrm>
        <a:prstGeom prst="rect">
          <a:avLst/>
        </a:prstGeom>
        <a:solidFill>
          <a:schemeClr val="accent1">
            <a:lumMod val="7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600" b="1">
              <a:solidFill>
                <a:schemeClr val="bg1"/>
              </a:solidFill>
            </a:rPr>
            <a:t>Recovery Statistics</a:t>
          </a:r>
        </a:p>
      </xdr:txBody>
    </xdr:sp>
    <xdr:clientData/>
  </xdr:twoCellAnchor>
  <xdr:twoCellAnchor>
    <xdr:from>
      <xdr:col>0</xdr:col>
      <xdr:colOff>7621</xdr:colOff>
      <xdr:row>2</xdr:row>
      <xdr:rowOff>22860</xdr:rowOff>
    </xdr:from>
    <xdr:to>
      <xdr:col>1</xdr:col>
      <xdr:colOff>1539241</xdr:colOff>
      <xdr:row>3</xdr:row>
      <xdr:rowOff>114300</xdr:rowOff>
    </xdr:to>
    <xdr:sp macro="" textlink="">
      <xdr:nvSpPr>
        <xdr:cNvPr id="14" name="Rectangle 13"/>
        <xdr:cNvSpPr/>
      </xdr:nvSpPr>
      <xdr:spPr>
        <a:xfrm>
          <a:off x="7621" y="525780"/>
          <a:ext cx="3147060" cy="236220"/>
        </a:xfrm>
        <a:prstGeom prst="rect">
          <a:avLst/>
        </a:prstGeom>
        <a:solidFill>
          <a:schemeClr val="accent1">
            <a:lumMod val="7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600" b="1">
              <a:solidFill>
                <a:schemeClr val="bg1"/>
              </a:solidFill>
            </a:rPr>
            <a:t>Overall</a:t>
          </a:r>
          <a:r>
            <a:rPr lang="en-US" sz="1600" b="1" baseline="0">
              <a:solidFill>
                <a:schemeClr val="bg1"/>
              </a:solidFill>
            </a:rPr>
            <a:t> Statistics/Actions Applied</a:t>
          </a:r>
          <a:endParaRPr lang="en-US" sz="1600" b="1">
            <a:solidFill>
              <a:schemeClr val="bg1"/>
            </a:solidFill>
          </a:endParaRPr>
        </a:p>
      </xdr:txBody>
    </xdr:sp>
    <xdr:clientData/>
  </xdr:twoCellAnchor>
  <xdr:twoCellAnchor>
    <xdr:from>
      <xdr:col>8</xdr:col>
      <xdr:colOff>294410</xdr:colOff>
      <xdr:row>2</xdr:row>
      <xdr:rowOff>30480</xdr:rowOff>
    </xdr:from>
    <xdr:to>
      <xdr:col>9</xdr:col>
      <xdr:colOff>1577340</xdr:colOff>
      <xdr:row>3</xdr:row>
      <xdr:rowOff>99060</xdr:rowOff>
    </xdr:to>
    <xdr:sp macro="" textlink="">
      <xdr:nvSpPr>
        <xdr:cNvPr id="15" name="Rectangle 14"/>
        <xdr:cNvSpPr/>
      </xdr:nvSpPr>
      <xdr:spPr>
        <a:xfrm>
          <a:off x="7617230" y="533400"/>
          <a:ext cx="3088870" cy="213360"/>
        </a:xfrm>
        <a:prstGeom prst="rect">
          <a:avLst/>
        </a:prstGeom>
        <a:solidFill>
          <a:schemeClr val="accent1">
            <a:lumMod val="75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600" b="1">
              <a:solidFill>
                <a:schemeClr val="bg1"/>
              </a:solidFill>
            </a:rPr>
            <a:t>Economic Situation of Korea</a:t>
          </a:r>
        </a:p>
      </xdr:txBody>
    </xdr:sp>
    <xdr:clientData/>
  </xdr:twoCellAnchor>
  <xdr:twoCellAnchor editAs="absolute">
    <xdr:from>
      <xdr:col>2</xdr:col>
      <xdr:colOff>175260</xdr:colOff>
      <xdr:row>3</xdr:row>
      <xdr:rowOff>114300</xdr:rowOff>
    </xdr:from>
    <xdr:to>
      <xdr:col>6</xdr:col>
      <xdr:colOff>853440</xdr:colOff>
      <xdr:row>12</xdr:row>
      <xdr:rowOff>7620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xdr:colOff>
      <xdr:row>14</xdr:row>
      <xdr:rowOff>106680</xdr:rowOff>
    </xdr:from>
    <xdr:to>
      <xdr:col>9</xdr:col>
      <xdr:colOff>1752600</xdr:colOff>
      <xdr:row>29</xdr:row>
      <xdr:rowOff>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7620</xdr:colOff>
      <xdr:row>4</xdr:row>
      <xdr:rowOff>0</xdr:rowOff>
    </xdr:from>
    <xdr:to>
      <xdr:col>10</xdr:col>
      <xdr:colOff>7620</xdr:colOff>
      <xdr:row>14</xdr:row>
      <xdr:rowOff>68580</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30480</xdr:colOff>
      <xdr:row>4</xdr:row>
      <xdr:rowOff>15240</xdr:rowOff>
    </xdr:from>
    <xdr:to>
      <xdr:col>12</xdr:col>
      <xdr:colOff>1059180</xdr:colOff>
      <xdr:row>16</xdr:row>
      <xdr:rowOff>76200</xdr:rowOff>
    </xdr:to>
    <mc:AlternateContent xmlns:mc="http://schemas.openxmlformats.org/markup-compatibility/2006">
      <mc:Choice xmlns:a14="http://schemas.microsoft.com/office/drawing/2010/main" Requires="a14">
        <xdr:graphicFrame macro="">
          <xdr:nvGraphicFramePr>
            <xdr:cNvPr id="44" name="province"/>
            <xdr:cNvGraphicFramePr/>
          </xdr:nvGraphicFramePr>
          <xdr:xfrm>
            <a:off x="0" y="0"/>
            <a:ext cx="0" cy="0"/>
          </xdr:xfrm>
          <a:graphic>
            <a:graphicData uri="http://schemas.microsoft.com/office/drawing/2010/slicer">
              <sle:slicer xmlns:sle="http://schemas.microsoft.com/office/drawing/2010/slicer" name="province"/>
            </a:graphicData>
          </a:graphic>
        </xdr:graphicFrame>
      </mc:Choice>
      <mc:Fallback>
        <xdr:sp macro="" textlink="">
          <xdr:nvSpPr>
            <xdr:cNvPr id="0" name=""/>
            <xdr:cNvSpPr>
              <a:spLocks noTextEdit="1"/>
            </xdr:cNvSpPr>
          </xdr:nvSpPr>
          <xdr:spPr>
            <a:xfrm>
              <a:off x="10607040" y="800100"/>
              <a:ext cx="2217420" cy="2887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38100</xdr:colOff>
      <xdr:row>4</xdr:row>
      <xdr:rowOff>45720</xdr:rowOff>
    </xdr:from>
    <xdr:to>
      <xdr:col>1</xdr:col>
      <xdr:colOff>1226820</xdr:colOff>
      <xdr:row>14</xdr:row>
      <xdr:rowOff>137160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0.21226</cdr:x>
      <cdr:y>0.40176</cdr:y>
    </cdr:from>
    <cdr:to>
      <cdr:x>0.5567</cdr:x>
      <cdr:y>0.70937</cdr:y>
    </cdr:to>
    <cdr:sp macro="" textlink="Additional_Calculations!$B$5">
      <cdr:nvSpPr>
        <cdr:cNvPr id="2" name="Rectangle 1"/>
        <cdr:cNvSpPr/>
      </cdr:nvSpPr>
      <cdr:spPr>
        <a:xfrm xmlns:a="http://schemas.openxmlformats.org/drawingml/2006/main">
          <a:off x="627572" y="1043940"/>
          <a:ext cx="1018348" cy="799314"/>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FAC608CA-F41E-4040-9F1E-F19117E66734}" type="TxLink">
            <a:rPr lang="en-US" sz="2800" b="1" i="0" u="none" strike="noStrike">
              <a:solidFill>
                <a:srgbClr val="000000"/>
              </a:solidFill>
              <a:latin typeface="Calibri"/>
              <a:cs typeface="Calibri"/>
            </a:rPr>
            <a:pPr algn="ctr"/>
            <a:t>1508</a:t>
          </a:fld>
          <a:endParaRPr lang="en-US" sz="2800" b="1"/>
        </a:p>
      </cdr:txBody>
    </cdr:sp>
  </cdr:relSizeAnchor>
</c:userShapes>
</file>

<file path=xl/drawings/drawing3.xml><?xml version="1.0" encoding="utf-8"?>
<xdr:wsDr xmlns:xdr="http://schemas.openxmlformats.org/drawingml/2006/spreadsheetDrawing" xmlns:a="http://schemas.openxmlformats.org/drawingml/2006/main">
  <xdr:twoCellAnchor>
    <xdr:from>
      <xdr:col>10</xdr:col>
      <xdr:colOff>289560</xdr:colOff>
      <xdr:row>18</xdr:row>
      <xdr:rowOff>106680</xdr:rowOff>
    </xdr:from>
    <xdr:to>
      <xdr:col>18</xdr:col>
      <xdr:colOff>594360</xdr:colOff>
      <xdr:row>33</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281940</xdr:colOff>
      <xdr:row>0</xdr:row>
      <xdr:rowOff>140970</xdr:rowOff>
    </xdr:from>
    <xdr:to>
      <xdr:col>14</xdr:col>
      <xdr:colOff>1005840</xdr:colOff>
      <xdr:row>17</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xdr:colOff>
      <xdr:row>17</xdr:row>
      <xdr:rowOff>152400</xdr:rowOff>
    </xdr:from>
    <xdr:to>
      <xdr:col>6</xdr:col>
      <xdr:colOff>495300</xdr:colOff>
      <xdr:row>25</xdr:row>
      <xdr:rowOff>60960</xdr:rowOff>
    </xdr:to>
    <mc:AlternateContent xmlns:mc="http://schemas.openxmlformats.org/markup-compatibility/2006">
      <mc:Choice xmlns:tsle="http://schemas.microsoft.com/office/drawing/2012/timeslicer" Requires="tsle">
        <xdr:graphicFrame macro="">
          <xdr:nvGraphicFramePr>
            <xdr:cNvPr id="3" name="observation_date"/>
            <xdr:cNvGraphicFramePr/>
          </xdr:nvGraphicFramePr>
          <xdr:xfrm>
            <a:off x="0" y="0"/>
            <a:ext cx="0" cy="0"/>
          </xdr:xfrm>
          <a:graphic>
            <a:graphicData uri="http://schemas.microsoft.com/office/drawing/2012/timeslicer">
              <tsle:timeslicer xmlns:tsle="http://schemas.microsoft.com/office/drawing/2012/timeslicer" name="observation_date"/>
            </a:graphicData>
          </a:graphic>
        </xdr:graphicFrame>
      </mc:Choice>
      <mc:Fallback>
        <xdr:sp macro="" textlink="">
          <xdr:nvSpPr>
            <xdr:cNvPr id="0" name=""/>
            <xdr:cNvSpPr>
              <a:spLocks noTextEdit="1"/>
            </xdr:cNvSpPr>
          </xdr:nvSpPr>
          <xdr:spPr>
            <a:xfrm>
              <a:off x="3139440" y="326136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027.73048564815" createdVersion="6" refreshedVersion="6" minRefreshableVersion="3" recordCount="1508">
  <cacheSource type="worksheet">
    <worksheetSource ref="A1:J1509" sheet="Patient_Info"/>
  </cacheSource>
  <cacheFields count="10">
    <cacheField name="patient_id" numFmtId="0">
      <sharedItems containsSemiMixedTypes="0" containsString="0" containsNumber="1" containsInteger="1" minValue="1000000001" maxValue="7000000013"/>
    </cacheField>
    <cacheField name="sex" numFmtId="0">
      <sharedItems count="2">
        <s v="male"/>
        <s v="female"/>
      </sharedItems>
    </cacheField>
    <cacheField name="birth_year" numFmtId="0">
      <sharedItems containsString="0" containsBlank="1" containsNumber="1" containsInteger="1" minValue="1916" maxValue="2020"/>
    </cacheField>
    <cacheField name="country" numFmtId="0">
      <sharedItems/>
    </cacheField>
    <cacheField name="province" numFmtId="0">
      <sharedItems count="16">
        <s v="Seoul"/>
        <s v="Daegu"/>
        <s v="Gwangju"/>
        <s v="Incheon"/>
        <s v="Daejeon"/>
        <s v="Ulsan"/>
        <s v="Sejong"/>
        <s v="Gyeonggi-do"/>
        <s v="Gangwon-do"/>
        <s v="Chungcheongbuk-do"/>
        <s v="Chungcheongnam-do"/>
        <s v="Jeollabuk-do"/>
        <s v="Jeollanam-do"/>
        <s v="Gyeongsangbuk-do"/>
        <s v="Gyeongsangnam-do"/>
        <s v="Jeju-do"/>
      </sharedItems>
    </cacheField>
    <cacheField name="infection_case" numFmtId="0">
      <sharedItems containsBlank="1"/>
    </cacheField>
    <cacheField name="confirmed_date" numFmtId="14">
      <sharedItems containsSemiMixedTypes="0" containsNonDate="0" containsDate="1" containsString="0" minDate="2020-01-20T00:00:00" maxDate="2020-05-25T00:00:00"/>
    </cacheField>
    <cacheField name="released_date" numFmtId="14">
      <sharedItems containsSemiMixedTypes="0" containsNonDate="0" containsDate="1" containsString="0" minDate="2020-02-05T00:00:00" maxDate="2020-05-31T00:00:00"/>
    </cacheField>
    <cacheField name="Recovery_Days" numFmtId="0">
      <sharedItems containsSemiMixedTypes="0" containsString="0" containsNumber="1" containsInteger="1" minValue="0" maxValue="87"/>
    </cacheField>
    <cacheField name="Age" numFmtId="1">
      <sharedItems containsMixedTypes="1" containsNumber="1" containsInteger="1" minValue="0" maxValue="104"/>
    </cacheField>
  </cacheFields>
  <extLst>
    <ext xmlns:x14="http://schemas.microsoft.com/office/spreadsheetml/2009/9/main" uri="{725AE2AE-9491-48be-B2B4-4EB974FC3084}">
      <x14:pivotCacheDefinition pivotCacheId="4"/>
    </ext>
  </extLst>
</pivotCacheDefinition>
</file>

<file path=xl/pivotCache/pivotCacheDefinition2.xml><?xml version="1.0" encoding="utf-8"?>
<pivotCacheDefinition xmlns="http://schemas.openxmlformats.org/spreadsheetml/2006/main" xmlns:r="http://schemas.openxmlformats.org/officeDocument/2006/relationships" saveData="0" refreshedBy="Author" refreshedDate="44027.800331018516" backgroundQuery="1" createdVersion="6" refreshedVersion="6" minRefreshableVersion="3" recordCount="0" supportSubquery="1" supportAdvancedDrill="1">
  <cacheSource type="external" connectionId="3"/>
  <cacheFields count="6">
    <cacheField name="[FRED_Graph].[observation_date].[observation_date]" caption="observation_date" numFmtId="0" hierarchy="2" level="1">
      <sharedItems containsSemiMixedTypes="0" containsNonDate="0" containsDate="1" containsString="0" count="29">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sharedItems>
    </cacheField>
    <cacheField name="[FRED_Graph].[observation_date (Quarter)].[observation_date (Quarter)]" caption="observation_date (Quarter)" numFmtId="0" hierarchy="5" level="1">
      <sharedItems count="4">
        <s v="Qtr1"/>
        <s v="Qtr2"/>
        <s v="Qtr3"/>
        <s v="Qtr4"/>
      </sharedItems>
      <extLst>
        <ext xmlns:x15="http://schemas.microsoft.com/office/spreadsheetml/2010/11/main" uri="{4F2E5C28-24EA-4eb8-9CBF-B6C8F9C3D259}">
          <x15:cachedUniqueNames>
            <x15:cachedUniqueName index="0" name="[FRED_Graph].[observation_date (Quarter)].&amp;[Qtr1]"/>
            <x15:cachedUniqueName index="1" name="[FRED_Graph].[observation_date (Quarter)].&amp;[Qtr2]"/>
            <x15:cachedUniqueName index="2" name="[FRED_Graph].[observation_date (Quarter)].&amp;[Qtr3]"/>
            <x15:cachedUniqueName index="3" name="[FRED_Graph].[observation_date (Quarter)].&amp;[Qtr4]"/>
          </x15:cachedUniqueNames>
        </ext>
      </extLst>
    </cacheField>
    <cacheField name="[FRED_Graph].[observation_date (Year)].[observation_date (Year)]" caption="observation_date (Year)" numFmtId="0" hierarchy="4" level="1">
      <sharedItems count="3">
        <s v="2018"/>
        <s v="2019"/>
        <s v="2020"/>
      </sharedItems>
      <extLst>
        <ext xmlns:x15="http://schemas.microsoft.com/office/spreadsheetml/2010/11/main" uri="{4F2E5C28-24EA-4eb8-9CBF-B6C8F9C3D259}">
          <x15:cachedUniqueNames>
            <x15:cachedUniqueName index="0" name="[FRED_Graph].[observation_date (Year)].&amp;[2018]"/>
            <x15:cachedUniqueName index="1" name="[FRED_Graph].[observation_date (Year)].&amp;[2019]"/>
            <x15:cachedUniqueName index="2" name="[FRED_Graph].[observation_date (Year)].&amp;[2020]"/>
          </x15:cachedUniqueNames>
        </ext>
      </extLst>
    </cacheField>
    <cacheField name="[Measures].[Sum of Export_in_Dollars]" caption="Sum of Export_in_Dollars" numFmtId="0" hierarchy="43" level="32767"/>
    <cacheField name="[Range1].[province].[province]" caption="province" numFmtId="0" hierarchy="18" level="1">
      <sharedItems containsSemiMixedTypes="0" containsNonDate="0" containsString="0"/>
    </cacheField>
    <cacheField name="Dummy0" numFmtId="0" hierarchy="47" level="32767">
      <extLst>
        <ext xmlns:x14="http://schemas.microsoft.com/office/spreadsheetml/2009/9/main" uri="{63CAB8AC-B538-458d-9737-405883B0398D}">
          <x14:cacheField ignore="1"/>
        </ext>
      </extLst>
    </cacheField>
  </cacheFields>
  <cacheHierarchies count="48">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2" memberValueDatatype="7" unbalanced="0">
      <fieldsUsage count="2">
        <fieldUsage x="-1"/>
        <fieldUsage x="0"/>
      </fieldsUsage>
    </cacheHierarchy>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2" memberValueDatatype="130" unbalanced="0">
      <fieldsUsage count="2">
        <fieldUsage x="-1"/>
        <fieldUsage x="2"/>
      </fieldsUsage>
    </cacheHierarchy>
    <cacheHierarchy uniqueName="[FRED_Graph].[observation_date (Quarter)]" caption="observation_date (Quarter)" attribute="1" defaultMemberUniqueName="[FRED_Graph].[observation_date (Quarter)].[All]" allUniqueName="[FRED_Graph].[observation_date (Quarter)].[All]" dimensionUniqueName="[FRED_Graph]" displayFolder="" count="2" memberValueDatatype="130" unbalanced="0">
      <fieldsUsage count="2">
        <fieldUsage x="-1"/>
        <fieldUsage x="1"/>
      </fieldsUsage>
    </cacheHierarchy>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2" memberValueDatatype="130" unbalanced="0">
      <fieldsUsage count="2">
        <fieldUsage x="-1"/>
        <fieldUsage x="4"/>
      </fieldsUsage>
    </cacheHierarchy>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hidden="1">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oneField="1" hidden="1">
      <fieldsUsage count="1">
        <fieldUsage x="3"/>
      </fieldsUsage>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y uniqueName="Dummy0" caption="observation_date" measure="1" count="0">
      <extLst>
        <ext xmlns:x14="http://schemas.microsoft.com/office/spreadsheetml/2009/9/main" uri="{8CF416AD-EC4C-4aba-99F5-12A058AE0983}">
          <x14:cacheHierarchy ignore="1"/>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uthor" refreshedDate="44027.800331481485" backgroundQuery="1" createdVersion="6" refreshedVersion="6" minRefreshableVersion="3" recordCount="0" supportSubquery="1" supportAdvancedDrill="1">
  <cacheSource type="external" connectionId="3"/>
  <cacheFields count="4">
    <cacheField name="[Range].[country].[country]" caption="country" numFmtId="0" hierarchy="10" level="1">
      <sharedItems count="5">
        <s v="China"/>
        <s v="Korea"/>
        <s v="Spain"/>
        <s v="Thailand"/>
        <s v="United States"/>
      </sharedItems>
      <extLst>
        <ext xmlns:x15="http://schemas.microsoft.com/office/spreadsheetml/2010/11/main" uri="{4F2E5C28-24EA-4eb8-9CBF-B6C8F9C3D259}">
          <x15:cachedUniqueNames>
            <x15:cachedUniqueName index="0" name="[Range].[country].&amp;[China]"/>
            <x15:cachedUniqueName index="1" name="[Range].[country].&amp;[Korea]"/>
            <x15:cachedUniqueName index="2" name="[Range].[country].&amp;[Spain]"/>
            <x15:cachedUniqueName index="3" name="[Range].[country].&amp;[Thailand]"/>
            <x15:cachedUniqueName index="4" name="[Range].[country].&amp;[United States]"/>
          </x15:cachedUniqueNames>
        </ext>
      </extLst>
    </cacheField>
    <cacheField name="[Measures].[Average of Recovery_Days]" caption="Average of Recovery_Days" numFmtId="0" hierarchy="45" level="32767"/>
    <cacheField name="[Measures].[median_recovery_days]" caption="median_recovery_days" numFmtId="0" hierarchy="34" level="32767"/>
    <cacheField name="[Range1].[province].[province]" caption="province" numFmtId="0" hierarchy="18" level="1">
      <sharedItems containsSemiMixedTypes="0" containsNonDate="0" containsString="0"/>
    </cacheField>
  </cacheFields>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fieldsUsage count="2">
        <fieldUsage x="-1"/>
        <fieldUsage x="0"/>
      </fieldsUsage>
    </cacheHierarchy>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2" memberValueDatatype="130" unbalanced="0">
      <fieldsUsage count="2">
        <fieldUsage x="-1"/>
        <fieldUsage x="3"/>
      </fieldsUsage>
    </cacheHierarchy>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oneField="1">
      <fieldsUsage count="1">
        <fieldUsage x="2"/>
      </fieldsUsage>
    </cacheHierarchy>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hidden="1">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uthor" refreshedDate="44027.800331944447" backgroundQuery="1" createdVersion="6" refreshedVersion="6" minRefreshableVersion="3" recordCount="0" supportSubquery="1" supportAdvancedDrill="1">
  <cacheSource type="external" connectionId="3"/>
  <cacheFields count="3">
    <cacheField name="[Table1].[type].[type]" caption="type" numFmtId="0" hierarchy="28" level="1">
      <sharedItems count="8">
        <s v="Administrative"/>
        <s v="Alert"/>
        <s v="Education"/>
        <s v="Health"/>
        <s v="Immigration"/>
        <s v="Social"/>
        <s v="Technology"/>
        <s v="Transformation"/>
      </sharedItems>
      <extLst>
        <ext xmlns:x15="http://schemas.microsoft.com/office/spreadsheetml/2010/11/main" uri="{4F2E5C28-24EA-4eb8-9CBF-B6C8F9C3D259}">
          <x15:cachedUniqueNames>
            <x15:cachedUniqueName index="0" name="[Table1].[type].&amp;[Administrative]"/>
            <x15:cachedUniqueName index="1" name="[Table1].[type].&amp;[Alert]"/>
            <x15:cachedUniqueName index="2" name="[Table1].[type].&amp;[Education]"/>
            <x15:cachedUniqueName index="3" name="[Table1].[type].&amp;[Health]"/>
            <x15:cachedUniqueName index="4" name="[Table1].[type].&amp;[Immigration]"/>
            <x15:cachedUniqueName index="5" name="[Table1].[type].&amp;[Social]"/>
            <x15:cachedUniqueName index="6" name="[Table1].[type].&amp;[Technology]"/>
            <x15:cachedUniqueName index="7" name="[Table1].[type].&amp;[Transformation]"/>
          </x15:cachedUniqueNames>
        </ext>
      </extLst>
    </cacheField>
    <cacheField name="[Measures].[Count of policy_id]" caption="Count of policy_id" numFmtId="0" hierarchy="42" level="32767"/>
    <cacheField name="[Range1].[province].[province]" caption="province" numFmtId="0" hierarchy="18" level="1">
      <sharedItems containsSemiMixedTypes="0" containsNonDate="0" containsString="0"/>
    </cacheField>
  </cacheFields>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2" memberValueDatatype="130" unbalanced="0">
      <fieldsUsage count="2">
        <fieldUsage x="-1"/>
        <fieldUsage x="2"/>
      </fieldsUsage>
    </cacheHierarchy>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2" memberValueDatatype="130" unbalanced="0">
      <fieldsUsage count="2">
        <fieldUsage x="-1"/>
        <fieldUsage x="0"/>
      </fieldsUsage>
    </cacheHierarchy>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uthor" refreshedDate="44027.800330439815" backgroundQuery="1" createdVersion="6" refreshedVersion="6" minRefreshableVersion="3" recordCount="0" supportSubquery="1" supportAdvancedDrill="1">
  <cacheSource type="external" connectionId="3"/>
  <cacheFields count="2">
    <cacheField name="[Range1].[province].[province]" caption="province" numFmtId="0" hierarchy="18" level="1">
      <sharedItems count="17">
        <s v="Busan"/>
        <s v="Chungcheongbuk-do"/>
        <s v="Chungcheongnam-do"/>
        <s v="Daegu"/>
        <s v="Daejeon"/>
        <s v="Gangwon-do"/>
        <s v="Gwangju"/>
        <s v="Gyeonggi-do"/>
        <s v="Gyeongsangbuk-do"/>
        <s v="Gyeongsangnam-do"/>
        <s v="Incheon"/>
        <s v="Jeju-do"/>
        <s v="Jeollabuk-do"/>
        <s v="Jeollanam-do"/>
        <s v="Sejong"/>
        <s v="Seoul"/>
        <s v="Ulsan"/>
      </sharedItems>
      <extLst>
        <ext xmlns:x15="http://schemas.microsoft.com/office/spreadsheetml/2010/11/main" uri="{4F2E5C28-24EA-4eb8-9CBF-B6C8F9C3D259}">
          <x15:cachedUniqueNames>
            <x15:cachedUniqueName index="0" name="[Range1].[province].&amp;[Busan]"/>
            <x15:cachedUniqueName index="1" name="[Range1].[province].&amp;[Chungcheongbuk-do]"/>
            <x15:cachedUniqueName index="2" name="[Range1].[province].&amp;[Chungcheongnam-do]"/>
            <x15:cachedUniqueName index="3" name="[Range1].[province].&amp;[Daegu]"/>
            <x15:cachedUniqueName index="4" name="[Range1].[province].&amp;[Daejeon]"/>
            <x15:cachedUniqueName index="5" name="[Range1].[province].&amp;[Gangwon-do]"/>
            <x15:cachedUniqueName index="6" name="[Range1].[province].&amp;[Gwangju]"/>
            <x15:cachedUniqueName index="7" name="[Range1].[province].&amp;[Gyeonggi-do]"/>
            <x15:cachedUniqueName index="8" name="[Range1].[province].&amp;[Gyeongsangbuk-do]"/>
            <x15:cachedUniqueName index="9" name="[Range1].[province].&amp;[Gyeongsangnam-do]"/>
            <x15:cachedUniqueName index="10" name="[Range1].[province].&amp;[Incheon]"/>
            <x15:cachedUniqueName index="11" name="[Range1].[province].&amp;[Jeju-do]"/>
            <x15:cachedUniqueName index="12" name="[Range1].[province].&amp;[Jeollabuk-do]"/>
            <x15:cachedUniqueName index="13" name="[Range1].[province].&amp;[Jeollanam-do]"/>
            <x15:cachedUniqueName index="14" name="[Range1].[province].&amp;[Sejong]"/>
            <x15:cachedUniqueName index="15" name="[Range1].[province].&amp;[Seoul]"/>
            <x15:cachedUniqueName index="16" name="[Range1].[province].&amp;[Ulsan]"/>
          </x15:cachedUniqueNames>
        </ext>
      </extLst>
    </cacheField>
    <cacheField name="[Measures].[Sum of By_Province_GDP]" caption="Sum of By_Province_GDP" numFmtId="0" hierarchy="46" level="32767"/>
  </cacheFields>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2" memberValueDatatype="130" unbalanced="0">
      <fieldsUsage count="2">
        <fieldUsage x="-1"/>
        <fieldUsage x="0"/>
      </fieldsUsage>
    </cacheHierarchy>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hidden="1">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oneField="1" hidden="1">
      <fieldsUsage count="1">
        <fieldUsage x="1"/>
      </fieldsUsage>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uthor" refreshedDate="44027.811236689813" backgroundQuery="1" createdVersion="6" refreshedVersion="6" minRefreshableVersion="3" recordCount="0" supportSubquery="1" supportAdvancedDrill="1">
  <cacheSource type="external" connectionId="3"/>
  <cacheFields count="2">
    <cacheField name="[Table1].[type].[type]" caption="type" numFmtId="0" hierarchy="28" level="1">
      <sharedItems count="8">
        <s v="Administrative"/>
        <s v="Alert"/>
        <s v="Education"/>
        <s v="Health"/>
        <s v="Immigration"/>
        <s v="Social"/>
        <s v="Technology"/>
        <s v="Transformation"/>
      </sharedItems>
      <extLst>
        <ext xmlns:x15="http://schemas.microsoft.com/office/spreadsheetml/2010/11/main" uri="{4F2E5C28-24EA-4eb8-9CBF-B6C8F9C3D259}">
          <x15:cachedUniqueNames>
            <x15:cachedUniqueName index="0" name="[Table1].[type].&amp;[Administrative]"/>
            <x15:cachedUniqueName index="1" name="[Table1].[type].&amp;[Alert]"/>
            <x15:cachedUniqueName index="2" name="[Table1].[type].&amp;[Education]"/>
            <x15:cachedUniqueName index="3" name="[Table1].[type].&amp;[Health]"/>
            <x15:cachedUniqueName index="4" name="[Table1].[type].&amp;[Immigration]"/>
            <x15:cachedUniqueName index="5" name="[Table1].[type].&amp;[Social]"/>
            <x15:cachedUniqueName index="6" name="[Table1].[type].&amp;[Technology]"/>
            <x15:cachedUniqueName index="7" name="[Table1].[type].&amp;[Transformation]"/>
          </x15:cachedUniqueNames>
        </ext>
      </extLst>
    </cacheField>
    <cacheField name="[Measures].[Count of policy_id]" caption="Count of policy_id" numFmtId="0" hierarchy="42" level="32767"/>
  </cacheFields>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2" memberValueDatatype="130" unbalanced="0"/>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2" memberValueDatatype="130" unbalanced="0">
      <fieldsUsage count="2">
        <fieldUsage x="-1"/>
        <fieldUsage x="0"/>
      </fieldsUsage>
    </cacheHierarchy>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Author" refreshedDate="44027.800056018517" backgroundQuery="1" createdVersion="3" refreshedVersion="6" minRefreshableVersion="3" recordCount="0" supportSubquery="1" supportAdvancedDrill="1">
  <cacheSource type="external" connectionId="3">
    <extLst>
      <ext xmlns:x14="http://schemas.microsoft.com/office/spreadsheetml/2009/9/main" uri="{F057638F-6D5F-4e77-A914-E7F072B9BCA8}">
        <x14:sourceConnection name="ThisWorkbookDataModel"/>
      </ext>
    </extLst>
  </cacheSource>
  <cacheFields count="0"/>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0" memberValueDatatype="130" unbalanced="0"/>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hidden="1">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slicerData="1" pivotCacheId="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Author" refreshedDate="44027.73927002315" backgroundQuery="1" createdVersion="3" refreshedVersion="6" minRefreshableVersion="3" recordCount="0" supportSubquery="1" supportAdvancedDrill="1">
  <cacheSource type="external" connectionId="3">
    <extLst>
      <ext xmlns:x14="http://schemas.microsoft.com/office/spreadsheetml/2009/9/main" uri="{F057638F-6D5F-4e77-A914-E7F072B9BCA8}">
        <x14:sourceConnection name="ThisWorkbookDataModel"/>
      </ext>
    </extLst>
  </cacheSource>
  <cacheFields count="0"/>
  <cacheHierarchies count="47">
    <cacheHierarchy uniqueName="[FRED Graph].[observation_date]" caption="observation_date" attribute="1" time="1" defaultMemberUniqueName="[FRED Graph].[observation_date].[All]" allUniqueName="[FRED Graph].[observation_date].[All]" dimensionUniqueName="[FRED Graph]" displayFolder="" count="0" memberValueDatatype="7" unbalanced="0"/>
    <cacheHierarchy uniqueName="[FRED Graph].[Export_in_Dollars]" caption="Export_in_Dollars" attribute="1" defaultMemberUniqueName="[FRED Graph].[Export_in_Dollars].[All]" allUniqueName="[FRED Graph].[Export_in_Dollars].[All]" dimensionUniqueName="[FRED Graph]" displayFolder="" count="0" memberValueDatatype="5" unbalanced="0"/>
    <cacheHierarchy uniqueName="[FRED_Graph].[observation_date]" caption="observation_date" attribute="1" time="1" defaultMemberUniqueName="[FRED_Graph].[observation_date].[All]" allUniqueName="[FRED_Graph].[observation_date].[All]" dimensionUniqueName="[FRED_Graph]" displayFolder="" count="0" memberValueDatatype="7" unbalanced="0"/>
    <cacheHierarchy uniqueName="[FRED_Graph].[Export_in_Dollars]" caption="Export_in_Dollars" attribute="1" defaultMemberUniqueName="[FRED_Graph].[Export_in_Dollars].[All]" allUniqueName="[FRED_Graph].[Export_in_Dollars].[All]" dimensionUniqueName="[FRED_Graph]" displayFolder="" count="0" memberValueDatatype="5" unbalanced="0"/>
    <cacheHierarchy uniqueName="[FRED_Graph].[observation_date (Year)]" caption="observation_date (Year)" attribute="1" defaultMemberUniqueName="[FRED_Graph].[observation_date (Year)].[All]" allUniqueName="[FRED_Graph].[observation_date (Year)].[All]" dimensionUniqueName="[FRED_Graph]" displayFolder="" count="0" memberValueDatatype="130" unbalanced="0"/>
    <cacheHierarchy uniqueName="[FRED_Graph].[observation_date (Quarter)]" caption="observation_date (Quarter)" attribute="1" defaultMemberUniqueName="[FRED_Graph].[observation_date (Quarter)].[All]" allUniqueName="[FRED_Graph].[observation_date (Quarter)].[All]" dimensionUniqueName="[FRED_Graph]" displayFolder="" count="0" memberValueDatatype="130" unbalanced="0"/>
    <cacheHierarchy uniqueName="[FRED_Graph].[observation_date (Month)]" caption="observation_date (Month)" attribute="1" defaultMemberUniqueName="[FRED_Graph].[observation_date (Month)].[All]" allUniqueName="[FRED_Graph].[observation_date (Month)].[All]" dimensionUniqueName="[FRED_Graph]" displayFolder="" count="0" memberValueDatatype="130" unbalanced="0"/>
    <cacheHierarchy uniqueName="[Range].[patient_id]" caption="patient_id" attribute="1" defaultMemberUniqueName="[Range].[patient_id].[All]" allUniqueName="[Range].[patient_id].[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birth_year]" caption="birth_year" attribute="1" defaultMemberUniqueName="[Range].[birth_year].[All]" allUniqueName="[Range].[birth_year].[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province]" caption="province" attribute="1" defaultMemberUniqueName="[Range].[province].[All]" allUniqueName="[Range].[province].[All]" dimensionUniqueName="[Range]" displayFolder="" count="0" memberValueDatatype="130" unbalanced="0"/>
    <cacheHierarchy uniqueName="[Range].[infection_case]" caption="infection_case" attribute="1" defaultMemberUniqueName="[Range].[infection_case].[All]" allUniqueName="[Range].[infection_case].[All]" dimensionUniqueName="[Range]" displayFolder="" count="0" memberValueDatatype="130" unbalanced="0"/>
    <cacheHierarchy uniqueName="[Range].[confirmed_date]" caption="confirmed_date" attribute="1" time="1" defaultMemberUniqueName="[Range].[confirmed_date].[All]" allUniqueName="[Range].[confirmed_date].[All]" dimensionUniqueName="[Range]" displayFolder="" count="0" memberValueDatatype="7" unbalanced="0"/>
    <cacheHierarchy uniqueName="[Range].[released_date]" caption="released_date" attribute="1" time="1" defaultMemberUniqueName="[Range].[released_date].[All]" allUniqueName="[Range].[released_date].[All]" dimensionUniqueName="[Range]" displayFolder="" count="0" memberValueDatatype="7" unbalanced="0"/>
    <cacheHierarchy uniqueName="[Range].[Recovery_Days]" caption="Recovery_Days" attribute="1" defaultMemberUniqueName="[Range].[Recovery_Days].[All]" allUniqueName="[Range].[Recovery_Days].[All]" dimensionUniqueName="[Range]" displayFolder="" count="0" memberValueDatatype="20" unbalanced="0"/>
    <cacheHierarchy uniqueName="[Range].[Age]" caption="Age" attribute="1" defaultMemberUniqueName="[Range].[Age].[All]" allUniqueName="[Range].[Age].[All]" dimensionUniqueName="[Range]" displayFolder="" count="0" memberValueDatatype="130" unbalanced="0"/>
    <cacheHierarchy uniqueName="[Range1].[case_id]" caption="case_id" attribute="1" defaultMemberUniqueName="[Range1].[case_id].[All]" allUniqueName="[Range1].[case_id].[All]" dimensionUniqueName="[Range1]" displayFolder="" count="0" memberValueDatatype="20" unbalanced="0"/>
    <cacheHierarchy uniqueName="[Range1].[province]" caption="province" attribute="1" defaultMemberUniqueName="[Range1].[province].[All]" allUniqueName="[Range1].[province].[All]" dimensionUniqueName="[Range1]" displayFolder="" count="0" memberValueDatatype="130" unbalanced="0"/>
    <cacheHierarchy uniqueName="[Range1].[city]" caption="city" attribute="1" defaultMemberUniqueName="[Range1].[city].[All]" allUniqueName="[Range1].[city].[All]" dimensionUniqueName="[Range1]" displayFolder="" count="0" memberValueDatatype="130" unbalanced="0"/>
    <cacheHierarchy uniqueName="[Range1].[group]" caption="group" attribute="1" defaultMemberUniqueName="[Range1].[group].[All]" allUniqueName="[Range1].[group].[All]" dimensionUniqueName="[Range1]" displayFolder="" count="0" memberValueDatatype="11" unbalanced="0"/>
    <cacheHierarchy uniqueName="[Range1].[infection_case]" caption="infection_case" attribute="1" defaultMemberUniqueName="[Range1].[infection_case].[All]" allUniqueName="[Range1].[infection_case].[All]" dimensionUniqueName="[Range1]" displayFolder="" count="0" memberValueDatatype="130" unbalanced="0"/>
    <cacheHierarchy uniqueName="[Range1].[confirmed]" caption="confirmed" attribute="1" defaultMemberUniqueName="[Range1].[confirmed].[All]" allUniqueName="[Range1].[confirmed].[All]" dimensionUniqueName="[Range1]" displayFolder="" count="0" memberValueDatatype="20" unbalanced="0"/>
    <cacheHierarchy uniqueName="[Range1].[Infected_in_Church]" caption="Infected_in_Church" attribute="1" defaultMemberUniqueName="[Range1].[Infected_in_Church].[All]" allUniqueName="[Range1].[Infected_in_Church].[All]" dimensionUniqueName="[Range1]" displayFolder="" count="0" memberValueDatatype="130" unbalanced="0"/>
    <cacheHierarchy uniqueName="[Range1].[Country]" caption="Country" attribute="1" defaultMemberUniqueName="[Range1].[Country].[All]" allUniqueName="[Range1].[Country].[All]" dimensionUniqueName="[Range1]" displayFolder="" count="0" memberValueDatatype="130" unbalanced="0"/>
    <cacheHierarchy uniqueName="[Range1].[By_Province_GDP]" caption="By_Province_GDP" attribute="1" defaultMemberUniqueName="[Range1].[By_Province_GDP].[All]" allUniqueName="[Range1].[By_Province_GDP].[All]" dimensionUniqueName="[Range1]" displayFolder="" count="0" memberValueDatatype="20" unbalanced="0"/>
    <cacheHierarchy uniqueName="[Table1].[policy_id]" caption="policy_id" attribute="1" defaultMemberUniqueName="[Table1].[policy_id].[All]" allUniqueName="[Table1].[policy_id].[All]" dimensionUniqueName="[Table1]" displayFolder="" count="0" memberValueDatatype="20" unbalanced="0"/>
    <cacheHierarchy uniqueName="[Table1].[country]" caption="country" attribute="1" defaultMemberUniqueName="[Table1].[country].[All]" allUniqueName="[Table1].[country].[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ov_policy]" caption="gov_policy" attribute="1" defaultMemberUniqueName="[Table1].[gov_policy].[All]" allUniqueName="[Table1].[gov_policy].[All]" dimensionUniqueName="[Table1]" displayFolder="" count="0" memberValueDatatype="130" unbalanced="0"/>
    <cacheHierarchy uniqueName="[Table1].[detail]" caption="detail" attribute="1" defaultMemberUniqueName="[Table1].[detail].[All]" allUniqueName="[Table1].[detail].[All]" dimensionUniqueName="[Table1]" displayFolder="" count="0" memberValueDatatype="130" unbalanced="0"/>
    <cacheHierarchy uniqueName="[Table1].[start_date]" caption="start_date" attribute="1" time="1" defaultMemberUniqueName="[Table1].[start_date].[All]" allUniqueName="[Table1].[start_date].[All]" dimensionUniqueName="[Table1]" displayFolder="" count="0" memberValueDatatype="7" unbalanced="0"/>
    <cacheHierarchy uniqueName="[Table1].[end_date]" caption="end_date" attribute="1" time="1" defaultMemberUniqueName="[Table1].[end_date].[All]" allUniqueName="[Table1].[end_date].[All]" dimensionUniqueName="[Table1]" displayFolder="" count="0" memberValueDatatype="7" unbalanced="0"/>
    <cacheHierarchy uniqueName="[FRED_Graph].[observation_date (Month Index)]" caption="observation_date (Month Index)" attribute="1" defaultMemberUniqueName="[FRED_Graph].[observation_date (Month Index)].[All]" allUniqueName="[FRED_Graph].[observation_date (Month Index)].[All]" dimensionUniqueName="[FRED_Graph]" displayFolder="" count="0" memberValueDatatype="20" unbalanced="0" hidden="1"/>
    <cacheHierarchy uniqueName="[Measures].[median_recovery_days]" caption="median_recovery_days" measure="1" displayFolder="" measureGroup="Table1" count="0"/>
    <cacheHierarchy uniqueName="[Measures].[__XL_Count Table1]" caption="__XL_Count Table1" measure="1" displayFolder="" measureGroup="Table1" count="0" hidden="1"/>
    <cacheHierarchy uniqueName="[Measures].[__XL_Count FRED Graph]" caption="__XL_Count FRED Graph" measure="1" displayFolder="" measureGroup="FRED Graph" count="0" hidden="1"/>
    <cacheHierarchy uniqueName="[Measures].[__XL_Count FRED_Graph]" caption="__XL_Count FRED_Graph" measure="1" displayFolder="" measureGroup="FRED_Graph" count="0" hidden="1"/>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policy_id]" caption="Sum of policy_id" measure="1" displayFolder="" measureGroup="Table1" count="0" hidden="1">
      <extLst>
        <ext xmlns:x15="http://schemas.microsoft.com/office/spreadsheetml/2010/11/main" uri="{B97F6D7D-B522-45F9-BDA1-12C45D357490}">
          <x15:cacheHierarchy aggregatedColumn="26"/>
        </ext>
      </extLst>
    </cacheHierarchy>
    <cacheHierarchy uniqueName="[Measures].[Count of policy_id]" caption="Count of policy_id" measure="1" displayFolder="" measureGroup="Table1" count="0" hidden="1">
      <extLst>
        <ext xmlns:x15="http://schemas.microsoft.com/office/spreadsheetml/2010/11/main" uri="{B97F6D7D-B522-45F9-BDA1-12C45D357490}">
          <x15:cacheHierarchy aggregatedColumn="26"/>
        </ext>
      </extLst>
    </cacheHierarchy>
    <cacheHierarchy uniqueName="[Measures].[Sum of Export_in_Dollars]" caption="Sum of Export_in_Dollars" measure="1" displayFolder="" measureGroup="FRED_Graph" count="0" hidden="1">
      <extLst>
        <ext xmlns:x15="http://schemas.microsoft.com/office/spreadsheetml/2010/11/main" uri="{B97F6D7D-B522-45F9-BDA1-12C45D357490}">
          <x15:cacheHierarchy aggregatedColumn="3"/>
        </ext>
      </extLst>
    </cacheHierarchy>
    <cacheHierarchy uniqueName="[Measures].[Sum of Recovery_Days]" caption="Sum of Recovery_Days" measure="1" displayFolder="" measureGroup="Range" count="0" hidden="1">
      <extLst>
        <ext xmlns:x15="http://schemas.microsoft.com/office/spreadsheetml/2010/11/main" uri="{B97F6D7D-B522-45F9-BDA1-12C45D357490}">
          <x15:cacheHierarchy aggregatedColumn="15"/>
        </ext>
      </extLst>
    </cacheHierarchy>
    <cacheHierarchy uniqueName="[Measures].[Average of Recovery_Days]" caption="Average of Recovery_Days" measure="1" displayFolder="" measureGroup="Range" count="0" hidden="1">
      <extLst>
        <ext xmlns:x15="http://schemas.microsoft.com/office/spreadsheetml/2010/11/main" uri="{B97F6D7D-B522-45F9-BDA1-12C45D357490}">
          <x15:cacheHierarchy aggregatedColumn="15"/>
        </ext>
      </extLst>
    </cacheHierarchy>
    <cacheHierarchy uniqueName="[Measures].[Sum of By_Province_GDP]" caption="Sum of By_Province_GDP" measure="1" displayFolder="" measureGroup="Range1" count="0" hidden="1">
      <extLst>
        <ext xmlns:x15="http://schemas.microsoft.com/office/spreadsheetml/2010/11/main" uri="{B97F6D7D-B522-45F9-BDA1-12C45D357490}">
          <x15:cacheHierarchy aggregatedColumn="25"/>
        </ext>
      </extLst>
    </cacheHierarchy>
  </cacheHierarchies>
  <kpis count="0"/>
  <dimensions count="6">
    <dimension name="FRED Graph" uniqueName="[FRED Graph]" caption="FRED Graph"/>
    <dimension name="FRED_Graph" uniqueName="[FRED_Graph]" caption="FRED_Graph"/>
    <dimension measure="1" name="Measures" uniqueName="[Measures]" caption="Measures"/>
    <dimension name="Range" uniqueName="[Range]" caption="Range"/>
    <dimension name="Range1" uniqueName="[Range1]" caption="Range1"/>
    <dimension name="Table1" uniqueName="[Table1]" caption="Table1"/>
  </dimensions>
  <measureGroups count="5">
    <measureGroup name="FRED Graph" caption="FRED Graph"/>
    <measureGroup name="FRED_Graph" caption="FRED_Graph"/>
    <measureGroup name="Range" caption="Range"/>
    <measureGroup name="Range1" caption="Range1"/>
    <measureGroup name="Table1" caption="Table1"/>
  </measureGroups>
  <maps count="5">
    <map measureGroup="0" dimension="0"/>
    <map measureGroup="1" dimension="1"/>
    <map measureGroup="2" dimension="3"/>
    <map measureGroup="3" dimension="4"/>
    <map measureGroup="4" dimension="5"/>
  </maps>
  <extLst>
    <ext xmlns:x14="http://schemas.microsoft.com/office/spreadsheetml/2009/9/main" uri="{725AE2AE-9491-48be-B2B4-4EB974FC3084}">
      <x14:pivotCacheDefinition pivotCacheId="2"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Cache/pivotCacheRecords1.xml><?xml version="1.0" encoding="utf-8"?>
<pivotCacheRecords xmlns="http://schemas.openxmlformats.org/spreadsheetml/2006/main" xmlns:r="http://schemas.openxmlformats.org/officeDocument/2006/relationships" count="1508">
  <r>
    <n v="1000000001"/>
    <x v="0"/>
    <n v="1964"/>
    <s v="Korea"/>
    <x v="0"/>
    <s v="overseas inflow"/>
    <d v="2020-01-23T00:00:00"/>
    <d v="2020-02-05T00:00:00"/>
    <n v="13"/>
    <n v="56"/>
  </r>
  <r>
    <n v="1000000002"/>
    <x v="0"/>
    <n v="1987"/>
    <s v="Korea"/>
    <x v="0"/>
    <s v="overseas inflow"/>
    <d v="2020-01-30T00:00:00"/>
    <d v="2020-03-02T00:00:00"/>
    <n v="32"/>
    <n v="33"/>
  </r>
  <r>
    <n v="1000000003"/>
    <x v="0"/>
    <n v="1964"/>
    <s v="Korea"/>
    <x v="0"/>
    <s v="contact with patient"/>
    <d v="2020-01-30T00:00:00"/>
    <d v="2020-02-19T00:00:00"/>
    <n v="20"/>
    <n v="56"/>
  </r>
  <r>
    <n v="1000000004"/>
    <x v="0"/>
    <n v="1991"/>
    <s v="Korea"/>
    <x v="0"/>
    <s v="overseas inflow"/>
    <d v="2020-01-30T00:00:00"/>
    <d v="2020-02-15T00:00:00"/>
    <n v="16"/>
    <n v="29"/>
  </r>
  <r>
    <n v="1000000005"/>
    <x v="1"/>
    <n v="1992"/>
    <s v="Korea"/>
    <x v="0"/>
    <s v="contact with patient"/>
    <d v="2020-01-31T00:00:00"/>
    <d v="2020-02-24T00:00:00"/>
    <n v="24"/>
    <n v="28"/>
  </r>
  <r>
    <n v="1000000006"/>
    <x v="1"/>
    <n v="1966"/>
    <s v="Korea"/>
    <x v="0"/>
    <s v="contact with patient"/>
    <d v="2020-01-31T00:00:00"/>
    <d v="2020-02-19T00:00:00"/>
    <n v="19"/>
    <n v="54"/>
  </r>
  <r>
    <n v="1000000007"/>
    <x v="0"/>
    <n v="1995"/>
    <s v="Korea"/>
    <x v="0"/>
    <s v="contact with patient"/>
    <d v="2020-01-31T00:00:00"/>
    <d v="2020-02-10T00:00:00"/>
    <n v="10"/>
    <n v="25"/>
  </r>
  <r>
    <n v="1000000008"/>
    <x v="0"/>
    <n v="1992"/>
    <s v="Korea"/>
    <x v="0"/>
    <s v="overseas inflow"/>
    <d v="2020-02-02T00:00:00"/>
    <d v="2020-02-24T00:00:00"/>
    <n v="22"/>
    <n v="28"/>
  </r>
  <r>
    <n v="1000000009"/>
    <x v="0"/>
    <n v="1983"/>
    <s v="Korea"/>
    <x v="0"/>
    <s v="overseas inflow"/>
    <d v="2020-02-05T00:00:00"/>
    <d v="2020-02-21T00:00:00"/>
    <n v="16"/>
    <n v="37"/>
  </r>
  <r>
    <n v="1000000010"/>
    <x v="1"/>
    <n v="1960"/>
    <s v="Korea"/>
    <x v="0"/>
    <s v="contact with patient"/>
    <d v="2020-02-05T00:00:00"/>
    <d v="2020-02-29T00:00:00"/>
    <n v="24"/>
    <n v="60"/>
  </r>
  <r>
    <n v="1000000011"/>
    <x v="1"/>
    <n v="1962"/>
    <s v="China"/>
    <x v="0"/>
    <s v="overseas inflow"/>
    <d v="2020-02-06T00:00:00"/>
    <d v="2020-02-29T00:00:00"/>
    <n v="23"/>
    <n v="58"/>
  </r>
  <r>
    <n v="1000000012"/>
    <x v="0"/>
    <n v="1992"/>
    <s v="Korea"/>
    <x v="0"/>
    <s v="overseas inflow"/>
    <d v="2020-02-07T00:00:00"/>
    <d v="2020-02-27T00:00:00"/>
    <n v="20"/>
    <n v="28"/>
  </r>
  <r>
    <n v="1000000014"/>
    <x v="1"/>
    <n v="1952"/>
    <s v="Korea"/>
    <x v="0"/>
    <s v="contact with patient"/>
    <d v="2020-02-16T00:00:00"/>
    <d v="2020-03-12T00:00:00"/>
    <n v="25"/>
    <n v="68"/>
  </r>
  <r>
    <n v="1000000016"/>
    <x v="0"/>
    <n v="1945"/>
    <s v="Korea"/>
    <x v="0"/>
    <s v="contact with patient"/>
    <d v="2020-02-19T00:00:00"/>
    <d v="2020-03-11T00:00:00"/>
    <n v="21"/>
    <n v="75"/>
  </r>
  <r>
    <n v="1000000017"/>
    <x v="0"/>
    <n v="1944"/>
    <s v="Korea"/>
    <x v="0"/>
    <s v="contact with patient"/>
    <d v="2020-02-20T00:00:00"/>
    <d v="2020-03-01T00:00:00"/>
    <n v="10"/>
    <n v="76"/>
  </r>
  <r>
    <n v="1000000019"/>
    <x v="1"/>
    <n v="1941"/>
    <s v="Korea"/>
    <x v="0"/>
    <s v="contact with patient"/>
    <d v="2020-02-20T00:00:00"/>
    <d v="2020-03-08T00:00:00"/>
    <n v="17"/>
    <n v="79"/>
  </r>
  <r>
    <n v="1000000021"/>
    <x v="0"/>
    <n v="1936"/>
    <s v="Korea"/>
    <x v="0"/>
    <s v="contact with patient"/>
    <d v="2020-02-20T00:00:00"/>
    <d v="2020-03-08T00:00:00"/>
    <n v="17"/>
    <n v="84"/>
  </r>
  <r>
    <n v="1000000024"/>
    <x v="0"/>
    <n v="1980"/>
    <s v="Korea"/>
    <x v="0"/>
    <s v="contact with patient"/>
    <d v="2020-02-22T00:00:00"/>
    <d v="2020-03-14T00:00:00"/>
    <n v="21"/>
    <n v="40"/>
  </r>
  <r>
    <n v="1000000026"/>
    <x v="0"/>
    <n v="1986"/>
    <s v="Korea"/>
    <x v="0"/>
    <s v="etc"/>
    <d v="2020-02-22T00:00:00"/>
    <d v="2020-03-11T00:00:00"/>
    <n v="18"/>
    <n v="34"/>
  </r>
  <r>
    <n v="1000000027"/>
    <x v="0"/>
    <n v="1968"/>
    <s v="Korea"/>
    <x v="0"/>
    <s v="overseas inflow"/>
    <d v="2020-02-23T00:00:00"/>
    <d v="2020-03-04T00:00:00"/>
    <n v="10"/>
    <n v="52"/>
  </r>
  <r>
    <n v="1000000028"/>
    <x v="1"/>
    <n v="1950"/>
    <s v="Korea"/>
    <x v="0"/>
    <s v="Eunpyeong St. Mary's Hospital"/>
    <d v="2020-02-23T00:00:00"/>
    <d v="2020-03-11T00:00:00"/>
    <n v="17"/>
    <n v="70"/>
  </r>
  <r>
    <n v="1000000029"/>
    <x v="1"/>
    <n v="1995"/>
    <s v="Korea"/>
    <x v="0"/>
    <s v="Eunpyeong St. Mary's Hospital"/>
    <d v="2020-02-26T00:00:00"/>
    <d v="2020-03-11T00:00:00"/>
    <n v="14"/>
    <n v="25"/>
  </r>
  <r>
    <n v="1000000031"/>
    <x v="0"/>
    <n v="1965"/>
    <s v="Korea"/>
    <x v="0"/>
    <s v="etc"/>
    <d v="2020-02-22T00:00:00"/>
    <d v="2020-03-19T00:00:00"/>
    <n v="26"/>
    <n v="55"/>
  </r>
  <r>
    <n v="1000000033"/>
    <x v="1"/>
    <n v="1970"/>
    <s v="Korea"/>
    <x v="0"/>
    <s v="contact with patient"/>
    <d v="2020-02-24T00:00:00"/>
    <d v="2020-03-10T00:00:00"/>
    <n v="15"/>
    <n v="50"/>
  </r>
  <r>
    <n v="1000000034"/>
    <x v="0"/>
    <n v="2000"/>
    <s v="Korea"/>
    <x v="0"/>
    <s v="contact with patient"/>
    <d v="2020-02-24T00:00:00"/>
    <d v="2020-03-17T00:00:00"/>
    <n v="22"/>
    <n v="20"/>
  </r>
  <r>
    <n v="1000000035"/>
    <x v="0"/>
    <n v="1984"/>
    <s v="Korea"/>
    <x v="0"/>
    <s v="etc"/>
    <d v="2020-02-25T00:00:00"/>
    <d v="2020-03-20T00:00:00"/>
    <n v="24"/>
    <n v="36"/>
  </r>
  <r>
    <n v="1000000037"/>
    <x v="1"/>
    <n v="1976"/>
    <s v="Korea"/>
    <x v="0"/>
    <s v="contact with patient"/>
    <d v="2020-02-25T00:00:00"/>
    <d v="2020-03-11T00:00:00"/>
    <n v="15"/>
    <n v="44"/>
  </r>
  <r>
    <n v="1000000041"/>
    <x v="0"/>
    <n v="1968"/>
    <s v="Korea"/>
    <x v="0"/>
    <s v="etc"/>
    <d v="2020-02-25T00:00:00"/>
    <d v="2020-03-04T00:00:00"/>
    <n v="8"/>
    <n v="52"/>
  </r>
  <r>
    <n v="1000000045"/>
    <x v="0"/>
    <n v="1979"/>
    <s v="Korea"/>
    <x v="0"/>
    <s v="contact with patient"/>
    <d v="2020-02-26T00:00:00"/>
    <d v="2020-03-04T00:00:00"/>
    <n v="7"/>
    <n v="41"/>
  </r>
  <r>
    <n v="1000000046"/>
    <x v="1"/>
    <n v="1999"/>
    <s v="Korea"/>
    <x v="0"/>
    <s v="contact with patient"/>
    <d v="2020-02-26T00:00:00"/>
    <d v="2020-03-03T00:00:00"/>
    <n v="6"/>
    <n v="21"/>
  </r>
  <r>
    <n v="1000000047"/>
    <x v="0"/>
    <n v="1993"/>
    <s v="Korea"/>
    <x v="0"/>
    <s v="Shincheonji Church"/>
    <d v="2020-02-26T00:00:00"/>
    <d v="2020-03-11T00:00:00"/>
    <n v="14"/>
    <n v="27"/>
  </r>
  <r>
    <n v="1000000048"/>
    <x v="1"/>
    <n v="1995"/>
    <s v="Korea"/>
    <x v="0"/>
    <s v="etc"/>
    <d v="2020-02-26T00:00:00"/>
    <d v="2020-03-13T00:00:00"/>
    <n v="16"/>
    <n v="25"/>
  </r>
  <r>
    <n v="1000000051"/>
    <x v="1"/>
    <n v="1992"/>
    <s v="Korea"/>
    <x v="0"/>
    <s v="etc"/>
    <d v="2020-02-27T00:00:00"/>
    <d v="2020-03-03T00:00:00"/>
    <n v="5"/>
    <n v="28"/>
  </r>
  <r>
    <n v="1000000052"/>
    <x v="0"/>
    <n v="1984"/>
    <s v="Korea"/>
    <x v="0"/>
    <s v="overseas inflow"/>
    <d v="2020-02-27T00:00:00"/>
    <d v="2020-03-03T00:00:00"/>
    <n v="5"/>
    <n v="36"/>
  </r>
  <r>
    <n v="1000000053"/>
    <x v="1"/>
    <n v="1973"/>
    <s v="Korea"/>
    <x v="0"/>
    <s v="Eunpyeong St. Mary's Hospital"/>
    <d v="2020-02-27T00:00:00"/>
    <d v="2020-03-17T00:00:00"/>
    <n v="19"/>
    <n v="47"/>
  </r>
  <r>
    <n v="1000000055"/>
    <x v="1"/>
    <n v="1993"/>
    <s v="Korea"/>
    <x v="0"/>
    <s v="Eunpyeong St. Mary's Hospital"/>
    <d v="2020-02-27T00:00:00"/>
    <d v="2020-03-03T00:00:00"/>
    <n v="5"/>
    <n v="27"/>
  </r>
  <r>
    <n v="1000000056"/>
    <x v="0"/>
    <n v="1962"/>
    <s v="Korea"/>
    <x v="0"/>
    <s v="etc"/>
    <d v="2020-02-27T00:00:00"/>
    <d v="2020-03-13T00:00:00"/>
    <n v="15"/>
    <n v="58"/>
  </r>
  <r>
    <n v="1000000061"/>
    <x v="0"/>
    <n v="1955"/>
    <s v="Korea"/>
    <x v="0"/>
    <s v="Eunpyeong St. Mary's Hospital"/>
    <d v="2020-02-28T00:00:00"/>
    <d v="2020-03-14T00:00:00"/>
    <n v="15"/>
    <n v="65"/>
  </r>
  <r>
    <n v="1000000063"/>
    <x v="0"/>
    <n v="1985"/>
    <s v="Korea"/>
    <x v="0"/>
    <s v="etc"/>
    <d v="2020-02-29T00:00:00"/>
    <d v="2020-03-03T00:00:00"/>
    <n v="3"/>
    <n v="35"/>
  </r>
  <r>
    <n v="1000000064"/>
    <x v="1"/>
    <n v="1985"/>
    <s v="Korea"/>
    <x v="0"/>
    <s v="contact with patient"/>
    <d v="2020-02-29T00:00:00"/>
    <d v="2020-03-04T00:00:00"/>
    <n v="4"/>
    <n v="35"/>
  </r>
  <r>
    <n v="1000000065"/>
    <x v="0"/>
    <n v="1987"/>
    <s v="Korea"/>
    <x v="0"/>
    <s v="contact with patient"/>
    <d v="2020-02-29T00:00:00"/>
    <d v="2020-03-14T00:00:00"/>
    <n v="14"/>
    <n v="33"/>
  </r>
  <r>
    <n v="1000000066"/>
    <x v="0"/>
    <n v="1986"/>
    <s v="Korea"/>
    <x v="0"/>
    <s v="etc"/>
    <d v="2020-02-29T00:00:00"/>
    <d v="2020-03-04T00:00:00"/>
    <n v="4"/>
    <n v="34"/>
  </r>
  <r>
    <n v="1000000068"/>
    <x v="1"/>
    <n v="1992"/>
    <s v="Korea"/>
    <x v="0"/>
    <s v="etc"/>
    <d v="2020-02-29T00:00:00"/>
    <d v="2020-03-20T00:00:00"/>
    <n v="20"/>
    <n v="28"/>
  </r>
  <r>
    <n v="1000000071"/>
    <x v="1"/>
    <n v="1990"/>
    <s v="Korea"/>
    <x v="0"/>
    <s v="etc"/>
    <d v="2020-02-26T00:00:00"/>
    <d v="2020-03-18T00:00:00"/>
    <n v="21"/>
    <n v="30"/>
  </r>
  <r>
    <n v="1000000072"/>
    <x v="1"/>
    <n v="1979"/>
    <s v="Korea"/>
    <x v="0"/>
    <s v="etc"/>
    <d v="2020-02-27T00:00:00"/>
    <d v="2020-03-03T00:00:00"/>
    <n v="5"/>
    <n v="41"/>
  </r>
  <r>
    <n v="1000000074"/>
    <x v="0"/>
    <n v="1967"/>
    <s v="Korea"/>
    <x v="0"/>
    <s v="etc"/>
    <d v="2020-02-27T00:00:00"/>
    <d v="2020-03-04T00:00:00"/>
    <n v="6"/>
    <n v="53"/>
  </r>
  <r>
    <n v="1000000076"/>
    <x v="0"/>
    <n v="1977"/>
    <s v="Korea"/>
    <x v="0"/>
    <s v="contact with patient"/>
    <d v="2020-02-27T00:00:00"/>
    <d v="2020-03-14T00:00:00"/>
    <n v="16"/>
    <n v="43"/>
  </r>
  <r>
    <n v="1000000081"/>
    <x v="1"/>
    <n v="1988"/>
    <s v="Korea"/>
    <x v="0"/>
    <s v="contact with patient"/>
    <d v="2020-02-29T00:00:00"/>
    <d v="2020-03-20T00:00:00"/>
    <n v="20"/>
    <n v="32"/>
  </r>
  <r>
    <n v="1000000085"/>
    <x v="1"/>
    <n v="1988"/>
    <s v="Korea"/>
    <x v="0"/>
    <s v="overseas inflow"/>
    <d v="2020-02-27T00:00:00"/>
    <d v="2020-03-17T00:00:00"/>
    <n v="19"/>
    <n v="32"/>
  </r>
  <r>
    <n v="1000000095"/>
    <x v="1"/>
    <n v="1999"/>
    <s v="Korea"/>
    <x v="0"/>
    <s v="Seongdong-gu APT"/>
    <d v="2020-03-02T00:00:00"/>
    <d v="2020-03-20T00:00:00"/>
    <n v="18"/>
    <n v="21"/>
  </r>
  <r>
    <n v="1000000103"/>
    <x v="0"/>
    <n v="1997"/>
    <s v="Korea"/>
    <x v="0"/>
    <s v="overseas inflow"/>
    <d v="2020-03-04T00:00:00"/>
    <d v="2020-03-20T00:00:00"/>
    <n v="16"/>
    <n v="23"/>
  </r>
  <r>
    <n v="1000000110"/>
    <x v="0"/>
    <n v="1964"/>
    <s v="Korea"/>
    <x v="0"/>
    <s v="contact with patient"/>
    <d v="2020-03-07T00:00:00"/>
    <d v="2020-03-19T00:00:00"/>
    <n v="12"/>
    <n v="56"/>
  </r>
  <r>
    <n v="1000000188"/>
    <x v="1"/>
    <n v="1994"/>
    <s v="Korea"/>
    <x v="0"/>
    <s v="contact with patient"/>
    <d v="2020-03-10T00:00:00"/>
    <d v="2020-03-19T00:00:00"/>
    <n v="9"/>
    <n v="26"/>
  </r>
  <r>
    <n v="1000000207"/>
    <x v="1"/>
    <n v="1949"/>
    <s v="Korea"/>
    <x v="0"/>
    <s v="etc"/>
    <d v="2020-03-11T00:00:00"/>
    <d v="2020-03-20T00:00:00"/>
    <n v="9"/>
    <n v="71"/>
  </r>
  <r>
    <n v="1200000050"/>
    <x v="0"/>
    <n v="1944"/>
    <s v="Korea"/>
    <x v="1"/>
    <m/>
    <d v="2020-02-19T00:00:00"/>
    <d v="2020-03-02T00:00:00"/>
    <n v="12"/>
    <n v="76"/>
  </r>
  <r>
    <n v="1200000051"/>
    <x v="1"/>
    <n v="1959"/>
    <s v="Korea"/>
    <x v="1"/>
    <m/>
    <d v="2020-02-19T00:00:00"/>
    <d v="2020-02-26T00:00:00"/>
    <n v="7"/>
    <n v="61"/>
  </r>
  <r>
    <n v="1200000063"/>
    <x v="1"/>
    <n v="1968"/>
    <s v="Korea"/>
    <x v="1"/>
    <m/>
    <d v="2020-02-19T00:00:00"/>
    <d v="2020-02-28T00:00:00"/>
    <n v="9"/>
    <n v="52"/>
  </r>
  <r>
    <n v="1200000065"/>
    <x v="1"/>
    <n v="1970"/>
    <s v="Korea"/>
    <x v="1"/>
    <m/>
    <d v="2020-02-19T00:00:00"/>
    <d v="2020-02-27T00:00:00"/>
    <n v="8"/>
    <n v="50"/>
  </r>
  <r>
    <n v="1300000001"/>
    <x v="1"/>
    <m/>
    <s v="Korea"/>
    <x v="2"/>
    <m/>
    <d v="2020-02-03T00:00:00"/>
    <d v="2020-02-20T00:00:00"/>
    <n v="17"/>
    <s v=""/>
  </r>
  <r>
    <n v="1300000002"/>
    <x v="1"/>
    <m/>
    <s v="Korea"/>
    <x v="2"/>
    <m/>
    <d v="2020-02-05T00:00:00"/>
    <d v="2020-02-20T00:00:00"/>
    <n v="15"/>
    <s v=""/>
  </r>
  <r>
    <n v="1300000003"/>
    <x v="0"/>
    <m/>
    <s v="Korea"/>
    <x v="2"/>
    <m/>
    <d v="2020-02-20T00:00:00"/>
    <d v="2020-03-19T00:00:00"/>
    <n v="28"/>
    <s v=""/>
  </r>
  <r>
    <n v="1300000004"/>
    <x v="0"/>
    <m/>
    <s v="Korea"/>
    <x v="2"/>
    <m/>
    <d v="2020-02-21T00:00:00"/>
    <d v="2020-03-18T00:00:00"/>
    <n v="26"/>
    <s v=""/>
  </r>
  <r>
    <n v="1300000005"/>
    <x v="0"/>
    <m/>
    <s v="Korea"/>
    <x v="2"/>
    <m/>
    <d v="2020-02-21T00:00:00"/>
    <d v="2020-03-16T00:00:00"/>
    <n v="24"/>
    <s v=""/>
  </r>
  <r>
    <n v="1300000006"/>
    <x v="0"/>
    <m/>
    <s v="Korea"/>
    <x v="2"/>
    <m/>
    <d v="2020-02-21T00:00:00"/>
    <d v="2020-03-16T00:00:00"/>
    <n v="24"/>
    <s v=""/>
  </r>
  <r>
    <n v="1300000007"/>
    <x v="0"/>
    <m/>
    <s v="Korea"/>
    <x v="2"/>
    <m/>
    <d v="2020-02-22T00:00:00"/>
    <d v="2020-03-17T00:00:00"/>
    <n v="24"/>
    <s v=""/>
  </r>
  <r>
    <n v="1300000008"/>
    <x v="1"/>
    <m/>
    <s v="Korea"/>
    <x v="2"/>
    <m/>
    <d v="2020-02-22T00:00:00"/>
    <d v="2020-03-06T00:00:00"/>
    <n v="13"/>
    <s v=""/>
  </r>
  <r>
    <n v="1300000009"/>
    <x v="1"/>
    <m/>
    <s v="Korea"/>
    <x v="2"/>
    <m/>
    <d v="2020-02-23T00:00:00"/>
    <d v="2020-03-19T00:00:00"/>
    <n v="25"/>
    <s v=""/>
  </r>
  <r>
    <n v="1300000010"/>
    <x v="1"/>
    <m/>
    <s v="Korea"/>
    <x v="2"/>
    <m/>
    <d v="2020-03-02T00:00:00"/>
    <d v="2020-04-02T00:00:00"/>
    <n v="31"/>
    <s v=""/>
  </r>
  <r>
    <n v="1300000011"/>
    <x v="0"/>
    <m/>
    <s v="Korea"/>
    <x v="2"/>
    <m/>
    <d v="2020-03-02T00:00:00"/>
    <d v="2020-03-30T00:00:00"/>
    <n v="28"/>
    <s v=""/>
  </r>
  <r>
    <n v="1300000012"/>
    <x v="1"/>
    <m/>
    <s v="Korea"/>
    <x v="2"/>
    <m/>
    <d v="2020-03-02T00:00:00"/>
    <d v="2020-04-15T00:00:00"/>
    <n v="44"/>
    <s v=""/>
  </r>
  <r>
    <n v="1300000013"/>
    <x v="0"/>
    <m/>
    <s v="Korea"/>
    <x v="2"/>
    <m/>
    <d v="2020-03-04T00:00:00"/>
    <d v="2020-03-29T00:00:00"/>
    <n v="25"/>
    <s v=""/>
  </r>
  <r>
    <n v="1300000014"/>
    <x v="0"/>
    <m/>
    <s v="Korea"/>
    <x v="2"/>
    <m/>
    <d v="2020-03-07T00:00:00"/>
    <d v="2020-03-23T00:00:00"/>
    <n v="16"/>
    <s v=""/>
  </r>
  <r>
    <n v="1300000015"/>
    <x v="1"/>
    <m/>
    <s v="Korea"/>
    <x v="2"/>
    <m/>
    <d v="2020-03-08T00:00:00"/>
    <d v="2020-03-19T00:00:00"/>
    <n v="11"/>
    <s v=""/>
  </r>
  <r>
    <n v="1300000016"/>
    <x v="1"/>
    <m/>
    <s v="Korea"/>
    <x v="2"/>
    <m/>
    <d v="2020-03-14T00:00:00"/>
    <d v="2020-04-10T00:00:00"/>
    <n v="27"/>
    <s v=""/>
  </r>
  <r>
    <n v="1300000017"/>
    <x v="1"/>
    <m/>
    <s v="Korea"/>
    <x v="2"/>
    <m/>
    <d v="2020-03-17T00:00:00"/>
    <d v="2020-03-28T00:00:00"/>
    <n v="11"/>
    <s v=""/>
  </r>
  <r>
    <n v="1300000018"/>
    <x v="0"/>
    <m/>
    <s v="Korea"/>
    <x v="2"/>
    <m/>
    <d v="2020-03-17T00:00:00"/>
    <d v="2020-04-10T00:00:00"/>
    <n v="24"/>
    <s v=""/>
  </r>
  <r>
    <n v="1300000020"/>
    <x v="0"/>
    <m/>
    <s v="Korea"/>
    <x v="2"/>
    <m/>
    <d v="2020-03-26T00:00:00"/>
    <d v="2020-04-22T00:00:00"/>
    <n v="27"/>
    <s v=""/>
  </r>
  <r>
    <n v="1300000021"/>
    <x v="1"/>
    <m/>
    <s v="Korea"/>
    <x v="2"/>
    <m/>
    <d v="2020-03-31T00:00:00"/>
    <d v="2020-04-13T00:00:00"/>
    <n v="13"/>
    <s v=""/>
  </r>
  <r>
    <n v="1300000022"/>
    <x v="1"/>
    <m/>
    <s v="Korea"/>
    <x v="2"/>
    <m/>
    <d v="2020-03-31T00:00:00"/>
    <d v="2020-04-11T00:00:00"/>
    <n v="11"/>
    <s v=""/>
  </r>
  <r>
    <n v="1300000023"/>
    <x v="1"/>
    <m/>
    <s v="Korea"/>
    <x v="2"/>
    <m/>
    <d v="2020-03-31T00:00:00"/>
    <d v="2020-04-13T00:00:00"/>
    <n v="13"/>
    <s v=""/>
  </r>
  <r>
    <n v="1300000026"/>
    <x v="0"/>
    <m/>
    <s v="Korea"/>
    <x v="2"/>
    <m/>
    <d v="2020-04-02T00:00:00"/>
    <d v="2020-04-10T00:00:00"/>
    <n v="8"/>
    <s v=""/>
  </r>
  <r>
    <n v="1300000028"/>
    <x v="0"/>
    <m/>
    <s v="Korea"/>
    <x v="2"/>
    <m/>
    <d v="2020-04-14T00:00:00"/>
    <d v="2020-04-22T00:00:00"/>
    <n v="8"/>
    <s v=""/>
  </r>
  <r>
    <n v="1400000001"/>
    <x v="1"/>
    <n v="1985"/>
    <s v="China"/>
    <x v="3"/>
    <m/>
    <d v="2020-01-20T00:00:00"/>
    <d v="2020-02-06T00:00:00"/>
    <n v="17"/>
    <n v="35"/>
  </r>
  <r>
    <n v="1400000002"/>
    <x v="1"/>
    <n v="1960"/>
    <s v="Korea"/>
    <x v="3"/>
    <m/>
    <d v="2020-02-22T00:00:00"/>
    <d v="2020-03-09T00:00:00"/>
    <n v="16"/>
    <n v="60"/>
  </r>
  <r>
    <n v="1400000003"/>
    <x v="0"/>
    <n v="1963"/>
    <s v="Korea"/>
    <x v="3"/>
    <m/>
    <d v="2020-02-25T00:00:00"/>
    <d v="2020-03-03T00:00:00"/>
    <n v="7"/>
    <n v="57"/>
  </r>
  <r>
    <n v="1400000004"/>
    <x v="1"/>
    <n v="1992"/>
    <s v="Korea"/>
    <x v="3"/>
    <m/>
    <d v="2020-02-28T00:00:00"/>
    <d v="2020-03-25T00:00:00"/>
    <n v="26"/>
    <n v="28"/>
  </r>
  <r>
    <n v="1400000005"/>
    <x v="0"/>
    <n v="1956"/>
    <s v="Korea"/>
    <x v="3"/>
    <m/>
    <d v="2020-02-28T00:00:00"/>
    <d v="2020-03-16T00:00:00"/>
    <n v="17"/>
    <n v="64"/>
  </r>
  <r>
    <n v="1400000006"/>
    <x v="0"/>
    <n v="1976"/>
    <s v="Korea"/>
    <x v="3"/>
    <m/>
    <d v="2020-02-28T00:00:00"/>
    <d v="2020-05-10T00:00:00"/>
    <n v="72"/>
    <n v="44"/>
  </r>
  <r>
    <n v="1400000007"/>
    <x v="0"/>
    <n v="1963"/>
    <s v="Korea"/>
    <x v="3"/>
    <m/>
    <d v="2020-03-01T00:00:00"/>
    <d v="2020-03-17T00:00:00"/>
    <n v="16"/>
    <n v="57"/>
  </r>
  <r>
    <n v="1400000008"/>
    <x v="1"/>
    <n v="1972"/>
    <s v="Korea"/>
    <x v="3"/>
    <m/>
    <d v="2020-03-03T00:00:00"/>
    <d v="2020-03-11T00:00:00"/>
    <n v="8"/>
    <n v="48"/>
  </r>
  <r>
    <n v="1400000009"/>
    <x v="0"/>
    <n v="2012"/>
    <s v="Korea"/>
    <x v="3"/>
    <m/>
    <d v="2020-03-03T00:00:00"/>
    <d v="2020-04-13T00:00:00"/>
    <n v="41"/>
    <n v="8"/>
  </r>
  <r>
    <n v="1400000010"/>
    <x v="1"/>
    <n v="1968"/>
    <s v="Korea"/>
    <x v="3"/>
    <m/>
    <d v="2020-03-09T00:00:00"/>
    <d v="2020-04-01T00:00:00"/>
    <n v="23"/>
    <n v="52"/>
  </r>
  <r>
    <n v="1400000011"/>
    <x v="1"/>
    <n v="1970"/>
    <s v="Korea"/>
    <x v="3"/>
    <m/>
    <d v="2020-03-09T00:00:00"/>
    <d v="2020-04-14T00:00:00"/>
    <n v="36"/>
    <n v="50"/>
  </r>
  <r>
    <n v="1400000012"/>
    <x v="1"/>
    <n v="1982"/>
    <s v="Korea"/>
    <x v="3"/>
    <m/>
    <d v="2020-03-09T00:00:00"/>
    <d v="2020-04-27T00:00:00"/>
    <n v="49"/>
    <n v="38"/>
  </r>
  <r>
    <n v="1400000013"/>
    <x v="1"/>
    <n v="1959"/>
    <s v="Korea"/>
    <x v="3"/>
    <m/>
    <d v="2020-03-09T00:00:00"/>
    <d v="2020-05-17T00:00:00"/>
    <n v="69"/>
    <n v="61"/>
  </r>
  <r>
    <n v="1400000014"/>
    <x v="1"/>
    <n v="1965"/>
    <s v="Korea"/>
    <x v="3"/>
    <m/>
    <d v="2020-03-09T00:00:00"/>
    <d v="2020-03-26T00:00:00"/>
    <n v="17"/>
    <n v="55"/>
  </r>
  <r>
    <n v="1400000015"/>
    <x v="1"/>
    <n v="1976"/>
    <s v="Korea"/>
    <x v="3"/>
    <m/>
    <d v="2020-03-09T00:00:00"/>
    <d v="2020-04-03T00:00:00"/>
    <n v="25"/>
    <n v="44"/>
  </r>
  <r>
    <n v="1400000016"/>
    <x v="1"/>
    <n v="1990"/>
    <s v="Korea"/>
    <x v="3"/>
    <m/>
    <d v="2020-03-09T00:00:00"/>
    <d v="2020-03-31T00:00:00"/>
    <n v="22"/>
    <n v="30"/>
  </r>
  <r>
    <n v="1400000017"/>
    <x v="1"/>
    <n v="1976"/>
    <s v="Korea"/>
    <x v="3"/>
    <m/>
    <d v="2020-03-09T00:00:00"/>
    <d v="2020-03-24T00:00:00"/>
    <n v="15"/>
    <n v="44"/>
  </r>
  <r>
    <n v="1400000018"/>
    <x v="1"/>
    <n v="1977"/>
    <s v="Korea"/>
    <x v="3"/>
    <m/>
    <d v="2020-03-09T00:00:00"/>
    <d v="2020-03-28T00:00:00"/>
    <n v="19"/>
    <n v="43"/>
  </r>
  <r>
    <n v="1400000019"/>
    <x v="1"/>
    <n v="1994"/>
    <s v="Korea"/>
    <x v="3"/>
    <m/>
    <d v="2020-03-09T00:00:00"/>
    <d v="2020-03-26T00:00:00"/>
    <n v="17"/>
    <n v="26"/>
  </r>
  <r>
    <n v="1400000020"/>
    <x v="1"/>
    <n v="1976"/>
    <s v="Korea"/>
    <x v="3"/>
    <m/>
    <d v="2020-03-09T00:00:00"/>
    <d v="2020-04-13T00:00:00"/>
    <n v="35"/>
    <n v="44"/>
  </r>
  <r>
    <n v="1400000021"/>
    <x v="0"/>
    <n v="1992"/>
    <s v="Korea"/>
    <x v="3"/>
    <m/>
    <d v="2020-03-09T00:00:00"/>
    <d v="2020-04-05T00:00:00"/>
    <n v="27"/>
    <n v="28"/>
  </r>
  <r>
    <n v="1400000022"/>
    <x v="1"/>
    <n v="1976"/>
    <s v="Korea"/>
    <x v="3"/>
    <m/>
    <d v="2020-03-10T00:00:00"/>
    <d v="2020-04-13T00:00:00"/>
    <n v="34"/>
    <n v="44"/>
  </r>
  <r>
    <n v="1400000023"/>
    <x v="0"/>
    <n v="1969"/>
    <s v="Korea"/>
    <x v="3"/>
    <m/>
    <d v="2020-03-09T00:00:00"/>
    <d v="2020-03-31T00:00:00"/>
    <n v="22"/>
    <n v="51"/>
  </r>
  <r>
    <n v="1400000024"/>
    <x v="0"/>
    <n v="1989"/>
    <s v="Korea"/>
    <x v="3"/>
    <m/>
    <d v="2020-03-10T00:00:00"/>
    <d v="2020-03-31T00:00:00"/>
    <n v="21"/>
    <n v="31"/>
  </r>
  <r>
    <n v="1400000025"/>
    <x v="0"/>
    <n v="1965"/>
    <s v="Korea"/>
    <x v="3"/>
    <m/>
    <d v="2020-03-10T00:00:00"/>
    <d v="2020-04-04T00:00:00"/>
    <n v="25"/>
    <n v="55"/>
  </r>
  <r>
    <n v="1400000026"/>
    <x v="0"/>
    <n v="1986"/>
    <s v="Korea"/>
    <x v="3"/>
    <m/>
    <d v="2020-03-12T00:00:00"/>
    <d v="2020-03-24T00:00:00"/>
    <n v="12"/>
    <n v="34"/>
  </r>
  <r>
    <n v="1400000027"/>
    <x v="1"/>
    <n v="1993"/>
    <s v="Korea"/>
    <x v="3"/>
    <m/>
    <d v="2020-03-11T00:00:00"/>
    <d v="2020-03-21T00:00:00"/>
    <n v="10"/>
    <n v="27"/>
  </r>
  <r>
    <n v="1400000028"/>
    <x v="0"/>
    <n v="1970"/>
    <s v="Korea"/>
    <x v="3"/>
    <m/>
    <d v="2020-03-13T00:00:00"/>
    <d v="2020-03-30T00:00:00"/>
    <n v="17"/>
    <n v="50"/>
  </r>
  <r>
    <n v="1400000029"/>
    <x v="1"/>
    <n v="1981"/>
    <s v="Korea"/>
    <x v="3"/>
    <m/>
    <d v="2020-03-14T00:00:00"/>
    <d v="2020-04-08T00:00:00"/>
    <n v="25"/>
    <n v="39"/>
  </r>
  <r>
    <n v="1400000030"/>
    <x v="1"/>
    <n v="1990"/>
    <s v="Korea"/>
    <x v="3"/>
    <m/>
    <d v="2020-03-14T00:00:00"/>
    <d v="2020-04-09T00:00:00"/>
    <n v="26"/>
    <n v="30"/>
  </r>
  <r>
    <n v="1400000031"/>
    <x v="1"/>
    <n v="1971"/>
    <s v="Korea"/>
    <x v="3"/>
    <m/>
    <d v="2020-03-16T00:00:00"/>
    <d v="2020-04-04T00:00:00"/>
    <n v="19"/>
    <n v="49"/>
  </r>
  <r>
    <n v="1400000032"/>
    <x v="0"/>
    <n v="1988"/>
    <s v="Korea"/>
    <x v="3"/>
    <m/>
    <d v="2020-03-17T00:00:00"/>
    <d v="2020-03-27T00:00:00"/>
    <n v="10"/>
    <n v="32"/>
  </r>
  <r>
    <n v="1400000033"/>
    <x v="0"/>
    <n v="1970"/>
    <s v="Korea"/>
    <x v="3"/>
    <m/>
    <d v="2020-03-19T00:00:00"/>
    <d v="2020-05-04T00:00:00"/>
    <n v="46"/>
    <n v="50"/>
  </r>
  <r>
    <n v="1400000034"/>
    <x v="0"/>
    <n v="1973"/>
    <s v="Korea"/>
    <x v="3"/>
    <m/>
    <d v="2020-03-19T00:00:00"/>
    <d v="2020-04-08T00:00:00"/>
    <n v="20"/>
    <n v="47"/>
  </r>
  <r>
    <n v="1400000035"/>
    <x v="0"/>
    <n v="1978"/>
    <s v="Korea"/>
    <x v="3"/>
    <m/>
    <d v="2020-03-19T00:00:00"/>
    <d v="2020-04-29T00:00:00"/>
    <n v="41"/>
    <n v="42"/>
  </r>
  <r>
    <n v="1400000036"/>
    <x v="0"/>
    <n v="1965"/>
    <s v="Korea"/>
    <x v="3"/>
    <m/>
    <d v="2020-03-19T00:00:00"/>
    <d v="2020-04-03T00:00:00"/>
    <n v="15"/>
    <n v="55"/>
  </r>
  <r>
    <n v="1400000038"/>
    <x v="1"/>
    <n v="1979"/>
    <s v="Korea"/>
    <x v="3"/>
    <m/>
    <d v="2020-03-19T00:00:00"/>
    <d v="2020-04-27T00:00:00"/>
    <n v="39"/>
    <n v="41"/>
  </r>
  <r>
    <n v="1400000039"/>
    <x v="0"/>
    <n v="1957"/>
    <s v="Korea"/>
    <x v="3"/>
    <m/>
    <d v="2020-03-19T00:00:00"/>
    <d v="2020-05-08T00:00:00"/>
    <n v="50"/>
    <n v="63"/>
  </r>
  <r>
    <n v="1400000040"/>
    <x v="0"/>
    <n v="1970"/>
    <s v="Korea"/>
    <x v="3"/>
    <m/>
    <d v="2020-03-20T00:00:00"/>
    <d v="2020-04-13T00:00:00"/>
    <n v="24"/>
    <n v="50"/>
  </r>
  <r>
    <n v="1400000041"/>
    <x v="0"/>
    <n v="1967"/>
    <s v="Korea"/>
    <x v="3"/>
    <m/>
    <d v="2020-03-23T00:00:00"/>
    <d v="2020-04-29T00:00:00"/>
    <n v="37"/>
    <n v="53"/>
  </r>
  <r>
    <n v="1400000042"/>
    <x v="0"/>
    <n v="1989"/>
    <s v="Korea"/>
    <x v="3"/>
    <m/>
    <d v="2020-03-23T00:00:00"/>
    <d v="2020-04-05T00:00:00"/>
    <n v="13"/>
    <n v="31"/>
  </r>
  <r>
    <n v="1400000043"/>
    <x v="1"/>
    <n v="1998"/>
    <s v="Korea"/>
    <x v="3"/>
    <m/>
    <d v="2020-03-25T00:00:00"/>
    <d v="2020-05-02T00:00:00"/>
    <n v="38"/>
    <n v="22"/>
  </r>
  <r>
    <n v="1400000044"/>
    <x v="0"/>
    <n v="1963"/>
    <s v="Korea"/>
    <x v="3"/>
    <m/>
    <d v="2020-03-25T00:00:00"/>
    <d v="2020-04-09T00:00:00"/>
    <n v="15"/>
    <n v="57"/>
  </r>
  <r>
    <n v="1400000045"/>
    <x v="1"/>
    <n v="1991"/>
    <s v="Korea"/>
    <x v="3"/>
    <m/>
    <d v="2020-03-26T00:00:00"/>
    <d v="2020-04-07T00:00:00"/>
    <n v="12"/>
    <n v="29"/>
  </r>
  <r>
    <n v="1400000046"/>
    <x v="1"/>
    <n v="1998"/>
    <s v="Korea"/>
    <x v="3"/>
    <m/>
    <d v="2020-03-26T00:00:00"/>
    <d v="2020-04-19T00:00:00"/>
    <n v="24"/>
    <n v="22"/>
  </r>
  <r>
    <n v="1400000047"/>
    <x v="1"/>
    <n v="1997"/>
    <s v="Korea"/>
    <x v="3"/>
    <m/>
    <d v="2020-03-26T00:00:00"/>
    <d v="2020-04-17T00:00:00"/>
    <n v="22"/>
    <n v="23"/>
  </r>
  <r>
    <n v="1400000048"/>
    <x v="0"/>
    <n v="1965"/>
    <s v="Korea"/>
    <x v="3"/>
    <m/>
    <d v="2020-03-27T00:00:00"/>
    <d v="2020-04-14T00:00:00"/>
    <n v="18"/>
    <n v="55"/>
  </r>
  <r>
    <n v="1400000049"/>
    <x v="1"/>
    <n v="2000"/>
    <s v="Korea"/>
    <x v="3"/>
    <m/>
    <d v="2020-03-27T00:00:00"/>
    <d v="2020-05-01T00:00:00"/>
    <n v="35"/>
    <n v="20"/>
  </r>
  <r>
    <n v="1400000050"/>
    <x v="1"/>
    <n v="1973"/>
    <s v="Korea"/>
    <x v="3"/>
    <m/>
    <d v="2020-03-27T00:00:00"/>
    <d v="2020-04-08T00:00:00"/>
    <n v="12"/>
    <n v="47"/>
  </r>
  <r>
    <n v="1400000051"/>
    <x v="0"/>
    <n v="1959"/>
    <s v="Korea"/>
    <x v="3"/>
    <m/>
    <d v="2020-03-27T00:00:00"/>
    <d v="2020-04-15T00:00:00"/>
    <n v="19"/>
    <n v="61"/>
  </r>
  <r>
    <n v="1400000052"/>
    <x v="0"/>
    <n v="1989"/>
    <s v="Korea"/>
    <x v="3"/>
    <m/>
    <d v="2020-03-27T00:00:00"/>
    <d v="2020-04-30T00:00:00"/>
    <n v="34"/>
    <n v="31"/>
  </r>
  <r>
    <n v="1400000053"/>
    <x v="1"/>
    <n v="1988"/>
    <s v="Korea"/>
    <x v="3"/>
    <m/>
    <d v="2020-03-28T00:00:00"/>
    <d v="2020-04-15T00:00:00"/>
    <n v="18"/>
    <n v="32"/>
  </r>
  <r>
    <n v="1400000054"/>
    <x v="0"/>
    <n v="1983"/>
    <s v="Korea"/>
    <x v="3"/>
    <m/>
    <d v="2020-03-28T00:00:00"/>
    <d v="2020-04-09T00:00:00"/>
    <n v="12"/>
    <n v="37"/>
  </r>
  <r>
    <n v="1400000055"/>
    <x v="0"/>
    <n v="1982"/>
    <s v="Korea"/>
    <x v="3"/>
    <m/>
    <d v="2020-03-28T00:00:00"/>
    <d v="2020-04-04T00:00:00"/>
    <n v="7"/>
    <n v="38"/>
  </r>
  <r>
    <n v="1400000056"/>
    <x v="1"/>
    <n v="1963"/>
    <s v="Korea"/>
    <x v="3"/>
    <m/>
    <d v="2020-03-28T00:00:00"/>
    <d v="2020-05-01T00:00:00"/>
    <n v="34"/>
    <n v="57"/>
  </r>
  <r>
    <n v="1400000057"/>
    <x v="1"/>
    <n v="1973"/>
    <s v="Korea"/>
    <x v="3"/>
    <m/>
    <d v="2020-03-28T00:00:00"/>
    <d v="2020-04-26T00:00:00"/>
    <n v="29"/>
    <n v="47"/>
  </r>
  <r>
    <n v="1400000058"/>
    <x v="0"/>
    <n v="1951"/>
    <s v="Korea"/>
    <x v="3"/>
    <m/>
    <d v="2020-03-28T00:00:00"/>
    <d v="2020-05-30T00:00:00"/>
    <n v="63"/>
    <n v="69"/>
  </r>
  <r>
    <n v="1400000059"/>
    <x v="0"/>
    <n v="1998"/>
    <s v="Korea"/>
    <x v="3"/>
    <m/>
    <d v="2020-03-28T00:00:00"/>
    <d v="2020-04-11T00:00:00"/>
    <n v="14"/>
    <n v="22"/>
  </r>
  <r>
    <n v="1400000060"/>
    <x v="1"/>
    <n v="1999"/>
    <s v="Korea"/>
    <x v="3"/>
    <m/>
    <d v="2020-03-29T00:00:00"/>
    <d v="2020-04-14T00:00:00"/>
    <n v="16"/>
    <n v="21"/>
  </r>
  <r>
    <n v="1400000061"/>
    <x v="1"/>
    <n v="1951"/>
    <s v="Korea"/>
    <x v="3"/>
    <m/>
    <d v="2020-03-29T00:00:00"/>
    <d v="2020-04-02T00:00:00"/>
    <n v="4"/>
    <n v="69"/>
  </r>
  <r>
    <n v="1400000062"/>
    <x v="1"/>
    <n v="1964"/>
    <s v="Korea"/>
    <x v="3"/>
    <m/>
    <d v="2020-03-30T00:00:00"/>
    <d v="2020-04-14T00:00:00"/>
    <n v="15"/>
    <n v="56"/>
  </r>
  <r>
    <n v="1400000063"/>
    <x v="1"/>
    <n v="1977"/>
    <s v="Korea"/>
    <x v="3"/>
    <m/>
    <d v="2020-03-30T00:00:00"/>
    <d v="2020-05-02T00:00:00"/>
    <n v="33"/>
    <n v="43"/>
  </r>
  <r>
    <n v="1400000064"/>
    <x v="0"/>
    <n v="1944"/>
    <s v="Korea"/>
    <x v="3"/>
    <m/>
    <d v="2020-03-30T00:00:00"/>
    <d v="2020-05-22T00:00:00"/>
    <n v="53"/>
    <n v="76"/>
  </r>
  <r>
    <n v="1400000065"/>
    <x v="1"/>
    <n v="1992"/>
    <s v="Korea"/>
    <x v="3"/>
    <m/>
    <d v="2020-03-30T00:00:00"/>
    <d v="2020-04-16T00:00:00"/>
    <n v="17"/>
    <n v="28"/>
  </r>
  <r>
    <n v="1400000066"/>
    <x v="1"/>
    <n v="1997"/>
    <s v="Korea"/>
    <x v="3"/>
    <m/>
    <d v="2020-03-30T00:00:00"/>
    <d v="2020-05-21T00:00:00"/>
    <n v="52"/>
    <n v="23"/>
  </r>
  <r>
    <n v="1400000067"/>
    <x v="0"/>
    <n v="1987"/>
    <s v="Korea"/>
    <x v="3"/>
    <m/>
    <d v="2020-03-31T00:00:00"/>
    <d v="2020-05-07T00:00:00"/>
    <n v="37"/>
    <n v="33"/>
  </r>
  <r>
    <n v="1400000068"/>
    <x v="1"/>
    <n v="1961"/>
    <s v="Korea"/>
    <x v="3"/>
    <m/>
    <d v="2020-03-31T00:00:00"/>
    <d v="2020-04-27T00:00:00"/>
    <n v="27"/>
    <n v="59"/>
  </r>
  <r>
    <n v="1400000069"/>
    <x v="1"/>
    <n v="1964"/>
    <s v="Korea"/>
    <x v="3"/>
    <m/>
    <d v="2020-03-31T00:00:00"/>
    <d v="2020-04-27T00:00:00"/>
    <n v="27"/>
    <n v="56"/>
  </r>
  <r>
    <n v="1400000070"/>
    <x v="1"/>
    <n v="1982"/>
    <s v="Korea"/>
    <x v="3"/>
    <m/>
    <d v="2020-03-31T00:00:00"/>
    <d v="2020-04-14T00:00:00"/>
    <n v="14"/>
    <n v="38"/>
  </r>
  <r>
    <n v="1400000071"/>
    <x v="1"/>
    <n v="1955"/>
    <s v="Korea"/>
    <x v="3"/>
    <m/>
    <d v="2020-04-01T00:00:00"/>
    <d v="2020-05-06T00:00:00"/>
    <n v="35"/>
    <n v="65"/>
  </r>
  <r>
    <n v="1400000072"/>
    <x v="1"/>
    <n v="1952"/>
    <s v="Korea"/>
    <x v="3"/>
    <m/>
    <d v="2020-04-01T00:00:00"/>
    <d v="2020-04-08T00:00:00"/>
    <n v="7"/>
    <n v="68"/>
  </r>
  <r>
    <n v="1400000073"/>
    <x v="1"/>
    <n v="1973"/>
    <s v="Korea"/>
    <x v="3"/>
    <m/>
    <d v="2020-04-01T00:00:00"/>
    <d v="2020-05-11T00:00:00"/>
    <n v="40"/>
    <n v="47"/>
  </r>
  <r>
    <n v="1400000074"/>
    <x v="1"/>
    <n v="2012"/>
    <s v="Korea"/>
    <x v="3"/>
    <m/>
    <d v="2020-04-01T00:00:00"/>
    <d v="2020-05-12T00:00:00"/>
    <n v="41"/>
    <n v="8"/>
  </r>
  <r>
    <n v="1400000075"/>
    <x v="0"/>
    <n v="1959"/>
    <s v="Korea"/>
    <x v="3"/>
    <m/>
    <d v="2020-04-02T00:00:00"/>
    <d v="2020-04-11T00:00:00"/>
    <n v="9"/>
    <n v="61"/>
  </r>
  <r>
    <n v="1400000076"/>
    <x v="0"/>
    <n v="1959"/>
    <s v="Korea"/>
    <x v="3"/>
    <m/>
    <d v="2020-04-03T00:00:00"/>
    <d v="2020-04-11T00:00:00"/>
    <n v="8"/>
    <n v="61"/>
  </r>
  <r>
    <n v="1400000077"/>
    <x v="1"/>
    <n v="1991"/>
    <s v="Korea"/>
    <x v="3"/>
    <m/>
    <d v="2020-04-03T00:00:00"/>
    <d v="2020-04-14T00:00:00"/>
    <n v="11"/>
    <n v="29"/>
  </r>
  <r>
    <n v="1400000078"/>
    <x v="0"/>
    <n v="1986"/>
    <s v="Korea"/>
    <x v="3"/>
    <m/>
    <d v="2020-04-03T00:00:00"/>
    <d v="2020-04-10T00:00:00"/>
    <n v="7"/>
    <n v="34"/>
  </r>
  <r>
    <n v="1400000079"/>
    <x v="0"/>
    <n v="1949"/>
    <s v="Korea"/>
    <x v="3"/>
    <m/>
    <d v="2020-04-04T00:00:00"/>
    <d v="2020-05-09T00:00:00"/>
    <n v="35"/>
    <n v="71"/>
  </r>
  <r>
    <n v="1400000080"/>
    <x v="1"/>
    <n v="1953"/>
    <s v="Korea"/>
    <x v="3"/>
    <m/>
    <d v="2020-04-05T00:00:00"/>
    <d v="2020-04-24T00:00:00"/>
    <n v="19"/>
    <n v="67"/>
  </r>
  <r>
    <n v="1400000081"/>
    <x v="1"/>
    <n v="1957"/>
    <s v="Korea"/>
    <x v="3"/>
    <m/>
    <d v="2020-04-07T00:00:00"/>
    <d v="2020-04-17T00:00:00"/>
    <n v="10"/>
    <n v="63"/>
  </r>
  <r>
    <n v="1400000082"/>
    <x v="0"/>
    <n v="1982"/>
    <s v="Korea"/>
    <x v="3"/>
    <m/>
    <d v="2020-04-07T00:00:00"/>
    <d v="2020-04-22T00:00:00"/>
    <n v="15"/>
    <n v="38"/>
  </r>
  <r>
    <n v="1400000083"/>
    <x v="1"/>
    <n v="1977"/>
    <s v="Korea"/>
    <x v="3"/>
    <m/>
    <d v="2020-04-07T00:00:00"/>
    <d v="2020-04-17T00:00:00"/>
    <n v="10"/>
    <n v="43"/>
  </r>
  <r>
    <n v="1400000084"/>
    <x v="1"/>
    <n v="1952"/>
    <s v="Korea"/>
    <x v="3"/>
    <m/>
    <d v="2020-04-09T00:00:00"/>
    <d v="2020-05-12T00:00:00"/>
    <n v="33"/>
    <n v="68"/>
  </r>
  <r>
    <n v="1400000085"/>
    <x v="0"/>
    <n v="1927"/>
    <s v="Korea"/>
    <x v="3"/>
    <m/>
    <d v="2020-04-09T00:00:00"/>
    <d v="2020-05-12T00:00:00"/>
    <n v="33"/>
    <n v="93"/>
  </r>
  <r>
    <n v="1400000086"/>
    <x v="0"/>
    <n v="1991"/>
    <s v="Korea"/>
    <x v="3"/>
    <m/>
    <d v="2020-04-10T00:00:00"/>
    <d v="2020-04-24T00:00:00"/>
    <n v="14"/>
    <n v="29"/>
  </r>
  <r>
    <n v="1400000088"/>
    <x v="0"/>
    <n v="1983"/>
    <s v="Korea"/>
    <x v="3"/>
    <m/>
    <d v="2020-04-13T00:00:00"/>
    <d v="2020-05-19T00:00:00"/>
    <n v="36"/>
    <n v="37"/>
  </r>
  <r>
    <n v="1400000089"/>
    <x v="1"/>
    <n v="1990"/>
    <s v="Korea"/>
    <x v="3"/>
    <m/>
    <d v="2020-04-16T00:00:00"/>
    <d v="2020-04-21T00:00:00"/>
    <n v="5"/>
    <n v="30"/>
  </r>
  <r>
    <n v="1400000090"/>
    <x v="1"/>
    <n v="1980"/>
    <s v="Korea"/>
    <x v="3"/>
    <m/>
    <d v="2020-04-17T00:00:00"/>
    <d v="2020-04-25T00:00:00"/>
    <n v="8"/>
    <n v="40"/>
  </r>
  <r>
    <n v="1400000091"/>
    <x v="1"/>
    <n v="2001"/>
    <s v="Korea"/>
    <x v="3"/>
    <m/>
    <d v="2020-04-18T00:00:00"/>
    <d v="2020-04-26T00:00:00"/>
    <n v="8"/>
    <n v="19"/>
  </r>
  <r>
    <n v="1400000092"/>
    <x v="0"/>
    <n v="1992"/>
    <s v="Korea"/>
    <x v="3"/>
    <m/>
    <d v="2020-04-19T00:00:00"/>
    <d v="2020-04-26T00:00:00"/>
    <n v="7"/>
    <n v="28"/>
  </r>
  <r>
    <n v="1400000093"/>
    <x v="0"/>
    <n v="1958"/>
    <s v="Korea"/>
    <x v="3"/>
    <m/>
    <d v="2020-04-27T00:00:00"/>
    <d v="2020-05-26T00:00:00"/>
    <n v="29"/>
    <n v="62"/>
  </r>
  <r>
    <n v="1400000096"/>
    <x v="1"/>
    <n v="1999"/>
    <s v="Korea"/>
    <x v="3"/>
    <m/>
    <d v="2020-05-02T00:00:00"/>
    <d v="2020-05-08T00:00:00"/>
    <n v="6"/>
    <n v="21"/>
  </r>
  <r>
    <n v="1400000097"/>
    <x v="1"/>
    <n v="1990"/>
    <s v="Korea"/>
    <x v="3"/>
    <m/>
    <d v="2020-05-03T00:00:00"/>
    <d v="2020-05-11T00:00:00"/>
    <n v="8"/>
    <n v="30"/>
  </r>
  <r>
    <n v="1400000100"/>
    <x v="0"/>
    <n v="1998"/>
    <s v="Korea"/>
    <x v="3"/>
    <m/>
    <d v="2020-05-09T00:00:00"/>
    <d v="2020-05-26T00:00:00"/>
    <n v="17"/>
    <n v="22"/>
  </r>
  <r>
    <n v="1400000116"/>
    <x v="0"/>
    <n v="1999"/>
    <s v="Korea"/>
    <x v="3"/>
    <m/>
    <d v="2020-05-13T00:00:00"/>
    <d v="2020-05-29T00:00:00"/>
    <n v="16"/>
    <n v="21"/>
  </r>
  <r>
    <n v="1400000120"/>
    <x v="0"/>
    <n v="1998"/>
    <s v="Korea"/>
    <x v="3"/>
    <m/>
    <d v="2020-05-13T00:00:00"/>
    <d v="2020-05-28T00:00:00"/>
    <n v="15"/>
    <n v="22"/>
  </r>
  <r>
    <n v="1400000124"/>
    <x v="1"/>
    <n v="2010"/>
    <s v="Korea"/>
    <x v="3"/>
    <m/>
    <d v="2020-05-14T00:00:00"/>
    <d v="2020-05-22T00:00:00"/>
    <n v="8"/>
    <n v="10"/>
  </r>
  <r>
    <n v="1500000001"/>
    <x v="1"/>
    <m/>
    <s v="Korea"/>
    <x v="4"/>
    <m/>
    <d v="2020-02-21T00:00:00"/>
    <d v="2020-03-04T00:00:00"/>
    <n v="12"/>
    <s v=""/>
  </r>
  <r>
    <n v="1500000002"/>
    <x v="1"/>
    <m/>
    <s v="Korea"/>
    <x v="4"/>
    <m/>
    <d v="2020-02-22T00:00:00"/>
    <d v="2020-03-28T00:00:00"/>
    <n v="35"/>
    <s v=""/>
  </r>
  <r>
    <n v="1500000003"/>
    <x v="0"/>
    <m/>
    <s v="Korea"/>
    <x v="4"/>
    <m/>
    <d v="2020-02-23T00:00:00"/>
    <d v="2020-05-05T00:00:00"/>
    <n v="72"/>
    <s v=""/>
  </r>
  <r>
    <n v="1500000004"/>
    <x v="1"/>
    <m/>
    <s v="Korea"/>
    <x v="4"/>
    <m/>
    <d v="2020-02-26T00:00:00"/>
    <d v="2020-03-02T00:00:00"/>
    <n v="5"/>
    <s v=""/>
  </r>
  <r>
    <n v="1500000005"/>
    <x v="0"/>
    <m/>
    <s v="Korea"/>
    <x v="4"/>
    <m/>
    <d v="2020-02-26T00:00:00"/>
    <d v="2020-03-09T00:00:00"/>
    <n v="12"/>
    <s v=""/>
  </r>
  <r>
    <n v="1500000006"/>
    <x v="1"/>
    <m/>
    <s v="Korea"/>
    <x v="4"/>
    <m/>
    <d v="2020-04-08T00:00:00"/>
    <d v="2020-04-24T00:00:00"/>
    <n v="16"/>
    <s v=""/>
  </r>
  <r>
    <n v="1500000007"/>
    <x v="0"/>
    <m/>
    <s v="Korea"/>
    <x v="4"/>
    <m/>
    <d v="2020-02-26T00:00:00"/>
    <d v="2020-03-26T00:00:00"/>
    <n v="29"/>
    <s v=""/>
  </r>
  <r>
    <n v="1500000008"/>
    <x v="0"/>
    <m/>
    <s v="Korea"/>
    <x v="4"/>
    <m/>
    <d v="2020-02-26T00:00:00"/>
    <d v="2020-03-26T00:00:00"/>
    <n v="29"/>
    <s v=""/>
  </r>
  <r>
    <n v="1500000009"/>
    <x v="0"/>
    <m/>
    <s v="Korea"/>
    <x v="4"/>
    <m/>
    <d v="2020-02-26T00:00:00"/>
    <d v="2020-03-21T00:00:00"/>
    <n v="24"/>
    <s v=""/>
  </r>
  <r>
    <n v="1500000010"/>
    <x v="0"/>
    <m/>
    <s v="Korea"/>
    <x v="4"/>
    <m/>
    <d v="2020-02-27T00:00:00"/>
    <d v="2020-03-27T00:00:00"/>
    <n v="29"/>
    <s v=""/>
  </r>
  <r>
    <n v="1500000011"/>
    <x v="0"/>
    <m/>
    <s v="Korea"/>
    <x v="4"/>
    <m/>
    <d v="2020-02-28T00:00:00"/>
    <d v="2020-03-29T00:00:00"/>
    <n v="30"/>
    <s v=""/>
  </r>
  <r>
    <n v="1500000012"/>
    <x v="1"/>
    <m/>
    <s v="Korea"/>
    <x v="4"/>
    <m/>
    <d v="2020-02-28T00:00:00"/>
    <d v="2020-03-19T00:00:00"/>
    <n v="20"/>
    <s v=""/>
  </r>
  <r>
    <n v="1500000013"/>
    <x v="1"/>
    <m/>
    <s v="Korea"/>
    <x v="4"/>
    <m/>
    <d v="2020-02-28T00:00:00"/>
    <d v="2020-03-29T00:00:00"/>
    <n v="30"/>
    <s v=""/>
  </r>
  <r>
    <n v="1500000014"/>
    <x v="0"/>
    <m/>
    <s v="Korea"/>
    <x v="4"/>
    <m/>
    <d v="2020-03-01T00:00:00"/>
    <d v="2020-04-11T00:00:00"/>
    <n v="41"/>
    <s v=""/>
  </r>
  <r>
    <n v="1500000015"/>
    <x v="0"/>
    <m/>
    <s v="Korea"/>
    <x v="4"/>
    <m/>
    <d v="2020-03-03T00:00:00"/>
    <d v="2020-03-11T00:00:00"/>
    <n v="8"/>
    <s v=""/>
  </r>
  <r>
    <n v="1500000016"/>
    <x v="0"/>
    <m/>
    <s v="Korea"/>
    <x v="4"/>
    <m/>
    <d v="2020-03-04T00:00:00"/>
    <d v="2020-04-09T00:00:00"/>
    <n v="36"/>
    <s v=""/>
  </r>
  <r>
    <n v="1500000017"/>
    <x v="1"/>
    <m/>
    <s v="Korea"/>
    <x v="4"/>
    <m/>
    <d v="2020-03-04T00:00:00"/>
    <d v="2020-03-26T00:00:00"/>
    <n v="22"/>
    <s v=""/>
  </r>
  <r>
    <n v="1500000018"/>
    <x v="0"/>
    <m/>
    <s v="Korea"/>
    <x v="4"/>
    <m/>
    <d v="2020-03-04T00:00:00"/>
    <d v="2020-03-29T00:00:00"/>
    <n v="25"/>
    <s v=""/>
  </r>
  <r>
    <n v="1500000019"/>
    <x v="1"/>
    <m/>
    <s v="Korea"/>
    <x v="4"/>
    <m/>
    <d v="2020-03-11T00:00:00"/>
    <d v="2020-05-02T00:00:00"/>
    <n v="52"/>
    <s v=""/>
  </r>
  <r>
    <n v="1500000020"/>
    <x v="0"/>
    <m/>
    <s v="Korea"/>
    <x v="4"/>
    <m/>
    <d v="2020-03-11T00:00:00"/>
    <d v="2020-03-28T00:00:00"/>
    <n v="17"/>
    <s v=""/>
  </r>
  <r>
    <n v="1500000021"/>
    <x v="1"/>
    <m/>
    <s v="Korea"/>
    <x v="4"/>
    <m/>
    <d v="2020-03-12T00:00:00"/>
    <d v="2020-03-28T00:00:00"/>
    <n v="16"/>
    <s v=""/>
  </r>
  <r>
    <n v="1500000022"/>
    <x v="1"/>
    <m/>
    <s v="Korea"/>
    <x v="4"/>
    <m/>
    <d v="2020-03-12T00:00:00"/>
    <d v="2020-03-26T00:00:00"/>
    <n v="14"/>
    <s v=""/>
  </r>
  <r>
    <n v="1500000023"/>
    <x v="0"/>
    <m/>
    <s v="Korea"/>
    <x v="4"/>
    <m/>
    <d v="2020-03-21T00:00:00"/>
    <d v="2020-04-22T00:00:00"/>
    <n v="32"/>
    <s v=""/>
  </r>
  <r>
    <n v="1500000024"/>
    <x v="1"/>
    <m/>
    <s v="Korea"/>
    <x v="4"/>
    <m/>
    <d v="2020-03-21T00:00:00"/>
    <d v="2020-04-25T00:00:00"/>
    <n v="35"/>
    <s v=""/>
  </r>
  <r>
    <n v="1500000025"/>
    <x v="0"/>
    <m/>
    <s v="Korea"/>
    <x v="4"/>
    <m/>
    <d v="2020-03-24T00:00:00"/>
    <d v="2020-04-11T00:00:00"/>
    <n v="18"/>
    <s v=""/>
  </r>
  <r>
    <n v="1500000026"/>
    <x v="1"/>
    <m/>
    <s v="Korea"/>
    <x v="4"/>
    <m/>
    <d v="2020-03-24T00:00:00"/>
    <d v="2020-05-01T00:00:00"/>
    <n v="38"/>
    <s v=""/>
  </r>
  <r>
    <n v="1500000027"/>
    <x v="1"/>
    <m/>
    <s v="Korea"/>
    <x v="4"/>
    <m/>
    <d v="2020-03-24T00:00:00"/>
    <d v="2020-04-05T00:00:00"/>
    <n v="12"/>
    <s v=""/>
  </r>
  <r>
    <n v="1500000028"/>
    <x v="0"/>
    <m/>
    <s v="Korea"/>
    <x v="4"/>
    <m/>
    <d v="2020-03-25T00:00:00"/>
    <d v="2020-04-25T00:00:00"/>
    <n v="31"/>
    <s v=""/>
  </r>
  <r>
    <n v="1500000029"/>
    <x v="0"/>
    <m/>
    <s v="Korea"/>
    <x v="4"/>
    <m/>
    <d v="2020-03-25T00:00:00"/>
    <d v="2020-04-06T00:00:00"/>
    <n v="12"/>
    <s v=""/>
  </r>
  <r>
    <n v="1500000030"/>
    <x v="1"/>
    <m/>
    <s v="Korea"/>
    <x v="4"/>
    <m/>
    <d v="2020-03-25T00:00:00"/>
    <d v="2020-04-24T00:00:00"/>
    <n v="30"/>
    <s v=""/>
  </r>
  <r>
    <n v="1500000031"/>
    <x v="1"/>
    <m/>
    <s v="Korea"/>
    <x v="4"/>
    <m/>
    <d v="2020-03-26T00:00:00"/>
    <d v="2020-05-05T00:00:00"/>
    <n v="40"/>
    <s v=""/>
  </r>
  <r>
    <n v="1500000032"/>
    <x v="0"/>
    <m/>
    <s v="Korea"/>
    <x v="4"/>
    <m/>
    <d v="2020-03-28T00:00:00"/>
    <d v="2020-04-10T00:00:00"/>
    <n v="13"/>
    <s v=""/>
  </r>
  <r>
    <n v="1500000033"/>
    <x v="1"/>
    <m/>
    <s v="Korea"/>
    <x v="4"/>
    <m/>
    <d v="2020-03-28T00:00:00"/>
    <d v="2020-04-22T00:00:00"/>
    <n v="25"/>
    <s v=""/>
  </r>
  <r>
    <n v="1500000034"/>
    <x v="1"/>
    <m/>
    <s v="Korea"/>
    <x v="4"/>
    <m/>
    <d v="2020-03-28T00:00:00"/>
    <d v="2020-04-09T00:00:00"/>
    <n v="12"/>
    <s v=""/>
  </r>
  <r>
    <n v="1500000035"/>
    <x v="1"/>
    <m/>
    <s v="Korea"/>
    <x v="4"/>
    <m/>
    <d v="2020-03-30T00:00:00"/>
    <d v="2020-04-15T00:00:00"/>
    <n v="16"/>
    <s v=""/>
  </r>
  <r>
    <n v="1500000036"/>
    <x v="0"/>
    <m/>
    <s v="Korea"/>
    <x v="4"/>
    <m/>
    <d v="2020-03-30T00:00:00"/>
    <d v="2020-04-21T00:00:00"/>
    <n v="22"/>
    <s v=""/>
  </r>
  <r>
    <n v="1500000037"/>
    <x v="0"/>
    <m/>
    <s v="Korea"/>
    <x v="4"/>
    <m/>
    <d v="2020-05-05T00:00:00"/>
    <d v="2020-05-13T00:00:00"/>
    <n v="8"/>
    <s v=""/>
  </r>
  <r>
    <n v="1500000038"/>
    <x v="1"/>
    <m/>
    <s v="Korea"/>
    <x v="4"/>
    <m/>
    <d v="2020-04-05T00:00:00"/>
    <d v="2020-04-23T00:00:00"/>
    <n v="18"/>
    <s v=""/>
  </r>
  <r>
    <n v="1500000039"/>
    <x v="1"/>
    <m/>
    <s v="Korea"/>
    <x v="4"/>
    <m/>
    <d v="2020-04-05T00:00:00"/>
    <d v="2020-04-27T00:00:00"/>
    <n v="22"/>
    <s v=""/>
  </r>
  <r>
    <n v="1500000040"/>
    <x v="0"/>
    <m/>
    <s v="Korea"/>
    <x v="4"/>
    <m/>
    <d v="2020-04-21T00:00:00"/>
    <d v="2020-05-06T00:00:00"/>
    <n v="15"/>
    <s v=""/>
  </r>
  <r>
    <n v="1500000041"/>
    <x v="1"/>
    <m/>
    <s v="Korea"/>
    <x v="4"/>
    <m/>
    <d v="2020-05-06T00:00:00"/>
    <d v="2020-05-22T00:00:00"/>
    <n v="16"/>
    <s v=""/>
  </r>
  <r>
    <n v="1500000042"/>
    <x v="0"/>
    <m/>
    <s v="Korea"/>
    <x v="4"/>
    <m/>
    <d v="2020-05-11T00:00:00"/>
    <d v="2020-05-27T00:00:00"/>
    <n v="16"/>
    <s v=""/>
  </r>
  <r>
    <n v="1500000043"/>
    <x v="0"/>
    <m/>
    <s v="Korea"/>
    <x v="4"/>
    <m/>
    <d v="2020-05-11T00:00:00"/>
    <d v="2020-05-27T00:00:00"/>
    <n v="16"/>
    <s v=""/>
  </r>
  <r>
    <n v="1600000001"/>
    <x v="1"/>
    <n v="1992"/>
    <s v="Korea"/>
    <x v="5"/>
    <m/>
    <d v="2020-02-22T00:00:00"/>
    <d v="2020-03-16T00:00:00"/>
    <n v="23"/>
    <n v="28"/>
  </r>
  <r>
    <n v="1600000002"/>
    <x v="1"/>
    <n v="1971"/>
    <s v="Korea"/>
    <x v="5"/>
    <m/>
    <d v="2020-02-24T00:00:00"/>
    <d v="2020-03-17T00:00:00"/>
    <n v="22"/>
    <n v="49"/>
  </r>
  <r>
    <n v="1600000003"/>
    <x v="0"/>
    <n v="1992"/>
    <s v="Korea"/>
    <x v="5"/>
    <m/>
    <d v="2020-02-25T00:00:00"/>
    <d v="2020-03-14T00:00:00"/>
    <n v="18"/>
    <n v="28"/>
  </r>
  <r>
    <n v="1600000004"/>
    <x v="1"/>
    <n v="1958"/>
    <s v="Korea"/>
    <x v="5"/>
    <m/>
    <d v="2020-02-25T00:00:00"/>
    <d v="2020-04-06T00:00:00"/>
    <n v="41"/>
    <n v="62"/>
  </r>
  <r>
    <n v="1600000005"/>
    <x v="0"/>
    <n v="1999"/>
    <s v="Korea"/>
    <x v="5"/>
    <m/>
    <d v="2020-02-26T00:00:00"/>
    <d v="2020-03-10T00:00:00"/>
    <n v="13"/>
    <n v="21"/>
  </r>
  <r>
    <n v="1600000006"/>
    <x v="1"/>
    <n v="1947"/>
    <s v="Korea"/>
    <x v="5"/>
    <m/>
    <d v="2020-02-27T00:00:00"/>
    <d v="2020-03-25T00:00:00"/>
    <n v="27"/>
    <n v="73"/>
  </r>
  <r>
    <n v="1600000007"/>
    <x v="1"/>
    <n v="1997"/>
    <s v="Korea"/>
    <x v="5"/>
    <m/>
    <d v="2020-03-27T00:00:00"/>
    <d v="2020-05-15T00:00:00"/>
    <n v="49"/>
    <n v="23"/>
  </r>
  <r>
    <n v="1600000008"/>
    <x v="1"/>
    <n v="1964"/>
    <s v="Korea"/>
    <x v="5"/>
    <m/>
    <d v="2020-02-27T00:00:00"/>
    <d v="2020-03-22T00:00:00"/>
    <n v="24"/>
    <n v="56"/>
  </r>
  <r>
    <n v="1600000009"/>
    <x v="0"/>
    <n v="2001"/>
    <s v="Korea"/>
    <x v="5"/>
    <m/>
    <d v="2020-02-27T00:00:00"/>
    <d v="2020-03-05T00:00:00"/>
    <n v="7"/>
    <n v="19"/>
  </r>
  <r>
    <n v="1600000010"/>
    <x v="0"/>
    <n v="2000"/>
    <s v="Korea"/>
    <x v="5"/>
    <m/>
    <d v="2020-02-27T00:00:00"/>
    <d v="2020-03-13T00:00:00"/>
    <n v="15"/>
    <n v="20"/>
  </r>
  <r>
    <n v="1600000011"/>
    <x v="0"/>
    <n v="1983"/>
    <s v="Korea"/>
    <x v="5"/>
    <m/>
    <d v="2020-02-27T00:00:00"/>
    <d v="2020-03-13T00:00:00"/>
    <n v="15"/>
    <n v="37"/>
  </r>
  <r>
    <n v="1600000012"/>
    <x v="1"/>
    <n v="1995"/>
    <s v="Korea"/>
    <x v="5"/>
    <m/>
    <d v="2020-02-28T00:00:00"/>
    <d v="2020-03-15T00:00:00"/>
    <n v="16"/>
    <n v="25"/>
  </r>
  <r>
    <n v="1600000013"/>
    <x v="0"/>
    <n v="1967"/>
    <s v="Korea"/>
    <x v="5"/>
    <m/>
    <d v="2020-02-28T00:00:00"/>
    <d v="2020-03-14T00:00:00"/>
    <n v="15"/>
    <n v="53"/>
  </r>
  <r>
    <n v="1600000014"/>
    <x v="0"/>
    <n v="1993"/>
    <s v="Korea"/>
    <x v="5"/>
    <m/>
    <d v="2020-02-28T00:00:00"/>
    <d v="2020-03-21T00:00:00"/>
    <n v="22"/>
    <n v="27"/>
  </r>
  <r>
    <n v="1600000016"/>
    <x v="1"/>
    <n v="1980"/>
    <s v="Korea"/>
    <x v="5"/>
    <m/>
    <d v="2020-02-28T00:00:00"/>
    <d v="2020-03-11T00:00:00"/>
    <n v="12"/>
    <n v="40"/>
  </r>
  <r>
    <n v="1600000017"/>
    <x v="1"/>
    <n v="1993"/>
    <s v="Korea"/>
    <x v="5"/>
    <m/>
    <d v="2020-02-28T00:00:00"/>
    <d v="2020-03-24T00:00:00"/>
    <n v="25"/>
    <n v="27"/>
  </r>
  <r>
    <n v="1600000018"/>
    <x v="1"/>
    <n v="1973"/>
    <s v="Korea"/>
    <x v="5"/>
    <m/>
    <d v="2020-03-01T00:00:00"/>
    <d v="2020-03-22T00:00:00"/>
    <n v="21"/>
    <n v="47"/>
  </r>
  <r>
    <n v="1600000019"/>
    <x v="0"/>
    <n v="1948"/>
    <s v="Korea"/>
    <x v="5"/>
    <m/>
    <d v="2020-03-01T00:00:00"/>
    <d v="2020-04-04T00:00:00"/>
    <n v="34"/>
    <n v="72"/>
  </r>
  <r>
    <n v="1600000020"/>
    <x v="1"/>
    <n v="1952"/>
    <s v="Korea"/>
    <x v="5"/>
    <m/>
    <d v="2020-03-01T00:00:00"/>
    <d v="2020-04-04T00:00:00"/>
    <n v="34"/>
    <n v="68"/>
  </r>
  <r>
    <n v="1600000021"/>
    <x v="1"/>
    <n v="1964"/>
    <s v="Korea"/>
    <x v="5"/>
    <m/>
    <d v="2020-03-03T00:00:00"/>
    <d v="2020-03-19T00:00:00"/>
    <n v="16"/>
    <n v="56"/>
  </r>
  <r>
    <n v="1600000022"/>
    <x v="0"/>
    <n v="1962"/>
    <s v="Korea"/>
    <x v="5"/>
    <m/>
    <d v="2020-03-03T00:00:00"/>
    <d v="2020-03-22T00:00:00"/>
    <n v="19"/>
    <n v="58"/>
  </r>
  <r>
    <n v="1600000023"/>
    <x v="1"/>
    <n v="1990"/>
    <s v="Korea"/>
    <x v="5"/>
    <m/>
    <d v="2020-04-11T00:00:00"/>
    <d v="2020-04-20T00:00:00"/>
    <n v="9"/>
    <n v="30"/>
  </r>
  <r>
    <n v="1600000024"/>
    <x v="1"/>
    <n v="1985"/>
    <s v="Korea"/>
    <x v="5"/>
    <m/>
    <d v="2020-03-07T00:00:00"/>
    <d v="2020-04-03T00:00:00"/>
    <n v="27"/>
    <n v="35"/>
  </r>
  <r>
    <n v="1600000025"/>
    <x v="0"/>
    <n v="1997"/>
    <s v="Korea"/>
    <x v="5"/>
    <m/>
    <d v="2020-03-10T00:00:00"/>
    <d v="2020-03-19T00:00:00"/>
    <n v="9"/>
    <n v="23"/>
  </r>
  <r>
    <n v="1600000026"/>
    <x v="0"/>
    <n v="1960"/>
    <s v="Korea"/>
    <x v="5"/>
    <m/>
    <d v="2020-03-12T00:00:00"/>
    <d v="2020-04-01T00:00:00"/>
    <n v="20"/>
    <n v="60"/>
  </r>
  <r>
    <n v="1600000027"/>
    <x v="1"/>
    <n v="1986"/>
    <s v="Korea"/>
    <x v="5"/>
    <m/>
    <d v="2020-03-12T00:00:00"/>
    <d v="2020-03-31T00:00:00"/>
    <n v="19"/>
    <n v="34"/>
  </r>
  <r>
    <n v="1600000028"/>
    <x v="1"/>
    <n v="1963"/>
    <s v="Korea"/>
    <x v="5"/>
    <m/>
    <d v="2020-03-14T00:00:00"/>
    <d v="2020-04-15T00:00:00"/>
    <n v="32"/>
    <n v="57"/>
  </r>
  <r>
    <n v="1600000029"/>
    <x v="1"/>
    <n v="1990"/>
    <s v="Korea"/>
    <x v="5"/>
    <m/>
    <d v="2020-03-17T00:00:00"/>
    <d v="2020-04-04T00:00:00"/>
    <n v="18"/>
    <n v="30"/>
  </r>
  <r>
    <n v="1600000030"/>
    <x v="0"/>
    <n v="1990"/>
    <s v="Korea"/>
    <x v="5"/>
    <m/>
    <d v="2020-03-17T00:00:00"/>
    <d v="2020-04-11T00:00:00"/>
    <n v="25"/>
    <n v="30"/>
  </r>
  <r>
    <n v="1600000031"/>
    <x v="1"/>
    <n v="1994"/>
    <s v="Korea"/>
    <x v="5"/>
    <m/>
    <d v="2020-03-18T00:00:00"/>
    <d v="2020-05-11T00:00:00"/>
    <n v="54"/>
    <n v="26"/>
  </r>
  <r>
    <n v="1600000032"/>
    <x v="1"/>
    <n v="1966"/>
    <s v="Korea"/>
    <x v="5"/>
    <m/>
    <d v="2020-05-12T00:00:00"/>
    <d v="2020-05-16T00:00:00"/>
    <n v="4"/>
    <n v="54"/>
  </r>
  <r>
    <n v="1600000033"/>
    <x v="1"/>
    <n v="1995"/>
    <s v="Korea"/>
    <x v="5"/>
    <m/>
    <d v="2020-03-18T00:00:00"/>
    <d v="2020-04-03T00:00:00"/>
    <n v="16"/>
    <n v="25"/>
  </r>
  <r>
    <n v="1600000034"/>
    <x v="0"/>
    <n v="1962"/>
    <s v="Korea"/>
    <x v="5"/>
    <m/>
    <d v="2020-03-18T00:00:00"/>
    <d v="2020-04-10T00:00:00"/>
    <n v="23"/>
    <n v="58"/>
  </r>
  <r>
    <n v="1600000035"/>
    <x v="0"/>
    <n v="1996"/>
    <s v="Korea"/>
    <x v="5"/>
    <m/>
    <d v="2020-05-11T00:00:00"/>
    <d v="2020-05-19T00:00:00"/>
    <n v="8"/>
    <n v="24"/>
  </r>
  <r>
    <n v="1600000036"/>
    <x v="0"/>
    <n v="2000"/>
    <s v="Korea"/>
    <x v="5"/>
    <m/>
    <d v="2020-03-18T00:00:00"/>
    <d v="2020-04-11T00:00:00"/>
    <n v="24"/>
    <n v="20"/>
  </r>
  <r>
    <n v="1600000037"/>
    <x v="1"/>
    <n v="1992"/>
    <s v="Korea"/>
    <x v="5"/>
    <m/>
    <d v="2020-03-24T00:00:00"/>
    <d v="2020-05-11T00:00:00"/>
    <n v="48"/>
    <n v="28"/>
  </r>
  <r>
    <n v="1600000038"/>
    <x v="0"/>
    <n v="2005"/>
    <s v="Korea"/>
    <x v="5"/>
    <m/>
    <d v="2020-03-26T00:00:00"/>
    <d v="2020-04-12T00:00:00"/>
    <n v="17"/>
    <n v="15"/>
  </r>
  <r>
    <n v="1600000039"/>
    <x v="1"/>
    <n v="1999"/>
    <s v="Korea"/>
    <x v="5"/>
    <m/>
    <d v="2020-03-26T00:00:00"/>
    <d v="2020-05-12T00:00:00"/>
    <n v="47"/>
    <n v="21"/>
  </r>
  <r>
    <n v="1600000040"/>
    <x v="0"/>
    <n v="1994"/>
    <s v="Korea"/>
    <x v="5"/>
    <m/>
    <d v="2020-04-01T00:00:00"/>
    <d v="2020-04-10T00:00:00"/>
    <n v="9"/>
    <n v="26"/>
  </r>
  <r>
    <n v="1600000041"/>
    <x v="1"/>
    <n v="1998"/>
    <s v="Korea"/>
    <x v="5"/>
    <m/>
    <d v="2020-04-10T00:00:00"/>
    <d v="2020-04-28T00:00:00"/>
    <n v="18"/>
    <n v="22"/>
  </r>
  <r>
    <n v="1600000042"/>
    <x v="0"/>
    <n v="1992"/>
    <s v="Korea"/>
    <x v="5"/>
    <m/>
    <d v="2020-04-13T00:00:00"/>
    <d v="2020-04-22T00:00:00"/>
    <n v="9"/>
    <n v="28"/>
  </r>
  <r>
    <n v="1600000043"/>
    <x v="1"/>
    <n v="1968"/>
    <s v="Korea"/>
    <x v="5"/>
    <m/>
    <d v="2020-04-19T00:00:00"/>
    <d v="2020-05-08T00:00:00"/>
    <n v="19"/>
    <n v="52"/>
  </r>
  <r>
    <n v="1600000044"/>
    <x v="0"/>
    <n v="1973"/>
    <s v="Korea"/>
    <x v="5"/>
    <m/>
    <d v="2020-05-03T00:00:00"/>
    <d v="2020-05-30T00:00:00"/>
    <n v="27"/>
    <n v="47"/>
  </r>
  <r>
    <n v="1600000047"/>
    <x v="0"/>
    <n v="1997"/>
    <s v="Korea"/>
    <x v="5"/>
    <m/>
    <d v="2020-05-18T00:00:00"/>
    <d v="2020-05-27T00:00:00"/>
    <n v="9"/>
    <n v="23"/>
  </r>
  <r>
    <n v="1600000049"/>
    <x v="0"/>
    <n v="1962"/>
    <s v="Korea"/>
    <x v="5"/>
    <m/>
    <d v="2020-05-18T00:00:00"/>
    <d v="2020-05-27T00:00:00"/>
    <n v="9"/>
    <n v="58"/>
  </r>
  <r>
    <n v="1700000001"/>
    <x v="0"/>
    <m/>
    <s v="Korea"/>
    <x v="6"/>
    <m/>
    <d v="2020-02-21T00:00:00"/>
    <d v="2020-03-29T00:00:00"/>
    <n v="37"/>
    <s v=""/>
  </r>
  <r>
    <n v="1700000002"/>
    <x v="1"/>
    <m/>
    <s v="Korea"/>
    <x v="6"/>
    <m/>
    <d v="2020-04-07T00:00:00"/>
    <d v="2020-04-21T00:00:00"/>
    <n v="14"/>
    <s v=""/>
  </r>
  <r>
    <n v="1700000003"/>
    <x v="1"/>
    <m/>
    <s v="Korea"/>
    <x v="6"/>
    <m/>
    <d v="2020-03-07T00:00:00"/>
    <d v="2020-04-03T00:00:00"/>
    <n v="27"/>
    <s v=""/>
  </r>
  <r>
    <n v="1700000004"/>
    <x v="1"/>
    <m/>
    <s v="Korea"/>
    <x v="6"/>
    <m/>
    <d v="2020-03-08T00:00:00"/>
    <d v="2020-03-25T00:00:00"/>
    <n v="17"/>
    <s v=""/>
  </r>
  <r>
    <n v="1700000005"/>
    <x v="1"/>
    <m/>
    <s v="Korea"/>
    <x v="6"/>
    <m/>
    <d v="2020-03-08T00:00:00"/>
    <d v="2020-03-28T00:00:00"/>
    <n v="20"/>
    <s v=""/>
  </r>
  <r>
    <n v="1700000006"/>
    <x v="1"/>
    <m/>
    <s v="Korea"/>
    <x v="6"/>
    <m/>
    <d v="2020-04-07T00:00:00"/>
    <d v="2020-04-18T00:00:00"/>
    <n v="11"/>
    <s v=""/>
  </r>
  <r>
    <n v="1700000007"/>
    <x v="1"/>
    <m/>
    <s v="Korea"/>
    <x v="6"/>
    <m/>
    <d v="2020-03-09T00:00:00"/>
    <d v="2020-03-21T00:00:00"/>
    <n v="12"/>
    <s v=""/>
  </r>
  <r>
    <n v="1700000008"/>
    <x v="1"/>
    <m/>
    <s v="Korea"/>
    <x v="6"/>
    <m/>
    <d v="2020-03-09T00:00:00"/>
    <d v="2020-03-25T00:00:00"/>
    <n v="16"/>
    <s v=""/>
  </r>
  <r>
    <n v="1700000009"/>
    <x v="0"/>
    <m/>
    <s v="Korea"/>
    <x v="6"/>
    <m/>
    <d v="2020-03-10T00:00:00"/>
    <d v="2020-03-26T00:00:00"/>
    <n v="16"/>
    <s v=""/>
  </r>
  <r>
    <n v="1700000010"/>
    <x v="0"/>
    <m/>
    <s v="Korea"/>
    <x v="6"/>
    <m/>
    <d v="2020-03-10T00:00:00"/>
    <d v="2020-03-20T00:00:00"/>
    <n v="10"/>
    <s v=""/>
  </r>
  <r>
    <n v="1700000011"/>
    <x v="1"/>
    <m/>
    <s v="Korea"/>
    <x v="6"/>
    <m/>
    <d v="2020-04-07T00:00:00"/>
    <d v="2020-04-28T00:00:00"/>
    <n v="21"/>
    <s v=""/>
  </r>
  <r>
    <n v="1700000012"/>
    <x v="1"/>
    <m/>
    <s v="Korea"/>
    <x v="6"/>
    <m/>
    <d v="2020-03-10T00:00:00"/>
    <d v="2020-04-04T00:00:00"/>
    <n v="25"/>
    <s v=""/>
  </r>
  <r>
    <n v="1700000013"/>
    <x v="1"/>
    <m/>
    <s v="Korea"/>
    <x v="6"/>
    <m/>
    <d v="2020-03-10T00:00:00"/>
    <d v="2020-04-24T00:00:00"/>
    <n v="45"/>
    <s v=""/>
  </r>
  <r>
    <n v="1700000014"/>
    <x v="0"/>
    <m/>
    <s v="Korea"/>
    <x v="6"/>
    <m/>
    <d v="2020-03-10T00:00:00"/>
    <d v="2020-05-01T00:00:00"/>
    <n v="52"/>
    <s v=""/>
  </r>
  <r>
    <n v="1700000015"/>
    <x v="0"/>
    <m/>
    <s v="Korea"/>
    <x v="6"/>
    <m/>
    <d v="2020-03-10T00:00:00"/>
    <d v="2020-04-21T00:00:00"/>
    <n v="42"/>
    <s v=""/>
  </r>
  <r>
    <n v="1700000016"/>
    <x v="0"/>
    <m/>
    <s v="Korea"/>
    <x v="6"/>
    <m/>
    <d v="2020-04-08T00:00:00"/>
    <d v="2020-05-03T00:00:00"/>
    <n v="25"/>
    <s v=""/>
  </r>
  <r>
    <n v="1700000017"/>
    <x v="1"/>
    <m/>
    <s v="Korea"/>
    <x v="6"/>
    <m/>
    <d v="2020-03-11T00:00:00"/>
    <d v="2020-04-20T00:00:00"/>
    <n v="40"/>
    <s v=""/>
  </r>
  <r>
    <n v="1700000018"/>
    <x v="1"/>
    <m/>
    <s v="Korea"/>
    <x v="6"/>
    <m/>
    <d v="2020-03-11T00:00:00"/>
    <d v="2020-04-02T00:00:00"/>
    <n v="22"/>
    <s v=""/>
  </r>
  <r>
    <n v="1700000019"/>
    <x v="0"/>
    <m/>
    <s v="Korea"/>
    <x v="6"/>
    <m/>
    <d v="2020-04-22T00:00:00"/>
    <d v="2020-05-01T00:00:00"/>
    <n v="9"/>
    <s v=""/>
  </r>
  <r>
    <n v="1700000020"/>
    <x v="0"/>
    <m/>
    <s v="Korea"/>
    <x v="6"/>
    <m/>
    <d v="2020-03-11T00:00:00"/>
    <d v="2020-04-09T00:00:00"/>
    <n v="29"/>
    <s v=""/>
  </r>
  <r>
    <n v="1700000021"/>
    <x v="0"/>
    <m/>
    <s v="Korea"/>
    <x v="6"/>
    <m/>
    <d v="2020-03-11T00:00:00"/>
    <d v="2020-05-14T00:00:00"/>
    <n v="64"/>
    <s v=""/>
  </r>
  <r>
    <n v="1700000022"/>
    <x v="0"/>
    <m/>
    <s v="Korea"/>
    <x v="6"/>
    <m/>
    <d v="2020-03-11T00:00:00"/>
    <d v="2020-04-22T00:00:00"/>
    <n v="42"/>
    <s v=""/>
  </r>
  <r>
    <n v="1700000024"/>
    <x v="0"/>
    <m/>
    <s v="Korea"/>
    <x v="6"/>
    <m/>
    <d v="2020-03-11T00:00:00"/>
    <d v="2020-04-18T00:00:00"/>
    <n v="38"/>
    <s v=""/>
  </r>
  <r>
    <n v="1700000025"/>
    <x v="0"/>
    <m/>
    <s v="Korea"/>
    <x v="6"/>
    <m/>
    <d v="2020-03-12T00:00:00"/>
    <d v="2020-04-09T00:00:00"/>
    <n v="28"/>
    <s v=""/>
  </r>
  <r>
    <n v="1700000026"/>
    <x v="0"/>
    <m/>
    <s v="Korea"/>
    <x v="6"/>
    <m/>
    <d v="2020-03-12T00:00:00"/>
    <d v="2020-04-21T00:00:00"/>
    <n v="40"/>
    <s v=""/>
  </r>
  <r>
    <n v="1700000027"/>
    <x v="0"/>
    <m/>
    <s v="Korea"/>
    <x v="6"/>
    <m/>
    <d v="2020-04-20T00:00:00"/>
    <d v="2020-04-29T00:00:00"/>
    <n v="9"/>
    <s v=""/>
  </r>
  <r>
    <n v="1700000028"/>
    <x v="0"/>
    <m/>
    <s v="Korea"/>
    <x v="6"/>
    <m/>
    <d v="2020-04-13T00:00:00"/>
    <d v="2020-04-21T00:00:00"/>
    <n v="8"/>
    <s v=""/>
  </r>
  <r>
    <n v="1700000029"/>
    <x v="0"/>
    <m/>
    <s v="Korea"/>
    <x v="6"/>
    <m/>
    <d v="2020-03-12T00:00:00"/>
    <d v="2020-04-22T00:00:00"/>
    <n v="41"/>
    <s v=""/>
  </r>
  <r>
    <n v="1700000030"/>
    <x v="0"/>
    <m/>
    <s v="Korea"/>
    <x v="6"/>
    <m/>
    <d v="2020-03-12T00:00:00"/>
    <d v="2020-04-03T00:00:00"/>
    <n v="22"/>
    <s v=""/>
  </r>
  <r>
    <n v="1700000031"/>
    <x v="0"/>
    <m/>
    <s v="Korea"/>
    <x v="6"/>
    <m/>
    <d v="2020-03-12T00:00:00"/>
    <d v="2020-04-11T00:00:00"/>
    <n v="30"/>
    <s v=""/>
  </r>
  <r>
    <n v="1700000032"/>
    <x v="0"/>
    <m/>
    <s v="Korea"/>
    <x v="6"/>
    <m/>
    <d v="2020-03-12T00:00:00"/>
    <d v="2020-04-09T00:00:00"/>
    <n v="28"/>
    <s v=""/>
  </r>
  <r>
    <n v="1700000033"/>
    <x v="0"/>
    <m/>
    <s v="Korea"/>
    <x v="6"/>
    <m/>
    <d v="2020-03-12T00:00:00"/>
    <d v="2020-04-09T00:00:00"/>
    <n v="28"/>
    <s v=""/>
  </r>
  <r>
    <n v="1700000034"/>
    <x v="1"/>
    <m/>
    <s v="Korea"/>
    <x v="6"/>
    <m/>
    <d v="2020-03-12T00:00:00"/>
    <d v="2020-04-16T00:00:00"/>
    <n v="35"/>
    <s v=""/>
  </r>
  <r>
    <n v="1700000035"/>
    <x v="0"/>
    <m/>
    <s v="Korea"/>
    <x v="6"/>
    <m/>
    <d v="2020-03-12T00:00:00"/>
    <d v="2020-04-18T00:00:00"/>
    <n v="37"/>
    <s v=""/>
  </r>
  <r>
    <n v="1700000036"/>
    <x v="1"/>
    <m/>
    <s v="Korea"/>
    <x v="6"/>
    <m/>
    <d v="2020-03-12T00:00:00"/>
    <d v="2020-04-18T00:00:00"/>
    <n v="37"/>
    <s v=""/>
  </r>
  <r>
    <n v="1700000037"/>
    <x v="1"/>
    <m/>
    <s v="Korea"/>
    <x v="6"/>
    <m/>
    <d v="2020-03-12T00:00:00"/>
    <d v="2020-05-02T00:00:00"/>
    <n v="51"/>
    <s v=""/>
  </r>
  <r>
    <n v="1700000038"/>
    <x v="0"/>
    <m/>
    <s v="Korea"/>
    <x v="6"/>
    <m/>
    <d v="2020-03-13T00:00:00"/>
    <d v="2020-04-29T00:00:00"/>
    <n v="47"/>
    <s v=""/>
  </r>
  <r>
    <n v="1700000039"/>
    <x v="0"/>
    <m/>
    <s v="Korea"/>
    <x v="6"/>
    <m/>
    <d v="2020-03-14T00:00:00"/>
    <d v="2020-04-09T00:00:00"/>
    <n v="26"/>
    <s v=""/>
  </r>
  <r>
    <n v="1700000040"/>
    <x v="1"/>
    <m/>
    <s v="Korea"/>
    <x v="6"/>
    <m/>
    <d v="2020-03-15T00:00:00"/>
    <d v="2020-04-16T00:00:00"/>
    <n v="32"/>
    <s v=""/>
  </r>
  <r>
    <n v="1700000041"/>
    <x v="0"/>
    <m/>
    <s v="Korea"/>
    <x v="6"/>
    <m/>
    <d v="2020-03-17T00:00:00"/>
    <d v="2020-04-17T00:00:00"/>
    <n v="31"/>
    <s v=""/>
  </r>
  <r>
    <n v="1700000042"/>
    <x v="1"/>
    <m/>
    <s v="Korea"/>
    <x v="6"/>
    <m/>
    <d v="2020-03-22T00:00:00"/>
    <d v="2020-04-09T00:00:00"/>
    <n v="18"/>
    <s v=""/>
  </r>
  <r>
    <n v="1700000043"/>
    <x v="0"/>
    <m/>
    <s v="Korea"/>
    <x v="6"/>
    <m/>
    <d v="2020-03-24T00:00:00"/>
    <d v="2020-04-29T00:00:00"/>
    <n v="36"/>
    <s v=""/>
  </r>
  <r>
    <n v="1700000044"/>
    <x v="0"/>
    <m/>
    <s v="Korea"/>
    <x v="6"/>
    <m/>
    <d v="2020-03-24T00:00:00"/>
    <d v="2020-04-09T00:00:00"/>
    <n v="16"/>
    <s v=""/>
  </r>
  <r>
    <n v="1700000045"/>
    <x v="0"/>
    <m/>
    <s v="Korea"/>
    <x v="6"/>
    <m/>
    <d v="2020-03-28T00:00:00"/>
    <d v="2020-05-03T00:00:00"/>
    <n v="36"/>
    <s v=""/>
  </r>
  <r>
    <n v="1700000046"/>
    <x v="0"/>
    <m/>
    <s v="Korea"/>
    <x v="6"/>
    <m/>
    <d v="2020-03-28T00:00:00"/>
    <d v="2020-05-03T00:00:00"/>
    <n v="36"/>
    <s v=""/>
  </r>
  <r>
    <n v="1700000047"/>
    <x v="1"/>
    <m/>
    <s v="Korea"/>
    <x v="6"/>
    <m/>
    <d v="2020-05-10T00:00:00"/>
    <d v="2020-05-12T00:00:00"/>
    <n v="2"/>
    <s v=""/>
  </r>
  <r>
    <n v="2000000001"/>
    <x v="0"/>
    <n v="1966"/>
    <s v="Korea"/>
    <x v="7"/>
    <m/>
    <d v="2020-01-26T00:00:00"/>
    <d v="2020-02-12T00:00:00"/>
    <n v="17"/>
    <n v="54"/>
  </r>
  <r>
    <n v="2000000002"/>
    <x v="0"/>
    <n v="1964"/>
    <s v="Korea"/>
    <x v="7"/>
    <m/>
    <d v="2020-01-27T00:00:00"/>
    <d v="2020-02-09T00:00:00"/>
    <n v="13"/>
    <n v="56"/>
  </r>
  <r>
    <n v="2000000003"/>
    <x v="0"/>
    <n v="1971"/>
    <s v="China"/>
    <x v="7"/>
    <m/>
    <d v="2020-02-01T00:00:00"/>
    <d v="2020-02-18T00:00:00"/>
    <n v="17"/>
    <n v="49"/>
  </r>
  <r>
    <n v="2000000004"/>
    <x v="1"/>
    <n v="1980"/>
    <s v="China"/>
    <x v="7"/>
    <m/>
    <d v="2020-02-02T00:00:00"/>
    <d v="2020-02-18T00:00:00"/>
    <n v="16"/>
    <n v="40"/>
  </r>
  <r>
    <n v="2000000005"/>
    <x v="0"/>
    <n v="1977"/>
    <s v="Korea"/>
    <x v="7"/>
    <m/>
    <d v="2020-02-02T00:00:00"/>
    <d v="2020-02-24T00:00:00"/>
    <n v="22"/>
    <n v="43"/>
  </r>
  <r>
    <n v="2000000006"/>
    <x v="0"/>
    <n v="1982"/>
    <s v="Korea"/>
    <x v="7"/>
    <m/>
    <d v="2020-02-05T00:00:00"/>
    <d v="2020-02-12T00:00:00"/>
    <n v="7"/>
    <n v="38"/>
  </r>
  <r>
    <n v="2000000007"/>
    <x v="1"/>
    <n v="1978"/>
    <s v="Korea"/>
    <x v="7"/>
    <m/>
    <d v="2020-02-05T00:00:00"/>
    <d v="2020-02-24T00:00:00"/>
    <n v="19"/>
    <n v="42"/>
  </r>
  <r>
    <n v="2000000008"/>
    <x v="1"/>
    <n v="1946"/>
    <s v="Korea"/>
    <x v="7"/>
    <m/>
    <d v="2020-02-09T00:00:00"/>
    <d v="2020-03-05T00:00:00"/>
    <n v="25"/>
    <n v="74"/>
  </r>
  <r>
    <n v="2000000010"/>
    <x v="1"/>
    <n v="1982"/>
    <s v="China"/>
    <x v="7"/>
    <m/>
    <d v="2020-02-09T00:00:00"/>
    <d v="2020-03-07T00:00:00"/>
    <n v="27"/>
    <n v="38"/>
  </r>
  <r>
    <n v="2000000011"/>
    <x v="1"/>
    <n v="1989"/>
    <s v="China"/>
    <x v="7"/>
    <m/>
    <d v="2020-02-10T00:00:00"/>
    <d v="2020-02-17T00:00:00"/>
    <n v="7"/>
    <n v="31"/>
  </r>
  <r>
    <n v="2000000012"/>
    <x v="1"/>
    <n v="2009"/>
    <s v="Korea"/>
    <x v="7"/>
    <m/>
    <d v="2020-02-18T00:00:00"/>
    <d v="2020-03-04T00:00:00"/>
    <n v="15"/>
    <n v="11"/>
  </r>
  <r>
    <n v="2000000016"/>
    <x v="0"/>
    <n v="1996"/>
    <s v="Korea"/>
    <x v="7"/>
    <m/>
    <d v="2020-02-22T00:00:00"/>
    <d v="2020-03-04T00:00:00"/>
    <n v="11"/>
    <n v="24"/>
  </r>
  <r>
    <n v="2000000017"/>
    <x v="0"/>
    <n v="1959"/>
    <s v="Korea"/>
    <x v="7"/>
    <m/>
    <d v="2020-02-22T00:00:00"/>
    <d v="2020-03-19T00:00:00"/>
    <n v="26"/>
    <n v="61"/>
  </r>
  <r>
    <n v="2000000020"/>
    <x v="0"/>
    <n v="1969"/>
    <s v="Korea"/>
    <x v="7"/>
    <m/>
    <d v="2020-02-26T00:00:00"/>
    <d v="2020-03-05T00:00:00"/>
    <n v="8"/>
    <n v="51"/>
  </r>
  <r>
    <n v="2000000028"/>
    <x v="1"/>
    <n v="1993"/>
    <s v="Korea"/>
    <x v="7"/>
    <m/>
    <d v="2020-02-24T00:00:00"/>
    <d v="2020-03-10T00:00:00"/>
    <n v="15"/>
    <n v="27"/>
  </r>
  <r>
    <n v="2000000033"/>
    <x v="0"/>
    <n v="1986"/>
    <s v="Korea"/>
    <x v="7"/>
    <m/>
    <d v="2020-02-24T00:00:00"/>
    <d v="2020-03-13T00:00:00"/>
    <n v="18"/>
    <n v="34"/>
  </r>
  <r>
    <n v="2000000043"/>
    <x v="1"/>
    <n v="1985"/>
    <s v="Korea"/>
    <x v="7"/>
    <m/>
    <d v="2020-02-25T00:00:00"/>
    <d v="2020-03-04T00:00:00"/>
    <n v="8"/>
    <n v="35"/>
  </r>
  <r>
    <n v="2000000045"/>
    <x v="0"/>
    <n v="1981"/>
    <s v="Korea"/>
    <x v="7"/>
    <m/>
    <d v="2020-02-26T00:00:00"/>
    <d v="2020-02-27T00:00:00"/>
    <n v="1"/>
    <n v="39"/>
  </r>
  <r>
    <n v="2000000046"/>
    <x v="0"/>
    <n v="1957"/>
    <s v="Korea"/>
    <x v="7"/>
    <m/>
    <d v="2020-02-25T00:00:00"/>
    <d v="2020-03-16T00:00:00"/>
    <n v="20"/>
    <n v="63"/>
  </r>
  <r>
    <n v="2000000048"/>
    <x v="0"/>
    <n v="1956"/>
    <s v="Korea"/>
    <x v="7"/>
    <m/>
    <d v="2020-02-26T00:00:00"/>
    <d v="2020-03-11T00:00:00"/>
    <n v="14"/>
    <n v="64"/>
  </r>
  <r>
    <n v="2000000049"/>
    <x v="0"/>
    <n v="1981"/>
    <s v="Korea"/>
    <x v="7"/>
    <m/>
    <d v="2020-02-26T00:00:00"/>
    <d v="2020-03-15T00:00:00"/>
    <n v="18"/>
    <n v="39"/>
  </r>
  <r>
    <n v="2000000050"/>
    <x v="1"/>
    <n v="1947"/>
    <s v="Korea"/>
    <x v="7"/>
    <m/>
    <d v="2020-02-26T00:00:00"/>
    <d v="2020-03-17T00:00:00"/>
    <n v="20"/>
    <n v="73"/>
  </r>
  <r>
    <n v="2000000051"/>
    <x v="0"/>
    <n v="1942"/>
    <s v="Korea"/>
    <x v="7"/>
    <m/>
    <d v="2020-02-26T00:00:00"/>
    <d v="2020-03-18T00:00:00"/>
    <n v="21"/>
    <n v="78"/>
  </r>
  <r>
    <n v="2000000052"/>
    <x v="0"/>
    <n v="1985"/>
    <s v="Korea"/>
    <x v="7"/>
    <m/>
    <d v="2020-02-27T00:00:00"/>
    <d v="2020-03-16T00:00:00"/>
    <n v="18"/>
    <n v="35"/>
  </r>
  <r>
    <n v="2000000054"/>
    <x v="1"/>
    <n v="1985"/>
    <s v="Korea"/>
    <x v="7"/>
    <m/>
    <d v="2020-02-26T00:00:00"/>
    <d v="2020-03-04T00:00:00"/>
    <n v="7"/>
    <n v="35"/>
  </r>
  <r>
    <n v="2000000055"/>
    <x v="0"/>
    <n v="1993"/>
    <s v="Korea"/>
    <x v="7"/>
    <m/>
    <d v="2020-02-27T00:00:00"/>
    <d v="2020-03-14T00:00:00"/>
    <n v="16"/>
    <n v="27"/>
  </r>
  <r>
    <n v="2000000056"/>
    <x v="0"/>
    <n v="1992"/>
    <s v="Korea"/>
    <x v="7"/>
    <m/>
    <d v="2020-02-27T00:00:00"/>
    <d v="2020-03-12T00:00:00"/>
    <n v="14"/>
    <n v="28"/>
  </r>
  <r>
    <n v="2000000058"/>
    <x v="1"/>
    <n v="1990"/>
    <s v="Korea"/>
    <x v="7"/>
    <m/>
    <d v="2020-02-27T00:00:00"/>
    <d v="2020-03-25T00:00:00"/>
    <n v="27"/>
    <n v="30"/>
  </r>
  <r>
    <n v="2000000062"/>
    <x v="0"/>
    <n v="1969"/>
    <s v="Korea"/>
    <x v="7"/>
    <m/>
    <d v="2020-02-27T00:00:00"/>
    <d v="2020-03-16T00:00:00"/>
    <n v="18"/>
    <n v="51"/>
  </r>
  <r>
    <n v="2000000063"/>
    <x v="1"/>
    <n v="1995"/>
    <s v="Korea"/>
    <x v="7"/>
    <m/>
    <d v="2020-02-27T00:00:00"/>
    <d v="2020-03-23T00:00:00"/>
    <n v="25"/>
    <n v="25"/>
  </r>
  <r>
    <n v="2000000065"/>
    <x v="0"/>
    <n v="1969"/>
    <s v="Korea"/>
    <x v="7"/>
    <m/>
    <d v="2020-02-29T00:00:00"/>
    <d v="2020-03-05T00:00:00"/>
    <n v="5"/>
    <n v="51"/>
  </r>
  <r>
    <n v="2000000066"/>
    <x v="0"/>
    <n v="1975"/>
    <s v="Korea"/>
    <x v="7"/>
    <m/>
    <d v="2020-02-28T00:00:00"/>
    <d v="2020-03-13T00:00:00"/>
    <n v="14"/>
    <n v="45"/>
  </r>
  <r>
    <n v="2000000067"/>
    <x v="0"/>
    <n v="1970"/>
    <s v="Korea"/>
    <x v="7"/>
    <m/>
    <d v="2020-02-28T00:00:00"/>
    <d v="2020-03-18T00:00:00"/>
    <n v="19"/>
    <n v="50"/>
  </r>
  <r>
    <n v="2000000075"/>
    <x v="1"/>
    <n v="1980"/>
    <s v="Korea"/>
    <x v="7"/>
    <m/>
    <d v="2020-02-29T00:00:00"/>
    <d v="2020-03-26T00:00:00"/>
    <n v="26"/>
    <n v="40"/>
  </r>
  <r>
    <n v="2000000076"/>
    <x v="1"/>
    <n v="1945"/>
    <s v="Korea"/>
    <x v="7"/>
    <m/>
    <d v="2020-02-28T00:00:00"/>
    <d v="2020-03-14T00:00:00"/>
    <n v="15"/>
    <n v="75"/>
  </r>
  <r>
    <n v="2000000077"/>
    <x v="0"/>
    <n v="1946"/>
    <s v="Korea"/>
    <x v="7"/>
    <m/>
    <d v="2020-02-28T00:00:00"/>
    <d v="2020-03-30T00:00:00"/>
    <n v="31"/>
    <n v="74"/>
  </r>
  <r>
    <n v="2000000078"/>
    <x v="0"/>
    <n v="2000"/>
    <s v="Korea"/>
    <x v="7"/>
    <m/>
    <d v="2020-02-29T00:00:00"/>
    <d v="2020-03-08T00:00:00"/>
    <n v="8"/>
    <n v="20"/>
  </r>
  <r>
    <n v="2000000080"/>
    <x v="1"/>
    <n v="1997"/>
    <s v="Korea"/>
    <x v="7"/>
    <m/>
    <d v="2020-02-29T00:00:00"/>
    <d v="2020-03-22T00:00:00"/>
    <n v="22"/>
    <n v="23"/>
  </r>
  <r>
    <n v="2000000085"/>
    <x v="0"/>
    <n v="1990"/>
    <s v="Korea"/>
    <x v="7"/>
    <m/>
    <d v="2020-03-01T00:00:00"/>
    <d v="2020-03-07T00:00:00"/>
    <n v="6"/>
    <n v="30"/>
  </r>
  <r>
    <n v="2000000088"/>
    <x v="0"/>
    <n v="1973"/>
    <s v="Korea"/>
    <x v="7"/>
    <m/>
    <d v="2020-03-01T00:00:00"/>
    <d v="2020-03-21T00:00:00"/>
    <n v="20"/>
    <n v="47"/>
  </r>
  <r>
    <n v="2000000089"/>
    <x v="0"/>
    <n v="1981"/>
    <s v="Korea"/>
    <x v="7"/>
    <m/>
    <d v="2020-03-01T00:00:00"/>
    <d v="2020-03-24T00:00:00"/>
    <n v="23"/>
    <n v="39"/>
  </r>
  <r>
    <n v="2000000092"/>
    <x v="0"/>
    <n v="1997"/>
    <s v="Korea"/>
    <x v="7"/>
    <m/>
    <d v="2020-03-02T00:00:00"/>
    <d v="2020-03-02T00:00:00"/>
    <n v="0"/>
    <n v="23"/>
  </r>
  <r>
    <n v="2000000093"/>
    <x v="1"/>
    <n v="1965"/>
    <s v="Korea"/>
    <x v="7"/>
    <m/>
    <d v="2020-03-01T00:00:00"/>
    <d v="2020-03-16T00:00:00"/>
    <n v="15"/>
    <n v="55"/>
  </r>
  <r>
    <n v="2000000095"/>
    <x v="1"/>
    <n v="1984"/>
    <s v="Korea"/>
    <x v="7"/>
    <m/>
    <d v="2020-03-04T00:00:00"/>
    <d v="2020-03-11T00:00:00"/>
    <n v="7"/>
    <n v="36"/>
  </r>
  <r>
    <n v="2000000096"/>
    <x v="1"/>
    <n v="1974"/>
    <s v="Korea"/>
    <x v="7"/>
    <m/>
    <d v="2020-03-03T00:00:00"/>
    <d v="2020-03-29T00:00:00"/>
    <n v="26"/>
    <n v="46"/>
  </r>
  <r>
    <n v="2000000098"/>
    <x v="0"/>
    <n v="1981"/>
    <s v="Korea"/>
    <x v="7"/>
    <m/>
    <d v="2020-03-03T00:00:00"/>
    <d v="2020-03-28T00:00:00"/>
    <n v="25"/>
    <n v="39"/>
  </r>
  <r>
    <n v="2000000106"/>
    <x v="0"/>
    <n v="1993"/>
    <s v="Korea"/>
    <x v="7"/>
    <m/>
    <d v="2020-03-05T00:00:00"/>
    <d v="2020-03-20T00:00:00"/>
    <n v="15"/>
    <n v="27"/>
  </r>
  <r>
    <n v="2000000141"/>
    <x v="0"/>
    <n v="1955"/>
    <s v="Korea"/>
    <x v="7"/>
    <m/>
    <d v="2020-03-08T00:00:00"/>
    <d v="2020-04-14T00:00:00"/>
    <n v="37"/>
    <n v="65"/>
  </r>
  <r>
    <n v="2000000148"/>
    <x v="1"/>
    <n v="1952"/>
    <s v="Korea"/>
    <x v="7"/>
    <m/>
    <d v="2020-03-08T00:00:00"/>
    <d v="2020-03-19T00:00:00"/>
    <n v="11"/>
    <n v="68"/>
  </r>
  <r>
    <n v="2000000155"/>
    <x v="1"/>
    <n v="1993"/>
    <s v="Korea"/>
    <x v="7"/>
    <m/>
    <d v="2020-03-09T00:00:00"/>
    <d v="2020-03-19T00:00:00"/>
    <n v="10"/>
    <n v="27"/>
  </r>
  <r>
    <n v="2000000172"/>
    <x v="1"/>
    <n v="1971"/>
    <s v="Korea"/>
    <x v="7"/>
    <m/>
    <d v="2020-03-10T00:00:00"/>
    <d v="2020-04-09T00:00:00"/>
    <n v="30"/>
    <n v="49"/>
  </r>
  <r>
    <n v="2000000177"/>
    <x v="0"/>
    <n v="1968"/>
    <s v="Korea"/>
    <x v="7"/>
    <m/>
    <d v="2020-03-11T00:00:00"/>
    <d v="2020-04-06T00:00:00"/>
    <n v="26"/>
    <n v="52"/>
  </r>
  <r>
    <n v="2000000187"/>
    <x v="0"/>
    <n v="1999"/>
    <s v="Korea"/>
    <x v="7"/>
    <m/>
    <d v="2020-03-13T00:00:00"/>
    <d v="2020-03-24T00:00:00"/>
    <n v="11"/>
    <n v="21"/>
  </r>
  <r>
    <n v="2000000207"/>
    <x v="1"/>
    <n v="1967"/>
    <s v="Korea"/>
    <x v="7"/>
    <m/>
    <d v="2020-03-14T00:00:00"/>
    <d v="2020-03-29T00:00:00"/>
    <n v="15"/>
    <n v="53"/>
  </r>
  <r>
    <n v="2000000306"/>
    <x v="1"/>
    <n v="1967"/>
    <s v="Korea"/>
    <x v="7"/>
    <m/>
    <d v="2020-03-19T00:00:00"/>
    <d v="2020-03-30T00:00:00"/>
    <n v="11"/>
    <n v="53"/>
  </r>
  <r>
    <n v="2000000322"/>
    <x v="1"/>
    <n v="1984"/>
    <s v="Korea"/>
    <x v="7"/>
    <m/>
    <d v="2020-03-20T00:00:00"/>
    <d v="2020-04-09T00:00:00"/>
    <n v="20"/>
    <n v="36"/>
  </r>
  <r>
    <n v="2000000344"/>
    <x v="1"/>
    <n v="1958"/>
    <s v="Korea"/>
    <x v="7"/>
    <m/>
    <d v="2020-03-22T00:00:00"/>
    <d v="2020-04-01T00:00:00"/>
    <n v="10"/>
    <n v="62"/>
  </r>
  <r>
    <n v="2000000345"/>
    <x v="1"/>
    <n v="1994"/>
    <s v="Korea"/>
    <x v="7"/>
    <m/>
    <d v="2020-03-22T00:00:00"/>
    <d v="2020-04-12T00:00:00"/>
    <n v="21"/>
    <n v="26"/>
  </r>
  <r>
    <n v="2000000400"/>
    <x v="0"/>
    <n v="1964"/>
    <s v="Korea"/>
    <x v="7"/>
    <m/>
    <d v="2020-03-25T00:00:00"/>
    <d v="2020-04-09T00:00:00"/>
    <n v="15"/>
    <n v="56"/>
  </r>
  <r>
    <n v="2000000401"/>
    <x v="0"/>
    <n v="1986"/>
    <s v="Korea"/>
    <x v="7"/>
    <m/>
    <d v="2020-03-25T00:00:00"/>
    <d v="2020-04-10T00:00:00"/>
    <n v="16"/>
    <n v="34"/>
  </r>
  <r>
    <n v="2000000440"/>
    <x v="0"/>
    <n v="1993"/>
    <s v="Korea"/>
    <x v="7"/>
    <m/>
    <d v="2020-03-28T00:00:00"/>
    <d v="2020-04-13T00:00:00"/>
    <n v="16"/>
    <n v="27"/>
  </r>
  <r>
    <n v="3001000001"/>
    <x v="0"/>
    <m/>
    <s v="Korea"/>
    <x v="8"/>
    <m/>
    <d v="2020-02-22T00:00:00"/>
    <d v="2020-04-13T00:00:00"/>
    <n v="51"/>
    <s v=""/>
  </r>
  <r>
    <n v="3001000002"/>
    <x v="0"/>
    <m/>
    <s v="China"/>
    <x v="8"/>
    <m/>
    <d v="2020-03-01T00:00:00"/>
    <d v="2020-03-09T00:00:00"/>
    <n v="8"/>
    <s v=""/>
  </r>
  <r>
    <n v="3001000003"/>
    <x v="0"/>
    <m/>
    <s v="Korea"/>
    <x v="8"/>
    <m/>
    <d v="2020-03-01T00:00:00"/>
    <d v="2020-03-14T00:00:00"/>
    <n v="13"/>
    <s v=""/>
  </r>
  <r>
    <n v="3001000004"/>
    <x v="1"/>
    <m/>
    <s v="Korea"/>
    <x v="8"/>
    <m/>
    <d v="2020-03-01T00:00:00"/>
    <d v="2020-03-09T00:00:00"/>
    <n v="8"/>
    <s v=""/>
  </r>
  <r>
    <n v="3001000005"/>
    <x v="0"/>
    <m/>
    <s v="Korea"/>
    <x v="8"/>
    <m/>
    <d v="2020-03-01T00:00:00"/>
    <d v="2020-03-09T00:00:00"/>
    <n v="8"/>
    <s v=""/>
  </r>
  <r>
    <n v="3001000007"/>
    <x v="1"/>
    <m/>
    <s v="Korea"/>
    <x v="8"/>
    <m/>
    <d v="2020-03-17T00:00:00"/>
    <d v="2020-03-25T00:00:00"/>
    <n v="8"/>
    <s v=""/>
  </r>
  <r>
    <n v="3001000008"/>
    <x v="1"/>
    <m/>
    <s v="Korea"/>
    <x v="8"/>
    <m/>
    <d v="2020-04-04T00:00:00"/>
    <d v="2020-04-29T00:00:00"/>
    <n v="25"/>
    <s v=""/>
  </r>
  <r>
    <n v="3001000009"/>
    <x v="1"/>
    <m/>
    <s v="Korea"/>
    <x v="8"/>
    <m/>
    <d v="2020-05-11T00:00:00"/>
    <d v="2020-05-22T00:00:00"/>
    <n v="11"/>
    <s v=""/>
  </r>
  <r>
    <n v="3004000001"/>
    <x v="0"/>
    <n v="1999"/>
    <s v="Korea"/>
    <x v="8"/>
    <m/>
    <d v="2020-02-22T00:00:00"/>
    <d v="2020-03-04T00:00:00"/>
    <n v="11"/>
    <n v="21"/>
  </r>
  <r>
    <n v="3005000001"/>
    <x v="1"/>
    <m/>
    <s v="Korea"/>
    <x v="8"/>
    <m/>
    <d v="2020-02-22T00:00:00"/>
    <d v="2020-03-04T00:00:00"/>
    <n v="11"/>
    <s v=""/>
  </r>
  <r>
    <n v="3005000002"/>
    <x v="0"/>
    <m/>
    <s v="Korea"/>
    <x v="8"/>
    <m/>
    <d v="2020-02-22T00:00:00"/>
    <d v="2020-03-04T00:00:00"/>
    <n v="11"/>
    <s v=""/>
  </r>
  <r>
    <n v="3009000001"/>
    <x v="0"/>
    <n v="1973"/>
    <s v="Korea"/>
    <x v="8"/>
    <m/>
    <d v="2020-02-27T00:00:00"/>
    <d v="2020-03-16T00:00:00"/>
    <n v="18"/>
    <n v="47"/>
  </r>
  <r>
    <n v="3009000002"/>
    <x v="0"/>
    <n v="1963"/>
    <s v="Korea"/>
    <x v="8"/>
    <m/>
    <d v="2020-02-29T00:00:00"/>
    <d v="2020-03-25T00:00:00"/>
    <n v="25"/>
    <n v="57"/>
  </r>
  <r>
    <n v="3009000005"/>
    <x v="1"/>
    <n v="1970"/>
    <s v="Korea"/>
    <x v="8"/>
    <m/>
    <d v="2020-03-01T00:00:00"/>
    <d v="2020-03-20T00:00:00"/>
    <n v="19"/>
    <n v="50"/>
  </r>
  <r>
    <n v="3009000006"/>
    <x v="1"/>
    <n v="1966"/>
    <s v="Korea"/>
    <x v="8"/>
    <m/>
    <d v="2020-03-01T00:00:00"/>
    <d v="2020-03-19T00:00:00"/>
    <n v="18"/>
    <n v="54"/>
  </r>
  <r>
    <n v="3009000007"/>
    <x v="1"/>
    <n v="1994"/>
    <s v="Korea"/>
    <x v="8"/>
    <m/>
    <d v="2020-03-01T00:00:00"/>
    <d v="2020-03-16T00:00:00"/>
    <n v="15"/>
    <n v="26"/>
  </r>
  <r>
    <n v="3009000008"/>
    <x v="1"/>
    <n v="1963"/>
    <s v="Korea"/>
    <x v="8"/>
    <m/>
    <d v="2020-03-01T00:00:00"/>
    <d v="2020-03-20T00:00:00"/>
    <n v="19"/>
    <n v="57"/>
  </r>
  <r>
    <n v="3009000010"/>
    <x v="0"/>
    <n v="1976"/>
    <s v="Korea"/>
    <x v="8"/>
    <m/>
    <d v="2020-03-02T00:00:00"/>
    <d v="2020-03-25T00:00:00"/>
    <n v="23"/>
    <n v="44"/>
  </r>
  <r>
    <n v="3009000014"/>
    <x v="0"/>
    <n v="1969"/>
    <s v="Korea"/>
    <x v="8"/>
    <m/>
    <d v="2020-03-04T00:00:00"/>
    <d v="2020-03-28T00:00:00"/>
    <n v="24"/>
    <n v="51"/>
  </r>
  <r>
    <n v="3009000016"/>
    <x v="1"/>
    <n v="1953"/>
    <s v="Korea"/>
    <x v="8"/>
    <m/>
    <d v="2020-03-07T00:00:00"/>
    <d v="2020-03-30T00:00:00"/>
    <n v="23"/>
    <n v="67"/>
  </r>
  <r>
    <n v="3009000017"/>
    <x v="1"/>
    <n v="1978"/>
    <s v="Korea"/>
    <x v="8"/>
    <m/>
    <d v="2020-03-10T00:00:00"/>
    <d v="2020-04-01T00:00:00"/>
    <n v="22"/>
    <n v="42"/>
  </r>
  <r>
    <n v="3013000001"/>
    <x v="1"/>
    <m/>
    <s v="Korea"/>
    <x v="8"/>
    <m/>
    <d v="2020-02-22T00:00:00"/>
    <d v="2020-03-18T00:00:00"/>
    <n v="25"/>
    <s v=""/>
  </r>
  <r>
    <n v="3013000002"/>
    <x v="1"/>
    <m/>
    <s v="Korea"/>
    <x v="8"/>
    <m/>
    <d v="2020-02-22T00:00:00"/>
    <d v="2020-03-30T00:00:00"/>
    <n v="37"/>
    <s v=""/>
  </r>
  <r>
    <n v="3013000003"/>
    <x v="0"/>
    <m/>
    <s v="Korea"/>
    <x v="8"/>
    <m/>
    <d v="2020-03-27T00:00:00"/>
    <d v="2020-05-19T00:00:00"/>
    <n v="53"/>
    <s v=""/>
  </r>
  <r>
    <n v="3013000005"/>
    <x v="0"/>
    <m/>
    <s v="Korea"/>
    <x v="8"/>
    <m/>
    <d v="2020-03-29T00:00:00"/>
    <d v="2020-04-25T00:00:00"/>
    <n v="27"/>
    <s v=""/>
  </r>
  <r>
    <n v="3013000006"/>
    <x v="1"/>
    <m/>
    <s v="Korea"/>
    <x v="8"/>
    <m/>
    <d v="2020-04-05T00:00:00"/>
    <d v="2020-04-19T00:00:00"/>
    <n v="14"/>
    <s v=""/>
  </r>
  <r>
    <n v="3013000007"/>
    <x v="1"/>
    <m/>
    <s v="Korea"/>
    <x v="8"/>
    <m/>
    <d v="2020-04-06T00:00:00"/>
    <d v="2020-04-17T00:00:00"/>
    <n v="11"/>
    <s v=""/>
  </r>
  <r>
    <n v="3018000001"/>
    <x v="0"/>
    <n v="1988"/>
    <s v="Korea"/>
    <x v="8"/>
    <m/>
    <d v="2020-03-31T00:00:00"/>
    <d v="2020-04-19T00:00:00"/>
    <n v="19"/>
    <n v="32"/>
  </r>
  <r>
    <n v="4000000001"/>
    <x v="0"/>
    <n v="1990"/>
    <s v="Korea"/>
    <x v="9"/>
    <m/>
    <d v="2020-02-20T00:00:00"/>
    <d v="2020-03-14T00:00:00"/>
    <n v="23"/>
    <n v="30"/>
  </r>
  <r>
    <n v="4000000002"/>
    <x v="0"/>
    <n v="1985"/>
    <s v="Korea"/>
    <x v="9"/>
    <m/>
    <d v="2020-02-22T00:00:00"/>
    <d v="2020-03-07T00:00:00"/>
    <n v="14"/>
    <n v="35"/>
  </r>
  <r>
    <n v="4000000003"/>
    <x v="1"/>
    <n v="1986"/>
    <s v="Korea"/>
    <x v="9"/>
    <m/>
    <d v="2020-02-22T00:00:00"/>
    <d v="2020-03-20T00:00:00"/>
    <n v="27"/>
    <n v="34"/>
  </r>
  <r>
    <n v="4000000004"/>
    <x v="0"/>
    <n v="1970"/>
    <s v="Korea"/>
    <x v="9"/>
    <m/>
    <d v="2020-02-25T00:00:00"/>
    <d v="2020-03-19T00:00:00"/>
    <n v="23"/>
    <n v="50"/>
  </r>
  <r>
    <n v="4000000005"/>
    <x v="1"/>
    <n v="1986"/>
    <s v="Korea"/>
    <x v="9"/>
    <m/>
    <d v="2020-02-25T00:00:00"/>
    <d v="2020-03-08T00:00:00"/>
    <n v="12"/>
    <n v="34"/>
  </r>
  <r>
    <n v="4000000006"/>
    <x v="1"/>
    <n v="1997"/>
    <s v="Korea"/>
    <x v="9"/>
    <m/>
    <d v="2020-02-25T00:00:00"/>
    <d v="2020-03-04T00:00:00"/>
    <n v="8"/>
    <n v="23"/>
  </r>
  <r>
    <n v="4000000007"/>
    <x v="1"/>
    <n v="1983"/>
    <s v="Korea"/>
    <x v="9"/>
    <m/>
    <d v="2020-02-26T00:00:00"/>
    <d v="2020-03-27T00:00:00"/>
    <n v="30"/>
    <n v="37"/>
  </r>
  <r>
    <n v="4000000008"/>
    <x v="0"/>
    <n v="1998"/>
    <s v="Korea"/>
    <x v="9"/>
    <m/>
    <d v="2020-02-27T00:00:00"/>
    <d v="2020-03-11T00:00:00"/>
    <n v="13"/>
    <n v="22"/>
  </r>
  <r>
    <n v="4000000009"/>
    <x v="0"/>
    <n v="1974"/>
    <s v="Korea"/>
    <x v="9"/>
    <m/>
    <d v="2020-02-27T00:00:00"/>
    <d v="2020-04-16T00:00:00"/>
    <n v="49"/>
    <n v="46"/>
  </r>
  <r>
    <n v="4000000010"/>
    <x v="0"/>
    <n v="1998"/>
    <s v="Korea"/>
    <x v="9"/>
    <m/>
    <d v="2020-02-27T00:00:00"/>
    <d v="2020-03-23T00:00:00"/>
    <n v="25"/>
    <n v="22"/>
  </r>
  <r>
    <n v="4000000011"/>
    <x v="0"/>
    <n v="1996"/>
    <s v="Korea"/>
    <x v="9"/>
    <m/>
    <d v="2020-02-29T00:00:00"/>
    <d v="2020-04-22T00:00:00"/>
    <n v="53"/>
    <n v="24"/>
  </r>
  <r>
    <n v="4000000012"/>
    <x v="1"/>
    <n v="1939"/>
    <s v="Korea"/>
    <x v="9"/>
    <m/>
    <d v="2020-03-04T00:00:00"/>
    <d v="2020-03-27T00:00:00"/>
    <n v="23"/>
    <n v="81"/>
  </r>
  <r>
    <n v="4000000013"/>
    <x v="0"/>
    <n v="1963"/>
    <s v="Korea"/>
    <x v="9"/>
    <m/>
    <d v="2020-03-05T00:00:00"/>
    <d v="2020-03-24T00:00:00"/>
    <n v="19"/>
    <n v="57"/>
  </r>
  <r>
    <n v="4000000014"/>
    <x v="1"/>
    <n v="1962"/>
    <s v="Korea"/>
    <x v="9"/>
    <m/>
    <d v="2020-03-05T00:00:00"/>
    <d v="2020-03-24T00:00:00"/>
    <n v="19"/>
    <n v="58"/>
  </r>
  <r>
    <n v="4000000016"/>
    <x v="1"/>
    <n v="1944"/>
    <s v="Korea"/>
    <x v="9"/>
    <m/>
    <d v="2020-03-06T00:00:00"/>
    <d v="2020-04-16T00:00:00"/>
    <n v="41"/>
    <n v="76"/>
  </r>
  <r>
    <n v="4000000017"/>
    <x v="1"/>
    <n v="1944"/>
    <s v="Korea"/>
    <x v="9"/>
    <m/>
    <d v="2020-03-06T00:00:00"/>
    <d v="2020-04-01T00:00:00"/>
    <n v="26"/>
    <n v="76"/>
  </r>
  <r>
    <n v="4000000018"/>
    <x v="1"/>
    <n v="1954"/>
    <s v="Korea"/>
    <x v="9"/>
    <m/>
    <d v="2020-03-06T00:00:00"/>
    <d v="2020-03-31T00:00:00"/>
    <n v="25"/>
    <n v="66"/>
  </r>
  <r>
    <n v="4000000020"/>
    <x v="1"/>
    <n v="1937"/>
    <s v="Korea"/>
    <x v="9"/>
    <m/>
    <d v="2020-03-06T00:00:00"/>
    <d v="2020-04-03T00:00:00"/>
    <n v="28"/>
    <n v="83"/>
  </r>
  <r>
    <n v="4000000021"/>
    <x v="1"/>
    <n v="1930"/>
    <s v="Korea"/>
    <x v="9"/>
    <m/>
    <d v="2020-03-07T00:00:00"/>
    <d v="2020-03-27T00:00:00"/>
    <n v="20"/>
    <n v="90"/>
  </r>
  <r>
    <n v="4000000022"/>
    <x v="0"/>
    <n v="1975"/>
    <s v="Korea"/>
    <x v="9"/>
    <m/>
    <d v="2020-03-07T00:00:00"/>
    <d v="2020-03-30T00:00:00"/>
    <n v="23"/>
    <n v="45"/>
  </r>
  <r>
    <n v="4000000023"/>
    <x v="0"/>
    <n v="1946"/>
    <s v="Korea"/>
    <x v="9"/>
    <m/>
    <d v="2020-03-07T00:00:00"/>
    <d v="2020-03-26T00:00:00"/>
    <n v="19"/>
    <n v="74"/>
  </r>
  <r>
    <n v="4000000024"/>
    <x v="0"/>
    <n v="1957"/>
    <s v="Korea"/>
    <x v="9"/>
    <m/>
    <d v="2020-03-07T00:00:00"/>
    <d v="2020-03-26T00:00:00"/>
    <n v="19"/>
    <n v="63"/>
  </r>
  <r>
    <n v="4000000025"/>
    <x v="1"/>
    <n v="1964"/>
    <s v="Korea"/>
    <x v="9"/>
    <m/>
    <d v="2020-03-08T00:00:00"/>
    <d v="2020-03-21T00:00:00"/>
    <n v="13"/>
    <n v="56"/>
  </r>
  <r>
    <n v="4000000026"/>
    <x v="1"/>
    <n v="1966"/>
    <s v="Korea"/>
    <x v="9"/>
    <m/>
    <d v="2020-03-09T00:00:00"/>
    <d v="2020-04-05T00:00:00"/>
    <n v="27"/>
    <n v="54"/>
  </r>
  <r>
    <n v="4000000027"/>
    <x v="1"/>
    <n v="1950"/>
    <s v="Korea"/>
    <x v="9"/>
    <m/>
    <d v="2020-03-10T00:00:00"/>
    <d v="2020-03-25T00:00:00"/>
    <n v="15"/>
    <n v="70"/>
  </r>
  <r>
    <n v="4000000028"/>
    <x v="1"/>
    <n v="1975"/>
    <s v="Korea"/>
    <x v="9"/>
    <m/>
    <d v="2020-03-13T00:00:00"/>
    <d v="2020-04-08T00:00:00"/>
    <n v="26"/>
    <n v="45"/>
  </r>
  <r>
    <n v="4000000029"/>
    <x v="0"/>
    <n v="1973"/>
    <s v="Korea"/>
    <x v="9"/>
    <m/>
    <d v="2020-03-14T00:00:00"/>
    <d v="2020-04-02T00:00:00"/>
    <n v="19"/>
    <n v="47"/>
  </r>
  <r>
    <n v="4000000030"/>
    <x v="1"/>
    <n v="2001"/>
    <s v="Korea"/>
    <x v="9"/>
    <m/>
    <d v="2020-03-14T00:00:00"/>
    <d v="2020-04-16T00:00:00"/>
    <n v="33"/>
    <n v="19"/>
  </r>
  <r>
    <n v="4000000031"/>
    <x v="1"/>
    <n v="2004"/>
    <s v="Korea"/>
    <x v="9"/>
    <m/>
    <d v="2020-03-14T00:00:00"/>
    <d v="2020-03-23T00:00:00"/>
    <n v="9"/>
    <n v="16"/>
  </r>
  <r>
    <n v="4000000032"/>
    <x v="0"/>
    <n v="1993"/>
    <s v="Korea"/>
    <x v="9"/>
    <m/>
    <d v="2020-03-17T00:00:00"/>
    <d v="2020-04-15T00:00:00"/>
    <n v="29"/>
    <n v="27"/>
  </r>
  <r>
    <n v="4000000033"/>
    <x v="0"/>
    <n v="1991"/>
    <s v="Korea"/>
    <x v="9"/>
    <m/>
    <d v="2020-03-18T00:00:00"/>
    <d v="2020-03-27T00:00:00"/>
    <n v="9"/>
    <n v="29"/>
  </r>
  <r>
    <n v="4000000034"/>
    <x v="1"/>
    <n v="1955"/>
    <s v="Korea"/>
    <x v="9"/>
    <m/>
    <d v="2020-03-20T00:00:00"/>
    <d v="2020-04-03T00:00:00"/>
    <n v="14"/>
    <n v="65"/>
  </r>
  <r>
    <n v="4000000035"/>
    <x v="0"/>
    <n v="1962"/>
    <s v="Korea"/>
    <x v="9"/>
    <m/>
    <d v="2020-03-21T00:00:00"/>
    <d v="2020-04-11T00:00:00"/>
    <n v="21"/>
    <n v="58"/>
  </r>
  <r>
    <n v="4000000036"/>
    <x v="1"/>
    <n v="1988"/>
    <s v="Korea"/>
    <x v="9"/>
    <m/>
    <d v="2020-03-22T00:00:00"/>
    <d v="2020-04-15T00:00:00"/>
    <n v="24"/>
    <n v="32"/>
  </r>
  <r>
    <n v="4000000037"/>
    <x v="1"/>
    <n v="1970"/>
    <s v="Korea"/>
    <x v="9"/>
    <m/>
    <d v="2020-03-22T00:00:00"/>
    <d v="2020-03-26T00:00:00"/>
    <n v="4"/>
    <n v="50"/>
  </r>
  <r>
    <n v="4000000038"/>
    <x v="1"/>
    <n v="1964"/>
    <s v="Korea"/>
    <x v="9"/>
    <m/>
    <d v="2020-03-22T00:00:00"/>
    <d v="2020-04-15T00:00:00"/>
    <n v="24"/>
    <n v="56"/>
  </r>
  <r>
    <n v="4000000039"/>
    <x v="1"/>
    <n v="1961"/>
    <s v="Korea"/>
    <x v="9"/>
    <m/>
    <d v="2020-03-25T00:00:00"/>
    <d v="2020-04-12T00:00:00"/>
    <n v="18"/>
    <n v="59"/>
  </r>
  <r>
    <n v="4000000040"/>
    <x v="0"/>
    <n v="2000"/>
    <s v="Korea"/>
    <x v="9"/>
    <m/>
    <d v="2020-03-26T00:00:00"/>
    <d v="2020-04-12T00:00:00"/>
    <n v="17"/>
    <n v="20"/>
  </r>
  <r>
    <n v="4000000044"/>
    <x v="0"/>
    <n v="1992"/>
    <s v="Korea"/>
    <x v="9"/>
    <m/>
    <d v="2020-03-29T00:00:00"/>
    <d v="2020-04-19T00:00:00"/>
    <n v="21"/>
    <n v="28"/>
  </r>
  <r>
    <n v="4000000047"/>
    <x v="1"/>
    <n v="1984"/>
    <s v="Korea"/>
    <x v="9"/>
    <m/>
    <d v="2020-05-07T00:00:00"/>
    <d v="2020-05-22T00:00:00"/>
    <n v="15"/>
    <n v="36"/>
  </r>
  <r>
    <n v="4000000051"/>
    <x v="1"/>
    <n v="1974"/>
    <s v="Korea"/>
    <x v="9"/>
    <m/>
    <d v="2020-05-17T00:00:00"/>
    <d v="2020-05-29T00:00:00"/>
    <n v="12"/>
    <n v="46"/>
  </r>
  <r>
    <n v="4000000052"/>
    <x v="0"/>
    <n v="1984"/>
    <s v="Korea"/>
    <x v="9"/>
    <m/>
    <d v="2020-05-24T00:00:00"/>
    <d v="2020-05-28T00:00:00"/>
    <n v="4"/>
    <n v="36"/>
  </r>
  <r>
    <n v="4100000001"/>
    <x v="0"/>
    <n v="1995"/>
    <s v="Korea"/>
    <x v="10"/>
    <m/>
    <d v="2020-02-21T00:00:00"/>
    <d v="2020-03-26T00:00:00"/>
    <n v="34"/>
    <n v="25"/>
  </r>
  <r>
    <n v="4100000002"/>
    <x v="1"/>
    <n v="1973"/>
    <s v="Korea"/>
    <x v="10"/>
    <m/>
    <d v="2020-02-25T00:00:00"/>
    <d v="2020-03-15T00:00:00"/>
    <n v="19"/>
    <n v="47"/>
  </r>
  <r>
    <n v="4100000003"/>
    <x v="1"/>
    <n v="1970"/>
    <s v="Korea"/>
    <x v="10"/>
    <m/>
    <d v="2020-02-25T00:00:00"/>
    <d v="2020-03-20T00:00:00"/>
    <n v="24"/>
    <n v="50"/>
  </r>
  <r>
    <n v="4100000004"/>
    <x v="1"/>
    <n v="1973"/>
    <s v="Korea"/>
    <x v="10"/>
    <m/>
    <d v="2020-02-25T00:00:00"/>
    <d v="2020-03-17T00:00:00"/>
    <n v="21"/>
    <n v="47"/>
  </r>
  <r>
    <n v="4100000005"/>
    <x v="1"/>
    <n v="1976"/>
    <s v="Korea"/>
    <x v="10"/>
    <m/>
    <d v="2020-02-26T00:00:00"/>
    <d v="2020-03-27T00:00:00"/>
    <n v="30"/>
    <n v="44"/>
  </r>
  <r>
    <n v="4100000006"/>
    <x v="1"/>
    <n v="1978"/>
    <s v="Korea"/>
    <x v="10"/>
    <m/>
    <d v="2020-02-26T00:00:00"/>
    <d v="2020-03-22T00:00:00"/>
    <n v="25"/>
    <n v="42"/>
  </r>
  <r>
    <n v="4100000007"/>
    <x v="0"/>
    <n v="1975"/>
    <s v="Korea"/>
    <x v="10"/>
    <m/>
    <d v="2020-02-26T00:00:00"/>
    <d v="2020-03-26T00:00:00"/>
    <n v="29"/>
    <n v="45"/>
  </r>
  <r>
    <n v="4100000008"/>
    <x v="1"/>
    <n v="1974"/>
    <s v="Korea"/>
    <x v="10"/>
    <m/>
    <d v="2020-02-26T00:00:00"/>
    <d v="2020-03-29T00:00:00"/>
    <n v="32"/>
    <n v="46"/>
  </r>
  <r>
    <n v="4100000009"/>
    <x v="1"/>
    <n v="1982"/>
    <s v="Korea"/>
    <x v="10"/>
    <m/>
    <d v="2020-02-26T00:00:00"/>
    <d v="2020-03-23T00:00:00"/>
    <n v="26"/>
    <n v="38"/>
  </r>
  <r>
    <n v="4100000010"/>
    <x v="1"/>
    <n v="1971"/>
    <s v="Korea"/>
    <x v="10"/>
    <m/>
    <d v="2020-02-27T00:00:00"/>
    <d v="2020-04-17T00:00:00"/>
    <n v="50"/>
    <n v="49"/>
  </r>
  <r>
    <n v="4100000011"/>
    <x v="1"/>
    <n v="1989"/>
    <s v="Korea"/>
    <x v="10"/>
    <m/>
    <d v="2020-02-27T00:00:00"/>
    <d v="2020-04-18T00:00:00"/>
    <n v="51"/>
    <n v="31"/>
  </r>
  <r>
    <n v="4100000012"/>
    <x v="1"/>
    <n v="1967"/>
    <s v="Korea"/>
    <x v="10"/>
    <m/>
    <d v="2020-02-27T00:00:00"/>
    <d v="2020-03-26T00:00:00"/>
    <n v="28"/>
    <n v="53"/>
  </r>
  <r>
    <n v="4100000013"/>
    <x v="1"/>
    <n v="1977"/>
    <s v="Korea"/>
    <x v="10"/>
    <m/>
    <d v="2020-02-27T00:00:00"/>
    <d v="2020-03-17T00:00:00"/>
    <n v="19"/>
    <n v="43"/>
  </r>
  <r>
    <n v="4100000014"/>
    <x v="0"/>
    <n v="1975"/>
    <s v="Korea"/>
    <x v="10"/>
    <m/>
    <d v="2020-02-27T00:00:00"/>
    <d v="2020-04-01T00:00:00"/>
    <n v="34"/>
    <n v="45"/>
  </r>
  <r>
    <n v="4100000015"/>
    <x v="1"/>
    <n v="1977"/>
    <s v="Korea"/>
    <x v="10"/>
    <m/>
    <d v="2020-02-27T00:00:00"/>
    <d v="2020-03-23T00:00:00"/>
    <n v="25"/>
    <n v="43"/>
  </r>
  <r>
    <n v="4100000016"/>
    <x v="1"/>
    <n v="1974"/>
    <s v="Korea"/>
    <x v="10"/>
    <m/>
    <d v="2020-02-27T00:00:00"/>
    <d v="2020-03-18T00:00:00"/>
    <n v="20"/>
    <n v="46"/>
  </r>
  <r>
    <n v="4100000017"/>
    <x v="1"/>
    <n v="1980"/>
    <s v="Korea"/>
    <x v="10"/>
    <m/>
    <d v="2020-02-27T00:00:00"/>
    <d v="2020-03-14T00:00:00"/>
    <n v="16"/>
    <n v="40"/>
  </r>
  <r>
    <n v="4100000018"/>
    <x v="0"/>
    <n v="1990"/>
    <s v="Korea"/>
    <x v="10"/>
    <m/>
    <d v="2020-04-15T00:00:00"/>
    <d v="2020-05-04T00:00:00"/>
    <n v="19"/>
    <n v="30"/>
  </r>
  <r>
    <n v="4100000019"/>
    <x v="1"/>
    <n v="1979"/>
    <s v="Korea"/>
    <x v="10"/>
    <m/>
    <d v="2020-02-27T00:00:00"/>
    <d v="2020-03-23T00:00:00"/>
    <n v="25"/>
    <n v="41"/>
  </r>
  <r>
    <n v="4100000020"/>
    <x v="1"/>
    <n v="1980"/>
    <s v="Korea"/>
    <x v="10"/>
    <m/>
    <d v="2020-02-28T00:00:00"/>
    <d v="2020-03-22T00:00:00"/>
    <n v="23"/>
    <n v="40"/>
  </r>
  <r>
    <n v="4100000021"/>
    <x v="0"/>
    <n v="1989"/>
    <s v="Korea"/>
    <x v="10"/>
    <m/>
    <d v="2020-02-28T00:00:00"/>
    <d v="2020-03-26T00:00:00"/>
    <n v="27"/>
    <n v="31"/>
  </r>
  <r>
    <n v="4100000022"/>
    <x v="1"/>
    <n v="1982"/>
    <s v="Korea"/>
    <x v="10"/>
    <m/>
    <d v="2020-02-28T00:00:00"/>
    <d v="2020-03-06T00:00:00"/>
    <n v="7"/>
    <n v="38"/>
  </r>
  <r>
    <n v="4100000023"/>
    <x v="1"/>
    <n v="1969"/>
    <s v="Korea"/>
    <x v="10"/>
    <m/>
    <d v="2020-02-28T00:00:00"/>
    <d v="2020-03-23T00:00:00"/>
    <n v="24"/>
    <n v="51"/>
  </r>
  <r>
    <n v="4100000024"/>
    <x v="1"/>
    <n v="1971"/>
    <s v="Korea"/>
    <x v="10"/>
    <m/>
    <d v="2020-02-28T00:00:00"/>
    <d v="2020-04-06T00:00:00"/>
    <n v="38"/>
    <n v="49"/>
  </r>
  <r>
    <n v="4100000025"/>
    <x v="1"/>
    <n v="1971"/>
    <s v="Korea"/>
    <x v="10"/>
    <m/>
    <d v="2020-02-28T00:00:00"/>
    <d v="2020-03-18T00:00:00"/>
    <n v="19"/>
    <n v="49"/>
  </r>
  <r>
    <n v="4100000026"/>
    <x v="1"/>
    <n v="1959"/>
    <s v="Korea"/>
    <x v="10"/>
    <m/>
    <d v="2020-02-28T00:00:00"/>
    <d v="2020-03-18T00:00:00"/>
    <n v="19"/>
    <n v="61"/>
  </r>
  <r>
    <n v="4100000027"/>
    <x v="1"/>
    <n v="1981"/>
    <s v="Korea"/>
    <x v="10"/>
    <m/>
    <d v="2020-02-28T00:00:00"/>
    <d v="2020-04-11T00:00:00"/>
    <n v="43"/>
    <n v="39"/>
  </r>
  <r>
    <n v="4100000028"/>
    <x v="1"/>
    <n v="1979"/>
    <s v="Korea"/>
    <x v="10"/>
    <m/>
    <d v="2020-02-28T00:00:00"/>
    <d v="2020-03-23T00:00:00"/>
    <n v="24"/>
    <n v="41"/>
  </r>
  <r>
    <n v="4100000029"/>
    <x v="1"/>
    <n v="1975"/>
    <s v="Korea"/>
    <x v="10"/>
    <m/>
    <d v="2020-02-28T00:00:00"/>
    <d v="2020-03-19T00:00:00"/>
    <n v="20"/>
    <n v="45"/>
  </r>
  <r>
    <n v="4100000030"/>
    <x v="1"/>
    <n v="1966"/>
    <s v="Korea"/>
    <x v="10"/>
    <m/>
    <d v="2020-02-28T00:00:00"/>
    <d v="2020-04-12T00:00:00"/>
    <n v="44"/>
    <n v="54"/>
  </r>
  <r>
    <n v="4100000031"/>
    <x v="1"/>
    <n v="1977"/>
    <s v="Korea"/>
    <x v="10"/>
    <m/>
    <d v="2020-02-28T00:00:00"/>
    <d v="2020-03-16T00:00:00"/>
    <n v="17"/>
    <n v="43"/>
  </r>
  <r>
    <n v="4100000032"/>
    <x v="1"/>
    <n v="1982"/>
    <s v="Korea"/>
    <x v="10"/>
    <m/>
    <d v="2020-02-28T00:00:00"/>
    <d v="2020-03-11T00:00:00"/>
    <n v="12"/>
    <n v="38"/>
  </r>
  <r>
    <n v="4100000033"/>
    <x v="1"/>
    <n v="1971"/>
    <s v="Korea"/>
    <x v="10"/>
    <m/>
    <d v="2020-02-28T00:00:00"/>
    <d v="2020-03-15T00:00:00"/>
    <n v="16"/>
    <n v="49"/>
  </r>
  <r>
    <n v="4100000034"/>
    <x v="1"/>
    <n v="1975"/>
    <s v="Korea"/>
    <x v="10"/>
    <m/>
    <d v="2020-02-28T00:00:00"/>
    <d v="2020-04-05T00:00:00"/>
    <n v="37"/>
    <n v="45"/>
  </r>
  <r>
    <n v="4100000035"/>
    <x v="1"/>
    <n v="1973"/>
    <s v="Korea"/>
    <x v="10"/>
    <m/>
    <d v="2020-02-28T00:00:00"/>
    <d v="2020-04-03T00:00:00"/>
    <n v="35"/>
    <n v="47"/>
  </r>
  <r>
    <n v="4100000036"/>
    <x v="1"/>
    <n v="1980"/>
    <s v="Korea"/>
    <x v="10"/>
    <m/>
    <d v="2020-02-28T00:00:00"/>
    <d v="2020-04-03T00:00:00"/>
    <n v="35"/>
    <n v="40"/>
  </r>
  <r>
    <n v="4100000037"/>
    <x v="1"/>
    <n v="1981"/>
    <s v="Korea"/>
    <x v="10"/>
    <m/>
    <d v="2020-02-28T00:00:00"/>
    <d v="2020-03-12T00:00:00"/>
    <n v="13"/>
    <n v="39"/>
  </r>
  <r>
    <n v="4100000038"/>
    <x v="1"/>
    <n v="1977"/>
    <s v="Korea"/>
    <x v="10"/>
    <m/>
    <d v="2020-02-28T00:00:00"/>
    <d v="2020-03-18T00:00:00"/>
    <n v="19"/>
    <n v="43"/>
  </r>
  <r>
    <n v="4100000039"/>
    <x v="1"/>
    <n v="1975"/>
    <s v="Korea"/>
    <x v="10"/>
    <m/>
    <d v="2020-02-28T00:00:00"/>
    <d v="2020-03-24T00:00:00"/>
    <n v="25"/>
    <n v="45"/>
  </r>
  <r>
    <n v="4100000040"/>
    <x v="1"/>
    <n v="1982"/>
    <s v="Korea"/>
    <x v="10"/>
    <m/>
    <d v="2020-02-28T00:00:00"/>
    <d v="2020-03-28T00:00:00"/>
    <n v="29"/>
    <n v="38"/>
  </r>
  <r>
    <n v="4100000041"/>
    <x v="1"/>
    <n v="1979"/>
    <s v="Korea"/>
    <x v="10"/>
    <m/>
    <d v="2020-02-28T00:00:00"/>
    <d v="2020-03-22T00:00:00"/>
    <n v="23"/>
    <n v="41"/>
  </r>
  <r>
    <n v="4100000042"/>
    <x v="1"/>
    <n v="1987"/>
    <s v="Korea"/>
    <x v="10"/>
    <m/>
    <d v="2020-02-28T00:00:00"/>
    <d v="2020-05-07T00:00:00"/>
    <n v="69"/>
    <n v="33"/>
  </r>
  <r>
    <n v="4100000043"/>
    <x v="1"/>
    <n v="1981"/>
    <s v="Korea"/>
    <x v="10"/>
    <m/>
    <d v="2020-02-28T00:00:00"/>
    <d v="2020-03-29T00:00:00"/>
    <n v="30"/>
    <n v="39"/>
  </r>
  <r>
    <n v="4100000044"/>
    <x v="1"/>
    <n v="1955"/>
    <s v="Korea"/>
    <x v="10"/>
    <m/>
    <d v="2020-02-28T00:00:00"/>
    <d v="2020-03-31T00:00:00"/>
    <n v="32"/>
    <n v="65"/>
  </r>
  <r>
    <n v="4100000045"/>
    <x v="1"/>
    <n v="1972"/>
    <s v="Korea"/>
    <x v="10"/>
    <m/>
    <d v="2020-02-28T00:00:00"/>
    <d v="2020-03-22T00:00:00"/>
    <n v="23"/>
    <n v="48"/>
  </r>
  <r>
    <n v="4100000046"/>
    <x v="1"/>
    <n v="1971"/>
    <s v="Korea"/>
    <x v="10"/>
    <m/>
    <d v="2020-02-28T00:00:00"/>
    <d v="2020-03-26T00:00:00"/>
    <n v="27"/>
    <n v="49"/>
  </r>
  <r>
    <n v="4100000047"/>
    <x v="0"/>
    <n v="1978"/>
    <s v="Korea"/>
    <x v="10"/>
    <m/>
    <d v="2020-02-29T00:00:00"/>
    <d v="2020-03-11T00:00:00"/>
    <n v="11"/>
    <n v="42"/>
  </r>
  <r>
    <n v="4100000048"/>
    <x v="0"/>
    <n v="2007"/>
    <s v="Korea"/>
    <x v="10"/>
    <m/>
    <d v="2020-02-29T00:00:00"/>
    <d v="2020-03-11T00:00:00"/>
    <n v="11"/>
    <n v="13"/>
  </r>
  <r>
    <n v="4100000049"/>
    <x v="0"/>
    <n v="1983"/>
    <s v="Korea"/>
    <x v="10"/>
    <m/>
    <d v="2020-02-29T00:00:00"/>
    <d v="2020-04-12T00:00:00"/>
    <n v="43"/>
    <n v="37"/>
  </r>
  <r>
    <n v="4100000050"/>
    <x v="1"/>
    <n v="1991"/>
    <s v="Korea"/>
    <x v="10"/>
    <m/>
    <d v="2020-02-29T00:00:00"/>
    <d v="2020-03-13T00:00:00"/>
    <n v="13"/>
    <n v="29"/>
  </r>
  <r>
    <n v="4100000051"/>
    <x v="1"/>
    <n v="1959"/>
    <s v="Korea"/>
    <x v="10"/>
    <m/>
    <d v="2020-02-29T00:00:00"/>
    <d v="2020-04-18T00:00:00"/>
    <n v="49"/>
    <n v="61"/>
  </r>
  <r>
    <n v="4100000052"/>
    <x v="1"/>
    <n v="1978"/>
    <s v="Korea"/>
    <x v="10"/>
    <m/>
    <d v="2020-02-29T00:00:00"/>
    <d v="2020-03-18T00:00:00"/>
    <n v="18"/>
    <n v="42"/>
  </r>
  <r>
    <n v="4100000053"/>
    <x v="1"/>
    <n v="1959"/>
    <s v="Korea"/>
    <x v="10"/>
    <m/>
    <d v="2020-02-29T00:00:00"/>
    <d v="2020-03-24T00:00:00"/>
    <n v="24"/>
    <n v="61"/>
  </r>
  <r>
    <n v="4100000054"/>
    <x v="1"/>
    <n v="1969"/>
    <s v="Korea"/>
    <x v="10"/>
    <m/>
    <d v="2020-02-29T00:00:00"/>
    <d v="2020-03-23T00:00:00"/>
    <n v="23"/>
    <n v="51"/>
  </r>
  <r>
    <n v="4100000055"/>
    <x v="1"/>
    <n v="1997"/>
    <s v="Korea"/>
    <x v="10"/>
    <m/>
    <d v="2020-02-29T00:00:00"/>
    <d v="2020-03-17T00:00:00"/>
    <n v="17"/>
    <n v="23"/>
  </r>
  <r>
    <n v="4100000056"/>
    <x v="0"/>
    <n v="1972"/>
    <s v="Korea"/>
    <x v="10"/>
    <m/>
    <d v="2020-02-29T00:00:00"/>
    <d v="2020-03-17T00:00:00"/>
    <n v="17"/>
    <n v="48"/>
  </r>
  <r>
    <n v="4100000057"/>
    <x v="0"/>
    <n v="2002"/>
    <s v="Korea"/>
    <x v="10"/>
    <m/>
    <d v="2020-02-29T00:00:00"/>
    <d v="2020-03-26T00:00:00"/>
    <n v="26"/>
    <n v="18"/>
  </r>
  <r>
    <n v="4100000058"/>
    <x v="0"/>
    <n v="2007"/>
    <s v="Korea"/>
    <x v="10"/>
    <m/>
    <d v="2020-02-29T00:00:00"/>
    <d v="2020-03-18T00:00:00"/>
    <n v="18"/>
    <n v="13"/>
  </r>
  <r>
    <n v="4100000059"/>
    <x v="1"/>
    <n v="1977"/>
    <s v="Korea"/>
    <x v="10"/>
    <m/>
    <d v="2020-02-29T00:00:00"/>
    <d v="2020-03-18T00:00:00"/>
    <n v="18"/>
    <n v="43"/>
  </r>
  <r>
    <n v="4100000060"/>
    <x v="0"/>
    <n v="2006"/>
    <s v="Korea"/>
    <x v="10"/>
    <m/>
    <d v="2020-02-29T00:00:00"/>
    <d v="2020-03-18T00:00:00"/>
    <n v="18"/>
    <n v="14"/>
  </r>
  <r>
    <n v="4100000061"/>
    <x v="0"/>
    <n v="2007"/>
    <s v="Korea"/>
    <x v="10"/>
    <m/>
    <d v="2020-02-29T00:00:00"/>
    <d v="2020-03-12T00:00:00"/>
    <n v="12"/>
    <n v="13"/>
  </r>
  <r>
    <n v="4100000062"/>
    <x v="1"/>
    <n v="1985"/>
    <s v="Korea"/>
    <x v="10"/>
    <m/>
    <d v="2020-02-29T00:00:00"/>
    <d v="2020-03-20T00:00:00"/>
    <n v="20"/>
    <n v="35"/>
  </r>
  <r>
    <n v="4100000063"/>
    <x v="1"/>
    <n v="1979"/>
    <s v="Korea"/>
    <x v="10"/>
    <m/>
    <d v="2020-02-29T00:00:00"/>
    <d v="2020-03-22T00:00:00"/>
    <n v="22"/>
    <n v="41"/>
  </r>
  <r>
    <n v="4100000064"/>
    <x v="0"/>
    <n v="2007"/>
    <s v="Korea"/>
    <x v="10"/>
    <m/>
    <d v="2020-03-01T00:00:00"/>
    <d v="2020-03-18T00:00:00"/>
    <n v="17"/>
    <n v="13"/>
  </r>
  <r>
    <n v="4100000065"/>
    <x v="0"/>
    <n v="2018"/>
    <s v="Korea"/>
    <x v="10"/>
    <m/>
    <d v="2020-03-01T00:00:00"/>
    <d v="2020-03-18T00:00:00"/>
    <n v="17"/>
    <n v="2"/>
  </r>
  <r>
    <n v="4100000066"/>
    <x v="1"/>
    <n v="1960"/>
    <s v="Korea"/>
    <x v="10"/>
    <m/>
    <d v="2020-03-01T00:00:00"/>
    <d v="2020-03-24T00:00:00"/>
    <n v="23"/>
    <n v="60"/>
  </r>
  <r>
    <n v="4100000067"/>
    <x v="0"/>
    <n v="1984"/>
    <s v="Korea"/>
    <x v="10"/>
    <m/>
    <d v="2020-03-01T00:00:00"/>
    <d v="2020-03-12T00:00:00"/>
    <n v="11"/>
    <n v="36"/>
  </r>
  <r>
    <n v="4100000068"/>
    <x v="0"/>
    <n v="1972"/>
    <s v="Korea"/>
    <x v="10"/>
    <m/>
    <d v="2020-03-01T00:00:00"/>
    <d v="2020-03-24T00:00:00"/>
    <n v="23"/>
    <n v="48"/>
  </r>
  <r>
    <n v="4100000069"/>
    <x v="1"/>
    <n v="1972"/>
    <s v="Korea"/>
    <x v="10"/>
    <m/>
    <d v="2020-03-01T00:00:00"/>
    <d v="2020-03-24T00:00:00"/>
    <n v="23"/>
    <n v="48"/>
  </r>
  <r>
    <n v="4100000070"/>
    <x v="0"/>
    <n v="2007"/>
    <s v="Korea"/>
    <x v="10"/>
    <m/>
    <d v="2020-03-01T00:00:00"/>
    <d v="2020-03-18T00:00:00"/>
    <n v="17"/>
    <n v="13"/>
  </r>
  <r>
    <n v="4100000071"/>
    <x v="1"/>
    <n v="1986"/>
    <s v="Korea"/>
    <x v="10"/>
    <m/>
    <d v="2020-03-01T00:00:00"/>
    <d v="2020-03-24T00:00:00"/>
    <n v="23"/>
    <n v="34"/>
  </r>
  <r>
    <n v="4100000072"/>
    <x v="0"/>
    <n v="2012"/>
    <s v="Korea"/>
    <x v="10"/>
    <m/>
    <d v="2020-03-01T00:00:00"/>
    <d v="2020-03-18T00:00:00"/>
    <n v="17"/>
    <n v="8"/>
  </r>
  <r>
    <n v="4100000073"/>
    <x v="0"/>
    <n v="1974"/>
    <s v="Korea"/>
    <x v="10"/>
    <m/>
    <d v="2020-03-01T00:00:00"/>
    <d v="2020-03-23T00:00:00"/>
    <n v="22"/>
    <n v="46"/>
  </r>
  <r>
    <n v="4100000074"/>
    <x v="1"/>
    <n v="1968"/>
    <s v="Korea"/>
    <x v="10"/>
    <m/>
    <d v="2020-03-01T00:00:00"/>
    <d v="2020-03-27T00:00:00"/>
    <n v="26"/>
    <n v="52"/>
  </r>
  <r>
    <n v="4100000075"/>
    <x v="1"/>
    <n v="1999"/>
    <s v="Korea"/>
    <x v="10"/>
    <m/>
    <d v="2020-03-01T00:00:00"/>
    <d v="2020-03-16T00:00:00"/>
    <n v="15"/>
    <n v="21"/>
  </r>
  <r>
    <n v="4100000076"/>
    <x v="1"/>
    <n v="1987"/>
    <s v="Korea"/>
    <x v="10"/>
    <m/>
    <d v="2020-03-01T00:00:00"/>
    <d v="2020-03-11T00:00:00"/>
    <n v="10"/>
    <n v="33"/>
  </r>
  <r>
    <n v="4100000077"/>
    <x v="1"/>
    <n v="1973"/>
    <s v="Korea"/>
    <x v="10"/>
    <m/>
    <d v="2020-03-01T00:00:00"/>
    <d v="2020-03-20T00:00:00"/>
    <n v="19"/>
    <n v="47"/>
  </r>
  <r>
    <n v="4100000078"/>
    <x v="0"/>
    <n v="2001"/>
    <s v="Korea"/>
    <x v="10"/>
    <m/>
    <d v="2020-03-02T00:00:00"/>
    <d v="2020-03-23T00:00:00"/>
    <n v="21"/>
    <n v="19"/>
  </r>
  <r>
    <n v="4100000079"/>
    <x v="1"/>
    <n v="2018"/>
    <s v="Korea"/>
    <x v="10"/>
    <m/>
    <d v="2020-03-02T00:00:00"/>
    <d v="2020-03-16T00:00:00"/>
    <n v="14"/>
    <n v="2"/>
  </r>
  <r>
    <n v="4100000080"/>
    <x v="0"/>
    <n v="1968"/>
    <s v="Korea"/>
    <x v="10"/>
    <m/>
    <d v="2020-03-02T00:00:00"/>
    <d v="2020-03-26T00:00:00"/>
    <n v="24"/>
    <n v="52"/>
  </r>
  <r>
    <n v="4100000081"/>
    <x v="1"/>
    <n v="1967"/>
    <s v="Korea"/>
    <x v="10"/>
    <m/>
    <d v="2020-03-03T00:00:00"/>
    <d v="2020-04-02T00:00:00"/>
    <n v="30"/>
    <n v="53"/>
  </r>
  <r>
    <n v="4100000082"/>
    <x v="1"/>
    <n v="1966"/>
    <s v="Korea"/>
    <x v="10"/>
    <m/>
    <d v="2020-03-03T00:00:00"/>
    <d v="2020-03-24T00:00:00"/>
    <n v="21"/>
    <n v="54"/>
  </r>
  <r>
    <n v="4100000083"/>
    <x v="1"/>
    <n v="1997"/>
    <s v="Korea"/>
    <x v="10"/>
    <m/>
    <d v="2020-03-04T00:00:00"/>
    <d v="2020-03-29T00:00:00"/>
    <n v="25"/>
    <n v="23"/>
  </r>
  <r>
    <n v="4100000084"/>
    <x v="0"/>
    <n v="1981"/>
    <s v="Korea"/>
    <x v="10"/>
    <m/>
    <d v="2020-03-04T00:00:00"/>
    <d v="2020-03-23T00:00:00"/>
    <n v="19"/>
    <n v="39"/>
  </r>
  <r>
    <n v="4100000085"/>
    <x v="1"/>
    <n v="1972"/>
    <s v="Korea"/>
    <x v="10"/>
    <m/>
    <d v="2020-03-04T00:00:00"/>
    <d v="2020-03-23T00:00:00"/>
    <n v="19"/>
    <n v="48"/>
  </r>
  <r>
    <n v="4100000086"/>
    <x v="1"/>
    <n v="1981"/>
    <s v="Korea"/>
    <x v="10"/>
    <m/>
    <d v="2020-03-05T00:00:00"/>
    <d v="2020-03-20T00:00:00"/>
    <n v="15"/>
    <n v="39"/>
  </r>
  <r>
    <n v="4100000087"/>
    <x v="0"/>
    <n v="2008"/>
    <s v="Korea"/>
    <x v="10"/>
    <m/>
    <d v="2020-03-05T00:00:00"/>
    <d v="2020-04-01T00:00:00"/>
    <n v="27"/>
    <n v="12"/>
  </r>
  <r>
    <n v="4100000088"/>
    <x v="1"/>
    <n v="2014"/>
    <s v="Korea"/>
    <x v="10"/>
    <m/>
    <d v="2020-03-05T00:00:00"/>
    <d v="2020-03-20T00:00:00"/>
    <n v="15"/>
    <n v="6"/>
  </r>
  <r>
    <n v="4100000089"/>
    <x v="1"/>
    <n v="1995"/>
    <s v="Korea"/>
    <x v="10"/>
    <m/>
    <d v="2020-03-05T00:00:00"/>
    <d v="2020-03-23T00:00:00"/>
    <n v="18"/>
    <n v="25"/>
  </r>
  <r>
    <n v="4100000090"/>
    <x v="0"/>
    <n v="1968"/>
    <s v="Korea"/>
    <x v="10"/>
    <m/>
    <d v="2020-03-05T00:00:00"/>
    <d v="2020-03-24T00:00:00"/>
    <n v="19"/>
    <n v="52"/>
  </r>
  <r>
    <n v="4100000091"/>
    <x v="0"/>
    <n v="1969"/>
    <s v="Korea"/>
    <x v="10"/>
    <m/>
    <d v="2020-03-06T00:00:00"/>
    <d v="2020-05-12T00:00:00"/>
    <n v="67"/>
    <n v="51"/>
  </r>
  <r>
    <n v="4100000092"/>
    <x v="0"/>
    <n v="1951"/>
    <s v="Korea"/>
    <x v="10"/>
    <m/>
    <d v="2020-04-21T00:00:00"/>
    <d v="2020-04-30T00:00:00"/>
    <n v="9"/>
    <n v="69"/>
  </r>
  <r>
    <n v="4100000093"/>
    <x v="1"/>
    <n v="1989"/>
    <s v="Korea"/>
    <x v="10"/>
    <m/>
    <d v="2020-03-06T00:00:00"/>
    <d v="2020-03-24T00:00:00"/>
    <n v="18"/>
    <n v="31"/>
  </r>
  <r>
    <n v="4100000094"/>
    <x v="0"/>
    <n v="1982"/>
    <s v="Korea"/>
    <x v="10"/>
    <m/>
    <d v="2020-03-06T00:00:00"/>
    <d v="2020-03-27T00:00:00"/>
    <n v="21"/>
    <n v="38"/>
  </r>
  <r>
    <n v="4100000095"/>
    <x v="1"/>
    <n v="1988"/>
    <s v="Korea"/>
    <x v="10"/>
    <m/>
    <d v="2020-03-07T00:00:00"/>
    <d v="2020-04-01T00:00:00"/>
    <n v="25"/>
    <n v="32"/>
  </r>
  <r>
    <n v="4100000096"/>
    <x v="1"/>
    <n v="2017"/>
    <s v="Korea"/>
    <x v="10"/>
    <m/>
    <d v="2020-03-07T00:00:00"/>
    <d v="2020-03-28T00:00:00"/>
    <n v="21"/>
    <n v="3"/>
  </r>
  <r>
    <n v="4100000097"/>
    <x v="1"/>
    <n v="1973"/>
    <s v="Korea"/>
    <x v="10"/>
    <m/>
    <d v="2020-03-07T00:00:00"/>
    <d v="2020-03-26T00:00:00"/>
    <n v="19"/>
    <n v="47"/>
  </r>
  <r>
    <n v="4100000098"/>
    <x v="1"/>
    <n v="2000"/>
    <s v="Korea"/>
    <x v="10"/>
    <m/>
    <d v="2020-03-07T00:00:00"/>
    <d v="2020-03-23T00:00:00"/>
    <n v="16"/>
    <n v="20"/>
  </r>
  <r>
    <n v="4100000099"/>
    <x v="1"/>
    <n v="1970"/>
    <s v="Korea"/>
    <x v="10"/>
    <m/>
    <d v="2020-03-08T00:00:00"/>
    <d v="2020-03-25T00:00:00"/>
    <n v="17"/>
    <n v="50"/>
  </r>
  <r>
    <n v="4100000100"/>
    <x v="0"/>
    <n v="1966"/>
    <s v="Korea"/>
    <x v="10"/>
    <m/>
    <d v="2020-03-08T00:00:00"/>
    <d v="2020-03-30T00:00:00"/>
    <n v="22"/>
    <n v="54"/>
  </r>
  <r>
    <n v="4100000101"/>
    <x v="1"/>
    <n v="1998"/>
    <s v="Korea"/>
    <x v="10"/>
    <m/>
    <d v="2020-03-08T00:00:00"/>
    <d v="2020-04-16T00:00:00"/>
    <n v="39"/>
    <n v="22"/>
  </r>
  <r>
    <n v="4100000102"/>
    <x v="1"/>
    <n v="1996"/>
    <s v="Korea"/>
    <x v="10"/>
    <m/>
    <d v="2020-03-08T00:00:00"/>
    <d v="2020-03-23T00:00:00"/>
    <n v="15"/>
    <n v="24"/>
  </r>
  <r>
    <n v="4100000103"/>
    <x v="1"/>
    <n v="2000"/>
    <s v="Korea"/>
    <x v="10"/>
    <m/>
    <d v="2020-03-09T00:00:00"/>
    <d v="2020-04-29T00:00:00"/>
    <n v="51"/>
    <n v="20"/>
  </r>
  <r>
    <n v="4100000104"/>
    <x v="0"/>
    <n v="1966"/>
    <s v="Korea"/>
    <x v="10"/>
    <m/>
    <d v="2020-03-09T00:00:00"/>
    <d v="2020-04-02T00:00:00"/>
    <n v="24"/>
    <n v="54"/>
  </r>
  <r>
    <n v="4100000105"/>
    <x v="1"/>
    <n v="1967"/>
    <s v="Korea"/>
    <x v="10"/>
    <m/>
    <d v="2020-03-10T00:00:00"/>
    <d v="2020-04-02T00:00:00"/>
    <n v="23"/>
    <n v="53"/>
  </r>
  <r>
    <n v="4100000106"/>
    <x v="1"/>
    <n v="1945"/>
    <s v="Korea"/>
    <x v="10"/>
    <m/>
    <d v="2020-03-10T00:00:00"/>
    <d v="2020-03-24T00:00:00"/>
    <n v="14"/>
    <n v="75"/>
  </r>
  <r>
    <n v="4100000107"/>
    <x v="1"/>
    <n v="1978"/>
    <s v="Korea"/>
    <x v="10"/>
    <m/>
    <d v="2020-03-10T00:00:00"/>
    <d v="2020-03-26T00:00:00"/>
    <n v="16"/>
    <n v="42"/>
  </r>
  <r>
    <n v="4100000108"/>
    <x v="0"/>
    <n v="2019"/>
    <s v="Korea"/>
    <x v="10"/>
    <m/>
    <d v="2020-03-10T00:00:00"/>
    <d v="2020-03-26T00:00:00"/>
    <n v="16"/>
    <n v="1"/>
  </r>
  <r>
    <n v="4100000109"/>
    <x v="1"/>
    <n v="1986"/>
    <s v="Korea"/>
    <x v="10"/>
    <m/>
    <d v="2020-03-10T00:00:00"/>
    <d v="2020-03-20T00:00:00"/>
    <n v="10"/>
    <n v="34"/>
  </r>
  <r>
    <n v="4100000110"/>
    <x v="0"/>
    <n v="1968"/>
    <s v="Korea"/>
    <x v="10"/>
    <m/>
    <d v="2020-03-10T00:00:00"/>
    <d v="2020-04-17T00:00:00"/>
    <n v="38"/>
    <n v="52"/>
  </r>
  <r>
    <n v="4100000111"/>
    <x v="1"/>
    <n v="1995"/>
    <s v="Korea"/>
    <x v="10"/>
    <m/>
    <d v="2020-03-10T00:00:00"/>
    <d v="2020-04-01T00:00:00"/>
    <n v="22"/>
    <n v="25"/>
  </r>
  <r>
    <n v="4100000112"/>
    <x v="0"/>
    <n v="1967"/>
    <s v="Korea"/>
    <x v="10"/>
    <m/>
    <d v="2020-03-10T00:00:00"/>
    <d v="2020-04-11T00:00:00"/>
    <n v="32"/>
    <n v="53"/>
  </r>
  <r>
    <n v="4100000113"/>
    <x v="0"/>
    <n v="1983"/>
    <s v="Korea"/>
    <x v="10"/>
    <m/>
    <d v="2020-03-10T00:00:00"/>
    <d v="2020-03-29T00:00:00"/>
    <n v="19"/>
    <n v="37"/>
  </r>
  <r>
    <n v="4100000114"/>
    <x v="0"/>
    <n v="1967"/>
    <s v="Korea"/>
    <x v="10"/>
    <m/>
    <d v="2020-03-10T00:00:00"/>
    <d v="2020-03-29T00:00:00"/>
    <n v="19"/>
    <n v="53"/>
  </r>
  <r>
    <n v="4100000115"/>
    <x v="1"/>
    <n v="1939"/>
    <s v="Korea"/>
    <x v="10"/>
    <m/>
    <d v="2020-03-11T00:00:00"/>
    <d v="2020-03-20T00:00:00"/>
    <n v="9"/>
    <n v="81"/>
  </r>
  <r>
    <n v="4100000116"/>
    <x v="0"/>
    <n v="1955"/>
    <s v="Korea"/>
    <x v="10"/>
    <m/>
    <d v="2020-03-17T00:00:00"/>
    <d v="2020-04-03T00:00:00"/>
    <n v="17"/>
    <n v="65"/>
  </r>
  <r>
    <n v="4100000117"/>
    <x v="0"/>
    <n v="1995"/>
    <s v="Korea"/>
    <x v="10"/>
    <m/>
    <d v="2020-03-17T00:00:00"/>
    <d v="2020-04-05T00:00:00"/>
    <n v="19"/>
    <n v="25"/>
  </r>
  <r>
    <n v="4100000118"/>
    <x v="1"/>
    <n v="1958"/>
    <s v="Korea"/>
    <x v="10"/>
    <m/>
    <d v="2020-03-17T00:00:00"/>
    <d v="2020-04-15T00:00:00"/>
    <n v="29"/>
    <n v="62"/>
  </r>
  <r>
    <n v="4100000119"/>
    <x v="1"/>
    <n v="1984"/>
    <s v="Korea"/>
    <x v="10"/>
    <m/>
    <d v="2020-03-19T00:00:00"/>
    <d v="2020-05-01T00:00:00"/>
    <n v="43"/>
    <n v="36"/>
  </r>
  <r>
    <n v="4100000120"/>
    <x v="1"/>
    <n v="1975"/>
    <s v="Korea"/>
    <x v="10"/>
    <m/>
    <d v="2020-03-21T00:00:00"/>
    <d v="2020-03-28T00:00:00"/>
    <n v="7"/>
    <n v="45"/>
  </r>
  <r>
    <n v="4100000121"/>
    <x v="0"/>
    <n v="1972"/>
    <s v="Korea"/>
    <x v="10"/>
    <m/>
    <d v="2020-03-24T00:00:00"/>
    <d v="2020-04-07T00:00:00"/>
    <n v="14"/>
    <n v="48"/>
  </r>
  <r>
    <n v="4100000122"/>
    <x v="1"/>
    <n v="1975"/>
    <s v="Korea"/>
    <x v="10"/>
    <m/>
    <d v="2020-03-24T00:00:00"/>
    <d v="2020-04-14T00:00:00"/>
    <n v="21"/>
    <n v="45"/>
  </r>
  <r>
    <n v="4100000123"/>
    <x v="0"/>
    <n v="1971"/>
    <s v="Korea"/>
    <x v="10"/>
    <m/>
    <d v="2020-03-24T00:00:00"/>
    <d v="2020-04-13T00:00:00"/>
    <n v="20"/>
    <n v="49"/>
  </r>
  <r>
    <n v="4100000124"/>
    <x v="0"/>
    <n v="1990"/>
    <s v="Korea"/>
    <x v="10"/>
    <m/>
    <d v="2020-03-25T00:00:00"/>
    <d v="2020-04-20T00:00:00"/>
    <n v="26"/>
    <n v="30"/>
  </r>
  <r>
    <n v="4100000125"/>
    <x v="0"/>
    <n v="1981"/>
    <s v="Korea"/>
    <x v="10"/>
    <m/>
    <d v="2020-03-27T00:00:00"/>
    <d v="2020-04-18T00:00:00"/>
    <n v="22"/>
    <n v="39"/>
  </r>
  <r>
    <n v="4100000126"/>
    <x v="0"/>
    <n v="1986"/>
    <s v="Korea"/>
    <x v="10"/>
    <m/>
    <d v="2020-03-27T00:00:00"/>
    <d v="2020-04-16T00:00:00"/>
    <n v="20"/>
    <n v="34"/>
  </r>
  <r>
    <n v="4100000127"/>
    <x v="0"/>
    <n v="2001"/>
    <s v="Korea"/>
    <x v="10"/>
    <m/>
    <d v="2020-03-28T00:00:00"/>
    <d v="2020-05-11T00:00:00"/>
    <n v="44"/>
    <n v="19"/>
  </r>
  <r>
    <n v="4100000128"/>
    <x v="1"/>
    <n v="1977"/>
    <s v="Korea"/>
    <x v="10"/>
    <m/>
    <d v="2020-03-30T00:00:00"/>
    <d v="2020-05-11T00:00:00"/>
    <n v="42"/>
    <n v="43"/>
  </r>
  <r>
    <n v="4100000129"/>
    <x v="0"/>
    <n v="1985"/>
    <s v="Korea"/>
    <x v="10"/>
    <m/>
    <d v="2020-03-31T00:00:00"/>
    <d v="2020-05-08T00:00:00"/>
    <n v="38"/>
    <n v="35"/>
  </r>
  <r>
    <n v="4100000130"/>
    <x v="1"/>
    <n v="1957"/>
    <s v="Korea"/>
    <x v="10"/>
    <m/>
    <d v="2020-03-31T00:00:00"/>
    <d v="2020-04-29T00:00:00"/>
    <n v="29"/>
    <n v="63"/>
  </r>
  <r>
    <n v="4100000131"/>
    <x v="0"/>
    <n v="1964"/>
    <s v="Korea"/>
    <x v="10"/>
    <m/>
    <d v="2020-03-31T00:00:00"/>
    <d v="2020-04-17T00:00:00"/>
    <n v="17"/>
    <n v="56"/>
  </r>
  <r>
    <n v="4100000133"/>
    <x v="1"/>
    <n v="1970"/>
    <s v="Korea"/>
    <x v="10"/>
    <m/>
    <d v="2020-04-01T00:00:00"/>
    <d v="2020-04-29T00:00:00"/>
    <n v="28"/>
    <n v="50"/>
  </r>
  <r>
    <n v="4100000134"/>
    <x v="1"/>
    <n v="1999"/>
    <s v="Korea"/>
    <x v="10"/>
    <m/>
    <d v="2020-04-02T00:00:00"/>
    <d v="2020-04-29T00:00:00"/>
    <n v="27"/>
    <n v="21"/>
  </r>
  <r>
    <n v="4100000135"/>
    <x v="0"/>
    <n v="1973"/>
    <s v="United States"/>
    <x v="10"/>
    <m/>
    <d v="2020-04-03T00:00:00"/>
    <d v="2020-04-22T00:00:00"/>
    <n v="19"/>
    <n v="47"/>
  </r>
  <r>
    <n v="4100000136"/>
    <x v="0"/>
    <n v="1949"/>
    <s v="Korea"/>
    <x v="10"/>
    <m/>
    <d v="2020-04-05T00:00:00"/>
    <d v="2020-05-19T00:00:00"/>
    <n v="44"/>
    <n v="71"/>
  </r>
  <r>
    <n v="4100000137"/>
    <x v="1"/>
    <n v="1993"/>
    <s v="Korea"/>
    <x v="10"/>
    <m/>
    <d v="2020-04-06T00:00:00"/>
    <d v="2020-04-10T00:00:00"/>
    <n v="4"/>
    <n v="27"/>
  </r>
  <r>
    <n v="4100000138"/>
    <x v="0"/>
    <n v="1982"/>
    <s v="Korea"/>
    <x v="10"/>
    <m/>
    <d v="2020-04-07T00:00:00"/>
    <d v="2020-05-08T00:00:00"/>
    <n v="31"/>
    <n v="38"/>
  </r>
  <r>
    <n v="4100000139"/>
    <x v="1"/>
    <n v="1959"/>
    <s v="United States"/>
    <x v="10"/>
    <m/>
    <d v="2020-04-11T00:00:00"/>
    <d v="2020-05-07T00:00:00"/>
    <n v="26"/>
    <n v="61"/>
  </r>
  <r>
    <n v="4100000140"/>
    <x v="1"/>
    <n v="1958"/>
    <s v="Korea"/>
    <x v="10"/>
    <m/>
    <d v="2020-04-17T00:00:00"/>
    <d v="2020-05-12T00:00:00"/>
    <n v="25"/>
    <n v="62"/>
  </r>
  <r>
    <n v="4100000141"/>
    <x v="0"/>
    <n v="1999"/>
    <s v="Korea"/>
    <x v="10"/>
    <m/>
    <d v="2020-04-17T00:00:00"/>
    <d v="2020-05-29T00:00:00"/>
    <n v="42"/>
    <n v="21"/>
  </r>
  <r>
    <n v="4100000142"/>
    <x v="1"/>
    <n v="2004"/>
    <s v="Korea"/>
    <x v="10"/>
    <m/>
    <d v="2020-04-26T00:00:00"/>
    <d v="2020-05-10T00:00:00"/>
    <n v="14"/>
    <n v="16"/>
  </r>
  <r>
    <n v="4100000143"/>
    <x v="0"/>
    <n v="1981"/>
    <s v="Korea"/>
    <x v="10"/>
    <m/>
    <d v="2020-04-28T00:00:00"/>
    <d v="2020-05-16T00:00:00"/>
    <n v="18"/>
    <n v="39"/>
  </r>
  <r>
    <n v="5000000001"/>
    <x v="1"/>
    <n v="1958"/>
    <s v="Korea"/>
    <x v="11"/>
    <m/>
    <d v="2020-01-31T00:00:00"/>
    <d v="2020-02-12T00:00:00"/>
    <n v="12"/>
    <n v="62"/>
  </r>
  <r>
    <n v="5000000002"/>
    <x v="0"/>
    <n v="1992"/>
    <s v="Korea"/>
    <x v="11"/>
    <m/>
    <d v="2020-02-20T00:00:00"/>
    <d v="2020-03-10T00:00:00"/>
    <n v="19"/>
    <n v="28"/>
  </r>
  <r>
    <n v="5000000003"/>
    <x v="0"/>
    <n v="1984"/>
    <s v="Korea"/>
    <x v="11"/>
    <m/>
    <d v="2020-02-21T00:00:00"/>
    <d v="2020-03-07T00:00:00"/>
    <n v="15"/>
    <n v="36"/>
  </r>
  <r>
    <n v="5000000007"/>
    <x v="1"/>
    <n v="1994"/>
    <s v="Korea"/>
    <x v="11"/>
    <m/>
    <d v="2020-03-02T00:00:00"/>
    <d v="2020-03-11T00:00:00"/>
    <n v="9"/>
    <n v="26"/>
  </r>
  <r>
    <n v="5100000001"/>
    <x v="0"/>
    <n v="1974"/>
    <s v="Korea"/>
    <x v="12"/>
    <m/>
    <d v="2020-02-06T00:00:00"/>
    <d v="2020-02-15T00:00:00"/>
    <n v="9"/>
    <n v="46"/>
  </r>
  <r>
    <n v="5100000002"/>
    <x v="1"/>
    <n v="1995"/>
    <s v="Korea"/>
    <x v="12"/>
    <m/>
    <d v="2020-02-28T00:00:00"/>
    <d v="2020-04-03T00:00:00"/>
    <n v="35"/>
    <n v="25"/>
  </r>
  <r>
    <n v="5100000003"/>
    <x v="0"/>
    <n v="1998"/>
    <s v="Korea"/>
    <x v="12"/>
    <m/>
    <d v="2020-02-29T00:00:00"/>
    <d v="2020-03-13T00:00:00"/>
    <n v="13"/>
    <n v="22"/>
  </r>
  <r>
    <n v="5100000004"/>
    <x v="1"/>
    <n v="1984"/>
    <s v="Korea"/>
    <x v="12"/>
    <m/>
    <d v="2020-03-01T00:00:00"/>
    <d v="2020-03-18T00:00:00"/>
    <n v="17"/>
    <n v="36"/>
  </r>
  <r>
    <n v="5100000005"/>
    <x v="0"/>
    <n v="1958"/>
    <s v="Korea"/>
    <x v="12"/>
    <m/>
    <d v="2020-03-17T00:00:00"/>
    <d v="2020-04-14T00:00:00"/>
    <n v="28"/>
    <n v="62"/>
  </r>
  <r>
    <n v="5100000006"/>
    <x v="0"/>
    <n v="1977"/>
    <s v="Korea"/>
    <x v="12"/>
    <m/>
    <d v="2020-03-21T00:00:00"/>
    <d v="2020-04-12T00:00:00"/>
    <n v="22"/>
    <n v="43"/>
  </r>
  <r>
    <n v="5100000007"/>
    <x v="1"/>
    <n v="1959"/>
    <s v="Korea"/>
    <x v="12"/>
    <m/>
    <d v="2020-03-24T00:00:00"/>
    <d v="2020-04-10T00:00:00"/>
    <n v="17"/>
    <n v="61"/>
  </r>
  <r>
    <n v="5100000008"/>
    <x v="0"/>
    <n v="1948"/>
    <s v="Korea"/>
    <x v="12"/>
    <m/>
    <d v="2020-03-24T00:00:00"/>
    <d v="2020-04-27T00:00:00"/>
    <n v="34"/>
    <n v="72"/>
  </r>
  <r>
    <n v="5100000009"/>
    <x v="0"/>
    <n v="1995"/>
    <s v="Korea"/>
    <x v="12"/>
    <m/>
    <d v="2020-03-28T00:00:00"/>
    <d v="2020-05-13T00:00:00"/>
    <n v="46"/>
    <n v="25"/>
  </r>
  <r>
    <n v="5100000010"/>
    <x v="0"/>
    <n v="1977"/>
    <s v="Korea"/>
    <x v="12"/>
    <m/>
    <d v="2020-03-30T00:00:00"/>
    <d v="2020-04-30T00:00:00"/>
    <n v="31"/>
    <n v="43"/>
  </r>
  <r>
    <n v="5100000011"/>
    <x v="1"/>
    <n v="1929"/>
    <s v="Korea"/>
    <x v="12"/>
    <m/>
    <d v="2020-03-30T00:00:00"/>
    <d v="2020-04-18T00:00:00"/>
    <n v="19"/>
    <n v="91"/>
  </r>
  <r>
    <n v="5100000012"/>
    <x v="1"/>
    <n v="1995"/>
    <s v="Korea"/>
    <x v="12"/>
    <m/>
    <d v="2020-03-31T00:00:00"/>
    <d v="2020-04-25T00:00:00"/>
    <n v="25"/>
    <n v="25"/>
  </r>
  <r>
    <n v="5100000013"/>
    <x v="0"/>
    <n v="1998"/>
    <s v="Spain"/>
    <x v="12"/>
    <m/>
    <d v="2020-03-31T00:00:00"/>
    <d v="2020-05-19T00:00:00"/>
    <n v="49"/>
    <n v="22"/>
  </r>
  <r>
    <n v="5100000014"/>
    <x v="1"/>
    <n v="1968"/>
    <s v="Korea"/>
    <x v="12"/>
    <m/>
    <d v="2020-04-01T00:00:00"/>
    <d v="2020-05-17T00:00:00"/>
    <n v="46"/>
    <n v="52"/>
  </r>
  <r>
    <n v="5100000015"/>
    <x v="0"/>
    <n v="1975"/>
    <s v="Korea"/>
    <x v="12"/>
    <m/>
    <d v="2020-04-02T00:00:00"/>
    <d v="2020-04-29T00:00:00"/>
    <n v="27"/>
    <n v="45"/>
  </r>
  <r>
    <n v="5100000016"/>
    <x v="0"/>
    <n v="1961"/>
    <s v="Korea"/>
    <x v="12"/>
    <m/>
    <d v="2020-05-02T00:00:00"/>
    <d v="2020-05-20T00:00:00"/>
    <n v="18"/>
    <n v="59"/>
  </r>
  <r>
    <n v="5100000018"/>
    <x v="0"/>
    <n v="1995"/>
    <s v="Korea"/>
    <x v="12"/>
    <m/>
    <d v="2020-05-14T00:00:00"/>
    <d v="2020-05-22T00:00:00"/>
    <n v="8"/>
    <n v="25"/>
  </r>
  <r>
    <n v="6001000001"/>
    <x v="1"/>
    <n v="1991"/>
    <s v="Korea"/>
    <x v="13"/>
    <m/>
    <d v="2020-02-19T00:00:00"/>
    <d v="2020-04-09T00:00:00"/>
    <n v="50"/>
    <n v="29"/>
  </r>
  <r>
    <n v="6001000002"/>
    <x v="1"/>
    <n v="2001"/>
    <s v="Korea"/>
    <x v="13"/>
    <m/>
    <d v="2020-02-19T00:00:00"/>
    <d v="2020-03-19T00:00:00"/>
    <n v="29"/>
    <n v="19"/>
  </r>
  <r>
    <n v="6001000003"/>
    <x v="1"/>
    <n v="1974"/>
    <s v="Korea"/>
    <x v="13"/>
    <m/>
    <d v="2020-02-20T00:00:00"/>
    <d v="2020-03-06T00:00:00"/>
    <n v="15"/>
    <n v="46"/>
  </r>
  <r>
    <n v="6001000004"/>
    <x v="1"/>
    <n v="1965"/>
    <s v="Korea"/>
    <x v="13"/>
    <m/>
    <d v="2020-02-20T00:00:00"/>
    <d v="2020-03-25T00:00:00"/>
    <n v="34"/>
    <n v="55"/>
  </r>
  <r>
    <n v="6001000005"/>
    <x v="1"/>
    <n v="1991"/>
    <s v="Korea"/>
    <x v="13"/>
    <m/>
    <d v="2020-02-20T00:00:00"/>
    <d v="2020-03-18T00:00:00"/>
    <n v="27"/>
    <n v="29"/>
  </r>
  <r>
    <n v="6001000006"/>
    <x v="1"/>
    <n v="1974"/>
    <s v="Korea"/>
    <x v="13"/>
    <m/>
    <d v="2020-02-21T00:00:00"/>
    <d v="2020-03-14T00:00:00"/>
    <n v="22"/>
    <n v="46"/>
  </r>
  <r>
    <n v="6001000007"/>
    <x v="1"/>
    <n v="1974"/>
    <s v="Korea"/>
    <x v="13"/>
    <m/>
    <d v="2020-02-21T00:00:00"/>
    <d v="2020-03-27T00:00:00"/>
    <n v="35"/>
    <n v="46"/>
  </r>
  <r>
    <n v="6001000008"/>
    <x v="0"/>
    <n v="1968"/>
    <s v="Korea"/>
    <x v="13"/>
    <m/>
    <d v="2020-02-21T00:00:00"/>
    <d v="2020-03-20T00:00:00"/>
    <n v="28"/>
    <n v="52"/>
  </r>
  <r>
    <n v="6001000009"/>
    <x v="0"/>
    <n v="1983"/>
    <s v="Korea"/>
    <x v="13"/>
    <m/>
    <d v="2020-02-21T00:00:00"/>
    <d v="2020-03-24T00:00:00"/>
    <n v="32"/>
    <n v="37"/>
  </r>
  <r>
    <n v="6001000010"/>
    <x v="1"/>
    <n v="2000"/>
    <s v="Korea"/>
    <x v="13"/>
    <m/>
    <d v="2020-02-21T00:00:00"/>
    <d v="2020-03-26T00:00:00"/>
    <n v="34"/>
    <n v="20"/>
  </r>
  <r>
    <n v="6001000011"/>
    <x v="0"/>
    <n v="1966"/>
    <s v="Korea"/>
    <x v="13"/>
    <m/>
    <d v="2020-02-21T00:00:00"/>
    <d v="2020-03-26T00:00:00"/>
    <n v="34"/>
    <n v="54"/>
  </r>
  <r>
    <n v="6001000012"/>
    <x v="1"/>
    <n v="1978"/>
    <s v="Korea"/>
    <x v="13"/>
    <m/>
    <d v="2020-02-21T00:00:00"/>
    <d v="2020-03-06T00:00:00"/>
    <n v="14"/>
    <n v="42"/>
  </r>
  <r>
    <n v="6001000013"/>
    <x v="0"/>
    <n v="1987"/>
    <s v="Korea"/>
    <x v="13"/>
    <m/>
    <d v="2020-02-22T00:00:00"/>
    <d v="2020-03-21T00:00:00"/>
    <n v="28"/>
    <n v="33"/>
  </r>
  <r>
    <n v="6001000014"/>
    <x v="1"/>
    <n v="1977"/>
    <s v="Korea"/>
    <x v="13"/>
    <m/>
    <d v="2020-02-22T00:00:00"/>
    <d v="2020-03-27T00:00:00"/>
    <n v="34"/>
    <n v="43"/>
  </r>
  <r>
    <n v="6001000015"/>
    <x v="1"/>
    <n v="1962"/>
    <s v="Korea"/>
    <x v="13"/>
    <m/>
    <d v="2020-02-22T00:00:00"/>
    <d v="2020-04-14T00:00:00"/>
    <n v="52"/>
    <n v="58"/>
  </r>
  <r>
    <n v="6001000016"/>
    <x v="0"/>
    <n v="1957"/>
    <s v="Korea"/>
    <x v="13"/>
    <m/>
    <d v="2020-02-22T00:00:00"/>
    <d v="2020-03-20T00:00:00"/>
    <n v="27"/>
    <n v="63"/>
  </r>
  <r>
    <n v="6001000017"/>
    <x v="1"/>
    <n v="1977"/>
    <s v="Korea"/>
    <x v="13"/>
    <m/>
    <d v="2020-02-22T00:00:00"/>
    <d v="2020-03-18T00:00:00"/>
    <n v="25"/>
    <n v="43"/>
  </r>
  <r>
    <n v="6001000018"/>
    <x v="1"/>
    <n v="1969"/>
    <s v="Korea"/>
    <x v="13"/>
    <m/>
    <d v="2020-02-23T00:00:00"/>
    <d v="2020-03-28T00:00:00"/>
    <n v="34"/>
    <n v="51"/>
  </r>
  <r>
    <n v="6001000019"/>
    <x v="1"/>
    <n v="1997"/>
    <s v="Korea"/>
    <x v="13"/>
    <m/>
    <d v="2020-02-23T00:00:00"/>
    <d v="2020-03-17T00:00:00"/>
    <n v="23"/>
    <n v="23"/>
  </r>
  <r>
    <n v="6001000020"/>
    <x v="1"/>
    <n v="1958"/>
    <s v="Korea"/>
    <x v="13"/>
    <m/>
    <d v="2020-02-23T00:00:00"/>
    <d v="2020-04-02T00:00:00"/>
    <n v="39"/>
    <n v="62"/>
  </r>
  <r>
    <n v="6001000021"/>
    <x v="0"/>
    <n v="1997"/>
    <s v="Korea"/>
    <x v="13"/>
    <m/>
    <d v="2020-02-23T00:00:00"/>
    <d v="2020-03-25T00:00:00"/>
    <n v="31"/>
    <n v="23"/>
  </r>
  <r>
    <n v="6001000022"/>
    <x v="1"/>
    <n v="1961"/>
    <s v="Korea"/>
    <x v="13"/>
    <m/>
    <d v="2020-02-23T00:00:00"/>
    <d v="2020-03-10T00:00:00"/>
    <n v="16"/>
    <n v="59"/>
  </r>
  <r>
    <n v="6001000023"/>
    <x v="1"/>
    <n v="1963"/>
    <s v="Korea"/>
    <x v="13"/>
    <m/>
    <d v="2020-02-23T00:00:00"/>
    <d v="2020-03-13T00:00:00"/>
    <n v="19"/>
    <n v="57"/>
  </r>
  <r>
    <n v="6001000024"/>
    <x v="1"/>
    <n v="1966"/>
    <s v="Korea"/>
    <x v="13"/>
    <m/>
    <d v="2020-02-24T00:00:00"/>
    <d v="2020-04-02T00:00:00"/>
    <n v="38"/>
    <n v="54"/>
  </r>
  <r>
    <n v="6001000025"/>
    <x v="1"/>
    <n v="1966"/>
    <s v="Korea"/>
    <x v="13"/>
    <m/>
    <d v="2020-02-24T00:00:00"/>
    <d v="2020-03-06T00:00:00"/>
    <n v="11"/>
    <n v="54"/>
  </r>
  <r>
    <n v="6001000026"/>
    <x v="1"/>
    <n v="1956"/>
    <s v="Korea"/>
    <x v="13"/>
    <m/>
    <d v="2020-02-24T00:00:00"/>
    <d v="2020-03-26T00:00:00"/>
    <n v="31"/>
    <n v="64"/>
  </r>
  <r>
    <n v="6001000027"/>
    <x v="0"/>
    <n v="1982"/>
    <s v="Korea"/>
    <x v="13"/>
    <m/>
    <d v="2020-02-24T00:00:00"/>
    <d v="2020-03-22T00:00:00"/>
    <n v="27"/>
    <n v="38"/>
  </r>
  <r>
    <n v="6001000028"/>
    <x v="0"/>
    <n v="1949"/>
    <s v="Korea"/>
    <x v="13"/>
    <m/>
    <d v="2020-02-24T00:00:00"/>
    <d v="2020-04-15T00:00:00"/>
    <n v="51"/>
    <n v="71"/>
  </r>
  <r>
    <n v="6001000029"/>
    <x v="1"/>
    <n v="1973"/>
    <s v="Korea"/>
    <x v="13"/>
    <m/>
    <d v="2020-02-24T00:00:00"/>
    <d v="2020-03-30T00:00:00"/>
    <n v="35"/>
    <n v="47"/>
  </r>
  <r>
    <n v="6001000030"/>
    <x v="1"/>
    <n v="1985"/>
    <s v="Korea"/>
    <x v="13"/>
    <m/>
    <d v="2020-02-24T00:00:00"/>
    <d v="2020-03-20T00:00:00"/>
    <n v="25"/>
    <n v="35"/>
  </r>
  <r>
    <n v="6001000031"/>
    <x v="0"/>
    <n v="2009"/>
    <s v="Korea"/>
    <x v="13"/>
    <m/>
    <d v="2020-02-24T00:00:00"/>
    <d v="2020-03-19T00:00:00"/>
    <n v="24"/>
    <n v="11"/>
  </r>
  <r>
    <n v="6001000032"/>
    <x v="0"/>
    <n v="1996"/>
    <s v="Korea"/>
    <x v="13"/>
    <m/>
    <d v="2020-02-24T00:00:00"/>
    <d v="2020-03-20T00:00:00"/>
    <n v="25"/>
    <n v="24"/>
  </r>
  <r>
    <n v="6001000033"/>
    <x v="1"/>
    <n v="1968"/>
    <s v="Korea"/>
    <x v="13"/>
    <m/>
    <d v="2020-02-24T00:00:00"/>
    <d v="2020-03-13T00:00:00"/>
    <n v="18"/>
    <n v="52"/>
  </r>
  <r>
    <n v="6001000034"/>
    <x v="1"/>
    <n v="1955"/>
    <s v="Korea"/>
    <x v="13"/>
    <m/>
    <d v="2020-02-24T00:00:00"/>
    <d v="2020-03-26T00:00:00"/>
    <n v="31"/>
    <n v="65"/>
  </r>
  <r>
    <n v="6001000036"/>
    <x v="1"/>
    <n v="1996"/>
    <s v="Korea"/>
    <x v="13"/>
    <m/>
    <d v="2020-02-25T00:00:00"/>
    <d v="2020-03-29T00:00:00"/>
    <n v="33"/>
    <n v="24"/>
  </r>
  <r>
    <n v="6001000037"/>
    <x v="1"/>
    <n v="1997"/>
    <s v="Korea"/>
    <x v="13"/>
    <m/>
    <d v="2020-02-25T00:00:00"/>
    <d v="2020-03-19T00:00:00"/>
    <n v="23"/>
    <n v="23"/>
  </r>
  <r>
    <n v="6001000038"/>
    <x v="1"/>
    <n v="1962"/>
    <s v="Korea"/>
    <x v="13"/>
    <m/>
    <d v="2020-02-25T00:00:00"/>
    <d v="2020-03-20T00:00:00"/>
    <n v="24"/>
    <n v="58"/>
  </r>
  <r>
    <n v="6001000039"/>
    <x v="1"/>
    <n v="1960"/>
    <s v="Korea"/>
    <x v="13"/>
    <m/>
    <d v="2020-02-25T00:00:00"/>
    <d v="2020-03-20T00:00:00"/>
    <n v="24"/>
    <n v="60"/>
  </r>
  <r>
    <n v="6001000040"/>
    <x v="1"/>
    <n v="1993"/>
    <s v="Korea"/>
    <x v="13"/>
    <m/>
    <d v="2020-02-25T00:00:00"/>
    <d v="2020-03-19T00:00:00"/>
    <n v="23"/>
    <n v="27"/>
  </r>
  <r>
    <n v="6001000041"/>
    <x v="1"/>
    <n v="1959"/>
    <s v="Korea"/>
    <x v="13"/>
    <m/>
    <d v="2020-02-25T00:00:00"/>
    <d v="2020-03-21T00:00:00"/>
    <n v="25"/>
    <n v="61"/>
  </r>
  <r>
    <n v="6001000042"/>
    <x v="0"/>
    <n v="1964"/>
    <s v="Korea"/>
    <x v="13"/>
    <m/>
    <d v="2020-02-25T00:00:00"/>
    <d v="2020-03-19T00:00:00"/>
    <n v="23"/>
    <n v="56"/>
  </r>
  <r>
    <n v="6001000043"/>
    <x v="1"/>
    <n v="1968"/>
    <s v="Korea"/>
    <x v="13"/>
    <m/>
    <d v="2020-02-25T00:00:00"/>
    <d v="2020-03-10T00:00:00"/>
    <n v="14"/>
    <n v="52"/>
  </r>
  <r>
    <n v="6001000044"/>
    <x v="1"/>
    <n v="1954"/>
    <s v="Korea"/>
    <x v="13"/>
    <m/>
    <d v="2020-02-25T00:00:00"/>
    <d v="2020-03-29T00:00:00"/>
    <n v="33"/>
    <n v="66"/>
  </r>
  <r>
    <n v="6001000045"/>
    <x v="0"/>
    <n v="1938"/>
    <s v="Korea"/>
    <x v="13"/>
    <m/>
    <d v="2020-02-25T00:00:00"/>
    <d v="2020-03-13T00:00:00"/>
    <n v="17"/>
    <n v="82"/>
  </r>
  <r>
    <n v="6001000046"/>
    <x v="0"/>
    <n v="1956"/>
    <s v="Korea"/>
    <x v="13"/>
    <m/>
    <d v="2020-02-26T00:00:00"/>
    <d v="2020-03-30T00:00:00"/>
    <n v="33"/>
    <n v="64"/>
  </r>
  <r>
    <n v="6001000047"/>
    <x v="1"/>
    <n v="1975"/>
    <s v="Korea"/>
    <x v="13"/>
    <m/>
    <d v="2020-02-26T00:00:00"/>
    <d v="2020-03-21T00:00:00"/>
    <n v="24"/>
    <n v="45"/>
  </r>
  <r>
    <n v="6001000048"/>
    <x v="1"/>
    <n v="2011"/>
    <s v="Korea"/>
    <x v="13"/>
    <m/>
    <d v="2020-02-26T00:00:00"/>
    <d v="2020-03-28T00:00:00"/>
    <n v="31"/>
    <n v="9"/>
  </r>
  <r>
    <n v="6001000049"/>
    <x v="0"/>
    <n v="1999"/>
    <s v="Korea"/>
    <x v="13"/>
    <m/>
    <d v="2020-02-26T00:00:00"/>
    <d v="2020-03-25T00:00:00"/>
    <n v="28"/>
    <n v="21"/>
  </r>
  <r>
    <n v="6001000050"/>
    <x v="0"/>
    <n v="1977"/>
    <s v="Korea"/>
    <x v="13"/>
    <m/>
    <d v="2020-02-26T00:00:00"/>
    <d v="2020-03-20T00:00:00"/>
    <n v="23"/>
    <n v="43"/>
  </r>
  <r>
    <n v="6001000051"/>
    <x v="0"/>
    <n v="2002"/>
    <s v="Korea"/>
    <x v="13"/>
    <m/>
    <d v="2020-02-26T00:00:00"/>
    <d v="2020-03-13T00:00:00"/>
    <n v="16"/>
    <n v="18"/>
  </r>
  <r>
    <n v="6001000052"/>
    <x v="1"/>
    <n v="1989"/>
    <s v="Korea"/>
    <x v="13"/>
    <m/>
    <d v="2020-02-26T00:00:00"/>
    <d v="2020-03-05T00:00:00"/>
    <n v="8"/>
    <n v="31"/>
  </r>
  <r>
    <n v="6001000053"/>
    <x v="1"/>
    <n v="2004"/>
    <s v="Korea"/>
    <x v="13"/>
    <m/>
    <d v="2020-02-26T00:00:00"/>
    <d v="2020-03-16T00:00:00"/>
    <n v="19"/>
    <n v="16"/>
  </r>
  <r>
    <n v="6001000054"/>
    <x v="1"/>
    <n v="1948"/>
    <s v="Korea"/>
    <x v="13"/>
    <m/>
    <d v="2020-02-26T00:00:00"/>
    <d v="2020-03-14T00:00:00"/>
    <n v="17"/>
    <n v="72"/>
  </r>
  <r>
    <n v="6001000055"/>
    <x v="0"/>
    <n v="1994"/>
    <s v="Korea"/>
    <x v="13"/>
    <m/>
    <d v="2020-02-26T00:00:00"/>
    <d v="2020-03-19T00:00:00"/>
    <n v="22"/>
    <n v="26"/>
  </r>
  <r>
    <n v="6001000056"/>
    <x v="1"/>
    <n v="1967"/>
    <s v="Korea"/>
    <x v="13"/>
    <m/>
    <d v="2020-02-26T00:00:00"/>
    <d v="2020-03-21T00:00:00"/>
    <n v="24"/>
    <n v="53"/>
  </r>
  <r>
    <n v="6001000057"/>
    <x v="1"/>
    <n v="1967"/>
    <s v="Korea"/>
    <x v="13"/>
    <m/>
    <d v="2020-02-26T00:00:00"/>
    <d v="2020-03-19T00:00:00"/>
    <n v="22"/>
    <n v="53"/>
  </r>
  <r>
    <n v="6001000058"/>
    <x v="0"/>
    <n v="1997"/>
    <s v="Korea"/>
    <x v="13"/>
    <m/>
    <d v="2020-02-26T00:00:00"/>
    <d v="2020-03-22T00:00:00"/>
    <n v="25"/>
    <n v="23"/>
  </r>
  <r>
    <n v="6001000059"/>
    <x v="1"/>
    <n v="1969"/>
    <s v="Korea"/>
    <x v="13"/>
    <m/>
    <d v="2020-02-26T00:00:00"/>
    <d v="2020-03-19T00:00:00"/>
    <n v="22"/>
    <n v="51"/>
  </r>
  <r>
    <n v="6001000060"/>
    <x v="1"/>
    <n v="1969"/>
    <s v="Korea"/>
    <x v="13"/>
    <m/>
    <d v="2020-02-26T00:00:00"/>
    <d v="2020-03-23T00:00:00"/>
    <n v="26"/>
    <n v="51"/>
  </r>
  <r>
    <n v="6001000061"/>
    <x v="0"/>
    <n v="1991"/>
    <s v="Korea"/>
    <x v="13"/>
    <m/>
    <d v="2020-02-26T00:00:00"/>
    <d v="2020-04-11T00:00:00"/>
    <n v="45"/>
    <n v="29"/>
  </r>
  <r>
    <n v="6001000063"/>
    <x v="1"/>
    <n v="1956"/>
    <s v="Korea"/>
    <x v="13"/>
    <m/>
    <d v="2020-02-26T00:00:00"/>
    <d v="2020-04-01T00:00:00"/>
    <n v="35"/>
    <n v="64"/>
  </r>
  <r>
    <n v="6001000064"/>
    <x v="1"/>
    <n v="1970"/>
    <s v="Korea"/>
    <x v="13"/>
    <m/>
    <d v="2020-02-26T00:00:00"/>
    <d v="2020-03-24T00:00:00"/>
    <n v="27"/>
    <n v="50"/>
  </r>
  <r>
    <n v="6001000065"/>
    <x v="1"/>
    <n v="1960"/>
    <s v="Korea"/>
    <x v="13"/>
    <m/>
    <d v="2020-02-26T00:00:00"/>
    <d v="2020-03-23T00:00:00"/>
    <n v="26"/>
    <n v="60"/>
  </r>
  <r>
    <n v="6001000066"/>
    <x v="1"/>
    <n v="1963"/>
    <s v="Korea"/>
    <x v="13"/>
    <m/>
    <d v="2020-02-26T00:00:00"/>
    <d v="2020-03-26T00:00:00"/>
    <n v="29"/>
    <n v="57"/>
  </r>
  <r>
    <n v="6001000067"/>
    <x v="1"/>
    <n v="1958"/>
    <s v="Korea"/>
    <x v="13"/>
    <m/>
    <d v="2020-02-26T00:00:00"/>
    <d v="2020-03-20T00:00:00"/>
    <n v="23"/>
    <n v="62"/>
  </r>
  <r>
    <n v="6001000069"/>
    <x v="1"/>
    <n v="1964"/>
    <s v="Korea"/>
    <x v="13"/>
    <m/>
    <d v="2020-02-26T00:00:00"/>
    <d v="2020-03-23T00:00:00"/>
    <n v="26"/>
    <n v="56"/>
  </r>
  <r>
    <n v="6001000070"/>
    <x v="0"/>
    <n v="1995"/>
    <s v="Korea"/>
    <x v="13"/>
    <m/>
    <d v="2020-02-26T00:00:00"/>
    <d v="2020-03-20T00:00:00"/>
    <n v="23"/>
    <n v="25"/>
  </r>
  <r>
    <n v="6001000071"/>
    <x v="1"/>
    <n v="1962"/>
    <s v="Korea"/>
    <x v="13"/>
    <m/>
    <d v="2020-02-26T00:00:00"/>
    <d v="2020-03-21T00:00:00"/>
    <n v="24"/>
    <n v="58"/>
  </r>
  <r>
    <n v="6001000073"/>
    <x v="1"/>
    <n v="1969"/>
    <s v="Korea"/>
    <x v="13"/>
    <m/>
    <d v="2020-02-26T00:00:00"/>
    <d v="2020-03-11T00:00:00"/>
    <n v="14"/>
    <n v="51"/>
  </r>
  <r>
    <n v="6001000074"/>
    <x v="1"/>
    <n v="1981"/>
    <s v="Korea"/>
    <x v="13"/>
    <m/>
    <d v="2020-02-26T00:00:00"/>
    <d v="2020-03-20T00:00:00"/>
    <n v="23"/>
    <n v="39"/>
  </r>
  <r>
    <n v="6001000075"/>
    <x v="1"/>
    <n v="1997"/>
    <s v="Korea"/>
    <x v="13"/>
    <m/>
    <d v="2020-02-26T00:00:00"/>
    <d v="2020-03-06T00:00:00"/>
    <n v="9"/>
    <n v="23"/>
  </r>
  <r>
    <n v="6001000076"/>
    <x v="0"/>
    <n v="1997"/>
    <s v="Korea"/>
    <x v="13"/>
    <m/>
    <d v="2020-02-26T00:00:00"/>
    <d v="2020-03-22T00:00:00"/>
    <n v="25"/>
    <n v="23"/>
  </r>
  <r>
    <n v="6001000077"/>
    <x v="0"/>
    <n v="1997"/>
    <s v="Korea"/>
    <x v="13"/>
    <m/>
    <d v="2020-02-26T00:00:00"/>
    <d v="2020-03-21T00:00:00"/>
    <n v="24"/>
    <n v="23"/>
  </r>
  <r>
    <n v="6001000078"/>
    <x v="0"/>
    <n v="1988"/>
    <s v="Korea"/>
    <x v="13"/>
    <m/>
    <d v="2020-02-26T00:00:00"/>
    <d v="2020-03-21T00:00:00"/>
    <n v="24"/>
    <n v="32"/>
  </r>
  <r>
    <n v="6001000079"/>
    <x v="1"/>
    <n v="1981"/>
    <s v="Korea"/>
    <x v="13"/>
    <m/>
    <d v="2020-02-26T00:00:00"/>
    <d v="2020-04-11T00:00:00"/>
    <n v="45"/>
    <n v="39"/>
  </r>
  <r>
    <n v="6001000080"/>
    <x v="1"/>
    <n v="1969"/>
    <s v="Korea"/>
    <x v="13"/>
    <m/>
    <d v="2020-02-27T00:00:00"/>
    <d v="2020-04-09T00:00:00"/>
    <n v="42"/>
    <n v="51"/>
  </r>
  <r>
    <n v="6001000081"/>
    <x v="1"/>
    <n v="1977"/>
    <s v="Korea"/>
    <x v="13"/>
    <m/>
    <d v="2020-02-27T00:00:00"/>
    <d v="2020-03-23T00:00:00"/>
    <n v="25"/>
    <n v="43"/>
  </r>
  <r>
    <n v="6001000082"/>
    <x v="0"/>
    <n v="1951"/>
    <s v="Korea"/>
    <x v="13"/>
    <m/>
    <d v="2020-02-27T00:00:00"/>
    <d v="2020-04-06T00:00:00"/>
    <n v="39"/>
    <n v="69"/>
  </r>
  <r>
    <n v="6001000083"/>
    <x v="1"/>
    <n v="2007"/>
    <s v="Korea"/>
    <x v="13"/>
    <m/>
    <d v="2020-02-27T00:00:00"/>
    <d v="2020-03-23T00:00:00"/>
    <n v="25"/>
    <n v="13"/>
  </r>
  <r>
    <n v="6001000084"/>
    <x v="1"/>
    <n v="1995"/>
    <s v="Korea"/>
    <x v="13"/>
    <m/>
    <d v="2020-02-27T00:00:00"/>
    <d v="2020-04-10T00:00:00"/>
    <n v="43"/>
    <n v="25"/>
  </r>
  <r>
    <n v="6001000085"/>
    <x v="0"/>
    <n v="1963"/>
    <s v="Korea"/>
    <x v="13"/>
    <m/>
    <d v="2020-02-27T00:00:00"/>
    <d v="2020-03-13T00:00:00"/>
    <n v="15"/>
    <n v="57"/>
  </r>
  <r>
    <n v="6001000086"/>
    <x v="1"/>
    <n v="1998"/>
    <s v="Korea"/>
    <x v="13"/>
    <m/>
    <d v="2020-02-27T00:00:00"/>
    <d v="2020-03-14T00:00:00"/>
    <n v="16"/>
    <n v="22"/>
  </r>
  <r>
    <n v="6001000087"/>
    <x v="1"/>
    <n v="1955"/>
    <s v="Korea"/>
    <x v="13"/>
    <m/>
    <d v="2020-02-27T00:00:00"/>
    <d v="2020-04-09T00:00:00"/>
    <n v="42"/>
    <n v="65"/>
  </r>
  <r>
    <n v="6001000088"/>
    <x v="1"/>
    <n v="1998"/>
    <s v="Korea"/>
    <x v="13"/>
    <m/>
    <d v="2020-02-27T00:00:00"/>
    <d v="2020-03-27T00:00:00"/>
    <n v="29"/>
    <n v="22"/>
  </r>
  <r>
    <n v="6001000089"/>
    <x v="1"/>
    <n v="1987"/>
    <s v="Korea"/>
    <x v="13"/>
    <m/>
    <d v="2020-02-27T00:00:00"/>
    <d v="2020-03-23T00:00:00"/>
    <n v="25"/>
    <n v="33"/>
  </r>
  <r>
    <n v="6001000090"/>
    <x v="1"/>
    <n v="1965"/>
    <s v="Korea"/>
    <x v="13"/>
    <m/>
    <d v="2020-02-27T00:00:00"/>
    <d v="2020-03-27T00:00:00"/>
    <n v="29"/>
    <n v="55"/>
  </r>
  <r>
    <n v="6001000091"/>
    <x v="1"/>
    <n v="1983"/>
    <s v="Korea"/>
    <x v="13"/>
    <m/>
    <d v="2020-02-27T00:00:00"/>
    <d v="2020-04-16T00:00:00"/>
    <n v="49"/>
    <n v="37"/>
  </r>
  <r>
    <n v="6001000092"/>
    <x v="1"/>
    <n v="1974"/>
    <s v="Korea"/>
    <x v="13"/>
    <m/>
    <d v="2020-02-27T00:00:00"/>
    <d v="2020-03-27T00:00:00"/>
    <n v="29"/>
    <n v="46"/>
  </r>
  <r>
    <n v="6001000093"/>
    <x v="1"/>
    <n v="1960"/>
    <s v="Korea"/>
    <x v="13"/>
    <m/>
    <d v="2020-02-27T00:00:00"/>
    <d v="2020-03-17T00:00:00"/>
    <n v="19"/>
    <n v="60"/>
  </r>
  <r>
    <n v="6001000094"/>
    <x v="1"/>
    <n v="1991"/>
    <s v="Korea"/>
    <x v="13"/>
    <m/>
    <d v="2020-02-27T00:00:00"/>
    <d v="2020-03-13T00:00:00"/>
    <n v="15"/>
    <n v="29"/>
  </r>
  <r>
    <n v="6001000095"/>
    <x v="1"/>
    <n v="2000"/>
    <s v="Korea"/>
    <x v="13"/>
    <m/>
    <d v="2020-02-27T00:00:00"/>
    <d v="2020-03-29T00:00:00"/>
    <n v="31"/>
    <n v="20"/>
  </r>
  <r>
    <n v="6001000096"/>
    <x v="1"/>
    <n v="1962"/>
    <s v="Korea"/>
    <x v="13"/>
    <m/>
    <d v="2020-02-27T00:00:00"/>
    <d v="2020-04-07T00:00:00"/>
    <n v="40"/>
    <n v="58"/>
  </r>
  <r>
    <n v="6001000097"/>
    <x v="1"/>
    <n v="1985"/>
    <s v="Korea"/>
    <x v="13"/>
    <m/>
    <d v="2020-02-27T00:00:00"/>
    <d v="2020-04-07T00:00:00"/>
    <n v="40"/>
    <n v="35"/>
  </r>
  <r>
    <n v="6001000098"/>
    <x v="0"/>
    <n v="1989"/>
    <s v="Korea"/>
    <x v="13"/>
    <m/>
    <d v="2020-02-28T00:00:00"/>
    <d v="2020-03-28T00:00:00"/>
    <n v="29"/>
    <n v="31"/>
  </r>
  <r>
    <n v="6001000099"/>
    <x v="0"/>
    <n v="1991"/>
    <s v="Korea"/>
    <x v="13"/>
    <m/>
    <d v="2020-02-28T00:00:00"/>
    <d v="2020-04-04T00:00:00"/>
    <n v="36"/>
    <n v="29"/>
  </r>
  <r>
    <n v="6001000100"/>
    <x v="1"/>
    <n v="1956"/>
    <s v="Korea"/>
    <x v="13"/>
    <m/>
    <d v="2020-02-28T00:00:00"/>
    <d v="2020-04-02T00:00:00"/>
    <n v="34"/>
    <n v="64"/>
  </r>
  <r>
    <n v="6001000101"/>
    <x v="1"/>
    <n v="1965"/>
    <s v="Korea"/>
    <x v="13"/>
    <m/>
    <d v="2020-02-28T00:00:00"/>
    <d v="2020-03-25T00:00:00"/>
    <n v="26"/>
    <n v="55"/>
  </r>
  <r>
    <n v="6001000102"/>
    <x v="1"/>
    <n v="1995"/>
    <s v="Korea"/>
    <x v="13"/>
    <m/>
    <d v="2020-02-28T00:00:00"/>
    <d v="2020-03-26T00:00:00"/>
    <n v="27"/>
    <n v="25"/>
  </r>
  <r>
    <n v="6001000104"/>
    <x v="1"/>
    <n v="2000"/>
    <s v="Korea"/>
    <x v="13"/>
    <m/>
    <d v="2020-02-28T00:00:00"/>
    <d v="2020-03-21T00:00:00"/>
    <n v="22"/>
    <n v="20"/>
  </r>
  <r>
    <n v="6001000105"/>
    <x v="1"/>
    <n v="1951"/>
    <s v="Korea"/>
    <x v="13"/>
    <m/>
    <d v="2020-02-28T00:00:00"/>
    <d v="2020-03-29T00:00:00"/>
    <n v="30"/>
    <n v="69"/>
  </r>
  <r>
    <n v="6001000106"/>
    <x v="0"/>
    <n v="1996"/>
    <s v="Korea"/>
    <x v="13"/>
    <m/>
    <d v="2020-02-28T00:00:00"/>
    <d v="2020-03-25T00:00:00"/>
    <n v="26"/>
    <n v="24"/>
  </r>
  <r>
    <n v="6001000107"/>
    <x v="0"/>
    <n v="1998"/>
    <s v="Korea"/>
    <x v="13"/>
    <m/>
    <d v="2020-02-28T00:00:00"/>
    <d v="2020-03-23T00:00:00"/>
    <n v="24"/>
    <n v="22"/>
  </r>
  <r>
    <n v="6001000108"/>
    <x v="1"/>
    <n v="1959"/>
    <s v="Korea"/>
    <x v="13"/>
    <m/>
    <d v="2020-02-28T00:00:00"/>
    <d v="2020-04-05T00:00:00"/>
    <n v="37"/>
    <n v="61"/>
  </r>
  <r>
    <n v="6001000109"/>
    <x v="1"/>
    <n v="1994"/>
    <s v="Korea"/>
    <x v="13"/>
    <m/>
    <d v="2020-02-28T00:00:00"/>
    <d v="2020-03-29T00:00:00"/>
    <n v="30"/>
    <n v="26"/>
  </r>
  <r>
    <n v="6001000110"/>
    <x v="0"/>
    <n v="1985"/>
    <s v="Korea"/>
    <x v="13"/>
    <m/>
    <d v="2020-02-28T00:00:00"/>
    <d v="2020-03-19T00:00:00"/>
    <n v="20"/>
    <n v="35"/>
  </r>
  <r>
    <n v="6001000111"/>
    <x v="1"/>
    <n v="1965"/>
    <s v="Korea"/>
    <x v="13"/>
    <m/>
    <d v="2020-02-28T00:00:00"/>
    <d v="2020-03-14T00:00:00"/>
    <n v="15"/>
    <n v="55"/>
  </r>
  <r>
    <n v="6001000112"/>
    <x v="0"/>
    <n v="2000"/>
    <s v="Korea"/>
    <x v="13"/>
    <m/>
    <d v="2020-02-28T00:00:00"/>
    <d v="2020-04-19T00:00:00"/>
    <n v="51"/>
    <n v="20"/>
  </r>
  <r>
    <n v="6001000113"/>
    <x v="0"/>
    <n v="1963"/>
    <s v="Korea"/>
    <x v="13"/>
    <m/>
    <d v="2020-02-28T00:00:00"/>
    <d v="2020-05-08T00:00:00"/>
    <n v="70"/>
    <n v="57"/>
  </r>
  <r>
    <n v="6001000114"/>
    <x v="1"/>
    <n v="1967"/>
    <s v="Korea"/>
    <x v="13"/>
    <m/>
    <d v="2020-02-28T00:00:00"/>
    <d v="2020-04-01T00:00:00"/>
    <n v="33"/>
    <n v="53"/>
  </r>
  <r>
    <n v="6001000115"/>
    <x v="1"/>
    <n v="1993"/>
    <s v="Korea"/>
    <x v="13"/>
    <m/>
    <d v="2020-02-28T00:00:00"/>
    <d v="2020-04-09T00:00:00"/>
    <n v="41"/>
    <n v="27"/>
  </r>
  <r>
    <n v="6001000116"/>
    <x v="1"/>
    <n v="1956"/>
    <s v="Korea"/>
    <x v="13"/>
    <m/>
    <d v="2020-02-28T00:00:00"/>
    <d v="2020-03-27T00:00:00"/>
    <n v="28"/>
    <n v="64"/>
  </r>
  <r>
    <n v="6001000117"/>
    <x v="0"/>
    <n v="1954"/>
    <s v="Korea"/>
    <x v="13"/>
    <m/>
    <d v="2020-02-28T00:00:00"/>
    <d v="2020-03-25T00:00:00"/>
    <n v="26"/>
    <n v="66"/>
  </r>
  <r>
    <n v="6001000118"/>
    <x v="1"/>
    <n v="1962"/>
    <s v="Korea"/>
    <x v="13"/>
    <m/>
    <d v="2020-02-28T00:00:00"/>
    <d v="2020-04-07T00:00:00"/>
    <n v="39"/>
    <n v="58"/>
  </r>
  <r>
    <n v="6001000119"/>
    <x v="0"/>
    <n v="1936"/>
    <s v="Korea"/>
    <x v="13"/>
    <m/>
    <d v="2020-02-28T00:00:00"/>
    <d v="2020-04-22T00:00:00"/>
    <n v="54"/>
    <n v="84"/>
  </r>
  <r>
    <n v="6001000120"/>
    <x v="1"/>
    <n v="1940"/>
    <s v="Korea"/>
    <x v="13"/>
    <m/>
    <d v="2020-02-28T00:00:00"/>
    <d v="2020-04-09T00:00:00"/>
    <n v="41"/>
    <n v="80"/>
  </r>
  <r>
    <n v="6001000121"/>
    <x v="1"/>
    <n v="1992"/>
    <s v="Korea"/>
    <x v="13"/>
    <m/>
    <d v="2020-02-28T00:00:00"/>
    <d v="2020-03-26T00:00:00"/>
    <n v="27"/>
    <n v="28"/>
  </r>
  <r>
    <n v="6001000122"/>
    <x v="1"/>
    <n v="1948"/>
    <s v="Korea"/>
    <x v="13"/>
    <m/>
    <d v="2020-02-28T00:00:00"/>
    <d v="2020-04-10T00:00:00"/>
    <n v="42"/>
    <n v="72"/>
  </r>
  <r>
    <n v="6001000124"/>
    <x v="0"/>
    <n v="2003"/>
    <s v="Korea"/>
    <x v="13"/>
    <m/>
    <d v="2020-02-28T00:00:00"/>
    <d v="2020-04-01T00:00:00"/>
    <n v="33"/>
    <n v="17"/>
  </r>
  <r>
    <n v="6001000125"/>
    <x v="1"/>
    <n v="1951"/>
    <s v="Korea"/>
    <x v="13"/>
    <m/>
    <d v="2020-02-29T00:00:00"/>
    <d v="2020-03-27T00:00:00"/>
    <n v="27"/>
    <n v="69"/>
  </r>
  <r>
    <n v="6001000126"/>
    <x v="1"/>
    <n v="1994"/>
    <s v="Korea"/>
    <x v="13"/>
    <m/>
    <d v="2020-02-29T00:00:00"/>
    <d v="2020-03-13T00:00:00"/>
    <n v="13"/>
    <n v="26"/>
  </r>
  <r>
    <n v="6001000127"/>
    <x v="0"/>
    <n v="1973"/>
    <s v="Korea"/>
    <x v="13"/>
    <m/>
    <d v="2020-02-29T00:00:00"/>
    <d v="2020-04-01T00:00:00"/>
    <n v="32"/>
    <n v="47"/>
  </r>
  <r>
    <n v="6001000128"/>
    <x v="1"/>
    <n v="1975"/>
    <s v="Korea"/>
    <x v="13"/>
    <m/>
    <d v="2020-02-29T00:00:00"/>
    <d v="2020-03-20T00:00:00"/>
    <n v="20"/>
    <n v="45"/>
  </r>
  <r>
    <n v="6001000129"/>
    <x v="1"/>
    <n v="1947"/>
    <s v="Korea"/>
    <x v="13"/>
    <m/>
    <d v="2020-02-29T00:00:00"/>
    <d v="2020-04-01T00:00:00"/>
    <n v="32"/>
    <n v="73"/>
  </r>
  <r>
    <n v="6001000130"/>
    <x v="0"/>
    <n v="1980"/>
    <s v="Korea"/>
    <x v="13"/>
    <m/>
    <d v="2020-02-29T00:00:00"/>
    <d v="2020-03-23T00:00:00"/>
    <n v="23"/>
    <n v="40"/>
  </r>
  <r>
    <n v="6001000131"/>
    <x v="0"/>
    <n v="1981"/>
    <s v="Korea"/>
    <x v="13"/>
    <m/>
    <d v="2020-02-29T00:00:00"/>
    <d v="2020-03-19T00:00:00"/>
    <n v="19"/>
    <n v="39"/>
  </r>
  <r>
    <n v="6001000132"/>
    <x v="0"/>
    <n v="1998"/>
    <s v="Korea"/>
    <x v="13"/>
    <m/>
    <d v="2020-02-29T00:00:00"/>
    <d v="2020-04-11T00:00:00"/>
    <n v="42"/>
    <n v="22"/>
  </r>
  <r>
    <n v="6001000133"/>
    <x v="0"/>
    <n v="1982"/>
    <s v="Korea"/>
    <x v="13"/>
    <m/>
    <d v="2020-02-29T00:00:00"/>
    <d v="2020-03-12T00:00:00"/>
    <n v="12"/>
    <n v="38"/>
  </r>
  <r>
    <n v="6001000134"/>
    <x v="1"/>
    <n v="1959"/>
    <s v="Korea"/>
    <x v="13"/>
    <m/>
    <d v="2020-02-29T00:00:00"/>
    <d v="2020-03-26T00:00:00"/>
    <n v="26"/>
    <n v="61"/>
  </r>
  <r>
    <n v="6001000135"/>
    <x v="1"/>
    <n v="2006"/>
    <s v="Korea"/>
    <x v="13"/>
    <m/>
    <d v="2020-02-29T00:00:00"/>
    <d v="2020-04-05T00:00:00"/>
    <n v="36"/>
    <n v="14"/>
  </r>
  <r>
    <n v="6001000136"/>
    <x v="1"/>
    <n v="1959"/>
    <s v="Korea"/>
    <x v="13"/>
    <m/>
    <d v="2020-02-29T00:00:00"/>
    <d v="2020-03-18T00:00:00"/>
    <n v="18"/>
    <n v="61"/>
  </r>
  <r>
    <n v="6001000137"/>
    <x v="1"/>
    <n v="1965"/>
    <s v="Korea"/>
    <x v="13"/>
    <m/>
    <d v="2020-02-29T00:00:00"/>
    <d v="2020-03-24T00:00:00"/>
    <n v="24"/>
    <n v="55"/>
  </r>
  <r>
    <n v="6001000138"/>
    <x v="1"/>
    <n v="1968"/>
    <s v="Korea"/>
    <x v="13"/>
    <m/>
    <d v="2020-02-29T00:00:00"/>
    <d v="2020-03-14T00:00:00"/>
    <n v="14"/>
    <n v="52"/>
  </r>
  <r>
    <n v="6001000139"/>
    <x v="1"/>
    <n v="1965"/>
    <s v="Korea"/>
    <x v="13"/>
    <m/>
    <d v="2020-02-29T00:00:00"/>
    <d v="2020-03-12T00:00:00"/>
    <n v="12"/>
    <n v="55"/>
  </r>
  <r>
    <n v="6001000140"/>
    <x v="0"/>
    <n v="1996"/>
    <s v="Korea"/>
    <x v="13"/>
    <m/>
    <d v="2020-02-29T00:00:00"/>
    <d v="2020-03-13T00:00:00"/>
    <n v="13"/>
    <n v="24"/>
  </r>
  <r>
    <n v="6001000141"/>
    <x v="1"/>
    <n v="1978"/>
    <s v="Korea"/>
    <x v="13"/>
    <m/>
    <d v="2020-02-29T00:00:00"/>
    <d v="2020-03-10T00:00:00"/>
    <n v="10"/>
    <n v="42"/>
  </r>
  <r>
    <n v="6001000142"/>
    <x v="1"/>
    <n v="1966"/>
    <s v="Korea"/>
    <x v="13"/>
    <m/>
    <d v="2020-02-29T00:00:00"/>
    <d v="2020-03-12T00:00:00"/>
    <n v="12"/>
    <n v="54"/>
  </r>
  <r>
    <n v="6001000143"/>
    <x v="1"/>
    <n v="1935"/>
    <s v="Korea"/>
    <x v="13"/>
    <m/>
    <d v="2020-02-29T00:00:00"/>
    <d v="2020-03-24T00:00:00"/>
    <n v="24"/>
    <n v="85"/>
  </r>
  <r>
    <n v="6001000144"/>
    <x v="1"/>
    <n v="1990"/>
    <s v="Korea"/>
    <x v="13"/>
    <m/>
    <d v="2020-02-29T00:00:00"/>
    <d v="2020-04-16T00:00:00"/>
    <n v="47"/>
    <n v="30"/>
  </r>
  <r>
    <n v="6001000145"/>
    <x v="0"/>
    <n v="2020"/>
    <s v="Korea"/>
    <x v="13"/>
    <m/>
    <d v="2020-02-29T00:00:00"/>
    <d v="2020-04-07T00:00:00"/>
    <n v="38"/>
    <n v="0"/>
  </r>
  <r>
    <n v="6001000146"/>
    <x v="1"/>
    <n v="1995"/>
    <s v="Korea"/>
    <x v="13"/>
    <m/>
    <d v="2020-03-01T00:00:00"/>
    <d v="2020-03-30T00:00:00"/>
    <n v="29"/>
    <n v="25"/>
  </r>
  <r>
    <n v="6001000147"/>
    <x v="0"/>
    <n v="2000"/>
    <s v="Korea"/>
    <x v="13"/>
    <m/>
    <d v="2020-03-01T00:00:00"/>
    <d v="2020-03-15T00:00:00"/>
    <n v="14"/>
    <n v="20"/>
  </r>
  <r>
    <n v="6001000148"/>
    <x v="1"/>
    <n v="1960"/>
    <s v="Korea"/>
    <x v="13"/>
    <m/>
    <d v="2020-03-01T00:00:00"/>
    <d v="2020-04-07T00:00:00"/>
    <n v="37"/>
    <n v="60"/>
  </r>
  <r>
    <n v="6001000149"/>
    <x v="1"/>
    <n v="1968"/>
    <s v="Korea"/>
    <x v="13"/>
    <m/>
    <d v="2020-03-01T00:00:00"/>
    <d v="2020-04-06T00:00:00"/>
    <n v="36"/>
    <n v="52"/>
  </r>
  <r>
    <n v="6001000150"/>
    <x v="1"/>
    <n v="1932"/>
    <s v="Korea"/>
    <x v="13"/>
    <m/>
    <d v="2020-03-01T00:00:00"/>
    <d v="2020-04-09T00:00:00"/>
    <n v="39"/>
    <n v="88"/>
  </r>
  <r>
    <n v="6001000151"/>
    <x v="1"/>
    <n v="1940"/>
    <s v="Korea"/>
    <x v="13"/>
    <m/>
    <d v="2020-03-01T00:00:00"/>
    <d v="2020-05-27T00:00:00"/>
    <n v="87"/>
    <n v="80"/>
  </r>
  <r>
    <n v="6001000152"/>
    <x v="1"/>
    <n v="1968"/>
    <s v="Korea"/>
    <x v="13"/>
    <m/>
    <d v="2020-03-01T00:00:00"/>
    <d v="2020-04-04T00:00:00"/>
    <n v="34"/>
    <n v="52"/>
  </r>
  <r>
    <n v="6001000153"/>
    <x v="0"/>
    <n v="1968"/>
    <s v="Korea"/>
    <x v="13"/>
    <m/>
    <d v="2020-03-01T00:00:00"/>
    <d v="2020-03-26T00:00:00"/>
    <n v="25"/>
    <n v="52"/>
  </r>
  <r>
    <n v="6001000154"/>
    <x v="1"/>
    <n v="1950"/>
    <s v="Korea"/>
    <x v="13"/>
    <m/>
    <d v="2020-03-01T00:00:00"/>
    <d v="2020-03-31T00:00:00"/>
    <n v="30"/>
    <n v="70"/>
  </r>
  <r>
    <n v="6001000155"/>
    <x v="0"/>
    <n v="1938"/>
    <s v="Korea"/>
    <x v="13"/>
    <m/>
    <d v="2020-03-01T00:00:00"/>
    <d v="2020-04-15T00:00:00"/>
    <n v="45"/>
    <n v="82"/>
  </r>
  <r>
    <n v="6001000156"/>
    <x v="0"/>
    <n v="1956"/>
    <s v="Korea"/>
    <x v="13"/>
    <m/>
    <d v="2020-03-01T00:00:00"/>
    <d v="2020-04-04T00:00:00"/>
    <n v="34"/>
    <n v="64"/>
  </r>
  <r>
    <n v="6001000157"/>
    <x v="1"/>
    <n v="1993"/>
    <s v="Korea"/>
    <x v="13"/>
    <m/>
    <d v="2020-03-01T00:00:00"/>
    <d v="2020-03-18T00:00:00"/>
    <n v="17"/>
    <n v="27"/>
  </r>
  <r>
    <n v="6001000158"/>
    <x v="0"/>
    <n v="1997"/>
    <s v="Korea"/>
    <x v="13"/>
    <m/>
    <d v="2020-03-01T00:00:00"/>
    <d v="2020-04-09T00:00:00"/>
    <n v="39"/>
    <n v="23"/>
  </r>
  <r>
    <n v="6001000159"/>
    <x v="0"/>
    <n v="1999"/>
    <s v="Korea"/>
    <x v="13"/>
    <m/>
    <d v="2020-03-01T00:00:00"/>
    <d v="2020-03-29T00:00:00"/>
    <n v="28"/>
    <n v="21"/>
  </r>
  <r>
    <n v="6001000160"/>
    <x v="0"/>
    <n v="1957"/>
    <s v="Korea"/>
    <x v="13"/>
    <m/>
    <d v="2020-03-01T00:00:00"/>
    <d v="2020-03-17T00:00:00"/>
    <n v="16"/>
    <n v="63"/>
  </r>
  <r>
    <n v="6001000161"/>
    <x v="1"/>
    <n v="1998"/>
    <s v="Korea"/>
    <x v="13"/>
    <m/>
    <d v="2020-03-01T00:00:00"/>
    <d v="2020-04-02T00:00:00"/>
    <n v="32"/>
    <n v="22"/>
  </r>
  <r>
    <n v="6001000162"/>
    <x v="1"/>
    <n v="1993"/>
    <s v="Korea"/>
    <x v="13"/>
    <m/>
    <d v="2020-03-01T00:00:00"/>
    <d v="2020-04-02T00:00:00"/>
    <n v="32"/>
    <n v="27"/>
  </r>
  <r>
    <n v="6001000163"/>
    <x v="0"/>
    <n v="1998"/>
    <s v="Korea"/>
    <x v="13"/>
    <m/>
    <d v="2020-03-01T00:00:00"/>
    <d v="2020-04-12T00:00:00"/>
    <n v="42"/>
    <n v="22"/>
  </r>
  <r>
    <n v="6001000164"/>
    <x v="1"/>
    <n v="1961"/>
    <s v="Korea"/>
    <x v="13"/>
    <m/>
    <d v="2020-03-01T00:00:00"/>
    <d v="2020-03-19T00:00:00"/>
    <n v="18"/>
    <n v="59"/>
  </r>
  <r>
    <n v="6001000165"/>
    <x v="1"/>
    <n v="2000"/>
    <s v="Korea"/>
    <x v="13"/>
    <m/>
    <d v="2020-03-01T00:00:00"/>
    <d v="2020-03-25T00:00:00"/>
    <n v="24"/>
    <n v="20"/>
  </r>
  <r>
    <n v="6001000166"/>
    <x v="1"/>
    <n v="2001"/>
    <s v="Korea"/>
    <x v="13"/>
    <m/>
    <d v="2020-03-01T00:00:00"/>
    <d v="2020-03-23T00:00:00"/>
    <n v="22"/>
    <n v="19"/>
  </r>
  <r>
    <n v="6001000167"/>
    <x v="1"/>
    <n v="1968"/>
    <s v="Korea"/>
    <x v="13"/>
    <m/>
    <d v="2020-03-01T00:00:00"/>
    <d v="2020-03-17T00:00:00"/>
    <n v="16"/>
    <n v="52"/>
  </r>
  <r>
    <n v="6001000168"/>
    <x v="0"/>
    <n v="1966"/>
    <s v="Korea"/>
    <x v="13"/>
    <m/>
    <d v="2020-03-01T00:00:00"/>
    <d v="2020-03-21T00:00:00"/>
    <n v="20"/>
    <n v="54"/>
  </r>
  <r>
    <n v="6001000169"/>
    <x v="1"/>
    <n v="1998"/>
    <s v="Korea"/>
    <x v="13"/>
    <m/>
    <d v="2020-03-01T00:00:00"/>
    <d v="2020-03-26T00:00:00"/>
    <n v="25"/>
    <n v="22"/>
  </r>
  <r>
    <n v="6001000170"/>
    <x v="1"/>
    <n v="1965"/>
    <s v="Korea"/>
    <x v="13"/>
    <m/>
    <d v="2020-03-01T00:00:00"/>
    <d v="2020-03-23T00:00:00"/>
    <n v="22"/>
    <n v="55"/>
  </r>
  <r>
    <n v="6001000171"/>
    <x v="1"/>
    <n v="1973"/>
    <s v="Korea"/>
    <x v="13"/>
    <m/>
    <d v="2020-03-01T00:00:00"/>
    <d v="2020-03-23T00:00:00"/>
    <n v="22"/>
    <n v="47"/>
  </r>
  <r>
    <n v="6001000172"/>
    <x v="0"/>
    <n v="1969"/>
    <s v="Korea"/>
    <x v="13"/>
    <m/>
    <d v="2020-03-01T00:00:00"/>
    <d v="2020-04-05T00:00:00"/>
    <n v="35"/>
    <n v="51"/>
  </r>
  <r>
    <n v="6001000173"/>
    <x v="1"/>
    <n v="1998"/>
    <s v="Korea"/>
    <x v="13"/>
    <m/>
    <d v="2020-03-01T00:00:00"/>
    <d v="2020-03-26T00:00:00"/>
    <n v="25"/>
    <n v="22"/>
  </r>
  <r>
    <n v="6001000174"/>
    <x v="1"/>
    <n v="2005"/>
    <s v="Korea"/>
    <x v="13"/>
    <m/>
    <d v="2020-03-01T00:00:00"/>
    <d v="2020-03-20T00:00:00"/>
    <n v="19"/>
    <n v="15"/>
  </r>
  <r>
    <n v="6001000175"/>
    <x v="1"/>
    <n v="1997"/>
    <s v="Korea"/>
    <x v="13"/>
    <m/>
    <d v="2020-03-01T00:00:00"/>
    <d v="2020-04-11T00:00:00"/>
    <n v="41"/>
    <n v="23"/>
  </r>
  <r>
    <n v="6001000176"/>
    <x v="0"/>
    <n v="1999"/>
    <s v="Korea"/>
    <x v="13"/>
    <m/>
    <d v="2020-03-01T00:00:00"/>
    <d v="2020-03-28T00:00:00"/>
    <n v="27"/>
    <n v="21"/>
  </r>
  <r>
    <n v="6001000177"/>
    <x v="0"/>
    <n v="1996"/>
    <s v="Korea"/>
    <x v="13"/>
    <m/>
    <d v="2020-03-01T00:00:00"/>
    <d v="2020-04-08T00:00:00"/>
    <n v="38"/>
    <n v="24"/>
  </r>
  <r>
    <n v="6001000178"/>
    <x v="1"/>
    <n v="1965"/>
    <s v="Korea"/>
    <x v="13"/>
    <m/>
    <d v="2020-03-01T00:00:00"/>
    <d v="2020-03-19T00:00:00"/>
    <n v="18"/>
    <n v="55"/>
  </r>
  <r>
    <n v="6001000179"/>
    <x v="1"/>
    <n v="1981"/>
    <s v="Korea"/>
    <x v="13"/>
    <m/>
    <d v="2020-03-01T00:00:00"/>
    <d v="2020-03-23T00:00:00"/>
    <n v="22"/>
    <n v="39"/>
  </r>
  <r>
    <n v="6001000180"/>
    <x v="1"/>
    <n v="1978"/>
    <s v="Korea"/>
    <x v="13"/>
    <m/>
    <d v="2020-03-01T00:00:00"/>
    <d v="2020-03-23T00:00:00"/>
    <n v="22"/>
    <n v="42"/>
  </r>
  <r>
    <n v="6001000181"/>
    <x v="1"/>
    <n v="1982"/>
    <s v="Korea"/>
    <x v="13"/>
    <m/>
    <d v="2020-03-01T00:00:00"/>
    <d v="2020-04-24T00:00:00"/>
    <n v="54"/>
    <n v="38"/>
  </r>
  <r>
    <n v="6001000182"/>
    <x v="0"/>
    <n v="1960"/>
    <s v="Korea"/>
    <x v="13"/>
    <m/>
    <d v="2020-03-01T00:00:00"/>
    <d v="2020-03-19T00:00:00"/>
    <n v="18"/>
    <n v="60"/>
  </r>
  <r>
    <n v="6001000183"/>
    <x v="0"/>
    <n v="1961"/>
    <s v="Korea"/>
    <x v="13"/>
    <m/>
    <d v="2020-03-01T00:00:00"/>
    <d v="2020-03-28T00:00:00"/>
    <n v="27"/>
    <n v="59"/>
  </r>
  <r>
    <n v="6001000184"/>
    <x v="0"/>
    <n v="1993"/>
    <s v="Korea"/>
    <x v="13"/>
    <m/>
    <d v="2020-03-01T00:00:00"/>
    <d v="2020-03-25T00:00:00"/>
    <n v="24"/>
    <n v="27"/>
  </r>
  <r>
    <n v="6001000185"/>
    <x v="1"/>
    <n v="1998"/>
    <s v="Korea"/>
    <x v="13"/>
    <m/>
    <d v="2020-03-01T00:00:00"/>
    <d v="2020-03-24T00:00:00"/>
    <n v="23"/>
    <n v="22"/>
  </r>
  <r>
    <n v="6001000186"/>
    <x v="1"/>
    <n v="1946"/>
    <s v="Korea"/>
    <x v="13"/>
    <m/>
    <d v="2020-03-01T00:00:00"/>
    <d v="2020-04-02T00:00:00"/>
    <n v="32"/>
    <n v="74"/>
  </r>
  <r>
    <n v="6001000187"/>
    <x v="0"/>
    <n v="1998"/>
    <s v="Korea"/>
    <x v="13"/>
    <m/>
    <d v="2020-03-01T00:00:00"/>
    <d v="2020-03-25T00:00:00"/>
    <n v="24"/>
    <n v="22"/>
  </r>
  <r>
    <n v="6001000188"/>
    <x v="0"/>
    <n v="1999"/>
    <s v="Korea"/>
    <x v="13"/>
    <m/>
    <d v="2020-03-01T00:00:00"/>
    <d v="2020-04-12T00:00:00"/>
    <n v="42"/>
    <n v="21"/>
  </r>
  <r>
    <n v="6001000189"/>
    <x v="0"/>
    <n v="1962"/>
    <s v="Korea"/>
    <x v="13"/>
    <m/>
    <d v="2020-03-01T00:00:00"/>
    <d v="2020-04-09T00:00:00"/>
    <n v="39"/>
    <n v="58"/>
  </r>
  <r>
    <n v="6001000190"/>
    <x v="0"/>
    <n v="1995"/>
    <s v="Korea"/>
    <x v="13"/>
    <m/>
    <d v="2020-03-01T00:00:00"/>
    <d v="2020-03-28T00:00:00"/>
    <n v="27"/>
    <n v="25"/>
  </r>
  <r>
    <n v="6001000191"/>
    <x v="1"/>
    <n v="1980"/>
    <s v="Korea"/>
    <x v="13"/>
    <m/>
    <d v="2020-03-01T00:00:00"/>
    <d v="2020-03-18T00:00:00"/>
    <n v="17"/>
    <n v="40"/>
  </r>
  <r>
    <n v="6001000192"/>
    <x v="1"/>
    <n v="1979"/>
    <s v="Korea"/>
    <x v="13"/>
    <m/>
    <d v="2020-03-01T00:00:00"/>
    <d v="2020-03-19T00:00:00"/>
    <n v="18"/>
    <n v="41"/>
  </r>
  <r>
    <n v="6001000193"/>
    <x v="0"/>
    <n v="1990"/>
    <s v="Korea"/>
    <x v="13"/>
    <m/>
    <d v="2020-03-01T00:00:00"/>
    <d v="2020-03-29T00:00:00"/>
    <n v="28"/>
    <n v="30"/>
  </r>
  <r>
    <n v="6001000194"/>
    <x v="1"/>
    <n v="1993"/>
    <s v="Korea"/>
    <x v="13"/>
    <m/>
    <d v="2020-03-01T00:00:00"/>
    <d v="2020-03-26T00:00:00"/>
    <n v="25"/>
    <n v="27"/>
  </r>
  <r>
    <n v="6001000195"/>
    <x v="0"/>
    <n v="1994"/>
    <s v="Korea"/>
    <x v="13"/>
    <m/>
    <d v="2020-03-01T00:00:00"/>
    <d v="2020-03-12T00:00:00"/>
    <n v="11"/>
    <n v="26"/>
  </r>
  <r>
    <n v="6001000196"/>
    <x v="1"/>
    <n v="1970"/>
    <s v="Korea"/>
    <x v="13"/>
    <m/>
    <d v="2020-03-01T00:00:00"/>
    <d v="2020-03-19T00:00:00"/>
    <n v="18"/>
    <n v="50"/>
  </r>
  <r>
    <n v="6001000197"/>
    <x v="1"/>
    <n v="1969"/>
    <s v="Korea"/>
    <x v="13"/>
    <m/>
    <d v="2020-03-01T00:00:00"/>
    <d v="2020-03-28T00:00:00"/>
    <n v="27"/>
    <n v="51"/>
  </r>
  <r>
    <n v="6001000198"/>
    <x v="1"/>
    <n v="1961"/>
    <s v="Korea"/>
    <x v="13"/>
    <m/>
    <d v="2020-03-01T00:00:00"/>
    <d v="2020-03-27T00:00:00"/>
    <n v="26"/>
    <n v="59"/>
  </r>
  <r>
    <n v="6001000199"/>
    <x v="1"/>
    <n v="1952"/>
    <s v="Korea"/>
    <x v="13"/>
    <m/>
    <d v="2020-03-01T00:00:00"/>
    <d v="2020-03-19T00:00:00"/>
    <n v="18"/>
    <n v="68"/>
  </r>
  <r>
    <n v="6001000200"/>
    <x v="0"/>
    <n v="1958"/>
    <s v="Korea"/>
    <x v="13"/>
    <m/>
    <d v="2020-03-01T00:00:00"/>
    <d v="2020-03-16T00:00:00"/>
    <n v="15"/>
    <n v="62"/>
  </r>
  <r>
    <n v="6001000201"/>
    <x v="1"/>
    <n v="1926"/>
    <s v="Korea"/>
    <x v="13"/>
    <m/>
    <d v="2020-03-01T00:00:00"/>
    <d v="2020-03-30T00:00:00"/>
    <n v="29"/>
    <n v="94"/>
  </r>
  <r>
    <n v="6001000202"/>
    <x v="1"/>
    <n v="1965"/>
    <s v="Korea"/>
    <x v="13"/>
    <m/>
    <d v="2020-03-02T00:00:00"/>
    <d v="2020-03-16T00:00:00"/>
    <n v="14"/>
    <n v="55"/>
  </r>
  <r>
    <n v="6001000203"/>
    <x v="1"/>
    <n v="1969"/>
    <s v="Korea"/>
    <x v="13"/>
    <m/>
    <d v="2020-03-02T00:00:00"/>
    <d v="2020-03-14T00:00:00"/>
    <n v="12"/>
    <n v="51"/>
  </r>
  <r>
    <n v="6001000204"/>
    <x v="1"/>
    <n v="1999"/>
    <s v="Korea"/>
    <x v="13"/>
    <m/>
    <d v="2020-03-02T00:00:00"/>
    <d v="2020-03-14T00:00:00"/>
    <n v="12"/>
    <n v="21"/>
  </r>
  <r>
    <n v="6001000205"/>
    <x v="0"/>
    <n v="1998"/>
    <s v="Korea"/>
    <x v="13"/>
    <m/>
    <d v="2020-03-02T00:00:00"/>
    <d v="2020-04-11T00:00:00"/>
    <n v="40"/>
    <n v="22"/>
  </r>
  <r>
    <n v="6001000206"/>
    <x v="1"/>
    <n v="1973"/>
    <s v="Korea"/>
    <x v="13"/>
    <m/>
    <d v="2020-03-02T00:00:00"/>
    <d v="2020-03-13T00:00:00"/>
    <n v="11"/>
    <n v="47"/>
  </r>
  <r>
    <n v="6001000207"/>
    <x v="0"/>
    <n v="1988"/>
    <s v="Korea"/>
    <x v="13"/>
    <m/>
    <d v="2020-03-02T00:00:00"/>
    <d v="2020-04-12T00:00:00"/>
    <n v="41"/>
    <n v="32"/>
  </r>
  <r>
    <n v="6001000208"/>
    <x v="1"/>
    <n v="1990"/>
    <s v="Korea"/>
    <x v="13"/>
    <m/>
    <d v="2020-03-02T00:00:00"/>
    <d v="2020-03-21T00:00:00"/>
    <n v="19"/>
    <n v="30"/>
  </r>
  <r>
    <n v="6001000209"/>
    <x v="1"/>
    <n v="1964"/>
    <s v="Korea"/>
    <x v="13"/>
    <m/>
    <d v="2020-03-02T00:00:00"/>
    <d v="2020-03-20T00:00:00"/>
    <n v="18"/>
    <n v="56"/>
  </r>
  <r>
    <n v="6001000210"/>
    <x v="1"/>
    <n v="1969"/>
    <s v="Korea"/>
    <x v="13"/>
    <m/>
    <d v="2020-03-02T00:00:00"/>
    <d v="2020-03-14T00:00:00"/>
    <n v="12"/>
    <n v="51"/>
  </r>
  <r>
    <n v="6001000211"/>
    <x v="1"/>
    <n v="1964"/>
    <s v="Korea"/>
    <x v="13"/>
    <m/>
    <d v="2020-03-02T00:00:00"/>
    <d v="2020-03-20T00:00:00"/>
    <n v="18"/>
    <n v="56"/>
  </r>
  <r>
    <n v="6001000212"/>
    <x v="1"/>
    <n v="1949"/>
    <s v="Korea"/>
    <x v="13"/>
    <m/>
    <d v="2020-03-02T00:00:00"/>
    <d v="2020-03-13T00:00:00"/>
    <n v="11"/>
    <n v="71"/>
  </r>
  <r>
    <n v="6001000213"/>
    <x v="1"/>
    <n v="1989"/>
    <s v="Korea"/>
    <x v="13"/>
    <m/>
    <d v="2020-03-02T00:00:00"/>
    <d v="2020-04-05T00:00:00"/>
    <n v="34"/>
    <n v="31"/>
  </r>
  <r>
    <n v="6001000214"/>
    <x v="1"/>
    <n v="1981"/>
    <s v="Korea"/>
    <x v="13"/>
    <m/>
    <d v="2020-03-02T00:00:00"/>
    <d v="2020-04-12T00:00:00"/>
    <n v="41"/>
    <n v="39"/>
  </r>
  <r>
    <n v="6001000215"/>
    <x v="1"/>
    <n v="1948"/>
    <s v="Korea"/>
    <x v="13"/>
    <m/>
    <d v="2020-03-02T00:00:00"/>
    <d v="2020-03-24T00:00:00"/>
    <n v="22"/>
    <n v="72"/>
  </r>
  <r>
    <n v="6001000216"/>
    <x v="0"/>
    <n v="1976"/>
    <s v="Korea"/>
    <x v="13"/>
    <m/>
    <d v="2020-03-02T00:00:00"/>
    <d v="2020-04-06T00:00:00"/>
    <n v="35"/>
    <n v="44"/>
  </r>
  <r>
    <n v="6001000217"/>
    <x v="1"/>
    <n v="1980"/>
    <s v="Korea"/>
    <x v="13"/>
    <m/>
    <d v="2020-03-02T00:00:00"/>
    <d v="2020-03-22T00:00:00"/>
    <n v="20"/>
    <n v="40"/>
  </r>
  <r>
    <n v="6001000218"/>
    <x v="1"/>
    <n v="1988"/>
    <s v="Korea"/>
    <x v="13"/>
    <m/>
    <d v="2020-03-02T00:00:00"/>
    <d v="2020-03-26T00:00:00"/>
    <n v="24"/>
    <n v="32"/>
  </r>
  <r>
    <n v="6001000219"/>
    <x v="1"/>
    <n v="1965"/>
    <s v="Korea"/>
    <x v="13"/>
    <m/>
    <d v="2020-03-02T00:00:00"/>
    <d v="2020-03-25T00:00:00"/>
    <n v="23"/>
    <n v="55"/>
  </r>
  <r>
    <n v="6001000220"/>
    <x v="1"/>
    <n v="1981"/>
    <s v="Korea"/>
    <x v="13"/>
    <m/>
    <d v="2020-03-02T00:00:00"/>
    <d v="2020-04-09T00:00:00"/>
    <n v="38"/>
    <n v="39"/>
  </r>
  <r>
    <n v="6001000221"/>
    <x v="1"/>
    <n v="1979"/>
    <s v="Korea"/>
    <x v="13"/>
    <m/>
    <d v="2020-03-02T00:00:00"/>
    <d v="2020-03-25T00:00:00"/>
    <n v="23"/>
    <n v="41"/>
  </r>
  <r>
    <n v="6001000222"/>
    <x v="1"/>
    <n v="1932"/>
    <s v="Korea"/>
    <x v="13"/>
    <m/>
    <d v="2020-03-02T00:00:00"/>
    <d v="2020-05-18T00:00:00"/>
    <n v="77"/>
    <n v="88"/>
  </r>
  <r>
    <n v="6001000223"/>
    <x v="1"/>
    <n v="1935"/>
    <s v="Korea"/>
    <x v="13"/>
    <m/>
    <d v="2020-03-02T00:00:00"/>
    <d v="2020-03-30T00:00:00"/>
    <n v="28"/>
    <n v="85"/>
  </r>
  <r>
    <n v="6001000224"/>
    <x v="1"/>
    <n v="1981"/>
    <s v="Korea"/>
    <x v="13"/>
    <m/>
    <d v="2020-03-02T00:00:00"/>
    <d v="2020-03-25T00:00:00"/>
    <n v="23"/>
    <n v="39"/>
  </r>
  <r>
    <n v="6001000225"/>
    <x v="1"/>
    <n v="1963"/>
    <s v="Korea"/>
    <x v="13"/>
    <m/>
    <d v="2020-03-02T00:00:00"/>
    <d v="2020-03-13T00:00:00"/>
    <n v="11"/>
    <n v="57"/>
  </r>
  <r>
    <n v="6001000226"/>
    <x v="1"/>
    <n v="1969"/>
    <s v="Korea"/>
    <x v="13"/>
    <m/>
    <d v="2020-03-02T00:00:00"/>
    <d v="2020-04-10T00:00:00"/>
    <n v="39"/>
    <n v="51"/>
  </r>
  <r>
    <n v="6001000227"/>
    <x v="1"/>
    <n v="1966"/>
    <s v="Korea"/>
    <x v="13"/>
    <m/>
    <d v="2020-03-02T00:00:00"/>
    <d v="2020-03-25T00:00:00"/>
    <n v="23"/>
    <n v="54"/>
  </r>
  <r>
    <n v="6001000228"/>
    <x v="1"/>
    <n v="1964"/>
    <s v="Korea"/>
    <x v="13"/>
    <m/>
    <d v="2020-03-02T00:00:00"/>
    <d v="2020-03-18T00:00:00"/>
    <n v="16"/>
    <n v="56"/>
  </r>
  <r>
    <n v="6001000229"/>
    <x v="1"/>
    <n v="1974"/>
    <s v="Korea"/>
    <x v="13"/>
    <m/>
    <d v="2020-03-02T00:00:00"/>
    <d v="2020-03-18T00:00:00"/>
    <n v="16"/>
    <n v="46"/>
  </r>
  <r>
    <n v="6001000230"/>
    <x v="1"/>
    <n v="1999"/>
    <s v="Korea"/>
    <x v="13"/>
    <m/>
    <d v="2020-03-03T00:00:00"/>
    <d v="2020-03-14T00:00:00"/>
    <n v="11"/>
    <n v="21"/>
  </r>
  <r>
    <n v="6001000231"/>
    <x v="1"/>
    <n v="1983"/>
    <s v="Korea"/>
    <x v="13"/>
    <m/>
    <d v="2020-03-03T00:00:00"/>
    <d v="2020-03-23T00:00:00"/>
    <n v="20"/>
    <n v="37"/>
  </r>
  <r>
    <n v="6001000232"/>
    <x v="0"/>
    <n v="2010"/>
    <s v="Korea"/>
    <x v="13"/>
    <m/>
    <d v="2020-03-03T00:00:00"/>
    <d v="2020-03-23T00:00:00"/>
    <n v="20"/>
    <n v="10"/>
  </r>
  <r>
    <n v="6001000233"/>
    <x v="1"/>
    <n v="1933"/>
    <s v="Korea"/>
    <x v="13"/>
    <m/>
    <d v="2020-03-03T00:00:00"/>
    <d v="2020-04-11T00:00:00"/>
    <n v="39"/>
    <n v="87"/>
  </r>
  <r>
    <n v="6001000234"/>
    <x v="0"/>
    <n v="1964"/>
    <s v="Korea"/>
    <x v="13"/>
    <m/>
    <d v="2020-03-03T00:00:00"/>
    <d v="2020-03-22T00:00:00"/>
    <n v="19"/>
    <n v="56"/>
  </r>
  <r>
    <n v="6001000235"/>
    <x v="1"/>
    <n v="1995"/>
    <s v="Korea"/>
    <x v="13"/>
    <m/>
    <d v="2020-03-03T00:00:00"/>
    <d v="2020-04-02T00:00:00"/>
    <n v="30"/>
    <n v="25"/>
  </r>
  <r>
    <n v="6001000236"/>
    <x v="0"/>
    <n v="1957"/>
    <s v="Korea"/>
    <x v="13"/>
    <m/>
    <d v="2020-03-03T00:00:00"/>
    <d v="2020-04-09T00:00:00"/>
    <n v="37"/>
    <n v="63"/>
  </r>
  <r>
    <n v="6001000237"/>
    <x v="1"/>
    <n v="1972"/>
    <s v="Korea"/>
    <x v="13"/>
    <m/>
    <d v="2020-03-03T00:00:00"/>
    <d v="2020-03-19T00:00:00"/>
    <n v="16"/>
    <n v="48"/>
  </r>
  <r>
    <n v="6001000238"/>
    <x v="0"/>
    <n v="1972"/>
    <s v="Korea"/>
    <x v="13"/>
    <m/>
    <d v="2020-03-03T00:00:00"/>
    <d v="2020-04-17T00:00:00"/>
    <n v="45"/>
    <n v="48"/>
  </r>
  <r>
    <n v="6001000239"/>
    <x v="1"/>
    <n v="1995"/>
    <s v="Korea"/>
    <x v="13"/>
    <m/>
    <d v="2020-03-03T00:00:00"/>
    <d v="2020-03-19T00:00:00"/>
    <n v="16"/>
    <n v="25"/>
  </r>
  <r>
    <n v="6001000240"/>
    <x v="1"/>
    <n v="1970"/>
    <s v="Korea"/>
    <x v="13"/>
    <m/>
    <d v="2020-03-03T00:00:00"/>
    <d v="2020-03-29T00:00:00"/>
    <n v="26"/>
    <n v="50"/>
  </r>
  <r>
    <n v="6001000241"/>
    <x v="0"/>
    <n v="1993"/>
    <s v="Korea"/>
    <x v="13"/>
    <m/>
    <d v="2020-03-03T00:00:00"/>
    <d v="2020-03-27T00:00:00"/>
    <n v="24"/>
    <n v="27"/>
  </r>
  <r>
    <n v="6001000242"/>
    <x v="1"/>
    <n v="1995"/>
    <s v="Korea"/>
    <x v="13"/>
    <m/>
    <d v="2020-03-03T00:00:00"/>
    <d v="2020-03-19T00:00:00"/>
    <n v="16"/>
    <n v="25"/>
  </r>
  <r>
    <n v="6001000243"/>
    <x v="0"/>
    <n v="1981"/>
    <s v="Korea"/>
    <x v="13"/>
    <m/>
    <d v="2020-03-03T00:00:00"/>
    <d v="2020-03-29T00:00:00"/>
    <n v="26"/>
    <n v="39"/>
  </r>
  <r>
    <n v="6001000244"/>
    <x v="1"/>
    <n v="1972"/>
    <s v="Korea"/>
    <x v="13"/>
    <m/>
    <d v="2020-03-03T00:00:00"/>
    <d v="2020-03-25T00:00:00"/>
    <n v="22"/>
    <n v="48"/>
  </r>
  <r>
    <n v="6001000245"/>
    <x v="1"/>
    <n v="1963"/>
    <s v="Korea"/>
    <x v="13"/>
    <m/>
    <d v="2020-03-03T00:00:00"/>
    <d v="2020-03-24T00:00:00"/>
    <n v="21"/>
    <n v="57"/>
  </r>
  <r>
    <n v="6001000246"/>
    <x v="1"/>
    <n v="1973"/>
    <s v="Korea"/>
    <x v="13"/>
    <m/>
    <d v="2020-03-03T00:00:00"/>
    <d v="2020-03-19T00:00:00"/>
    <n v="16"/>
    <n v="47"/>
  </r>
  <r>
    <n v="6001000247"/>
    <x v="0"/>
    <n v="2009"/>
    <s v="Korea"/>
    <x v="13"/>
    <m/>
    <d v="2020-03-03T00:00:00"/>
    <d v="2020-03-14T00:00:00"/>
    <n v="11"/>
    <n v="11"/>
  </r>
  <r>
    <n v="6001000248"/>
    <x v="0"/>
    <n v="1997"/>
    <s v="Korea"/>
    <x v="13"/>
    <m/>
    <d v="2020-03-03T00:00:00"/>
    <d v="2020-03-20T00:00:00"/>
    <n v="17"/>
    <n v="23"/>
  </r>
  <r>
    <n v="6001000249"/>
    <x v="1"/>
    <n v="1968"/>
    <s v="Korea"/>
    <x v="13"/>
    <m/>
    <d v="2020-03-03T00:00:00"/>
    <d v="2020-03-19T00:00:00"/>
    <n v="16"/>
    <n v="52"/>
  </r>
  <r>
    <n v="6001000250"/>
    <x v="1"/>
    <n v="1976"/>
    <s v="Korea"/>
    <x v="13"/>
    <m/>
    <d v="2020-03-03T00:00:00"/>
    <d v="2020-03-19T00:00:00"/>
    <n v="16"/>
    <n v="44"/>
  </r>
  <r>
    <n v="6001000251"/>
    <x v="1"/>
    <n v="1974"/>
    <s v="Korea"/>
    <x v="13"/>
    <m/>
    <d v="2020-03-03T00:00:00"/>
    <d v="2020-04-13T00:00:00"/>
    <n v="41"/>
    <n v="46"/>
  </r>
  <r>
    <n v="6001000252"/>
    <x v="1"/>
    <n v="1981"/>
    <s v="Korea"/>
    <x v="13"/>
    <m/>
    <d v="2020-03-03T00:00:00"/>
    <d v="2020-03-22T00:00:00"/>
    <n v="19"/>
    <n v="39"/>
  </r>
  <r>
    <n v="6001000253"/>
    <x v="1"/>
    <n v="1977"/>
    <s v="Korea"/>
    <x v="13"/>
    <m/>
    <d v="2020-03-03T00:00:00"/>
    <d v="2020-03-27T00:00:00"/>
    <n v="24"/>
    <n v="43"/>
  </r>
  <r>
    <n v="6001000254"/>
    <x v="1"/>
    <n v="1969"/>
    <s v="Korea"/>
    <x v="13"/>
    <m/>
    <d v="2020-03-03T00:00:00"/>
    <d v="2020-03-24T00:00:00"/>
    <n v="21"/>
    <n v="51"/>
  </r>
  <r>
    <n v="6001000255"/>
    <x v="1"/>
    <n v="1992"/>
    <s v="Korea"/>
    <x v="13"/>
    <m/>
    <d v="2020-03-03T00:00:00"/>
    <d v="2020-03-20T00:00:00"/>
    <n v="17"/>
    <n v="28"/>
  </r>
  <r>
    <n v="6001000256"/>
    <x v="1"/>
    <n v="1994"/>
    <s v="Korea"/>
    <x v="13"/>
    <m/>
    <d v="2020-03-03T00:00:00"/>
    <d v="2020-03-27T00:00:00"/>
    <n v="24"/>
    <n v="26"/>
  </r>
  <r>
    <n v="6001000257"/>
    <x v="1"/>
    <n v="1996"/>
    <s v="Korea"/>
    <x v="13"/>
    <m/>
    <d v="2020-03-03T00:00:00"/>
    <d v="2020-03-19T00:00:00"/>
    <n v="16"/>
    <n v="24"/>
  </r>
  <r>
    <n v="6001000258"/>
    <x v="1"/>
    <n v="1995"/>
    <s v="Korea"/>
    <x v="13"/>
    <m/>
    <d v="2020-03-03T00:00:00"/>
    <d v="2020-03-26T00:00:00"/>
    <n v="23"/>
    <n v="25"/>
  </r>
  <r>
    <n v="6001000259"/>
    <x v="1"/>
    <n v="1994"/>
    <s v="Korea"/>
    <x v="13"/>
    <m/>
    <d v="2020-03-03T00:00:00"/>
    <d v="2020-03-20T00:00:00"/>
    <n v="17"/>
    <n v="26"/>
  </r>
  <r>
    <n v="6001000260"/>
    <x v="1"/>
    <n v="1996"/>
    <s v="Korea"/>
    <x v="13"/>
    <m/>
    <d v="2020-03-03T00:00:00"/>
    <d v="2020-03-27T00:00:00"/>
    <n v="24"/>
    <n v="24"/>
  </r>
  <r>
    <n v="6001000261"/>
    <x v="1"/>
    <n v="1952"/>
    <s v="Korea"/>
    <x v="13"/>
    <m/>
    <d v="2020-03-03T00:00:00"/>
    <d v="2020-03-24T00:00:00"/>
    <n v="21"/>
    <n v="68"/>
  </r>
  <r>
    <n v="6001000262"/>
    <x v="1"/>
    <n v="1961"/>
    <s v="Korea"/>
    <x v="13"/>
    <m/>
    <d v="2020-03-03T00:00:00"/>
    <d v="2020-03-12T00:00:00"/>
    <n v="9"/>
    <n v="59"/>
  </r>
  <r>
    <n v="6001000263"/>
    <x v="0"/>
    <n v="1996"/>
    <s v="Korea"/>
    <x v="13"/>
    <m/>
    <d v="2020-03-03T00:00:00"/>
    <d v="2020-03-20T00:00:00"/>
    <n v="17"/>
    <n v="24"/>
  </r>
  <r>
    <n v="6001000264"/>
    <x v="1"/>
    <n v="2000"/>
    <s v="Korea"/>
    <x v="13"/>
    <m/>
    <d v="2020-03-03T00:00:00"/>
    <d v="2020-03-27T00:00:00"/>
    <n v="24"/>
    <n v="20"/>
  </r>
  <r>
    <n v="6001000265"/>
    <x v="1"/>
    <n v="1996"/>
    <s v="Korea"/>
    <x v="13"/>
    <m/>
    <d v="2020-03-03T00:00:00"/>
    <d v="2020-03-19T00:00:00"/>
    <n v="16"/>
    <n v="24"/>
  </r>
  <r>
    <n v="6001000266"/>
    <x v="0"/>
    <n v="1972"/>
    <s v="Korea"/>
    <x v="13"/>
    <m/>
    <d v="2020-03-03T00:00:00"/>
    <d v="2020-03-20T00:00:00"/>
    <n v="17"/>
    <n v="48"/>
  </r>
  <r>
    <n v="6001000267"/>
    <x v="0"/>
    <n v="1965"/>
    <s v="Korea"/>
    <x v="13"/>
    <m/>
    <d v="2020-03-03T00:00:00"/>
    <d v="2020-03-20T00:00:00"/>
    <n v="17"/>
    <n v="55"/>
  </r>
  <r>
    <n v="6001000268"/>
    <x v="1"/>
    <n v="1940"/>
    <s v="Korea"/>
    <x v="13"/>
    <m/>
    <d v="2020-03-03T00:00:00"/>
    <d v="2020-03-19T00:00:00"/>
    <n v="16"/>
    <n v="80"/>
  </r>
  <r>
    <n v="6001000269"/>
    <x v="1"/>
    <n v="1963"/>
    <s v="Korea"/>
    <x v="13"/>
    <m/>
    <d v="2020-03-03T00:00:00"/>
    <d v="2020-03-29T00:00:00"/>
    <n v="26"/>
    <n v="57"/>
  </r>
  <r>
    <n v="6001000270"/>
    <x v="1"/>
    <n v="1978"/>
    <s v="Korea"/>
    <x v="13"/>
    <m/>
    <d v="2020-03-03T00:00:00"/>
    <d v="2020-03-19T00:00:00"/>
    <n v="16"/>
    <n v="42"/>
  </r>
  <r>
    <n v="6001000271"/>
    <x v="1"/>
    <n v="1976"/>
    <s v="Korea"/>
    <x v="13"/>
    <m/>
    <d v="2020-03-03T00:00:00"/>
    <d v="2020-04-06T00:00:00"/>
    <n v="34"/>
    <n v="44"/>
  </r>
  <r>
    <n v="6001000272"/>
    <x v="1"/>
    <n v="1973"/>
    <s v="Korea"/>
    <x v="13"/>
    <m/>
    <d v="2020-03-03T00:00:00"/>
    <d v="2020-03-21T00:00:00"/>
    <n v="18"/>
    <n v="47"/>
  </r>
  <r>
    <n v="6001000273"/>
    <x v="1"/>
    <n v="1998"/>
    <s v="Korea"/>
    <x v="13"/>
    <m/>
    <d v="2020-03-03T00:00:00"/>
    <d v="2020-03-27T00:00:00"/>
    <n v="24"/>
    <n v="22"/>
  </r>
  <r>
    <n v="6001000274"/>
    <x v="0"/>
    <n v="1997"/>
    <s v="Korea"/>
    <x v="13"/>
    <m/>
    <d v="2020-03-03T00:00:00"/>
    <d v="2020-03-27T00:00:00"/>
    <n v="24"/>
    <n v="23"/>
  </r>
  <r>
    <n v="6001000275"/>
    <x v="1"/>
    <n v="1967"/>
    <s v="Korea"/>
    <x v="13"/>
    <m/>
    <d v="2020-03-03T00:00:00"/>
    <d v="2020-03-19T00:00:00"/>
    <n v="16"/>
    <n v="53"/>
  </r>
  <r>
    <n v="6001000276"/>
    <x v="0"/>
    <n v="1997"/>
    <s v="Korea"/>
    <x v="13"/>
    <m/>
    <d v="2020-03-03T00:00:00"/>
    <d v="2020-03-20T00:00:00"/>
    <n v="17"/>
    <n v="23"/>
  </r>
  <r>
    <n v="6001000277"/>
    <x v="1"/>
    <n v="1998"/>
    <s v="Korea"/>
    <x v="13"/>
    <m/>
    <d v="2020-03-03T00:00:00"/>
    <d v="2020-03-27T00:00:00"/>
    <n v="24"/>
    <n v="22"/>
  </r>
  <r>
    <n v="6001000278"/>
    <x v="1"/>
    <n v="1996"/>
    <s v="Korea"/>
    <x v="13"/>
    <m/>
    <d v="2020-03-03T00:00:00"/>
    <d v="2020-03-25T00:00:00"/>
    <n v="22"/>
    <n v="24"/>
  </r>
  <r>
    <n v="6001000279"/>
    <x v="0"/>
    <n v="1995"/>
    <s v="Korea"/>
    <x v="13"/>
    <m/>
    <d v="2020-03-03T00:00:00"/>
    <d v="2020-03-22T00:00:00"/>
    <n v="19"/>
    <n v="25"/>
  </r>
  <r>
    <n v="6001000280"/>
    <x v="1"/>
    <n v="1965"/>
    <s v="Korea"/>
    <x v="13"/>
    <m/>
    <d v="2020-03-03T00:00:00"/>
    <d v="2020-03-27T00:00:00"/>
    <n v="24"/>
    <n v="55"/>
  </r>
  <r>
    <n v="6001000282"/>
    <x v="1"/>
    <n v="1984"/>
    <s v="Korea"/>
    <x v="13"/>
    <m/>
    <d v="2020-03-03T00:00:00"/>
    <d v="2020-03-12T00:00:00"/>
    <n v="9"/>
    <n v="36"/>
  </r>
  <r>
    <n v="6001000283"/>
    <x v="0"/>
    <n v="1957"/>
    <s v="Korea"/>
    <x v="13"/>
    <m/>
    <d v="2020-03-03T00:00:00"/>
    <d v="2020-03-24T00:00:00"/>
    <n v="21"/>
    <n v="63"/>
  </r>
  <r>
    <n v="6001000284"/>
    <x v="1"/>
    <n v="1996"/>
    <s v="Korea"/>
    <x v="13"/>
    <m/>
    <d v="2020-03-03T00:00:00"/>
    <d v="2020-03-27T00:00:00"/>
    <n v="24"/>
    <n v="24"/>
  </r>
  <r>
    <n v="6001000286"/>
    <x v="1"/>
    <n v="1939"/>
    <s v="Korea"/>
    <x v="13"/>
    <m/>
    <d v="2020-03-03T00:00:00"/>
    <d v="2020-03-26T00:00:00"/>
    <n v="23"/>
    <n v="81"/>
  </r>
  <r>
    <n v="6001000287"/>
    <x v="0"/>
    <n v="1984"/>
    <s v="Korea"/>
    <x v="13"/>
    <m/>
    <d v="2020-03-03T00:00:00"/>
    <d v="2020-03-26T00:00:00"/>
    <n v="23"/>
    <n v="36"/>
  </r>
  <r>
    <n v="6001000288"/>
    <x v="1"/>
    <n v="1998"/>
    <s v="Korea"/>
    <x v="13"/>
    <m/>
    <d v="2020-03-03T00:00:00"/>
    <d v="2020-04-06T00:00:00"/>
    <n v="34"/>
    <n v="22"/>
  </r>
  <r>
    <n v="6001000289"/>
    <x v="1"/>
    <n v="1942"/>
    <s v="Korea"/>
    <x v="13"/>
    <m/>
    <d v="2020-03-03T00:00:00"/>
    <d v="2020-03-20T00:00:00"/>
    <n v="17"/>
    <n v="78"/>
  </r>
  <r>
    <n v="6001000290"/>
    <x v="1"/>
    <n v="1998"/>
    <s v="Korea"/>
    <x v="13"/>
    <m/>
    <d v="2020-03-03T00:00:00"/>
    <d v="2020-03-19T00:00:00"/>
    <n v="16"/>
    <n v="22"/>
  </r>
  <r>
    <n v="6001000291"/>
    <x v="1"/>
    <n v="1996"/>
    <s v="Korea"/>
    <x v="13"/>
    <m/>
    <d v="2020-03-03T00:00:00"/>
    <d v="2020-03-16T00:00:00"/>
    <n v="13"/>
    <n v="24"/>
  </r>
  <r>
    <n v="6001000292"/>
    <x v="1"/>
    <n v="1964"/>
    <s v="Korea"/>
    <x v="13"/>
    <m/>
    <d v="2020-03-04T00:00:00"/>
    <d v="2020-03-16T00:00:00"/>
    <n v="12"/>
    <n v="56"/>
  </r>
  <r>
    <n v="6001000293"/>
    <x v="1"/>
    <n v="1925"/>
    <s v="Korea"/>
    <x v="13"/>
    <m/>
    <d v="2020-03-04T00:00:00"/>
    <d v="2020-04-01T00:00:00"/>
    <n v="28"/>
    <n v="95"/>
  </r>
  <r>
    <n v="6001000294"/>
    <x v="0"/>
    <n v="2001"/>
    <s v="Korea"/>
    <x v="13"/>
    <m/>
    <d v="2020-03-04T00:00:00"/>
    <d v="2020-03-17T00:00:00"/>
    <n v="13"/>
    <n v="19"/>
  </r>
  <r>
    <n v="6001000295"/>
    <x v="1"/>
    <n v="1965"/>
    <s v="Korea"/>
    <x v="13"/>
    <m/>
    <d v="2020-03-04T00:00:00"/>
    <d v="2020-03-20T00:00:00"/>
    <n v="16"/>
    <n v="55"/>
  </r>
  <r>
    <n v="6001000296"/>
    <x v="1"/>
    <n v="1972"/>
    <s v="Korea"/>
    <x v="13"/>
    <m/>
    <d v="2020-03-04T00:00:00"/>
    <d v="2020-03-27T00:00:00"/>
    <n v="23"/>
    <n v="48"/>
  </r>
  <r>
    <n v="6001000297"/>
    <x v="0"/>
    <n v="1970"/>
    <s v="Korea"/>
    <x v="13"/>
    <m/>
    <d v="2020-03-04T00:00:00"/>
    <d v="2020-03-20T00:00:00"/>
    <n v="16"/>
    <n v="50"/>
  </r>
  <r>
    <n v="6001000298"/>
    <x v="1"/>
    <n v="1975"/>
    <s v="Korea"/>
    <x v="13"/>
    <m/>
    <d v="2020-03-04T00:00:00"/>
    <d v="2020-03-19T00:00:00"/>
    <n v="15"/>
    <n v="45"/>
  </r>
  <r>
    <n v="6001000299"/>
    <x v="0"/>
    <n v="2000"/>
    <s v="Korea"/>
    <x v="13"/>
    <m/>
    <d v="2020-03-04T00:00:00"/>
    <d v="2020-04-12T00:00:00"/>
    <n v="39"/>
    <n v="20"/>
  </r>
  <r>
    <n v="6001000300"/>
    <x v="0"/>
    <n v="2000"/>
    <s v="Korea"/>
    <x v="13"/>
    <m/>
    <d v="2020-03-04T00:00:00"/>
    <d v="2020-03-27T00:00:00"/>
    <n v="23"/>
    <n v="20"/>
  </r>
  <r>
    <n v="6001000301"/>
    <x v="1"/>
    <n v="1999"/>
    <s v="Korea"/>
    <x v="13"/>
    <m/>
    <d v="2020-03-04T00:00:00"/>
    <d v="2020-03-21T00:00:00"/>
    <n v="17"/>
    <n v="21"/>
  </r>
  <r>
    <n v="6001000302"/>
    <x v="1"/>
    <n v="1969"/>
    <s v="Korea"/>
    <x v="13"/>
    <m/>
    <d v="2020-03-04T00:00:00"/>
    <d v="2020-03-13T00:00:00"/>
    <n v="9"/>
    <n v="51"/>
  </r>
  <r>
    <n v="6001000303"/>
    <x v="0"/>
    <n v="2000"/>
    <s v="Korea"/>
    <x v="13"/>
    <m/>
    <d v="2020-03-04T00:00:00"/>
    <d v="2020-03-23T00:00:00"/>
    <n v="19"/>
    <n v="20"/>
  </r>
  <r>
    <n v="6001000304"/>
    <x v="1"/>
    <n v="1981"/>
    <s v="Korea"/>
    <x v="13"/>
    <m/>
    <d v="2020-03-04T00:00:00"/>
    <d v="2020-04-08T00:00:00"/>
    <n v="35"/>
    <n v="39"/>
  </r>
  <r>
    <n v="6001000305"/>
    <x v="1"/>
    <n v="1965"/>
    <s v="Korea"/>
    <x v="13"/>
    <m/>
    <d v="2020-03-04T00:00:00"/>
    <d v="2020-03-13T00:00:00"/>
    <n v="9"/>
    <n v="55"/>
  </r>
  <r>
    <n v="6001000306"/>
    <x v="1"/>
    <n v="1962"/>
    <s v="Korea"/>
    <x v="13"/>
    <m/>
    <d v="2020-03-04T00:00:00"/>
    <d v="2020-03-15T00:00:00"/>
    <n v="11"/>
    <n v="58"/>
  </r>
  <r>
    <n v="6001000307"/>
    <x v="1"/>
    <n v="1975"/>
    <s v="Korea"/>
    <x v="13"/>
    <m/>
    <d v="2020-03-04T00:00:00"/>
    <d v="2020-03-29T00:00:00"/>
    <n v="25"/>
    <n v="45"/>
  </r>
  <r>
    <n v="6001000308"/>
    <x v="0"/>
    <n v="1995"/>
    <s v="Korea"/>
    <x v="13"/>
    <m/>
    <d v="2020-03-04T00:00:00"/>
    <d v="2020-03-26T00:00:00"/>
    <n v="22"/>
    <n v="25"/>
  </r>
  <r>
    <n v="6001000309"/>
    <x v="0"/>
    <n v="1966"/>
    <s v="Korea"/>
    <x v="13"/>
    <m/>
    <d v="2020-03-04T00:00:00"/>
    <d v="2020-03-13T00:00:00"/>
    <n v="9"/>
    <n v="54"/>
  </r>
  <r>
    <n v="6001000310"/>
    <x v="0"/>
    <n v="1964"/>
    <s v="Korea"/>
    <x v="13"/>
    <m/>
    <d v="2020-03-04T00:00:00"/>
    <d v="2020-03-20T00:00:00"/>
    <n v="16"/>
    <n v="56"/>
  </r>
  <r>
    <n v="6001000311"/>
    <x v="1"/>
    <n v="1950"/>
    <s v="Korea"/>
    <x v="13"/>
    <m/>
    <d v="2020-03-04T00:00:00"/>
    <d v="2020-03-28T00:00:00"/>
    <n v="24"/>
    <n v="70"/>
  </r>
  <r>
    <n v="6001000312"/>
    <x v="1"/>
    <n v="1968"/>
    <s v="Korea"/>
    <x v="13"/>
    <m/>
    <d v="2020-03-04T00:00:00"/>
    <d v="2020-03-14T00:00:00"/>
    <n v="10"/>
    <n v="52"/>
  </r>
  <r>
    <n v="6001000313"/>
    <x v="1"/>
    <n v="1969"/>
    <s v="Korea"/>
    <x v="13"/>
    <m/>
    <d v="2020-03-04T00:00:00"/>
    <d v="2020-03-19T00:00:00"/>
    <n v="15"/>
    <n v="51"/>
  </r>
  <r>
    <n v="6001000314"/>
    <x v="0"/>
    <n v="1996"/>
    <s v="Korea"/>
    <x v="13"/>
    <m/>
    <d v="2020-03-04T00:00:00"/>
    <d v="2020-03-21T00:00:00"/>
    <n v="17"/>
    <n v="24"/>
  </r>
  <r>
    <n v="6001000315"/>
    <x v="0"/>
    <n v="1995"/>
    <s v="Korea"/>
    <x v="13"/>
    <m/>
    <d v="2020-03-04T00:00:00"/>
    <d v="2020-03-17T00:00:00"/>
    <n v="13"/>
    <n v="25"/>
  </r>
  <r>
    <n v="6001000316"/>
    <x v="0"/>
    <n v="1996"/>
    <s v="Korea"/>
    <x v="13"/>
    <m/>
    <d v="2020-03-04T00:00:00"/>
    <d v="2020-04-05T00:00:00"/>
    <n v="32"/>
    <n v="24"/>
  </r>
  <r>
    <n v="6001000317"/>
    <x v="1"/>
    <n v="1952"/>
    <s v="Korea"/>
    <x v="13"/>
    <m/>
    <d v="2020-03-04T00:00:00"/>
    <d v="2020-03-14T00:00:00"/>
    <n v="10"/>
    <n v="68"/>
  </r>
  <r>
    <n v="6001000318"/>
    <x v="1"/>
    <n v="1974"/>
    <s v="Korea"/>
    <x v="13"/>
    <m/>
    <d v="2020-03-04T00:00:00"/>
    <d v="2020-03-20T00:00:00"/>
    <n v="16"/>
    <n v="46"/>
  </r>
  <r>
    <n v="6001000319"/>
    <x v="1"/>
    <n v="1996"/>
    <s v="Korea"/>
    <x v="13"/>
    <m/>
    <d v="2020-03-04T00:00:00"/>
    <d v="2020-03-22T00:00:00"/>
    <n v="18"/>
    <n v="24"/>
  </r>
  <r>
    <n v="6001000320"/>
    <x v="1"/>
    <n v="1980"/>
    <s v="Korea"/>
    <x v="13"/>
    <m/>
    <d v="2020-03-04T00:00:00"/>
    <d v="2020-03-20T00:00:00"/>
    <n v="16"/>
    <n v="40"/>
  </r>
  <r>
    <n v="6001000321"/>
    <x v="1"/>
    <n v="1980"/>
    <s v="Korea"/>
    <x v="13"/>
    <m/>
    <d v="2020-03-04T00:00:00"/>
    <d v="2020-03-13T00:00:00"/>
    <n v="9"/>
    <n v="40"/>
  </r>
  <r>
    <n v="6001000322"/>
    <x v="1"/>
    <n v="1996"/>
    <s v="Korea"/>
    <x v="13"/>
    <m/>
    <d v="2020-03-04T00:00:00"/>
    <d v="2020-03-16T00:00:00"/>
    <n v="12"/>
    <n v="24"/>
  </r>
  <r>
    <n v="6001000323"/>
    <x v="1"/>
    <n v="1993"/>
    <s v="Korea"/>
    <x v="13"/>
    <m/>
    <d v="2020-03-04T00:00:00"/>
    <d v="2020-03-22T00:00:00"/>
    <n v="18"/>
    <n v="27"/>
  </r>
  <r>
    <n v="6001000324"/>
    <x v="0"/>
    <n v="1999"/>
    <s v="Korea"/>
    <x v="13"/>
    <m/>
    <d v="2020-03-04T00:00:00"/>
    <d v="2020-03-15T00:00:00"/>
    <n v="11"/>
    <n v="21"/>
  </r>
  <r>
    <n v="6001000325"/>
    <x v="1"/>
    <n v="1996"/>
    <s v="Korea"/>
    <x v="13"/>
    <m/>
    <d v="2020-03-04T00:00:00"/>
    <d v="2020-03-14T00:00:00"/>
    <n v="10"/>
    <n v="24"/>
  </r>
  <r>
    <n v="6001000326"/>
    <x v="1"/>
    <n v="1999"/>
    <s v="Korea"/>
    <x v="13"/>
    <m/>
    <d v="2020-03-04T00:00:00"/>
    <d v="2020-03-20T00:00:00"/>
    <n v="16"/>
    <n v="21"/>
  </r>
  <r>
    <n v="6001000327"/>
    <x v="1"/>
    <n v="1968"/>
    <s v="Korea"/>
    <x v="13"/>
    <m/>
    <d v="2020-03-04T00:00:00"/>
    <d v="2020-03-21T00:00:00"/>
    <n v="17"/>
    <n v="52"/>
  </r>
  <r>
    <n v="6001000328"/>
    <x v="0"/>
    <n v="1997"/>
    <s v="Korea"/>
    <x v="13"/>
    <m/>
    <d v="2020-03-04T00:00:00"/>
    <d v="2020-04-04T00:00:00"/>
    <n v="31"/>
    <n v="23"/>
  </r>
  <r>
    <n v="6001000329"/>
    <x v="0"/>
    <n v="1994"/>
    <s v="Korea"/>
    <x v="13"/>
    <m/>
    <d v="2020-03-04T00:00:00"/>
    <d v="2020-03-26T00:00:00"/>
    <n v="22"/>
    <n v="26"/>
  </r>
  <r>
    <n v="6001000330"/>
    <x v="1"/>
    <n v="1995"/>
    <s v="Korea"/>
    <x v="13"/>
    <m/>
    <d v="2020-03-04T00:00:00"/>
    <d v="2020-03-14T00:00:00"/>
    <n v="10"/>
    <n v="25"/>
  </r>
  <r>
    <n v="6001000331"/>
    <x v="1"/>
    <n v="1999"/>
    <s v="Korea"/>
    <x v="13"/>
    <m/>
    <d v="2020-03-04T00:00:00"/>
    <d v="2020-04-04T00:00:00"/>
    <n v="31"/>
    <n v="21"/>
  </r>
  <r>
    <n v="6001000332"/>
    <x v="1"/>
    <n v="1975"/>
    <s v="Korea"/>
    <x v="13"/>
    <m/>
    <d v="2020-03-04T00:00:00"/>
    <d v="2020-03-26T00:00:00"/>
    <n v="22"/>
    <n v="45"/>
  </r>
  <r>
    <n v="6001000333"/>
    <x v="1"/>
    <n v="1992"/>
    <s v="Korea"/>
    <x v="13"/>
    <m/>
    <d v="2020-03-04T00:00:00"/>
    <d v="2020-04-09T00:00:00"/>
    <n v="36"/>
    <n v="28"/>
  </r>
  <r>
    <n v="6001000334"/>
    <x v="1"/>
    <n v="1997"/>
    <s v="Korea"/>
    <x v="13"/>
    <m/>
    <d v="2020-03-04T00:00:00"/>
    <d v="2020-04-11T00:00:00"/>
    <n v="38"/>
    <n v="23"/>
  </r>
  <r>
    <n v="6001000335"/>
    <x v="0"/>
    <n v="2000"/>
    <s v="Korea"/>
    <x v="13"/>
    <m/>
    <d v="2020-03-04T00:00:00"/>
    <d v="2020-03-23T00:00:00"/>
    <n v="19"/>
    <n v="20"/>
  </r>
  <r>
    <n v="6001000336"/>
    <x v="0"/>
    <n v="1995"/>
    <s v="Korea"/>
    <x v="13"/>
    <m/>
    <d v="2020-03-04T00:00:00"/>
    <d v="2020-03-31T00:00:00"/>
    <n v="27"/>
    <n v="25"/>
  </r>
  <r>
    <n v="6001000337"/>
    <x v="1"/>
    <n v="1980"/>
    <s v="Korea"/>
    <x v="13"/>
    <m/>
    <d v="2020-03-04T00:00:00"/>
    <d v="2020-03-22T00:00:00"/>
    <n v="18"/>
    <n v="40"/>
  </r>
  <r>
    <n v="6001000338"/>
    <x v="1"/>
    <n v="1973"/>
    <s v="Korea"/>
    <x v="13"/>
    <m/>
    <d v="2020-03-04T00:00:00"/>
    <d v="2020-03-27T00:00:00"/>
    <n v="23"/>
    <n v="47"/>
  </r>
  <r>
    <n v="6001000339"/>
    <x v="1"/>
    <n v="1999"/>
    <s v="Korea"/>
    <x v="13"/>
    <m/>
    <d v="2020-03-04T00:00:00"/>
    <d v="2020-03-27T00:00:00"/>
    <n v="23"/>
    <n v="21"/>
  </r>
  <r>
    <n v="6001000340"/>
    <x v="1"/>
    <n v="1965"/>
    <s v="Korea"/>
    <x v="13"/>
    <m/>
    <d v="2020-03-04T00:00:00"/>
    <d v="2020-03-13T00:00:00"/>
    <n v="9"/>
    <n v="55"/>
  </r>
  <r>
    <n v="6001000341"/>
    <x v="0"/>
    <n v="2008"/>
    <s v="Korea"/>
    <x v="13"/>
    <m/>
    <d v="2020-03-04T00:00:00"/>
    <d v="2020-04-10T00:00:00"/>
    <n v="37"/>
    <n v="12"/>
  </r>
  <r>
    <n v="6001000342"/>
    <x v="1"/>
    <n v="2000"/>
    <s v="Korea"/>
    <x v="13"/>
    <m/>
    <d v="2020-03-04T00:00:00"/>
    <d v="2020-04-04T00:00:00"/>
    <n v="31"/>
    <n v="20"/>
  </r>
  <r>
    <n v="6001000343"/>
    <x v="0"/>
    <n v="1957"/>
    <s v="Korea"/>
    <x v="13"/>
    <m/>
    <d v="2020-03-04T00:00:00"/>
    <d v="2020-03-28T00:00:00"/>
    <n v="24"/>
    <n v="63"/>
  </r>
  <r>
    <n v="6001000344"/>
    <x v="1"/>
    <n v="1997"/>
    <s v="Korea"/>
    <x v="13"/>
    <m/>
    <d v="2020-03-04T00:00:00"/>
    <d v="2020-03-23T00:00:00"/>
    <n v="19"/>
    <n v="23"/>
  </r>
  <r>
    <n v="6001000345"/>
    <x v="1"/>
    <n v="1965"/>
    <s v="Korea"/>
    <x v="13"/>
    <m/>
    <d v="2020-03-04T00:00:00"/>
    <d v="2020-04-09T00:00:00"/>
    <n v="36"/>
    <n v="55"/>
  </r>
  <r>
    <n v="6001000346"/>
    <x v="1"/>
    <n v="2000"/>
    <s v="Korea"/>
    <x v="13"/>
    <m/>
    <d v="2020-03-04T00:00:00"/>
    <d v="2020-04-09T00:00:00"/>
    <n v="36"/>
    <n v="20"/>
  </r>
  <r>
    <n v="6001000347"/>
    <x v="1"/>
    <n v="1955"/>
    <s v="Korea"/>
    <x v="13"/>
    <m/>
    <d v="2020-03-04T00:00:00"/>
    <d v="2020-03-26T00:00:00"/>
    <n v="22"/>
    <n v="65"/>
  </r>
  <r>
    <n v="6001000348"/>
    <x v="1"/>
    <n v="1947"/>
    <s v="Korea"/>
    <x v="13"/>
    <m/>
    <d v="2020-03-05T00:00:00"/>
    <d v="2020-03-20T00:00:00"/>
    <n v="15"/>
    <n v="73"/>
  </r>
  <r>
    <n v="6001000349"/>
    <x v="1"/>
    <n v="1943"/>
    <s v="Korea"/>
    <x v="13"/>
    <m/>
    <d v="2020-03-05T00:00:00"/>
    <d v="2020-05-08T00:00:00"/>
    <n v="64"/>
    <n v="77"/>
  </r>
  <r>
    <n v="6001000350"/>
    <x v="1"/>
    <n v="1933"/>
    <s v="Korea"/>
    <x v="13"/>
    <m/>
    <d v="2020-03-05T00:00:00"/>
    <d v="2020-05-09T00:00:00"/>
    <n v="65"/>
    <n v="87"/>
  </r>
  <r>
    <n v="6001000351"/>
    <x v="1"/>
    <n v="1935"/>
    <s v="Korea"/>
    <x v="13"/>
    <m/>
    <d v="2020-03-05T00:00:00"/>
    <d v="2020-04-08T00:00:00"/>
    <n v="34"/>
    <n v="85"/>
  </r>
  <r>
    <n v="6001000352"/>
    <x v="1"/>
    <n v="1932"/>
    <s v="Korea"/>
    <x v="13"/>
    <m/>
    <d v="2020-03-05T00:00:00"/>
    <d v="2020-05-18T00:00:00"/>
    <n v="74"/>
    <n v="88"/>
  </r>
  <r>
    <n v="6001000353"/>
    <x v="1"/>
    <n v="1928"/>
    <s v="Korea"/>
    <x v="13"/>
    <m/>
    <d v="2020-03-05T00:00:00"/>
    <d v="2020-04-08T00:00:00"/>
    <n v="34"/>
    <n v="92"/>
  </r>
  <r>
    <n v="6001000354"/>
    <x v="1"/>
    <n v="1941"/>
    <s v="Korea"/>
    <x v="13"/>
    <m/>
    <d v="2020-03-05T00:00:00"/>
    <d v="2020-05-06T00:00:00"/>
    <n v="62"/>
    <n v="79"/>
  </r>
  <r>
    <n v="6001000355"/>
    <x v="1"/>
    <n v="1930"/>
    <s v="Korea"/>
    <x v="13"/>
    <m/>
    <d v="2020-03-05T00:00:00"/>
    <d v="2020-04-03T00:00:00"/>
    <n v="29"/>
    <n v="90"/>
  </r>
  <r>
    <n v="6001000356"/>
    <x v="0"/>
    <n v="1935"/>
    <s v="Korea"/>
    <x v="13"/>
    <m/>
    <d v="2020-03-05T00:00:00"/>
    <d v="2020-05-05T00:00:00"/>
    <n v="61"/>
    <n v="85"/>
  </r>
  <r>
    <n v="6001000357"/>
    <x v="1"/>
    <n v="1946"/>
    <s v="Korea"/>
    <x v="13"/>
    <m/>
    <d v="2020-03-05T00:00:00"/>
    <d v="2020-04-28T00:00:00"/>
    <n v="54"/>
    <n v="74"/>
  </r>
  <r>
    <n v="6001000358"/>
    <x v="1"/>
    <n v="1926"/>
    <s v="Korea"/>
    <x v="13"/>
    <m/>
    <d v="2020-03-05T00:00:00"/>
    <d v="2020-04-26T00:00:00"/>
    <n v="52"/>
    <n v="94"/>
  </r>
  <r>
    <n v="6001000359"/>
    <x v="1"/>
    <n v="1930"/>
    <s v="Korea"/>
    <x v="13"/>
    <m/>
    <d v="2020-03-05T00:00:00"/>
    <d v="2020-03-30T00:00:00"/>
    <n v="25"/>
    <n v="90"/>
  </r>
  <r>
    <n v="6001000360"/>
    <x v="1"/>
    <n v="1975"/>
    <s v="Korea"/>
    <x v="13"/>
    <m/>
    <d v="2020-03-05T00:00:00"/>
    <d v="2020-03-21T00:00:00"/>
    <n v="16"/>
    <n v="45"/>
  </r>
  <r>
    <n v="6001000361"/>
    <x v="0"/>
    <n v="1979"/>
    <s v="Korea"/>
    <x v="13"/>
    <m/>
    <d v="2020-03-05T00:00:00"/>
    <d v="2020-03-25T00:00:00"/>
    <n v="20"/>
    <n v="41"/>
  </r>
  <r>
    <n v="6001000362"/>
    <x v="0"/>
    <n v="2000"/>
    <s v="Korea"/>
    <x v="13"/>
    <m/>
    <d v="2020-03-05T00:00:00"/>
    <d v="2020-03-21T00:00:00"/>
    <n v="16"/>
    <n v="20"/>
  </r>
  <r>
    <n v="6001000363"/>
    <x v="1"/>
    <n v="1998"/>
    <s v="Korea"/>
    <x v="13"/>
    <m/>
    <d v="2020-03-05T00:00:00"/>
    <d v="2020-03-25T00:00:00"/>
    <n v="20"/>
    <n v="22"/>
  </r>
  <r>
    <n v="6001000364"/>
    <x v="1"/>
    <n v="2000"/>
    <s v="Korea"/>
    <x v="13"/>
    <m/>
    <d v="2020-03-05T00:00:00"/>
    <d v="2020-04-09T00:00:00"/>
    <n v="35"/>
    <n v="20"/>
  </r>
  <r>
    <n v="6001000365"/>
    <x v="0"/>
    <n v="1997"/>
    <s v="Korea"/>
    <x v="13"/>
    <m/>
    <d v="2020-03-05T00:00:00"/>
    <d v="2020-04-03T00:00:00"/>
    <n v="29"/>
    <n v="23"/>
  </r>
  <r>
    <n v="6001000366"/>
    <x v="1"/>
    <n v="1960"/>
    <s v="Korea"/>
    <x v="13"/>
    <m/>
    <d v="2020-03-05T00:00:00"/>
    <d v="2020-03-14T00:00:00"/>
    <n v="9"/>
    <n v="60"/>
  </r>
  <r>
    <n v="6001000367"/>
    <x v="1"/>
    <n v="1977"/>
    <s v="Korea"/>
    <x v="13"/>
    <m/>
    <d v="2020-03-05T00:00:00"/>
    <d v="2020-03-15T00:00:00"/>
    <n v="10"/>
    <n v="43"/>
  </r>
  <r>
    <n v="6001000368"/>
    <x v="1"/>
    <n v="1964"/>
    <s v="Korea"/>
    <x v="13"/>
    <m/>
    <d v="2020-03-05T00:00:00"/>
    <d v="2020-03-29T00:00:00"/>
    <n v="24"/>
    <n v="56"/>
  </r>
  <r>
    <n v="6001000369"/>
    <x v="1"/>
    <n v="1993"/>
    <s v="Korea"/>
    <x v="13"/>
    <m/>
    <d v="2020-03-05T00:00:00"/>
    <d v="2020-03-24T00:00:00"/>
    <n v="19"/>
    <n v="27"/>
  </r>
  <r>
    <n v="6001000370"/>
    <x v="1"/>
    <n v="1985"/>
    <s v="Korea"/>
    <x v="13"/>
    <m/>
    <d v="2020-03-05T00:00:00"/>
    <d v="2020-03-16T00:00:00"/>
    <n v="11"/>
    <n v="35"/>
  </r>
  <r>
    <n v="6001000371"/>
    <x v="0"/>
    <n v="1994"/>
    <s v="Korea"/>
    <x v="13"/>
    <m/>
    <d v="2020-03-05T00:00:00"/>
    <d v="2020-03-26T00:00:00"/>
    <n v="21"/>
    <n v="26"/>
  </r>
  <r>
    <n v="6001000372"/>
    <x v="1"/>
    <n v="1960"/>
    <s v="Korea"/>
    <x v="13"/>
    <m/>
    <d v="2020-03-05T00:00:00"/>
    <d v="2020-04-02T00:00:00"/>
    <n v="28"/>
    <n v="60"/>
  </r>
  <r>
    <n v="6001000373"/>
    <x v="1"/>
    <n v="1962"/>
    <s v="Korea"/>
    <x v="13"/>
    <m/>
    <d v="2020-03-05T00:00:00"/>
    <d v="2020-03-14T00:00:00"/>
    <n v="9"/>
    <n v="58"/>
  </r>
  <r>
    <n v="6001000374"/>
    <x v="1"/>
    <n v="1988"/>
    <s v="Korea"/>
    <x v="13"/>
    <m/>
    <d v="2020-03-05T00:00:00"/>
    <d v="2020-03-30T00:00:00"/>
    <n v="25"/>
    <n v="32"/>
  </r>
  <r>
    <n v="6001000375"/>
    <x v="0"/>
    <n v="1990"/>
    <s v="Korea"/>
    <x v="13"/>
    <m/>
    <d v="2020-03-05T00:00:00"/>
    <d v="2020-03-22T00:00:00"/>
    <n v="17"/>
    <n v="30"/>
  </r>
  <r>
    <n v="6001000376"/>
    <x v="0"/>
    <n v="1998"/>
    <s v="Korea"/>
    <x v="13"/>
    <m/>
    <d v="2020-03-05T00:00:00"/>
    <d v="2020-03-29T00:00:00"/>
    <n v="24"/>
    <n v="22"/>
  </r>
  <r>
    <n v="6001000377"/>
    <x v="1"/>
    <n v="1963"/>
    <s v="Korea"/>
    <x v="13"/>
    <m/>
    <d v="2020-03-05T00:00:00"/>
    <d v="2020-03-19T00:00:00"/>
    <n v="14"/>
    <n v="57"/>
  </r>
  <r>
    <n v="6001000378"/>
    <x v="0"/>
    <n v="1960"/>
    <s v="Korea"/>
    <x v="13"/>
    <m/>
    <d v="2020-03-05T00:00:00"/>
    <d v="2020-03-25T00:00:00"/>
    <n v="20"/>
    <n v="60"/>
  </r>
  <r>
    <n v="6001000379"/>
    <x v="1"/>
    <n v="1999"/>
    <s v="Korea"/>
    <x v="13"/>
    <m/>
    <d v="2020-03-05T00:00:00"/>
    <d v="2020-03-21T00:00:00"/>
    <n v="16"/>
    <n v="21"/>
  </r>
  <r>
    <n v="6001000380"/>
    <x v="1"/>
    <n v="1980"/>
    <s v="Korea"/>
    <x v="13"/>
    <m/>
    <d v="2020-03-05T00:00:00"/>
    <d v="2020-03-17T00:00:00"/>
    <n v="12"/>
    <n v="40"/>
  </r>
  <r>
    <n v="6001000381"/>
    <x v="1"/>
    <n v="1994"/>
    <s v="Korea"/>
    <x v="13"/>
    <m/>
    <d v="2020-03-05T00:00:00"/>
    <d v="2020-03-16T00:00:00"/>
    <n v="11"/>
    <n v="26"/>
  </r>
  <r>
    <n v="6001000382"/>
    <x v="1"/>
    <n v="1999"/>
    <s v="Korea"/>
    <x v="13"/>
    <m/>
    <d v="2020-03-05T00:00:00"/>
    <d v="2020-03-22T00:00:00"/>
    <n v="17"/>
    <n v="21"/>
  </r>
  <r>
    <n v="6001000383"/>
    <x v="1"/>
    <n v="1967"/>
    <s v="Korea"/>
    <x v="13"/>
    <m/>
    <d v="2020-03-05T00:00:00"/>
    <d v="2020-03-28T00:00:00"/>
    <n v="23"/>
    <n v="53"/>
  </r>
  <r>
    <n v="6001000384"/>
    <x v="1"/>
    <n v="1973"/>
    <s v="Korea"/>
    <x v="13"/>
    <m/>
    <d v="2020-03-05T00:00:00"/>
    <d v="2020-04-20T00:00:00"/>
    <n v="46"/>
    <n v="47"/>
  </r>
  <r>
    <n v="6001000385"/>
    <x v="1"/>
    <n v="2000"/>
    <s v="Korea"/>
    <x v="13"/>
    <m/>
    <d v="2020-03-05T00:00:00"/>
    <d v="2020-04-12T00:00:00"/>
    <n v="38"/>
    <n v="20"/>
  </r>
  <r>
    <n v="6001000386"/>
    <x v="1"/>
    <n v="1967"/>
    <s v="Korea"/>
    <x v="13"/>
    <m/>
    <d v="2020-03-05T00:00:00"/>
    <d v="2020-03-24T00:00:00"/>
    <n v="19"/>
    <n v="53"/>
  </r>
  <r>
    <n v="6001000387"/>
    <x v="1"/>
    <n v="1995"/>
    <s v="Korea"/>
    <x v="13"/>
    <m/>
    <d v="2020-03-05T00:00:00"/>
    <d v="2020-03-22T00:00:00"/>
    <n v="17"/>
    <n v="25"/>
  </r>
  <r>
    <n v="6001000388"/>
    <x v="1"/>
    <n v="1995"/>
    <s v="Korea"/>
    <x v="13"/>
    <m/>
    <d v="2020-03-05T00:00:00"/>
    <d v="2020-03-29T00:00:00"/>
    <n v="24"/>
    <n v="25"/>
  </r>
  <r>
    <n v="6001000389"/>
    <x v="1"/>
    <n v="2000"/>
    <s v="Korea"/>
    <x v="13"/>
    <m/>
    <d v="2020-03-05T00:00:00"/>
    <d v="2020-03-16T00:00:00"/>
    <n v="11"/>
    <n v="20"/>
  </r>
  <r>
    <n v="6001000390"/>
    <x v="1"/>
    <n v="1950"/>
    <s v="Korea"/>
    <x v="13"/>
    <m/>
    <d v="2020-03-05T00:00:00"/>
    <d v="2020-05-13T00:00:00"/>
    <n v="69"/>
    <n v="70"/>
  </r>
  <r>
    <n v="6001000391"/>
    <x v="0"/>
    <n v="1998"/>
    <s v="Korea"/>
    <x v="13"/>
    <m/>
    <d v="2020-03-05T00:00:00"/>
    <d v="2020-03-24T00:00:00"/>
    <n v="19"/>
    <n v="22"/>
  </r>
  <r>
    <n v="6001000392"/>
    <x v="0"/>
    <n v="1999"/>
    <s v="Korea"/>
    <x v="13"/>
    <m/>
    <d v="2020-03-05T00:00:00"/>
    <d v="2020-04-06T00:00:00"/>
    <n v="32"/>
    <n v="21"/>
  </r>
  <r>
    <n v="6001000393"/>
    <x v="0"/>
    <n v="1999"/>
    <s v="Korea"/>
    <x v="13"/>
    <m/>
    <d v="2020-03-05T00:00:00"/>
    <d v="2020-03-16T00:00:00"/>
    <n v="11"/>
    <n v="21"/>
  </r>
  <r>
    <n v="6001000394"/>
    <x v="1"/>
    <n v="1995"/>
    <s v="Korea"/>
    <x v="13"/>
    <m/>
    <d v="2020-03-05T00:00:00"/>
    <d v="2020-04-08T00:00:00"/>
    <n v="34"/>
    <n v="25"/>
  </r>
  <r>
    <n v="6001000395"/>
    <x v="0"/>
    <n v="1994"/>
    <s v="Korea"/>
    <x v="13"/>
    <m/>
    <d v="2020-03-05T00:00:00"/>
    <d v="2020-03-21T00:00:00"/>
    <n v="16"/>
    <n v="26"/>
  </r>
  <r>
    <n v="6001000396"/>
    <x v="1"/>
    <n v="1993"/>
    <s v="Korea"/>
    <x v="13"/>
    <m/>
    <d v="2020-03-05T00:00:00"/>
    <d v="2020-03-25T00:00:00"/>
    <n v="20"/>
    <n v="27"/>
  </r>
  <r>
    <n v="6001000397"/>
    <x v="1"/>
    <n v="1999"/>
    <s v="Korea"/>
    <x v="13"/>
    <m/>
    <d v="2020-03-05T00:00:00"/>
    <d v="2020-04-01T00:00:00"/>
    <n v="27"/>
    <n v="21"/>
  </r>
  <r>
    <n v="6001000398"/>
    <x v="1"/>
    <n v="1997"/>
    <s v="Korea"/>
    <x v="13"/>
    <m/>
    <d v="2020-03-05T00:00:00"/>
    <d v="2020-03-25T00:00:00"/>
    <n v="20"/>
    <n v="23"/>
  </r>
  <r>
    <n v="6001000399"/>
    <x v="1"/>
    <n v="1978"/>
    <s v="Korea"/>
    <x v="13"/>
    <m/>
    <d v="2020-03-05T00:00:00"/>
    <d v="2020-03-22T00:00:00"/>
    <n v="17"/>
    <n v="42"/>
  </r>
  <r>
    <n v="6001000400"/>
    <x v="1"/>
    <n v="1995"/>
    <s v="Korea"/>
    <x v="13"/>
    <m/>
    <d v="2020-03-05T00:00:00"/>
    <d v="2020-03-29T00:00:00"/>
    <n v="24"/>
    <n v="25"/>
  </r>
  <r>
    <n v="6001000401"/>
    <x v="1"/>
    <n v="1955"/>
    <s v="Korea"/>
    <x v="13"/>
    <m/>
    <d v="2020-03-05T00:00:00"/>
    <d v="2020-04-16T00:00:00"/>
    <n v="42"/>
    <n v="65"/>
  </r>
  <r>
    <n v="6001000403"/>
    <x v="0"/>
    <n v="1991"/>
    <s v="Korea"/>
    <x v="13"/>
    <m/>
    <d v="2020-03-05T00:00:00"/>
    <d v="2020-04-08T00:00:00"/>
    <n v="34"/>
    <n v="29"/>
  </r>
  <r>
    <n v="6001000404"/>
    <x v="1"/>
    <n v="1985"/>
    <s v="Korea"/>
    <x v="13"/>
    <m/>
    <d v="2020-03-05T00:00:00"/>
    <d v="2020-03-16T00:00:00"/>
    <n v="11"/>
    <n v="35"/>
  </r>
  <r>
    <n v="6001000405"/>
    <x v="1"/>
    <n v="1936"/>
    <s v="Korea"/>
    <x v="13"/>
    <m/>
    <d v="2020-03-06T00:00:00"/>
    <d v="2020-04-07T00:00:00"/>
    <n v="32"/>
    <n v="84"/>
  </r>
  <r>
    <n v="6001000406"/>
    <x v="1"/>
    <n v="1934"/>
    <s v="Korea"/>
    <x v="13"/>
    <m/>
    <d v="2020-03-06T00:00:00"/>
    <d v="2020-04-08T00:00:00"/>
    <n v="33"/>
    <n v="86"/>
  </r>
  <r>
    <n v="6001000407"/>
    <x v="1"/>
    <n v="1943"/>
    <s v="Korea"/>
    <x v="13"/>
    <m/>
    <d v="2020-03-06T00:00:00"/>
    <d v="2020-03-30T00:00:00"/>
    <n v="24"/>
    <n v="77"/>
  </r>
  <r>
    <n v="6001000408"/>
    <x v="1"/>
    <n v="1932"/>
    <s v="Korea"/>
    <x v="13"/>
    <m/>
    <d v="2020-03-06T00:00:00"/>
    <d v="2020-04-07T00:00:00"/>
    <n v="32"/>
    <n v="88"/>
  </r>
  <r>
    <n v="6001000409"/>
    <x v="1"/>
    <n v="1942"/>
    <s v="Korea"/>
    <x v="13"/>
    <m/>
    <d v="2020-03-06T00:00:00"/>
    <d v="2020-03-31T00:00:00"/>
    <n v="25"/>
    <n v="78"/>
  </r>
  <r>
    <n v="6001000410"/>
    <x v="1"/>
    <n v="1942"/>
    <s v="Korea"/>
    <x v="13"/>
    <m/>
    <d v="2020-03-06T00:00:00"/>
    <d v="2020-05-14T00:00:00"/>
    <n v="69"/>
    <n v="78"/>
  </r>
  <r>
    <n v="6001000411"/>
    <x v="1"/>
    <n v="1972"/>
    <s v="Korea"/>
    <x v="13"/>
    <m/>
    <d v="2020-03-06T00:00:00"/>
    <d v="2020-04-10T00:00:00"/>
    <n v="35"/>
    <n v="48"/>
  </r>
  <r>
    <n v="6001000412"/>
    <x v="1"/>
    <n v="1963"/>
    <s v="Korea"/>
    <x v="13"/>
    <m/>
    <d v="2020-03-06T00:00:00"/>
    <d v="2020-03-24T00:00:00"/>
    <n v="18"/>
    <n v="57"/>
  </r>
  <r>
    <n v="6001000413"/>
    <x v="1"/>
    <n v="1971"/>
    <s v="Korea"/>
    <x v="13"/>
    <m/>
    <d v="2020-03-06T00:00:00"/>
    <d v="2020-05-11T00:00:00"/>
    <n v="66"/>
    <n v="49"/>
  </r>
  <r>
    <n v="6001000414"/>
    <x v="1"/>
    <n v="1960"/>
    <s v="Korea"/>
    <x v="13"/>
    <m/>
    <d v="2020-03-06T00:00:00"/>
    <d v="2020-03-28T00:00:00"/>
    <n v="22"/>
    <n v="60"/>
  </r>
  <r>
    <n v="6001000415"/>
    <x v="1"/>
    <n v="1950"/>
    <s v="Korea"/>
    <x v="13"/>
    <m/>
    <d v="2020-03-06T00:00:00"/>
    <d v="2020-03-25T00:00:00"/>
    <n v="19"/>
    <n v="70"/>
  </r>
  <r>
    <n v="6001000416"/>
    <x v="0"/>
    <n v="1993"/>
    <s v="Korea"/>
    <x v="13"/>
    <m/>
    <d v="2020-03-06T00:00:00"/>
    <d v="2020-04-04T00:00:00"/>
    <n v="29"/>
    <n v="27"/>
  </r>
  <r>
    <n v="6001000417"/>
    <x v="0"/>
    <n v="1936"/>
    <s v="Korea"/>
    <x v="13"/>
    <m/>
    <d v="2020-03-06T00:00:00"/>
    <d v="2020-03-20T00:00:00"/>
    <n v="14"/>
    <n v="84"/>
  </r>
  <r>
    <n v="6001000418"/>
    <x v="1"/>
    <n v="1965"/>
    <s v="Korea"/>
    <x v="13"/>
    <m/>
    <d v="2020-03-06T00:00:00"/>
    <d v="2020-04-17T00:00:00"/>
    <n v="42"/>
    <n v="55"/>
  </r>
  <r>
    <n v="6001000419"/>
    <x v="1"/>
    <n v="1935"/>
    <s v="Korea"/>
    <x v="13"/>
    <m/>
    <d v="2020-03-06T00:00:00"/>
    <d v="2020-03-31T00:00:00"/>
    <n v="25"/>
    <n v="85"/>
  </r>
  <r>
    <n v="6001000420"/>
    <x v="1"/>
    <n v="1997"/>
    <s v="Korea"/>
    <x v="13"/>
    <m/>
    <d v="2020-03-06T00:00:00"/>
    <d v="2020-03-19T00:00:00"/>
    <n v="13"/>
    <n v="23"/>
  </r>
  <r>
    <n v="6001000421"/>
    <x v="1"/>
    <n v="1953"/>
    <s v="Korea"/>
    <x v="13"/>
    <m/>
    <d v="2020-03-06T00:00:00"/>
    <d v="2020-04-15T00:00:00"/>
    <n v="40"/>
    <n v="67"/>
  </r>
  <r>
    <n v="6001000422"/>
    <x v="1"/>
    <n v="1970"/>
    <s v="Korea"/>
    <x v="13"/>
    <m/>
    <d v="2020-03-06T00:00:00"/>
    <d v="2020-04-10T00:00:00"/>
    <n v="35"/>
    <n v="50"/>
  </r>
  <r>
    <n v="6001000423"/>
    <x v="1"/>
    <n v="1957"/>
    <s v="Korea"/>
    <x v="13"/>
    <m/>
    <d v="2020-03-06T00:00:00"/>
    <d v="2020-04-07T00:00:00"/>
    <n v="32"/>
    <n v="63"/>
  </r>
  <r>
    <n v="6001000424"/>
    <x v="0"/>
    <n v="1995"/>
    <s v="Korea"/>
    <x v="13"/>
    <m/>
    <d v="2020-03-06T00:00:00"/>
    <d v="2020-04-01T00:00:00"/>
    <n v="26"/>
    <n v="25"/>
  </r>
  <r>
    <n v="6001000425"/>
    <x v="0"/>
    <n v="1996"/>
    <s v="Korea"/>
    <x v="13"/>
    <m/>
    <d v="2020-03-06T00:00:00"/>
    <d v="2020-03-15T00:00:00"/>
    <n v="9"/>
    <n v="24"/>
  </r>
  <r>
    <n v="6001000426"/>
    <x v="1"/>
    <n v="1997"/>
    <s v="Korea"/>
    <x v="13"/>
    <m/>
    <d v="2020-03-06T00:00:00"/>
    <d v="2020-03-29T00:00:00"/>
    <n v="23"/>
    <n v="23"/>
  </r>
  <r>
    <n v="6001000427"/>
    <x v="0"/>
    <n v="1995"/>
    <s v="Korea"/>
    <x v="13"/>
    <m/>
    <d v="2020-03-06T00:00:00"/>
    <d v="2020-03-29T00:00:00"/>
    <n v="23"/>
    <n v="25"/>
  </r>
  <r>
    <n v="6001000428"/>
    <x v="1"/>
    <n v="1968"/>
    <s v="Korea"/>
    <x v="13"/>
    <m/>
    <d v="2020-03-06T00:00:00"/>
    <d v="2020-04-02T00:00:00"/>
    <n v="27"/>
    <n v="52"/>
  </r>
  <r>
    <n v="6001000429"/>
    <x v="1"/>
    <n v="1995"/>
    <s v="Korea"/>
    <x v="13"/>
    <m/>
    <d v="2020-03-06T00:00:00"/>
    <d v="2020-03-22T00:00:00"/>
    <n v="16"/>
    <n v="25"/>
  </r>
  <r>
    <n v="6001000430"/>
    <x v="1"/>
    <n v="1940"/>
    <s v="Korea"/>
    <x v="13"/>
    <m/>
    <d v="2020-03-06T00:00:00"/>
    <d v="2020-03-17T00:00:00"/>
    <n v="11"/>
    <n v="80"/>
  </r>
  <r>
    <n v="6001000431"/>
    <x v="0"/>
    <n v="2000"/>
    <s v="Korea"/>
    <x v="13"/>
    <m/>
    <d v="2020-03-06T00:00:00"/>
    <d v="2020-03-25T00:00:00"/>
    <n v="19"/>
    <n v="20"/>
  </r>
  <r>
    <n v="6001000432"/>
    <x v="1"/>
    <n v="1968"/>
    <s v="Korea"/>
    <x v="13"/>
    <m/>
    <d v="2020-03-06T00:00:00"/>
    <d v="2020-05-04T00:00:00"/>
    <n v="59"/>
    <n v="52"/>
  </r>
  <r>
    <n v="6001000433"/>
    <x v="0"/>
    <n v="1967"/>
    <s v="Korea"/>
    <x v="13"/>
    <m/>
    <d v="2020-03-06T00:00:00"/>
    <d v="2020-04-01T00:00:00"/>
    <n v="26"/>
    <n v="53"/>
  </r>
  <r>
    <n v="6001000434"/>
    <x v="0"/>
    <n v="1940"/>
    <s v="Korea"/>
    <x v="13"/>
    <m/>
    <d v="2020-03-06T00:00:00"/>
    <d v="2020-03-28T00:00:00"/>
    <n v="22"/>
    <n v="80"/>
  </r>
  <r>
    <n v="6001000435"/>
    <x v="1"/>
    <n v="1975"/>
    <s v="Korea"/>
    <x v="13"/>
    <m/>
    <d v="2020-03-06T00:00:00"/>
    <d v="2020-03-15T00:00:00"/>
    <n v="9"/>
    <n v="45"/>
  </r>
  <r>
    <n v="6001000436"/>
    <x v="0"/>
    <n v="1997"/>
    <s v="Korea"/>
    <x v="13"/>
    <m/>
    <d v="2020-03-06T00:00:00"/>
    <d v="2020-03-19T00:00:00"/>
    <n v="13"/>
    <n v="23"/>
  </r>
  <r>
    <n v="6001000437"/>
    <x v="1"/>
    <n v="1963"/>
    <s v="Korea"/>
    <x v="13"/>
    <m/>
    <d v="2020-03-06T00:00:00"/>
    <d v="2020-04-11T00:00:00"/>
    <n v="36"/>
    <n v="57"/>
  </r>
  <r>
    <n v="6001000438"/>
    <x v="1"/>
    <n v="1949"/>
    <s v="Korea"/>
    <x v="13"/>
    <m/>
    <d v="2020-03-06T00:00:00"/>
    <d v="2020-03-29T00:00:00"/>
    <n v="23"/>
    <n v="71"/>
  </r>
  <r>
    <n v="6001000439"/>
    <x v="1"/>
    <n v="2002"/>
    <s v="Korea"/>
    <x v="13"/>
    <m/>
    <d v="2020-03-06T00:00:00"/>
    <d v="2020-03-15T00:00:00"/>
    <n v="9"/>
    <n v="18"/>
  </r>
  <r>
    <n v="6001000440"/>
    <x v="1"/>
    <n v="1999"/>
    <s v="Korea"/>
    <x v="13"/>
    <m/>
    <d v="2020-03-06T00:00:00"/>
    <d v="2020-03-22T00:00:00"/>
    <n v="16"/>
    <n v="21"/>
  </r>
  <r>
    <n v="6001000441"/>
    <x v="0"/>
    <n v="2001"/>
    <s v="Korea"/>
    <x v="13"/>
    <m/>
    <d v="2020-03-06T00:00:00"/>
    <d v="2020-03-31T00:00:00"/>
    <n v="25"/>
    <n v="19"/>
  </r>
  <r>
    <n v="6001000442"/>
    <x v="0"/>
    <n v="1970"/>
    <s v="Korea"/>
    <x v="13"/>
    <m/>
    <d v="2020-03-06T00:00:00"/>
    <d v="2020-04-07T00:00:00"/>
    <n v="32"/>
    <n v="50"/>
  </r>
  <r>
    <n v="6001000443"/>
    <x v="1"/>
    <n v="1997"/>
    <s v="Korea"/>
    <x v="13"/>
    <m/>
    <d v="2020-03-06T00:00:00"/>
    <d v="2020-04-07T00:00:00"/>
    <n v="32"/>
    <n v="23"/>
  </r>
  <r>
    <n v="6001000444"/>
    <x v="1"/>
    <n v="2000"/>
    <s v="Korea"/>
    <x v="13"/>
    <m/>
    <d v="2020-03-06T00:00:00"/>
    <d v="2020-03-17T00:00:00"/>
    <n v="11"/>
    <n v="20"/>
  </r>
  <r>
    <n v="6001000445"/>
    <x v="1"/>
    <n v="1958"/>
    <s v="Korea"/>
    <x v="13"/>
    <m/>
    <d v="2020-03-06T00:00:00"/>
    <d v="2020-04-13T00:00:00"/>
    <n v="38"/>
    <n v="62"/>
  </r>
  <r>
    <n v="6001000446"/>
    <x v="1"/>
    <n v="1998"/>
    <s v="Korea"/>
    <x v="13"/>
    <m/>
    <d v="2020-03-06T00:00:00"/>
    <d v="2020-03-16T00:00:00"/>
    <n v="10"/>
    <n v="22"/>
  </r>
  <r>
    <n v="6001000447"/>
    <x v="1"/>
    <n v="1930"/>
    <s v="Korea"/>
    <x v="13"/>
    <m/>
    <d v="2020-03-06T00:00:00"/>
    <d v="2020-03-30T00:00:00"/>
    <n v="24"/>
    <n v="90"/>
  </r>
  <r>
    <n v="6001000449"/>
    <x v="1"/>
    <n v="1932"/>
    <s v="Korea"/>
    <x v="13"/>
    <m/>
    <d v="2020-03-06T00:00:00"/>
    <d v="2020-03-30T00:00:00"/>
    <n v="24"/>
    <n v="88"/>
  </r>
  <r>
    <n v="6001000450"/>
    <x v="0"/>
    <n v="2001"/>
    <s v="Korea"/>
    <x v="13"/>
    <m/>
    <d v="2020-03-06T00:00:00"/>
    <d v="2020-03-27T00:00:00"/>
    <n v="21"/>
    <n v="19"/>
  </r>
  <r>
    <n v="6001000451"/>
    <x v="0"/>
    <n v="1998"/>
    <s v="Korea"/>
    <x v="13"/>
    <m/>
    <d v="2020-03-06T00:00:00"/>
    <d v="2020-03-23T00:00:00"/>
    <n v="17"/>
    <n v="22"/>
  </r>
  <r>
    <n v="6001000452"/>
    <x v="1"/>
    <n v="1951"/>
    <s v="Korea"/>
    <x v="13"/>
    <m/>
    <d v="2020-03-06T00:00:00"/>
    <d v="2020-03-18T00:00:00"/>
    <n v="12"/>
    <n v="69"/>
  </r>
  <r>
    <n v="6001000453"/>
    <x v="0"/>
    <n v="1938"/>
    <s v="Korea"/>
    <x v="13"/>
    <m/>
    <d v="2020-03-07T00:00:00"/>
    <d v="2020-04-01T00:00:00"/>
    <n v="25"/>
    <n v="82"/>
  </r>
  <r>
    <n v="6001000454"/>
    <x v="0"/>
    <n v="1953"/>
    <s v="Korea"/>
    <x v="13"/>
    <m/>
    <d v="2020-03-07T00:00:00"/>
    <d v="2020-03-18T00:00:00"/>
    <n v="11"/>
    <n v="67"/>
  </r>
  <r>
    <n v="6001000455"/>
    <x v="0"/>
    <n v="1998"/>
    <s v="Korea"/>
    <x v="13"/>
    <m/>
    <d v="2020-03-07T00:00:00"/>
    <d v="2020-03-19T00:00:00"/>
    <n v="12"/>
    <n v="22"/>
  </r>
  <r>
    <n v="6001000456"/>
    <x v="0"/>
    <n v="1997"/>
    <s v="Korea"/>
    <x v="13"/>
    <m/>
    <d v="2020-03-07T00:00:00"/>
    <d v="2020-03-19T00:00:00"/>
    <n v="12"/>
    <n v="23"/>
  </r>
  <r>
    <n v="6001000457"/>
    <x v="0"/>
    <n v="1967"/>
    <s v="Korea"/>
    <x v="13"/>
    <m/>
    <d v="2020-03-07T00:00:00"/>
    <d v="2020-03-28T00:00:00"/>
    <n v="21"/>
    <n v="53"/>
  </r>
  <r>
    <n v="6001000458"/>
    <x v="1"/>
    <n v="1927"/>
    <s v="Korea"/>
    <x v="13"/>
    <m/>
    <d v="2020-03-07T00:00:00"/>
    <d v="2020-03-21T00:00:00"/>
    <n v="14"/>
    <n v="93"/>
  </r>
  <r>
    <n v="6001000459"/>
    <x v="1"/>
    <n v="1927"/>
    <s v="Korea"/>
    <x v="13"/>
    <m/>
    <d v="2020-03-07T00:00:00"/>
    <d v="2020-03-31T00:00:00"/>
    <n v="24"/>
    <n v="93"/>
  </r>
  <r>
    <n v="6001000461"/>
    <x v="0"/>
    <n v="1964"/>
    <s v="Korea"/>
    <x v="13"/>
    <m/>
    <d v="2020-03-07T00:00:00"/>
    <d v="2020-04-04T00:00:00"/>
    <n v="28"/>
    <n v="56"/>
  </r>
  <r>
    <n v="6001000462"/>
    <x v="1"/>
    <n v="1950"/>
    <s v="Korea"/>
    <x v="13"/>
    <m/>
    <d v="2020-03-07T00:00:00"/>
    <d v="2020-05-03T00:00:00"/>
    <n v="57"/>
    <n v="70"/>
  </r>
  <r>
    <n v="6001000463"/>
    <x v="0"/>
    <n v="1966"/>
    <s v="Korea"/>
    <x v="13"/>
    <m/>
    <d v="2020-03-07T00:00:00"/>
    <d v="2020-04-22T00:00:00"/>
    <n v="46"/>
    <n v="54"/>
  </r>
  <r>
    <n v="6001000464"/>
    <x v="1"/>
    <n v="1969"/>
    <s v="Korea"/>
    <x v="13"/>
    <m/>
    <d v="2020-03-07T00:00:00"/>
    <d v="2020-04-05T00:00:00"/>
    <n v="29"/>
    <n v="51"/>
  </r>
  <r>
    <n v="6001000465"/>
    <x v="0"/>
    <n v="1994"/>
    <s v="Korea"/>
    <x v="13"/>
    <m/>
    <d v="2020-03-07T00:00:00"/>
    <d v="2020-03-19T00:00:00"/>
    <n v="12"/>
    <n v="26"/>
  </r>
  <r>
    <n v="6001000466"/>
    <x v="0"/>
    <n v="1994"/>
    <s v="Korea"/>
    <x v="13"/>
    <m/>
    <d v="2020-03-07T00:00:00"/>
    <d v="2020-03-19T00:00:00"/>
    <n v="12"/>
    <n v="26"/>
  </r>
  <r>
    <n v="6001000467"/>
    <x v="0"/>
    <n v="1964"/>
    <s v="Korea"/>
    <x v="13"/>
    <m/>
    <d v="2020-03-07T00:00:00"/>
    <d v="2020-03-18T00:00:00"/>
    <n v="11"/>
    <n v="56"/>
  </r>
  <r>
    <n v="6001000468"/>
    <x v="0"/>
    <n v="1998"/>
    <s v="Korea"/>
    <x v="13"/>
    <m/>
    <d v="2020-03-07T00:00:00"/>
    <d v="2020-03-19T00:00:00"/>
    <n v="12"/>
    <n v="22"/>
  </r>
  <r>
    <n v="6001000469"/>
    <x v="0"/>
    <n v="1965"/>
    <s v="Korea"/>
    <x v="13"/>
    <m/>
    <d v="2020-03-07T00:00:00"/>
    <d v="2020-03-26T00:00:00"/>
    <n v="19"/>
    <n v="55"/>
  </r>
  <r>
    <n v="6001000470"/>
    <x v="0"/>
    <n v="1997"/>
    <s v="Korea"/>
    <x v="13"/>
    <m/>
    <d v="2020-03-07T00:00:00"/>
    <d v="2020-03-19T00:00:00"/>
    <n v="12"/>
    <n v="23"/>
  </r>
  <r>
    <n v="6001000471"/>
    <x v="0"/>
    <n v="1961"/>
    <s v="Korea"/>
    <x v="13"/>
    <m/>
    <d v="2020-03-07T00:00:00"/>
    <d v="2020-03-18T00:00:00"/>
    <n v="11"/>
    <n v="59"/>
  </r>
  <r>
    <n v="6001000473"/>
    <x v="1"/>
    <n v="1951"/>
    <s v="Korea"/>
    <x v="13"/>
    <m/>
    <d v="2020-03-07T00:00:00"/>
    <d v="2020-03-30T00:00:00"/>
    <n v="23"/>
    <n v="69"/>
  </r>
  <r>
    <n v="6001000474"/>
    <x v="1"/>
    <n v="1997"/>
    <s v="Korea"/>
    <x v="13"/>
    <m/>
    <d v="2020-03-08T00:00:00"/>
    <d v="2020-04-01T00:00:00"/>
    <n v="24"/>
    <n v="23"/>
  </r>
  <r>
    <n v="6001000475"/>
    <x v="0"/>
    <n v="2002"/>
    <s v="Korea"/>
    <x v="13"/>
    <m/>
    <d v="2020-03-08T00:00:00"/>
    <d v="2020-03-28T00:00:00"/>
    <n v="20"/>
    <n v="18"/>
  </r>
  <r>
    <n v="6001000476"/>
    <x v="0"/>
    <n v="1955"/>
    <s v="Korea"/>
    <x v="13"/>
    <m/>
    <d v="2020-03-08T00:00:00"/>
    <d v="2020-03-25T00:00:00"/>
    <n v="17"/>
    <n v="65"/>
  </r>
  <r>
    <n v="6001000477"/>
    <x v="1"/>
    <n v="1968"/>
    <s v="Korea"/>
    <x v="13"/>
    <m/>
    <d v="2020-03-08T00:00:00"/>
    <d v="2020-03-25T00:00:00"/>
    <n v="17"/>
    <n v="52"/>
  </r>
  <r>
    <n v="6001000478"/>
    <x v="1"/>
    <n v="1976"/>
    <s v="Korea"/>
    <x v="13"/>
    <m/>
    <d v="2020-03-08T00:00:00"/>
    <d v="2020-03-28T00:00:00"/>
    <n v="20"/>
    <n v="44"/>
  </r>
  <r>
    <n v="6001000479"/>
    <x v="1"/>
    <n v="1975"/>
    <s v="Korea"/>
    <x v="13"/>
    <m/>
    <d v="2020-03-08T00:00:00"/>
    <d v="2020-03-29T00:00:00"/>
    <n v="21"/>
    <n v="45"/>
  </r>
  <r>
    <n v="6001000480"/>
    <x v="1"/>
    <n v="1961"/>
    <s v="Korea"/>
    <x v="13"/>
    <m/>
    <d v="2020-03-08T00:00:00"/>
    <d v="2020-04-22T00:00:00"/>
    <n v="45"/>
    <n v="59"/>
  </r>
  <r>
    <n v="6001000481"/>
    <x v="0"/>
    <n v="1999"/>
    <s v="Korea"/>
    <x v="13"/>
    <m/>
    <d v="2020-03-08T00:00:00"/>
    <d v="2020-03-29T00:00:00"/>
    <n v="21"/>
    <n v="21"/>
  </r>
  <r>
    <n v="6001000482"/>
    <x v="1"/>
    <n v="2001"/>
    <s v="Korea"/>
    <x v="13"/>
    <m/>
    <d v="2020-03-08T00:00:00"/>
    <d v="2020-03-23T00:00:00"/>
    <n v="15"/>
    <n v="19"/>
  </r>
  <r>
    <n v="6001000483"/>
    <x v="0"/>
    <n v="1951"/>
    <s v="Korea"/>
    <x v="13"/>
    <m/>
    <d v="2020-03-08T00:00:00"/>
    <d v="2020-03-25T00:00:00"/>
    <n v="17"/>
    <n v="69"/>
  </r>
  <r>
    <n v="6001000484"/>
    <x v="1"/>
    <n v="1996"/>
    <s v="Korea"/>
    <x v="13"/>
    <m/>
    <d v="2020-03-08T00:00:00"/>
    <d v="2020-03-29T00:00:00"/>
    <n v="21"/>
    <n v="24"/>
  </r>
  <r>
    <n v="6001000485"/>
    <x v="0"/>
    <n v="1957"/>
    <s v="Korea"/>
    <x v="13"/>
    <m/>
    <d v="2020-03-08T00:00:00"/>
    <d v="2020-03-26T00:00:00"/>
    <n v="18"/>
    <n v="63"/>
  </r>
  <r>
    <n v="6001000486"/>
    <x v="1"/>
    <n v="1953"/>
    <s v="Korea"/>
    <x v="13"/>
    <m/>
    <d v="2020-03-08T00:00:00"/>
    <d v="2020-04-08T00:00:00"/>
    <n v="31"/>
    <n v="67"/>
  </r>
  <r>
    <n v="6001000487"/>
    <x v="1"/>
    <n v="1968"/>
    <s v="Korea"/>
    <x v="13"/>
    <m/>
    <d v="2020-03-08T00:00:00"/>
    <d v="2020-04-24T00:00:00"/>
    <n v="47"/>
    <n v="52"/>
  </r>
  <r>
    <n v="6001000488"/>
    <x v="1"/>
    <n v="1978"/>
    <s v="Korea"/>
    <x v="13"/>
    <m/>
    <d v="2020-03-08T00:00:00"/>
    <d v="2020-03-29T00:00:00"/>
    <n v="21"/>
    <n v="42"/>
  </r>
  <r>
    <n v="6001000489"/>
    <x v="0"/>
    <n v="2000"/>
    <s v="Korea"/>
    <x v="13"/>
    <m/>
    <d v="2020-03-08T00:00:00"/>
    <d v="2020-04-09T00:00:00"/>
    <n v="32"/>
    <n v="20"/>
  </r>
  <r>
    <n v="6001000490"/>
    <x v="1"/>
    <n v="2007"/>
    <s v="Korea"/>
    <x v="13"/>
    <m/>
    <d v="2020-03-09T00:00:00"/>
    <d v="2020-03-21T00:00:00"/>
    <n v="12"/>
    <n v="13"/>
  </r>
  <r>
    <n v="6001000491"/>
    <x v="0"/>
    <n v="1977"/>
    <s v="Korea"/>
    <x v="13"/>
    <m/>
    <d v="2020-03-09T00:00:00"/>
    <d v="2020-03-28T00:00:00"/>
    <n v="19"/>
    <n v="43"/>
  </r>
  <r>
    <n v="6001000492"/>
    <x v="1"/>
    <n v="1989"/>
    <s v="Korea"/>
    <x v="13"/>
    <m/>
    <d v="2020-03-09T00:00:00"/>
    <d v="2020-04-05T00:00:00"/>
    <n v="27"/>
    <n v="31"/>
  </r>
  <r>
    <n v="6001000493"/>
    <x v="1"/>
    <n v="1963"/>
    <s v="Korea"/>
    <x v="13"/>
    <m/>
    <d v="2020-03-09T00:00:00"/>
    <d v="2020-03-27T00:00:00"/>
    <n v="18"/>
    <n v="57"/>
  </r>
  <r>
    <n v="6001000495"/>
    <x v="1"/>
    <n v="1976"/>
    <s v="Korea"/>
    <x v="13"/>
    <m/>
    <d v="2020-03-09T00:00:00"/>
    <d v="2020-04-09T00:00:00"/>
    <n v="31"/>
    <n v="44"/>
  </r>
  <r>
    <n v="6001000496"/>
    <x v="0"/>
    <n v="1948"/>
    <s v="Korea"/>
    <x v="13"/>
    <m/>
    <d v="2020-03-09T00:00:00"/>
    <d v="2020-04-18T00:00:00"/>
    <n v="40"/>
    <n v="72"/>
  </r>
  <r>
    <n v="6001000497"/>
    <x v="0"/>
    <n v="1934"/>
    <s v="Korea"/>
    <x v="13"/>
    <m/>
    <d v="2020-03-09T00:00:00"/>
    <d v="2020-05-12T00:00:00"/>
    <n v="64"/>
    <n v="86"/>
  </r>
  <r>
    <n v="6001000498"/>
    <x v="0"/>
    <n v="1950"/>
    <s v="Korea"/>
    <x v="13"/>
    <m/>
    <d v="2020-03-09T00:00:00"/>
    <d v="2020-03-19T00:00:00"/>
    <n v="10"/>
    <n v="70"/>
  </r>
  <r>
    <n v="6001000499"/>
    <x v="0"/>
    <n v="1932"/>
    <s v="Korea"/>
    <x v="13"/>
    <m/>
    <d v="2020-03-10T00:00:00"/>
    <d v="2020-04-07T00:00:00"/>
    <n v="28"/>
    <n v="88"/>
  </r>
  <r>
    <n v="6001000502"/>
    <x v="0"/>
    <n v="1934"/>
    <s v="Korea"/>
    <x v="13"/>
    <m/>
    <d v="2020-03-10T00:00:00"/>
    <d v="2020-05-11T00:00:00"/>
    <n v="62"/>
    <n v="86"/>
  </r>
  <r>
    <n v="6001000503"/>
    <x v="1"/>
    <n v="1916"/>
    <s v="Korea"/>
    <x v="13"/>
    <m/>
    <d v="2020-03-10T00:00:00"/>
    <d v="2020-05-15T00:00:00"/>
    <n v="66"/>
    <n v="104"/>
  </r>
  <r>
    <n v="6001000504"/>
    <x v="1"/>
    <n v="1931"/>
    <s v="Korea"/>
    <x v="13"/>
    <m/>
    <d v="2020-03-10T00:00:00"/>
    <d v="2020-04-13T00:00:00"/>
    <n v="34"/>
    <n v="89"/>
  </r>
  <r>
    <n v="6001000505"/>
    <x v="1"/>
    <n v="1985"/>
    <s v="Korea"/>
    <x v="13"/>
    <m/>
    <d v="2020-03-10T00:00:00"/>
    <d v="2020-03-26T00:00:00"/>
    <n v="16"/>
    <n v="35"/>
  </r>
  <r>
    <n v="6001000506"/>
    <x v="0"/>
    <n v="2019"/>
    <s v="Korea"/>
    <x v="13"/>
    <m/>
    <d v="2020-03-10T00:00:00"/>
    <d v="2020-03-28T00:00:00"/>
    <n v="18"/>
    <n v="1"/>
  </r>
  <r>
    <n v="6001000507"/>
    <x v="0"/>
    <n v="1973"/>
    <s v="Korea"/>
    <x v="13"/>
    <m/>
    <d v="2020-03-10T00:00:00"/>
    <d v="2020-03-22T00:00:00"/>
    <n v="12"/>
    <n v="47"/>
  </r>
  <r>
    <n v="6001000508"/>
    <x v="1"/>
    <n v="1994"/>
    <s v="Korea"/>
    <x v="13"/>
    <m/>
    <d v="2020-03-10T00:00:00"/>
    <d v="2020-03-29T00:00:00"/>
    <n v="19"/>
    <n v="26"/>
  </r>
  <r>
    <n v="6001000509"/>
    <x v="1"/>
    <n v="1946"/>
    <s v="Korea"/>
    <x v="13"/>
    <m/>
    <d v="2020-03-10T00:00:00"/>
    <d v="2020-04-04T00:00:00"/>
    <n v="25"/>
    <n v="74"/>
  </r>
  <r>
    <n v="6001000510"/>
    <x v="0"/>
    <n v="1947"/>
    <s v="Korea"/>
    <x v="13"/>
    <m/>
    <d v="2020-03-11T00:00:00"/>
    <d v="2020-04-27T00:00:00"/>
    <n v="47"/>
    <n v="73"/>
  </r>
  <r>
    <n v="6001000511"/>
    <x v="0"/>
    <n v="1997"/>
    <s v="Korea"/>
    <x v="13"/>
    <m/>
    <d v="2020-03-11T00:00:00"/>
    <d v="2020-03-20T00:00:00"/>
    <n v="9"/>
    <n v="23"/>
  </r>
  <r>
    <n v="6001000512"/>
    <x v="1"/>
    <n v="1962"/>
    <s v="Korea"/>
    <x v="13"/>
    <m/>
    <d v="2020-03-11T00:00:00"/>
    <d v="2020-03-24T00:00:00"/>
    <n v="13"/>
    <n v="58"/>
  </r>
  <r>
    <n v="6001000513"/>
    <x v="1"/>
    <n v="1963"/>
    <s v="Korea"/>
    <x v="13"/>
    <m/>
    <d v="2020-03-11T00:00:00"/>
    <d v="2020-03-22T00:00:00"/>
    <n v="11"/>
    <n v="57"/>
  </r>
  <r>
    <n v="6001000514"/>
    <x v="1"/>
    <n v="1939"/>
    <s v="Korea"/>
    <x v="13"/>
    <m/>
    <d v="2020-03-01T00:00:00"/>
    <d v="2020-04-24T00:00:00"/>
    <n v="54"/>
    <n v="81"/>
  </r>
  <r>
    <n v="6001000515"/>
    <x v="1"/>
    <n v="1932"/>
    <s v="Korea"/>
    <x v="13"/>
    <m/>
    <d v="2020-03-12T00:00:00"/>
    <d v="2020-04-22T00:00:00"/>
    <n v="41"/>
    <n v="88"/>
  </r>
  <r>
    <n v="6001000516"/>
    <x v="1"/>
    <n v="1933"/>
    <s v="Korea"/>
    <x v="13"/>
    <m/>
    <d v="2020-03-13T00:00:00"/>
    <d v="2020-03-28T00:00:00"/>
    <n v="15"/>
    <n v="87"/>
  </r>
  <r>
    <n v="6001000517"/>
    <x v="0"/>
    <n v="1978"/>
    <s v="Korea"/>
    <x v="13"/>
    <m/>
    <d v="2020-03-13T00:00:00"/>
    <d v="2020-04-05T00:00:00"/>
    <n v="23"/>
    <n v="42"/>
  </r>
  <r>
    <n v="6001000518"/>
    <x v="0"/>
    <n v="1937"/>
    <s v="Korea"/>
    <x v="13"/>
    <m/>
    <d v="2020-03-14T00:00:00"/>
    <d v="2020-04-27T00:00:00"/>
    <n v="44"/>
    <n v="83"/>
  </r>
  <r>
    <n v="6001000519"/>
    <x v="0"/>
    <n v="1957"/>
    <s v="Korea"/>
    <x v="13"/>
    <m/>
    <d v="2020-03-14T00:00:00"/>
    <d v="2020-04-16T00:00:00"/>
    <n v="33"/>
    <n v="63"/>
  </r>
  <r>
    <n v="6001000520"/>
    <x v="1"/>
    <n v="1989"/>
    <s v="Korea"/>
    <x v="13"/>
    <m/>
    <d v="2020-03-14T00:00:00"/>
    <d v="2020-03-23T00:00:00"/>
    <n v="9"/>
    <n v="31"/>
  </r>
  <r>
    <n v="6001000521"/>
    <x v="0"/>
    <n v="1950"/>
    <s v="Korea"/>
    <x v="13"/>
    <m/>
    <d v="2020-03-14T00:00:00"/>
    <d v="2020-04-01T00:00:00"/>
    <n v="18"/>
    <n v="70"/>
  </r>
  <r>
    <n v="6001000522"/>
    <x v="1"/>
    <n v="1948"/>
    <s v="Korea"/>
    <x v="13"/>
    <m/>
    <d v="2020-03-15T00:00:00"/>
    <d v="2020-03-29T00:00:00"/>
    <n v="14"/>
    <n v="72"/>
  </r>
  <r>
    <n v="6001000523"/>
    <x v="0"/>
    <n v="1963"/>
    <s v="Korea"/>
    <x v="13"/>
    <m/>
    <d v="2020-03-15T00:00:00"/>
    <d v="2020-05-15T00:00:00"/>
    <n v="61"/>
    <n v="57"/>
  </r>
  <r>
    <n v="6001000524"/>
    <x v="1"/>
    <n v="1968"/>
    <s v="Korea"/>
    <x v="13"/>
    <m/>
    <d v="2020-03-15T00:00:00"/>
    <d v="2020-04-01T00:00:00"/>
    <n v="17"/>
    <n v="52"/>
  </r>
  <r>
    <n v="6001000525"/>
    <x v="1"/>
    <n v="1938"/>
    <s v="Korea"/>
    <x v="13"/>
    <m/>
    <d v="2020-03-15T00:00:00"/>
    <d v="2020-04-15T00:00:00"/>
    <n v="31"/>
    <n v="82"/>
  </r>
  <r>
    <n v="6001000526"/>
    <x v="1"/>
    <n v="1928"/>
    <s v="Korea"/>
    <x v="13"/>
    <m/>
    <d v="2020-03-15T00:00:00"/>
    <d v="2020-04-05T00:00:00"/>
    <n v="21"/>
    <n v="92"/>
  </r>
  <r>
    <n v="6001000529"/>
    <x v="1"/>
    <n v="1949"/>
    <s v="Korea"/>
    <x v="13"/>
    <m/>
    <d v="2020-03-16T00:00:00"/>
    <d v="2020-04-24T00:00:00"/>
    <n v="39"/>
    <n v="71"/>
  </r>
  <r>
    <n v="6001000530"/>
    <x v="0"/>
    <n v="1939"/>
    <s v="Korea"/>
    <x v="13"/>
    <m/>
    <d v="2020-03-16T00:00:00"/>
    <d v="2020-05-17T00:00:00"/>
    <n v="62"/>
    <n v="81"/>
  </r>
  <r>
    <n v="6001000531"/>
    <x v="1"/>
    <n v="1969"/>
    <s v="Korea"/>
    <x v="13"/>
    <m/>
    <d v="2020-03-17T00:00:00"/>
    <d v="2020-04-07T00:00:00"/>
    <n v="21"/>
    <n v="51"/>
  </r>
  <r>
    <n v="6001000532"/>
    <x v="1"/>
    <n v="1932"/>
    <s v="Korea"/>
    <x v="13"/>
    <m/>
    <d v="2020-03-17T00:00:00"/>
    <d v="2020-04-02T00:00:00"/>
    <n v="16"/>
    <n v="88"/>
  </r>
  <r>
    <n v="6001000533"/>
    <x v="1"/>
    <n v="1986"/>
    <s v="Korea"/>
    <x v="13"/>
    <m/>
    <d v="2020-03-17T00:00:00"/>
    <d v="2020-03-29T00:00:00"/>
    <n v="12"/>
    <n v="34"/>
  </r>
  <r>
    <n v="6001000534"/>
    <x v="1"/>
    <n v="1956"/>
    <s v="Korea"/>
    <x v="13"/>
    <m/>
    <d v="2020-03-17T00:00:00"/>
    <d v="2020-04-08T00:00:00"/>
    <n v="22"/>
    <n v="64"/>
  </r>
  <r>
    <n v="6001000535"/>
    <x v="0"/>
    <n v="1963"/>
    <s v="Korea"/>
    <x v="13"/>
    <m/>
    <d v="2020-03-17T00:00:00"/>
    <d v="2020-03-28T00:00:00"/>
    <n v="11"/>
    <n v="57"/>
  </r>
  <r>
    <n v="6001000536"/>
    <x v="0"/>
    <n v="1998"/>
    <s v="Korea"/>
    <x v="13"/>
    <m/>
    <d v="2020-03-17T00:00:00"/>
    <d v="2020-03-28T00:00:00"/>
    <n v="11"/>
    <n v="22"/>
  </r>
  <r>
    <n v="6001000537"/>
    <x v="1"/>
    <n v="1987"/>
    <s v="Korea"/>
    <x v="13"/>
    <m/>
    <d v="2020-03-17T00:00:00"/>
    <d v="2020-03-28T00:00:00"/>
    <n v="11"/>
    <n v="33"/>
  </r>
  <r>
    <n v="6001000538"/>
    <x v="1"/>
    <n v="1996"/>
    <s v="Korea"/>
    <x v="13"/>
    <m/>
    <d v="2020-03-18T00:00:00"/>
    <d v="2020-05-02T00:00:00"/>
    <n v="45"/>
    <n v="24"/>
  </r>
  <r>
    <n v="6001000539"/>
    <x v="1"/>
    <n v="1970"/>
    <s v="Korea"/>
    <x v="13"/>
    <m/>
    <d v="2020-03-18T00:00:00"/>
    <d v="2020-04-14T00:00:00"/>
    <n v="27"/>
    <n v="50"/>
  </r>
  <r>
    <n v="6001000540"/>
    <x v="1"/>
    <n v="1941"/>
    <s v="Korea"/>
    <x v="13"/>
    <m/>
    <d v="2020-03-18T00:00:00"/>
    <d v="2020-04-07T00:00:00"/>
    <n v="20"/>
    <n v="79"/>
  </r>
  <r>
    <n v="6001000541"/>
    <x v="1"/>
    <n v="2010"/>
    <s v="Korea"/>
    <x v="13"/>
    <m/>
    <d v="2020-03-18T00:00:00"/>
    <d v="2020-04-08T00:00:00"/>
    <n v="21"/>
    <n v="10"/>
  </r>
  <r>
    <n v="6001000542"/>
    <x v="1"/>
    <n v="1964"/>
    <s v="Korea"/>
    <x v="13"/>
    <m/>
    <d v="2020-03-18T00:00:00"/>
    <d v="2020-05-19T00:00:00"/>
    <n v="62"/>
    <n v="56"/>
  </r>
  <r>
    <n v="6001000543"/>
    <x v="0"/>
    <n v="2001"/>
    <s v="Korea"/>
    <x v="13"/>
    <m/>
    <d v="2020-03-18T00:00:00"/>
    <d v="2020-03-28T00:00:00"/>
    <n v="10"/>
    <n v="19"/>
  </r>
  <r>
    <n v="6001000544"/>
    <x v="0"/>
    <n v="1954"/>
    <s v="Korea"/>
    <x v="13"/>
    <m/>
    <d v="2020-03-18T00:00:00"/>
    <d v="2020-04-22T00:00:00"/>
    <n v="35"/>
    <n v="66"/>
  </r>
  <r>
    <n v="6001000545"/>
    <x v="0"/>
    <n v="2011"/>
    <s v="Korea"/>
    <x v="13"/>
    <m/>
    <d v="2020-03-19T00:00:00"/>
    <d v="2020-04-05T00:00:00"/>
    <n v="17"/>
    <n v="9"/>
  </r>
  <r>
    <n v="6001000546"/>
    <x v="1"/>
    <n v="1967"/>
    <s v="Korea"/>
    <x v="13"/>
    <m/>
    <d v="2020-03-19T00:00:00"/>
    <d v="2020-04-03T00:00:00"/>
    <n v="15"/>
    <n v="53"/>
  </r>
  <r>
    <n v="6001000547"/>
    <x v="1"/>
    <n v="2003"/>
    <s v="Korea"/>
    <x v="13"/>
    <m/>
    <d v="2020-03-20T00:00:00"/>
    <d v="2020-04-04T00:00:00"/>
    <n v="15"/>
    <n v="17"/>
  </r>
  <r>
    <n v="6001000548"/>
    <x v="1"/>
    <n v="1971"/>
    <s v="Korea"/>
    <x v="13"/>
    <m/>
    <d v="2020-03-20T00:00:00"/>
    <d v="2020-03-29T00:00:00"/>
    <n v="9"/>
    <n v="49"/>
  </r>
  <r>
    <n v="6001000549"/>
    <x v="1"/>
    <n v="1971"/>
    <s v="Korea"/>
    <x v="13"/>
    <m/>
    <d v="2020-03-20T00:00:00"/>
    <d v="2020-03-30T00:00:00"/>
    <n v="10"/>
    <n v="49"/>
  </r>
  <r>
    <n v="6001000550"/>
    <x v="1"/>
    <n v="1997"/>
    <s v="Korea"/>
    <x v="13"/>
    <m/>
    <d v="2020-03-20T00:00:00"/>
    <d v="2020-04-03T00:00:00"/>
    <n v="14"/>
    <n v="23"/>
  </r>
  <r>
    <n v="6001000551"/>
    <x v="0"/>
    <n v="2010"/>
    <s v="Korea"/>
    <x v="13"/>
    <m/>
    <d v="2020-03-20T00:00:00"/>
    <d v="2020-03-30T00:00:00"/>
    <n v="10"/>
    <n v="10"/>
  </r>
  <r>
    <n v="6001000552"/>
    <x v="0"/>
    <n v="1953"/>
    <s v="Korea"/>
    <x v="13"/>
    <m/>
    <d v="2020-03-20T00:00:00"/>
    <d v="2020-03-30T00:00:00"/>
    <n v="10"/>
    <n v="67"/>
  </r>
  <r>
    <n v="6001000553"/>
    <x v="1"/>
    <n v="1952"/>
    <s v="Korea"/>
    <x v="13"/>
    <m/>
    <d v="2020-03-20T00:00:00"/>
    <d v="2020-04-05T00:00:00"/>
    <n v="16"/>
    <n v="68"/>
  </r>
  <r>
    <n v="6001000554"/>
    <x v="1"/>
    <n v="1959"/>
    <s v="Korea"/>
    <x v="13"/>
    <m/>
    <d v="2020-03-20T00:00:00"/>
    <d v="2020-04-13T00:00:00"/>
    <n v="24"/>
    <n v="61"/>
  </r>
  <r>
    <n v="6001000555"/>
    <x v="1"/>
    <n v="1945"/>
    <s v="Korea"/>
    <x v="13"/>
    <m/>
    <d v="2020-03-20T00:00:00"/>
    <d v="2020-04-29T00:00:00"/>
    <n v="40"/>
    <n v="75"/>
  </r>
  <r>
    <n v="6001000556"/>
    <x v="1"/>
    <n v="1943"/>
    <s v="Korea"/>
    <x v="13"/>
    <m/>
    <d v="2020-03-20T00:00:00"/>
    <d v="2020-04-09T00:00:00"/>
    <n v="20"/>
    <n v="77"/>
  </r>
  <r>
    <n v="6001000557"/>
    <x v="1"/>
    <n v="1949"/>
    <s v="Korea"/>
    <x v="13"/>
    <m/>
    <d v="2020-03-20T00:00:00"/>
    <d v="2020-05-23T00:00:00"/>
    <n v="64"/>
    <n v="71"/>
  </r>
  <r>
    <n v="6001000558"/>
    <x v="1"/>
    <n v="1955"/>
    <s v="Korea"/>
    <x v="13"/>
    <m/>
    <d v="2020-03-20T00:00:00"/>
    <d v="2020-04-05T00:00:00"/>
    <n v="16"/>
    <n v="65"/>
  </r>
  <r>
    <n v="6001000559"/>
    <x v="1"/>
    <n v="1959"/>
    <s v="Korea"/>
    <x v="13"/>
    <m/>
    <d v="2020-03-20T00:00:00"/>
    <d v="2020-04-21T00:00:00"/>
    <n v="32"/>
    <n v="61"/>
  </r>
  <r>
    <n v="6001000560"/>
    <x v="1"/>
    <n v="1940"/>
    <s v="Korea"/>
    <x v="13"/>
    <m/>
    <d v="2020-03-20T00:00:00"/>
    <d v="2020-04-22T00:00:00"/>
    <n v="33"/>
    <n v="80"/>
  </r>
  <r>
    <n v="6001000561"/>
    <x v="1"/>
    <n v="1963"/>
    <s v="Korea"/>
    <x v="13"/>
    <m/>
    <d v="2020-03-20T00:00:00"/>
    <d v="2020-05-03T00:00:00"/>
    <n v="44"/>
    <n v="57"/>
  </r>
  <r>
    <n v="6001000562"/>
    <x v="1"/>
    <n v="1935"/>
    <s v="Korea"/>
    <x v="13"/>
    <m/>
    <d v="2020-03-20T00:00:00"/>
    <d v="2020-04-10T00:00:00"/>
    <n v="21"/>
    <n v="85"/>
  </r>
  <r>
    <n v="6001000563"/>
    <x v="1"/>
    <n v="1929"/>
    <s v="Korea"/>
    <x v="13"/>
    <m/>
    <d v="2020-03-20T00:00:00"/>
    <d v="2020-05-10T00:00:00"/>
    <n v="51"/>
    <n v="91"/>
  </r>
  <r>
    <n v="6001000564"/>
    <x v="1"/>
    <n v="1932"/>
    <s v="Korea"/>
    <x v="13"/>
    <m/>
    <d v="2020-03-20T00:00:00"/>
    <d v="2020-04-29T00:00:00"/>
    <n v="40"/>
    <n v="88"/>
  </r>
  <r>
    <n v="6001000566"/>
    <x v="0"/>
    <n v="1934"/>
    <s v="Korea"/>
    <x v="13"/>
    <m/>
    <d v="2020-03-20T00:00:00"/>
    <d v="2020-04-21T00:00:00"/>
    <n v="32"/>
    <n v="86"/>
  </r>
  <r>
    <n v="6001000569"/>
    <x v="0"/>
    <n v="1966"/>
    <s v="Korea"/>
    <x v="13"/>
    <m/>
    <d v="2020-03-20T00:00:00"/>
    <d v="2020-04-10T00:00:00"/>
    <n v="21"/>
    <n v="54"/>
  </r>
  <r>
    <n v="6001000570"/>
    <x v="1"/>
    <n v="1940"/>
    <s v="Korea"/>
    <x v="13"/>
    <m/>
    <d v="2020-03-20T00:00:00"/>
    <d v="2020-05-01T00:00:00"/>
    <n v="42"/>
    <n v="80"/>
  </r>
  <r>
    <n v="6001000575"/>
    <x v="0"/>
    <n v="1962"/>
    <s v="Korea"/>
    <x v="13"/>
    <m/>
    <d v="2020-03-20T00:00:00"/>
    <d v="2020-05-07T00:00:00"/>
    <n v="48"/>
    <n v="58"/>
  </r>
  <r>
    <n v="6001000577"/>
    <x v="0"/>
    <n v="1947"/>
    <s v="Korea"/>
    <x v="13"/>
    <m/>
    <d v="2020-03-20T00:00:00"/>
    <d v="2020-05-13T00:00:00"/>
    <n v="54"/>
    <n v="73"/>
  </r>
  <r>
    <n v="6001000578"/>
    <x v="0"/>
    <n v="1979"/>
    <s v="Korea"/>
    <x v="13"/>
    <m/>
    <d v="2020-03-20T00:00:00"/>
    <d v="2020-04-29T00:00:00"/>
    <n v="40"/>
    <n v="41"/>
  </r>
  <r>
    <n v="6001000579"/>
    <x v="0"/>
    <n v="1948"/>
    <s v="Korea"/>
    <x v="13"/>
    <m/>
    <d v="2020-03-20T00:00:00"/>
    <d v="2020-04-17T00:00:00"/>
    <n v="28"/>
    <n v="72"/>
  </r>
  <r>
    <n v="6001000580"/>
    <x v="1"/>
    <n v="1941"/>
    <s v="Korea"/>
    <x v="13"/>
    <m/>
    <d v="2020-03-20T00:00:00"/>
    <d v="2020-04-16T00:00:00"/>
    <n v="27"/>
    <n v="79"/>
  </r>
  <r>
    <n v="6001000581"/>
    <x v="1"/>
    <n v="1940"/>
    <s v="Korea"/>
    <x v="13"/>
    <m/>
    <d v="2020-03-20T00:00:00"/>
    <d v="2020-04-17T00:00:00"/>
    <n v="28"/>
    <n v="80"/>
  </r>
  <r>
    <n v="6001000583"/>
    <x v="1"/>
    <n v="1945"/>
    <s v="Korea"/>
    <x v="13"/>
    <m/>
    <d v="2020-03-20T00:00:00"/>
    <d v="2020-05-26T00:00:00"/>
    <n v="67"/>
    <n v="75"/>
  </r>
  <r>
    <n v="6001000585"/>
    <x v="0"/>
    <n v="1961"/>
    <s v="Korea"/>
    <x v="13"/>
    <m/>
    <d v="2020-03-23T00:00:00"/>
    <d v="2020-04-21T00:00:00"/>
    <n v="29"/>
    <n v="59"/>
  </r>
  <r>
    <n v="6001000586"/>
    <x v="1"/>
    <n v="1983"/>
    <s v="Korea"/>
    <x v="13"/>
    <m/>
    <d v="2020-03-24T00:00:00"/>
    <d v="2020-04-18T00:00:00"/>
    <n v="25"/>
    <n v="37"/>
  </r>
  <r>
    <n v="6001000587"/>
    <x v="0"/>
    <n v="1956"/>
    <s v="Korea"/>
    <x v="13"/>
    <m/>
    <d v="2020-03-24T00:00:00"/>
    <d v="2020-04-28T00:00:00"/>
    <n v="35"/>
    <n v="64"/>
  </r>
  <r>
    <n v="6001000589"/>
    <x v="1"/>
    <n v="1966"/>
    <s v="Korea"/>
    <x v="13"/>
    <m/>
    <d v="2020-03-25T00:00:00"/>
    <d v="2020-04-13T00:00:00"/>
    <n v="19"/>
    <n v="54"/>
  </r>
  <r>
    <n v="6001000590"/>
    <x v="1"/>
    <n v="1996"/>
    <s v="Korea"/>
    <x v="13"/>
    <m/>
    <d v="2020-03-25T00:00:00"/>
    <d v="2020-04-25T00:00:00"/>
    <n v="31"/>
    <n v="24"/>
  </r>
  <r>
    <n v="6001000591"/>
    <x v="1"/>
    <n v="1937"/>
    <s v="Korea"/>
    <x v="13"/>
    <m/>
    <d v="2020-03-25T00:00:00"/>
    <d v="2020-05-04T00:00:00"/>
    <n v="40"/>
    <n v="83"/>
  </r>
  <r>
    <n v="6001000592"/>
    <x v="1"/>
    <n v="1937"/>
    <s v="Korea"/>
    <x v="13"/>
    <m/>
    <d v="2020-03-25T00:00:00"/>
    <d v="2020-05-23T00:00:00"/>
    <n v="59"/>
    <n v="83"/>
  </r>
  <r>
    <n v="6001000594"/>
    <x v="1"/>
    <n v="1999"/>
    <s v="Korea"/>
    <x v="13"/>
    <m/>
    <d v="2020-03-25T00:00:00"/>
    <d v="2020-04-04T00:00:00"/>
    <n v="10"/>
    <n v="21"/>
  </r>
  <r>
    <n v="6001000595"/>
    <x v="1"/>
    <n v="1968"/>
    <s v="Korea"/>
    <x v="13"/>
    <m/>
    <d v="2020-03-26T00:00:00"/>
    <d v="2020-04-30T00:00:00"/>
    <n v="35"/>
    <n v="52"/>
  </r>
  <r>
    <n v="6001000596"/>
    <x v="0"/>
    <n v="1964"/>
    <s v="Korea"/>
    <x v="13"/>
    <m/>
    <d v="2020-03-26T00:00:00"/>
    <d v="2020-04-28T00:00:00"/>
    <n v="33"/>
    <n v="56"/>
  </r>
  <r>
    <n v="6001000598"/>
    <x v="1"/>
    <n v="1946"/>
    <s v="Korea"/>
    <x v="13"/>
    <m/>
    <d v="2020-03-26T00:00:00"/>
    <d v="2020-04-25T00:00:00"/>
    <n v="30"/>
    <n v="74"/>
  </r>
  <r>
    <n v="6001000600"/>
    <x v="0"/>
    <n v="1943"/>
    <s v="Korea"/>
    <x v="13"/>
    <m/>
    <d v="2020-03-26T00:00:00"/>
    <d v="2020-05-27T00:00:00"/>
    <n v="62"/>
    <n v="77"/>
  </r>
  <r>
    <n v="6001000601"/>
    <x v="0"/>
    <n v="1956"/>
    <s v="Korea"/>
    <x v="13"/>
    <m/>
    <d v="2020-03-26T00:00:00"/>
    <d v="2020-04-16T00:00:00"/>
    <n v="21"/>
    <n v="64"/>
  </r>
  <r>
    <n v="6001000602"/>
    <x v="1"/>
    <n v="1942"/>
    <s v="Korea"/>
    <x v="13"/>
    <m/>
    <d v="2020-03-26T00:00:00"/>
    <d v="2020-05-12T00:00:00"/>
    <n v="47"/>
    <n v="78"/>
  </r>
  <r>
    <n v="6001000603"/>
    <x v="1"/>
    <n v="1958"/>
    <s v="Korea"/>
    <x v="13"/>
    <m/>
    <d v="2020-03-26T00:00:00"/>
    <d v="2020-05-12T00:00:00"/>
    <n v="47"/>
    <n v="62"/>
  </r>
  <r>
    <n v="6001000604"/>
    <x v="1"/>
    <n v="1959"/>
    <s v="Korea"/>
    <x v="13"/>
    <m/>
    <d v="2020-03-26T00:00:00"/>
    <d v="2020-05-13T00:00:00"/>
    <n v="48"/>
    <n v="61"/>
  </r>
  <r>
    <n v="6001000605"/>
    <x v="0"/>
    <n v="2003"/>
    <s v="Korea"/>
    <x v="13"/>
    <m/>
    <d v="2020-03-27T00:00:00"/>
    <d v="2020-04-05T00:00:00"/>
    <n v="9"/>
    <n v="17"/>
  </r>
  <r>
    <n v="6001000606"/>
    <x v="0"/>
    <n v="1945"/>
    <s v="Korea"/>
    <x v="13"/>
    <m/>
    <d v="2020-03-28T00:00:00"/>
    <d v="2020-05-14T00:00:00"/>
    <n v="47"/>
    <n v="75"/>
  </r>
  <r>
    <n v="6001000607"/>
    <x v="1"/>
    <n v="1958"/>
    <s v="Korea"/>
    <x v="13"/>
    <m/>
    <d v="2020-03-29T00:00:00"/>
    <d v="2020-05-02T00:00:00"/>
    <n v="34"/>
    <n v="62"/>
  </r>
  <r>
    <n v="6001000608"/>
    <x v="1"/>
    <n v="1968"/>
    <s v="Korea"/>
    <x v="13"/>
    <m/>
    <d v="2020-03-29T00:00:00"/>
    <d v="2020-04-24T00:00:00"/>
    <n v="26"/>
    <n v="52"/>
  </r>
  <r>
    <n v="6001000609"/>
    <x v="1"/>
    <n v="1941"/>
    <s v="Korea"/>
    <x v="13"/>
    <m/>
    <d v="2020-03-29T00:00:00"/>
    <d v="2020-05-08T00:00:00"/>
    <n v="40"/>
    <n v="79"/>
  </r>
  <r>
    <n v="6001000611"/>
    <x v="1"/>
    <n v="1950"/>
    <s v="Korea"/>
    <x v="13"/>
    <m/>
    <d v="2020-03-29T00:00:00"/>
    <d v="2020-05-02T00:00:00"/>
    <n v="34"/>
    <n v="70"/>
  </r>
  <r>
    <n v="6001000613"/>
    <x v="0"/>
    <n v="1967"/>
    <s v="Korea"/>
    <x v="13"/>
    <m/>
    <d v="2020-03-29T00:00:00"/>
    <d v="2020-04-08T00:00:00"/>
    <n v="10"/>
    <n v="53"/>
  </r>
  <r>
    <n v="6001000614"/>
    <x v="0"/>
    <n v="1951"/>
    <s v="Korea"/>
    <x v="13"/>
    <m/>
    <d v="2020-03-30T00:00:00"/>
    <d v="2020-05-03T00:00:00"/>
    <n v="34"/>
    <n v="69"/>
  </r>
  <r>
    <n v="6001000615"/>
    <x v="0"/>
    <n v="1934"/>
    <s v="Korea"/>
    <x v="13"/>
    <m/>
    <d v="2020-03-31T00:00:00"/>
    <d v="2020-05-15T00:00:00"/>
    <n v="45"/>
    <n v="86"/>
  </r>
  <r>
    <n v="6001000616"/>
    <x v="1"/>
    <n v="1957"/>
    <s v="Korea"/>
    <x v="13"/>
    <m/>
    <d v="2020-03-31T00:00:00"/>
    <d v="2020-04-28T00:00:00"/>
    <n v="28"/>
    <n v="63"/>
  </r>
  <r>
    <n v="6001000617"/>
    <x v="1"/>
    <n v="1972"/>
    <s v="Korea"/>
    <x v="13"/>
    <m/>
    <d v="2020-03-31T00:00:00"/>
    <d v="2020-04-06T00:00:00"/>
    <n v="6"/>
    <n v="48"/>
  </r>
  <r>
    <n v="6001000618"/>
    <x v="1"/>
    <n v="1993"/>
    <s v="Korea"/>
    <x v="13"/>
    <m/>
    <d v="2020-04-01T00:00:00"/>
    <d v="2020-05-07T00:00:00"/>
    <n v="36"/>
    <n v="27"/>
  </r>
  <r>
    <n v="6001000619"/>
    <x v="0"/>
    <n v="1974"/>
    <s v="Korea"/>
    <x v="13"/>
    <m/>
    <d v="2020-04-02T00:00:00"/>
    <d v="2020-04-24T00:00:00"/>
    <n v="22"/>
    <n v="46"/>
  </r>
  <r>
    <n v="6001000620"/>
    <x v="1"/>
    <n v="1998"/>
    <s v="Korea"/>
    <x v="13"/>
    <m/>
    <d v="2020-04-02T00:00:00"/>
    <d v="2020-05-07T00:00:00"/>
    <n v="35"/>
    <n v="22"/>
  </r>
  <r>
    <n v="6001000621"/>
    <x v="0"/>
    <n v="1958"/>
    <s v="Korea"/>
    <x v="13"/>
    <m/>
    <d v="2020-04-02T00:00:00"/>
    <d v="2020-05-15T00:00:00"/>
    <n v="43"/>
    <n v="62"/>
  </r>
  <r>
    <n v="6001000622"/>
    <x v="1"/>
    <n v="1945"/>
    <s v="Korea"/>
    <x v="13"/>
    <m/>
    <d v="2020-04-02T00:00:00"/>
    <d v="2020-04-16T00:00:00"/>
    <n v="14"/>
    <n v="75"/>
  </r>
  <r>
    <n v="6001000623"/>
    <x v="1"/>
    <n v="1996"/>
    <s v="Korea"/>
    <x v="13"/>
    <m/>
    <d v="2020-04-03T00:00:00"/>
    <d v="2020-05-06T00:00:00"/>
    <n v="33"/>
    <n v="24"/>
  </r>
  <r>
    <n v="6001000624"/>
    <x v="1"/>
    <n v="1934"/>
    <s v="Korea"/>
    <x v="13"/>
    <m/>
    <d v="2020-04-03T00:00:00"/>
    <d v="2020-05-10T00:00:00"/>
    <n v="37"/>
    <n v="86"/>
  </r>
  <r>
    <n v="6001000625"/>
    <x v="1"/>
    <n v="1935"/>
    <s v="Korea"/>
    <x v="13"/>
    <m/>
    <d v="2020-04-05T00:00:00"/>
    <d v="2020-04-28T00:00:00"/>
    <n v="23"/>
    <n v="85"/>
  </r>
  <r>
    <n v="6001000626"/>
    <x v="1"/>
    <n v="1941"/>
    <s v="Korea"/>
    <x v="13"/>
    <m/>
    <d v="2020-04-07T00:00:00"/>
    <d v="2020-04-29T00:00:00"/>
    <n v="22"/>
    <n v="79"/>
  </r>
  <r>
    <n v="6001000627"/>
    <x v="1"/>
    <n v="1956"/>
    <s v="Korea"/>
    <x v="13"/>
    <m/>
    <d v="2020-04-07T00:00:00"/>
    <d v="2020-05-22T00:00:00"/>
    <n v="45"/>
    <n v="64"/>
  </r>
  <r>
    <n v="6001000628"/>
    <x v="1"/>
    <n v="1954"/>
    <s v="Korea"/>
    <x v="13"/>
    <m/>
    <d v="2020-04-07T00:00:00"/>
    <d v="2020-04-23T00:00:00"/>
    <n v="16"/>
    <n v="66"/>
  </r>
  <r>
    <n v="6001000629"/>
    <x v="0"/>
    <n v="1999"/>
    <s v="Korea"/>
    <x v="13"/>
    <m/>
    <d v="2020-04-09T00:00:00"/>
    <d v="2020-05-08T00:00:00"/>
    <n v="29"/>
    <n v="21"/>
  </r>
  <r>
    <n v="6001000630"/>
    <x v="1"/>
    <n v="1959"/>
    <s v="Korea"/>
    <x v="13"/>
    <m/>
    <d v="2020-04-09T00:00:00"/>
    <d v="2020-05-19T00:00:00"/>
    <n v="40"/>
    <n v="61"/>
  </r>
  <r>
    <n v="6001000631"/>
    <x v="1"/>
    <n v="1961"/>
    <s v="Korea"/>
    <x v="13"/>
    <m/>
    <d v="2020-04-14T00:00:00"/>
    <d v="2020-04-22T00:00:00"/>
    <n v="8"/>
    <n v="59"/>
  </r>
  <r>
    <n v="6001000632"/>
    <x v="1"/>
    <n v="1988"/>
    <s v="Korea"/>
    <x v="13"/>
    <m/>
    <d v="2020-04-24T00:00:00"/>
    <d v="2020-05-19T00:00:00"/>
    <n v="25"/>
    <n v="32"/>
  </r>
  <r>
    <n v="6001000633"/>
    <x v="1"/>
    <n v="1932"/>
    <s v="Korea"/>
    <x v="13"/>
    <m/>
    <d v="2020-05-02T00:00:00"/>
    <d v="2020-05-16T00:00:00"/>
    <n v="14"/>
    <n v="88"/>
  </r>
  <r>
    <n v="6003000001"/>
    <x v="0"/>
    <m/>
    <s v="Korea"/>
    <x v="13"/>
    <m/>
    <d v="2020-02-26T00:00:00"/>
    <d v="2020-03-19T00:00:00"/>
    <n v="22"/>
    <s v=""/>
  </r>
  <r>
    <n v="6003000002"/>
    <x v="1"/>
    <m/>
    <s v="Korea"/>
    <x v="13"/>
    <m/>
    <d v="2020-03-02T00:00:00"/>
    <d v="2020-04-03T00:00:00"/>
    <n v="32"/>
    <s v=""/>
  </r>
  <r>
    <n v="6003000003"/>
    <x v="1"/>
    <m/>
    <s v="Korea"/>
    <x v="13"/>
    <m/>
    <d v="2020-03-02T00:00:00"/>
    <d v="2020-04-05T00:00:00"/>
    <n v="34"/>
    <s v=""/>
  </r>
  <r>
    <n v="6003000004"/>
    <x v="1"/>
    <m/>
    <s v="Korea"/>
    <x v="13"/>
    <m/>
    <d v="2020-03-03T00:00:00"/>
    <d v="2020-04-04T00:00:00"/>
    <n v="32"/>
    <s v=""/>
  </r>
  <r>
    <n v="6003000006"/>
    <x v="1"/>
    <m/>
    <s v="Korea"/>
    <x v="13"/>
    <m/>
    <d v="2020-03-04T00:00:00"/>
    <d v="2020-03-20T00:00:00"/>
    <n v="16"/>
    <s v=""/>
  </r>
  <r>
    <n v="6003000007"/>
    <x v="1"/>
    <m/>
    <s v="Korea"/>
    <x v="13"/>
    <m/>
    <d v="2020-03-11T00:00:00"/>
    <d v="2020-04-16T00:00:00"/>
    <n v="36"/>
    <s v=""/>
  </r>
  <r>
    <n v="6003000008"/>
    <x v="1"/>
    <m/>
    <s v="Korea"/>
    <x v="13"/>
    <m/>
    <d v="2020-03-19T00:00:00"/>
    <d v="2020-04-04T00:00:00"/>
    <n v="16"/>
    <s v=""/>
  </r>
  <r>
    <n v="6003000009"/>
    <x v="0"/>
    <m/>
    <s v="Korea"/>
    <x v="13"/>
    <m/>
    <d v="2020-04-02T00:00:00"/>
    <d v="2020-04-18T00:00:00"/>
    <n v="16"/>
    <s v=""/>
  </r>
  <r>
    <n v="6004000001"/>
    <x v="1"/>
    <m/>
    <s v="Korea"/>
    <x v="13"/>
    <m/>
    <d v="2020-02-23T00:00:00"/>
    <d v="2020-04-01T00:00:00"/>
    <n v="38"/>
    <s v=""/>
  </r>
  <r>
    <n v="6004000002"/>
    <x v="1"/>
    <m/>
    <s v="Korea"/>
    <x v="13"/>
    <m/>
    <d v="2020-02-24T00:00:00"/>
    <d v="2020-03-18T00:00:00"/>
    <n v="23"/>
    <s v=""/>
  </r>
  <r>
    <n v="6004000003"/>
    <x v="0"/>
    <m/>
    <s v="Korea"/>
    <x v="13"/>
    <m/>
    <d v="2020-02-25T00:00:00"/>
    <d v="2020-04-17T00:00:00"/>
    <n v="52"/>
    <s v=""/>
  </r>
  <r>
    <n v="6004000004"/>
    <x v="1"/>
    <m/>
    <s v="Korea"/>
    <x v="13"/>
    <m/>
    <d v="2020-02-25T00:00:00"/>
    <d v="2020-03-28T00:00:00"/>
    <n v="32"/>
    <s v=""/>
  </r>
  <r>
    <n v="6004000005"/>
    <x v="1"/>
    <m/>
    <s v="Korea"/>
    <x v="13"/>
    <m/>
    <d v="2020-02-27T00:00:00"/>
    <d v="2020-03-17T00:00:00"/>
    <n v="19"/>
    <s v=""/>
  </r>
  <r>
    <n v="6004000006"/>
    <x v="0"/>
    <m/>
    <s v="Korea"/>
    <x v="13"/>
    <m/>
    <d v="2020-02-25T00:00:00"/>
    <d v="2020-03-25T00:00:00"/>
    <n v="29"/>
    <s v=""/>
  </r>
  <r>
    <n v="6004000007"/>
    <x v="0"/>
    <m/>
    <s v="Korea"/>
    <x v="13"/>
    <m/>
    <d v="2020-02-27T00:00:00"/>
    <d v="2020-03-20T00:00:00"/>
    <n v="22"/>
    <s v=""/>
  </r>
  <r>
    <n v="6004000008"/>
    <x v="0"/>
    <m/>
    <s v="Korea"/>
    <x v="13"/>
    <m/>
    <d v="2020-02-27T00:00:00"/>
    <d v="2020-03-29T00:00:00"/>
    <n v="31"/>
    <s v=""/>
  </r>
  <r>
    <n v="6004000009"/>
    <x v="1"/>
    <m/>
    <s v="Korea"/>
    <x v="13"/>
    <m/>
    <d v="2020-02-27T00:00:00"/>
    <d v="2020-03-17T00:00:00"/>
    <n v="19"/>
    <s v=""/>
  </r>
  <r>
    <n v="6004000010"/>
    <x v="0"/>
    <m/>
    <s v="Korea"/>
    <x v="13"/>
    <m/>
    <d v="2020-02-26T00:00:00"/>
    <d v="2020-03-26T00:00:00"/>
    <n v="29"/>
    <s v=""/>
  </r>
  <r>
    <n v="6004000011"/>
    <x v="0"/>
    <m/>
    <s v="Korea"/>
    <x v="13"/>
    <m/>
    <d v="2020-02-28T00:00:00"/>
    <d v="2020-03-22T00:00:00"/>
    <n v="23"/>
    <s v=""/>
  </r>
  <r>
    <n v="6004000012"/>
    <x v="1"/>
    <m/>
    <s v="Korea"/>
    <x v="13"/>
    <m/>
    <d v="2020-02-29T00:00:00"/>
    <d v="2020-03-20T00:00:00"/>
    <n v="20"/>
    <s v=""/>
  </r>
  <r>
    <n v="6004000013"/>
    <x v="1"/>
    <m/>
    <s v="Korea"/>
    <x v="13"/>
    <m/>
    <d v="2020-02-29T00:00:00"/>
    <d v="2020-03-22T00:00:00"/>
    <n v="22"/>
    <s v=""/>
  </r>
  <r>
    <n v="6004000014"/>
    <x v="0"/>
    <m/>
    <s v="Korea"/>
    <x v="13"/>
    <m/>
    <d v="2020-02-29T00:00:00"/>
    <d v="2020-04-14T00:00:00"/>
    <n v="45"/>
    <s v=""/>
  </r>
  <r>
    <n v="6004000015"/>
    <x v="0"/>
    <m/>
    <s v="Korea"/>
    <x v="13"/>
    <m/>
    <d v="2020-02-29T00:00:00"/>
    <d v="2020-03-25T00:00:00"/>
    <n v="25"/>
    <s v=""/>
  </r>
  <r>
    <n v="6004000016"/>
    <x v="1"/>
    <m/>
    <s v="Korea"/>
    <x v="13"/>
    <m/>
    <d v="2020-02-29T00:00:00"/>
    <d v="2020-03-25T00:00:00"/>
    <n v="25"/>
    <s v=""/>
  </r>
  <r>
    <n v="6004000017"/>
    <x v="1"/>
    <m/>
    <s v="Korea"/>
    <x v="13"/>
    <m/>
    <d v="2020-02-29T00:00:00"/>
    <d v="2020-03-13T00:00:00"/>
    <n v="13"/>
    <s v=""/>
  </r>
  <r>
    <n v="6004000018"/>
    <x v="1"/>
    <m/>
    <s v="Korea"/>
    <x v="13"/>
    <m/>
    <d v="2020-02-29T00:00:00"/>
    <d v="2020-03-28T00:00:00"/>
    <n v="28"/>
    <s v=""/>
  </r>
  <r>
    <n v="6004000019"/>
    <x v="0"/>
    <m/>
    <s v="Korea"/>
    <x v="13"/>
    <m/>
    <d v="2020-02-29T00:00:00"/>
    <d v="2020-03-30T00:00:00"/>
    <n v="30"/>
    <s v=""/>
  </r>
  <r>
    <n v="6004000020"/>
    <x v="1"/>
    <m/>
    <s v="Korea"/>
    <x v="13"/>
    <m/>
    <d v="2020-02-29T00:00:00"/>
    <d v="2020-03-22T00:00:00"/>
    <n v="22"/>
    <s v=""/>
  </r>
  <r>
    <n v="6004000021"/>
    <x v="0"/>
    <m/>
    <s v="Korea"/>
    <x v="13"/>
    <m/>
    <d v="2020-03-01T00:00:00"/>
    <d v="2020-03-23T00:00:00"/>
    <n v="22"/>
    <s v=""/>
  </r>
  <r>
    <n v="6004000022"/>
    <x v="1"/>
    <m/>
    <s v="Korea"/>
    <x v="13"/>
    <m/>
    <d v="2020-03-01T00:00:00"/>
    <d v="2020-03-22T00:00:00"/>
    <n v="21"/>
    <s v=""/>
  </r>
  <r>
    <n v="6004000023"/>
    <x v="0"/>
    <m/>
    <s v="Korea"/>
    <x v="13"/>
    <m/>
    <d v="2020-03-01T00:00:00"/>
    <d v="2020-03-16T00:00:00"/>
    <n v="15"/>
    <s v=""/>
  </r>
  <r>
    <n v="6004000024"/>
    <x v="0"/>
    <m/>
    <s v="Korea"/>
    <x v="13"/>
    <m/>
    <d v="2020-03-01T00:00:00"/>
    <d v="2020-03-23T00:00:00"/>
    <n v="22"/>
    <s v=""/>
  </r>
  <r>
    <n v="6004000025"/>
    <x v="0"/>
    <m/>
    <s v="Korea"/>
    <x v="13"/>
    <m/>
    <d v="2020-03-01T00:00:00"/>
    <d v="2020-03-25T00:00:00"/>
    <n v="24"/>
    <s v=""/>
  </r>
  <r>
    <n v="6004000026"/>
    <x v="1"/>
    <m/>
    <s v="Korea"/>
    <x v="13"/>
    <m/>
    <d v="2020-03-01T00:00:00"/>
    <d v="2020-03-18T00:00:00"/>
    <n v="17"/>
    <s v=""/>
  </r>
  <r>
    <n v="6004000027"/>
    <x v="0"/>
    <m/>
    <s v="Korea"/>
    <x v="13"/>
    <m/>
    <d v="2020-03-02T00:00:00"/>
    <d v="2020-03-13T00:00:00"/>
    <n v="11"/>
    <s v=""/>
  </r>
  <r>
    <n v="6004000028"/>
    <x v="0"/>
    <m/>
    <s v="Korea"/>
    <x v="13"/>
    <m/>
    <d v="2020-03-02T00:00:00"/>
    <d v="2020-03-17T00:00:00"/>
    <n v="15"/>
    <s v=""/>
  </r>
  <r>
    <n v="6004000029"/>
    <x v="1"/>
    <m/>
    <s v="Korea"/>
    <x v="13"/>
    <m/>
    <d v="2020-03-02T00:00:00"/>
    <d v="2020-04-07T00:00:00"/>
    <n v="36"/>
    <s v=""/>
  </r>
  <r>
    <n v="6004000030"/>
    <x v="0"/>
    <m/>
    <s v="Korea"/>
    <x v="13"/>
    <m/>
    <d v="2020-03-02T00:00:00"/>
    <d v="2020-04-03T00:00:00"/>
    <n v="32"/>
    <s v=""/>
  </r>
  <r>
    <n v="6004000031"/>
    <x v="1"/>
    <m/>
    <s v="Korea"/>
    <x v="13"/>
    <m/>
    <d v="2020-03-02T00:00:00"/>
    <d v="2020-03-18T00:00:00"/>
    <n v="16"/>
    <s v=""/>
  </r>
  <r>
    <n v="6004000032"/>
    <x v="0"/>
    <m/>
    <s v="Korea"/>
    <x v="13"/>
    <m/>
    <d v="2020-03-02T00:00:00"/>
    <d v="2020-03-25T00:00:00"/>
    <n v="23"/>
    <s v=""/>
  </r>
  <r>
    <n v="6004000033"/>
    <x v="0"/>
    <m/>
    <s v="Korea"/>
    <x v="13"/>
    <m/>
    <d v="2020-03-03T00:00:00"/>
    <d v="2020-03-22T00:00:00"/>
    <n v="19"/>
    <s v=""/>
  </r>
  <r>
    <n v="6004000034"/>
    <x v="1"/>
    <m/>
    <s v="Korea"/>
    <x v="13"/>
    <m/>
    <d v="2020-03-03T00:00:00"/>
    <d v="2020-03-26T00:00:00"/>
    <n v="23"/>
    <s v=""/>
  </r>
  <r>
    <n v="6004000035"/>
    <x v="0"/>
    <m/>
    <s v="Korea"/>
    <x v="13"/>
    <m/>
    <d v="2020-03-03T00:00:00"/>
    <d v="2020-03-22T00:00:00"/>
    <n v="19"/>
    <s v=""/>
  </r>
  <r>
    <n v="6004000036"/>
    <x v="0"/>
    <m/>
    <s v="Korea"/>
    <x v="13"/>
    <m/>
    <d v="2020-03-03T00:00:00"/>
    <d v="2020-03-20T00:00:00"/>
    <n v="17"/>
    <s v=""/>
  </r>
  <r>
    <n v="6004000037"/>
    <x v="0"/>
    <m/>
    <s v="Korea"/>
    <x v="13"/>
    <m/>
    <d v="2020-03-03T00:00:00"/>
    <d v="2020-03-25T00:00:00"/>
    <n v="22"/>
    <s v=""/>
  </r>
  <r>
    <n v="6004000038"/>
    <x v="0"/>
    <m/>
    <s v="Korea"/>
    <x v="13"/>
    <m/>
    <d v="2020-03-03T00:00:00"/>
    <d v="2020-03-25T00:00:00"/>
    <n v="22"/>
    <s v=""/>
  </r>
  <r>
    <n v="6004000039"/>
    <x v="0"/>
    <m/>
    <s v="Korea"/>
    <x v="13"/>
    <m/>
    <d v="2020-03-03T00:00:00"/>
    <d v="2020-03-22T00:00:00"/>
    <n v="19"/>
    <s v=""/>
  </r>
  <r>
    <n v="6004000040"/>
    <x v="0"/>
    <m/>
    <s v="Korea"/>
    <x v="13"/>
    <m/>
    <d v="2020-03-03T00:00:00"/>
    <d v="2020-03-29T00:00:00"/>
    <n v="26"/>
    <s v=""/>
  </r>
  <r>
    <n v="6004000041"/>
    <x v="0"/>
    <m/>
    <s v="Korea"/>
    <x v="13"/>
    <m/>
    <d v="2020-03-03T00:00:00"/>
    <d v="2020-04-03T00:00:00"/>
    <n v="31"/>
    <s v=""/>
  </r>
  <r>
    <n v="6004000042"/>
    <x v="0"/>
    <m/>
    <s v="Korea"/>
    <x v="13"/>
    <m/>
    <d v="2020-03-03T00:00:00"/>
    <d v="2020-03-20T00:00:00"/>
    <n v="17"/>
    <s v=""/>
  </r>
  <r>
    <n v="6004000043"/>
    <x v="1"/>
    <m/>
    <s v="Korea"/>
    <x v="13"/>
    <m/>
    <d v="2020-03-03T00:00:00"/>
    <d v="2020-04-03T00:00:00"/>
    <n v="31"/>
    <s v=""/>
  </r>
  <r>
    <n v="6004000044"/>
    <x v="1"/>
    <m/>
    <s v="Korea"/>
    <x v="13"/>
    <m/>
    <d v="2020-03-04T00:00:00"/>
    <d v="2020-04-03T00:00:00"/>
    <n v="30"/>
    <s v=""/>
  </r>
  <r>
    <n v="6004000045"/>
    <x v="1"/>
    <m/>
    <s v="Korea"/>
    <x v="13"/>
    <m/>
    <d v="2020-03-04T00:00:00"/>
    <d v="2020-04-03T00:00:00"/>
    <n v="30"/>
    <s v=""/>
  </r>
  <r>
    <n v="6004000046"/>
    <x v="0"/>
    <m/>
    <s v="Korea"/>
    <x v="13"/>
    <m/>
    <d v="2020-03-04T00:00:00"/>
    <d v="2020-04-03T00:00:00"/>
    <n v="30"/>
    <s v=""/>
  </r>
  <r>
    <n v="6004000047"/>
    <x v="1"/>
    <m/>
    <s v="Korea"/>
    <x v="13"/>
    <m/>
    <d v="2020-03-04T00:00:00"/>
    <d v="2020-04-08T00:00:00"/>
    <n v="35"/>
    <s v=""/>
  </r>
  <r>
    <n v="6004000048"/>
    <x v="0"/>
    <m/>
    <s v="Korea"/>
    <x v="13"/>
    <m/>
    <d v="2020-03-04T00:00:00"/>
    <d v="2020-04-03T00:00:00"/>
    <n v="30"/>
    <s v=""/>
  </r>
  <r>
    <n v="6004000049"/>
    <x v="1"/>
    <m/>
    <s v="Korea"/>
    <x v="13"/>
    <m/>
    <d v="2020-03-05T00:00:00"/>
    <d v="2020-04-20T00:00:00"/>
    <n v="46"/>
    <s v=""/>
  </r>
  <r>
    <n v="6004000050"/>
    <x v="0"/>
    <m/>
    <s v="Korea"/>
    <x v="13"/>
    <m/>
    <d v="2020-03-02T00:00:00"/>
    <d v="2020-04-03T00:00:00"/>
    <n v="32"/>
    <s v=""/>
  </r>
  <r>
    <n v="6004000051"/>
    <x v="0"/>
    <m/>
    <s v="Korea"/>
    <x v="13"/>
    <m/>
    <d v="2020-03-06T00:00:00"/>
    <d v="2020-04-08T00:00:00"/>
    <n v="33"/>
    <s v=""/>
  </r>
  <r>
    <n v="6004000052"/>
    <x v="0"/>
    <m/>
    <s v="Korea"/>
    <x v="13"/>
    <m/>
    <d v="2020-03-02T00:00:00"/>
    <d v="2020-03-25T00:00:00"/>
    <n v="23"/>
    <s v=""/>
  </r>
  <r>
    <n v="6004000053"/>
    <x v="0"/>
    <m/>
    <s v="Korea"/>
    <x v="13"/>
    <m/>
    <d v="2020-03-09T00:00:00"/>
    <d v="2020-04-08T00:00:00"/>
    <n v="30"/>
    <s v=""/>
  </r>
  <r>
    <n v="6004000054"/>
    <x v="0"/>
    <m/>
    <s v="Korea"/>
    <x v="13"/>
    <m/>
    <d v="2020-03-11T00:00:00"/>
    <d v="2020-03-22T00:00:00"/>
    <n v="11"/>
    <s v=""/>
  </r>
  <r>
    <n v="6004000055"/>
    <x v="0"/>
    <m/>
    <s v="Korea"/>
    <x v="13"/>
    <m/>
    <d v="2020-03-11T00:00:00"/>
    <d v="2020-04-24T00:00:00"/>
    <n v="44"/>
    <s v=""/>
  </r>
  <r>
    <n v="6004000056"/>
    <x v="1"/>
    <m/>
    <s v="Korea"/>
    <x v="13"/>
    <m/>
    <d v="2020-03-11T00:00:00"/>
    <d v="2020-04-09T00:00:00"/>
    <n v="29"/>
    <s v=""/>
  </r>
  <r>
    <n v="6004000057"/>
    <x v="0"/>
    <m/>
    <s v="Korea"/>
    <x v="13"/>
    <m/>
    <d v="2020-03-13T00:00:00"/>
    <d v="2020-04-03T00:00:00"/>
    <n v="21"/>
    <s v=""/>
  </r>
  <r>
    <n v="6004000059"/>
    <x v="1"/>
    <m/>
    <s v="Korea"/>
    <x v="13"/>
    <m/>
    <d v="2020-03-16T00:00:00"/>
    <d v="2020-04-07T00:00:00"/>
    <n v="22"/>
    <s v=""/>
  </r>
  <r>
    <n v="6004000060"/>
    <x v="1"/>
    <m/>
    <s v="Korea"/>
    <x v="13"/>
    <m/>
    <d v="2020-03-19T00:00:00"/>
    <d v="2020-04-02T00:00:00"/>
    <n v="14"/>
    <s v=""/>
  </r>
  <r>
    <n v="6004000061"/>
    <x v="0"/>
    <m/>
    <s v="Korea"/>
    <x v="13"/>
    <m/>
    <d v="2020-03-24T00:00:00"/>
    <d v="2020-05-08T00:00:00"/>
    <n v="45"/>
    <s v=""/>
  </r>
  <r>
    <n v="6004000062"/>
    <x v="0"/>
    <m/>
    <s v="Korea"/>
    <x v="13"/>
    <m/>
    <d v="2020-03-25T00:00:00"/>
    <d v="2020-04-29T00:00:00"/>
    <n v="35"/>
    <s v=""/>
  </r>
  <r>
    <n v="6004000063"/>
    <x v="0"/>
    <m/>
    <s v="Korea"/>
    <x v="13"/>
    <m/>
    <d v="2020-03-27T00:00:00"/>
    <d v="2020-04-22T00:00:00"/>
    <n v="26"/>
    <s v=""/>
  </r>
  <r>
    <n v="6004000064"/>
    <x v="0"/>
    <m/>
    <s v="Korea"/>
    <x v="13"/>
    <m/>
    <d v="2020-03-28T00:00:00"/>
    <d v="2020-04-19T00:00:00"/>
    <n v="22"/>
    <s v=""/>
  </r>
  <r>
    <n v="6004000065"/>
    <x v="0"/>
    <m/>
    <s v="Korea"/>
    <x v="13"/>
    <m/>
    <d v="2020-04-01T00:00:00"/>
    <d v="2020-05-05T00:00:00"/>
    <n v="34"/>
    <s v=""/>
  </r>
  <r>
    <n v="6004000067"/>
    <x v="1"/>
    <m/>
    <s v="Korea"/>
    <x v="13"/>
    <m/>
    <d v="2020-03-27T00:00:00"/>
    <d v="2020-05-06T00:00:00"/>
    <n v="40"/>
    <s v=""/>
  </r>
  <r>
    <n v="6004000068"/>
    <x v="1"/>
    <m/>
    <s v="Korea"/>
    <x v="13"/>
    <m/>
    <d v="2020-04-07T00:00:00"/>
    <d v="2020-04-30T00:00:00"/>
    <n v="23"/>
    <s v=""/>
  </r>
  <r>
    <n v="6006000001"/>
    <x v="0"/>
    <n v="1980"/>
    <s v="Korea"/>
    <x v="13"/>
    <m/>
    <d v="2020-02-22T00:00:00"/>
    <d v="2020-04-04T00:00:00"/>
    <n v="42"/>
    <n v="40"/>
  </r>
  <r>
    <n v="6006000002"/>
    <x v="0"/>
    <n v="1979"/>
    <s v="Korea"/>
    <x v="13"/>
    <m/>
    <d v="2020-02-26T00:00:00"/>
    <d v="2020-04-15T00:00:00"/>
    <n v="49"/>
    <n v="41"/>
  </r>
  <r>
    <n v="6006000003"/>
    <x v="0"/>
    <n v="1976"/>
    <s v="Korea"/>
    <x v="13"/>
    <m/>
    <d v="2020-02-27T00:00:00"/>
    <d v="2020-03-16T00:00:00"/>
    <n v="18"/>
    <n v="44"/>
  </r>
  <r>
    <n v="6006000004"/>
    <x v="1"/>
    <n v="1991"/>
    <s v="Korea"/>
    <x v="13"/>
    <m/>
    <d v="2020-02-28T00:00:00"/>
    <d v="2020-03-28T00:00:00"/>
    <n v="29"/>
    <n v="29"/>
  </r>
  <r>
    <n v="6006000005"/>
    <x v="0"/>
    <n v="1959"/>
    <s v="Korea"/>
    <x v="13"/>
    <m/>
    <d v="2020-02-28T00:00:00"/>
    <d v="2020-03-26T00:00:00"/>
    <n v="27"/>
    <n v="61"/>
  </r>
  <r>
    <n v="6006000006"/>
    <x v="0"/>
    <n v="1960"/>
    <s v="Korea"/>
    <x v="13"/>
    <m/>
    <d v="2020-02-29T00:00:00"/>
    <d v="2020-03-23T00:00:00"/>
    <n v="23"/>
    <n v="60"/>
  </r>
  <r>
    <n v="6006000007"/>
    <x v="0"/>
    <n v="1989"/>
    <s v="Korea"/>
    <x v="13"/>
    <m/>
    <d v="2020-02-29T00:00:00"/>
    <d v="2020-03-28T00:00:00"/>
    <n v="28"/>
    <n v="31"/>
  </r>
  <r>
    <n v="6006000008"/>
    <x v="0"/>
    <n v="1960"/>
    <s v="Korea"/>
    <x v="13"/>
    <m/>
    <d v="2020-03-02T00:00:00"/>
    <d v="2020-03-18T00:00:00"/>
    <n v="16"/>
    <n v="60"/>
  </r>
  <r>
    <n v="6006000009"/>
    <x v="0"/>
    <n v="1994"/>
    <s v="Korea"/>
    <x v="13"/>
    <m/>
    <d v="2020-02-29T00:00:00"/>
    <d v="2020-03-18T00:00:00"/>
    <n v="18"/>
    <n v="26"/>
  </r>
  <r>
    <n v="6006000010"/>
    <x v="0"/>
    <n v="1966"/>
    <s v="Korea"/>
    <x v="13"/>
    <m/>
    <d v="2020-03-02T00:00:00"/>
    <d v="2020-03-20T00:00:00"/>
    <n v="18"/>
    <n v="54"/>
  </r>
  <r>
    <n v="6006000011"/>
    <x v="0"/>
    <n v="1976"/>
    <s v="Korea"/>
    <x v="13"/>
    <m/>
    <d v="2020-03-02T00:00:00"/>
    <d v="2020-04-04T00:00:00"/>
    <n v="33"/>
    <n v="44"/>
  </r>
  <r>
    <n v="6006000012"/>
    <x v="0"/>
    <n v="1970"/>
    <s v="Korea"/>
    <x v="13"/>
    <m/>
    <d v="2020-03-02T00:00:00"/>
    <d v="2020-03-27T00:00:00"/>
    <n v="25"/>
    <n v="50"/>
  </r>
  <r>
    <n v="6006000013"/>
    <x v="0"/>
    <n v="1991"/>
    <s v="Korea"/>
    <x v="13"/>
    <m/>
    <d v="2020-03-03T00:00:00"/>
    <d v="2020-03-30T00:00:00"/>
    <n v="27"/>
    <n v="29"/>
  </r>
  <r>
    <n v="6006000014"/>
    <x v="1"/>
    <n v="1996"/>
    <s v="Korea"/>
    <x v="13"/>
    <m/>
    <d v="2020-03-03T00:00:00"/>
    <d v="2020-03-26T00:00:00"/>
    <n v="23"/>
    <n v="24"/>
  </r>
  <r>
    <n v="6006000015"/>
    <x v="0"/>
    <n v="2000"/>
    <s v="Korea"/>
    <x v="13"/>
    <m/>
    <d v="2020-03-03T00:00:00"/>
    <d v="2020-03-31T00:00:00"/>
    <n v="28"/>
    <n v="20"/>
  </r>
  <r>
    <n v="6006000016"/>
    <x v="1"/>
    <n v="1963"/>
    <s v="Korea"/>
    <x v="13"/>
    <m/>
    <d v="2020-03-05T00:00:00"/>
    <d v="2020-03-25T00:00:00"/>
    <n v="20"/>
    <n v="57"/>
  </r>
  <r>
    <n v="6006000017"/>
    <x v="1"/>
    <n v="1993"/>
    <s v="Thailand"/>
    <x v="13"/>
    <m/>
    <d v="2020-03-05T00:00:00"/>
    <d v="2020-04-06T00:00:00"/>
    <n v="32"/>
    <n v="27"/>
  </r>
  <r>
    <n v="6006000018"/>
    <x v="0"/>
    <n v="1997"/>
    <s v="Korea"/>
    <x v="13"/>
    <m/>
    <d v="2020-03-05T00:00:00"/>
    <d v="2020-03-16T00:00:00"/>
    <n v="11"/>
    <n v="23"/>
  </r>
  <r>
    <n v="6006000019"/>
    <x v="1"/>
    <n v="1962"/>
    <s v="Korea"/>
    <x v="13"/>
    <m/>
    <d v="2020-03-06T00:00:00"/>
    <d v="2020-04-04T00:00:00"/>
    <n v="29"/>
    <n v="58"/>
  </r>
  <r>
    <n v="6006000020"/>
    <x v="1"/>
    <n v="1960"/>
    <s v="Korea"/>
    <x v="13"/>
    <m/>
    <d v="2020-03-06T00:00:00"/>
    <d v="2020-04-05T00:00:00"/>
    <n v="30"/>
    <n v="60"/>
  </r>
  <r>
    <n v="6006000021"/>
    <x v="1"/>
    <n v="1948"/>
    <s v="Korea"/>
    <x v="13"/>
    <m/>
    <d v="2020-03-08T00:00:00"/>
    <d v="2020-03-22T00:00:00"/>
    <n v="14"/>
    <n v="72"/>
  </r>
  <r>
    <n v="6006000022"/>
    <x v="1"/>
    <n v="1992"/>
    <s v="Korea"/>
    <x v="13"/>
    <m/>
    <d v="2020-03-18T00:00:00"/>
    <d v="2020-04-09T00:00:00"/>
    <n v="22"/>
    <n v="28"/>
  </r>
  <r>
    <n v="6006000023"/>
    <x v="1"/>
    <n v="1988"/>
    <s v="Korea"/>
    <x v="13"/>
    <m/>
    <d v="2020-03-30T00:00:00"/>
    <d v="2020-04-16T00:00:00"/>
    <n v="17"/>
    <n v="32"/>
  </r>
  <r>
    <n v="6006000024"/>
    <x v="1"/>
    <n v="1999"/>
    <s v="Korea"/>
    <x v="13"/>
    <m/>
    <d v="2020-03-30T00:00:00"/>
    <d v="2020-04-23T00:00:00"/>
    <n v="24"/>
    <n v="21"/>
  </r>
  <r>
    <n v="6008000001"/>
    <x v="0"/>
    <n v="2000"/>
    <s v="Korea"/>
    <x v="13"/>
    <m/>
    <d v="2020-02-27T00:00:00"/>
    <d v="2020-03-05T00:00:00"/>
    <n v="7"/>
    <n v="20"/>
  </r>
  <r>
    <n v="6008000067"/>
    <x v="1"/>
    <n v="1955"/>
    <s v="Korea"/>
    <x v="13"/>
    <m/>
    <d v="2020-03-20T00:00:00"/>
    <d v="2020-04-27T00:00:00"/>
    <n v="38"/>
    <n v="65"/>
  </r>
  <r>
    <n v="6009000001"/>
    <x v="1"/>
    <n v="1998"/>
    <s v="Korea"/>
    <x v="13"/>
    <m/>
    <d v="2020-02-20T00:00:00"/>
    <d v="2020-03-26T00:00:00"/>
    <n v="35"/>
    <n v="22"/>
  </r>
  <r>
    <n v="6009000002"/>
    <x v="1"/>
    <n v="1972"/>
    <s v="Korea"/>
    <x v="13"/>
    <m/>
    <d v="2020-02-23T00:00:00"/>
    <d v="2020-03-24T00:00:00"/>
    <n v="30"/>
    <n v="48"/>
  </r>
  <r>
    <n v="6009000003"/>
    <x v="0"/>
    <n v="1960"/>
    <s v="Korea"/>
    <x v="13"/>
    <m/>
    <d v="2020-02-24T00:00:00"/>
    <d v="2020-03-29T00:00:00"/>
    <n v="34"/>
    <n v="60"/>
  </r>
  <r>
    <n v="6009000004"/>
    <x v="1"/>
    <n v="1983"/>
    <s v="Korea"/>
    <x v="13"/>
    <m/>
    <d v="2020-04-17T00:00:00"/>
    <d v="2020-05-10T00:00:00"/>
    <n v="23"/>
    <n v="37"/>
  </r>
  <r>
    <n v="6009000005"/>
    <x v="1"/>
    <n v="1971"/>
    <s v="Korea"/>
    <x v="13"/>
    <m/>
    <d v="2020-02-26T00:00:00"/>
    <d v="2020-04-09T00:00:00"/>
    <n v="43"/>
    <n v="49"/>
  </r>
  <r>
    <n v="6009000006"/>
    <x v="1"/>
    <n v="1959"/>
    <s v="Korea"/>
    <x v="13"/>
    <m/>
    <d v="2020-02-26T00:00:00"/>
    <d v="2020-03-17T00:00:00"/>
    <n v="20"/>
    <n v="61"/>
  </r>
  <r>
    <n v="6009000007"/>
    <x v="0"/>
    <n v="1948"/>
    <s v="Korea"/>
    <x v="13"/>
    <m/>
    <d v="2020-02-26T00:00:00"/>
    <d v="2020-03-17T00:00:00"/>
    <n v="20"/>
    <n v="72"/>
  </r>
  <r>
    <n v="6009000008"/>
    <x v="1"/>
    <n v="1956"/>
    <s v="Korea"/>
    <x v="13"/>
    <m/>
    <d v="2020-02-26T00:00:00"/>
    <d v="2020-03-18T00:00:00"/>
    <n v="21"/>
    <n v="64"/>
  </r>
  <r>
    <n v="6009000009"/>
    <x v="0"/>
    <n v="1985"/>
    <s v="Korea"/>
    <x v="13"/>
    <m/>
    <d v="2020-02-26T00:00:00"/>
    <d v="2020-03-22T00:00:00"/>
    <n v="25"/>
    <n v="35"/>
  </r>
  <r>
    <n v="6009000010"/>
    <x v="0"/>
    <n v="1983"/>
    <s v="Korea"/>
    <x v="13"/>
    <m/>
    <d v="2020-04-30T00:00:00"/>
    <d v="2020-05-04T00:00:00"/>
    <n v="4"/>
    <n v="37"/>
  </r>
  <r>
    <n v="6009000011"/>
    <x v="0"/>
    <n v="2015"/>
    <s v="Korea"/>
    <x v="13"/>
    <m/>
    <d v="2020-04-16T00:00:00"/>
    <d v="2020-04-29T00:00:00"/>
    <n v="13"/>
    <n v="5"/>
  </r>
  <r>
    <n v="6009000012"/>
    <x v="0"/>
    <n v="2017"/>
    <s v="Korea"/>
    <x v="13"/>
    <m/>
    <d v="2020-04-16T00:00:00"/>
    <d v="2020-05-19T00:00:00"/>
    <n v="33"/>
    <n v="3"/>
  </r>
  <r>
    <n v="6009000013"/>
    <x v="0"/>
    <n v="1938"/>
    <s v="Korea"/>
    <x v="13"/>
    <m/>
    <d v="2020-02-26T00:00:00"/>
    <d v="2020-03-19T00:00:00"/>
    <n v="22"/>
    <n v="82"/>
  </r>
  <r>
    <n v="6009000014"/>
    <x v="1"/>
    <n v="1965"/>
    <s v="Korea"/>
    <x v="13"/>
    <m/>
    <d v="2020-02-29T00:00:00"/>
    <d v="2020-04-03T00:00:00"/>
    <n v="34"/>
    <n v="55"/>
  </r>
  <r>
    <n v="6009000015"/>
    <x v="0"/>
    <n v="1965"/>
    <s v="Korea"/>
    <x v="13"/>
    <m/>
    <d v="2020-03-03T00:00:00"/>
    <d v="2020-04-03T00:00:00"/>
    <n v="31"/>
    <n v="55"/>
  </r>
  <r>
    <n v="6010000002"/>
    <x v="1"/>
    <m/>
    <s v="Korea"/>
    <x v="13"/>
    <m/>
    <d v="2020-02-26T00:00:00"/>
    <d v="2020-03-13T00:00:00"/>
    <n v="16"/>
    <s v=""/>
  </r>
  <r>
    <n v="6014000001"/>
    <x v="1"/>
    <n v="1959"/>
    <s v="Korea"/>
    <x v="13"/>
    <m/>
    <d v="2020-02-22T00:00:00"/>
    <d v="2020-03-05T00:00:00"/>
    <n v="12"/>
    <n v="61"/>
  </r>
  <r>
    <n v="6014000002"/>
    <x v="0"/>
    <n v="1998"/>
    <s v="Korea"/>
    <x v="13"/>
    <m/>
    <d v="2020-02-24T00:00:00"/>
    <d v="2020-04-06T00:00:00"/>
    <n v="42"/>
    <n v="22"/>
  </r>
  <r>
    <n v="6014000003"/>
    <x v="1"/>
    <n v="1996"/>
    <s v="Korea"/>
    <x v="13"/>
    <m/>
    <d v="2020-02-27T00:00:00"/>
    <d v="2020-03-29T00:00:00"/>
    <n v="31"/>
    <n v="24"/>
  </r>
  <r>
    <n v="6014000004"/>
    <x v="0"/>
    <n v="1977"/>
    <s v="Korea"/>
    <x v="13"/>
    <m/>
    <d v="2020-02-29T00:00:00"/>
    <d v="2020-04-04T00:00:00"/>
    <n v="35"/>
    <n v="43"/>
  </r>
  <r>
    <n v="6015000001"/>
    <x v="0"/>
    <m/>
    <s v="Korea"/>
    <x v="13"/>
    <m/>
    <d v="2020-02-18T00:00:00"/>
    <d v="2020-02-26T00:00:00"/>
    <n v="8"/>
    <s v=""/>
  </r>
  <r>
    <n v="6015000002"/>
    <x v="1"/>
    <m/>
    <s v="Korea"/>
    <x v="13"/>
    <m/>
    <d v="2020-02-18T00:00:00"/>
    <d v="2020-03-03T00:00:00"/>
    <n v="14"/>
    <s v=""/>
  </r>
  <r>
    <n v="6015000003"/>
    <x v="1"/>
    <m/>
    <s v="Korea"/>
    <x v="13"/>
    <m/>
    <d v="2020-02-19T00:00:00"/>
    <d v="2020-03-18T00:00:00"/>
    <n v="28"/>
    <s v=""/>
  </r>
  <r>
    <n v="6015000004"/>
    <x v="0"/>
    <m/>
    <s v="Korea"/>
    <x v="13"/>
    <m/>
    <d v="2020-02-19T00:00:00"/>
    <d v="2020-04-27T00:00:00"/>
    <n v="68"/>
    <s v=""/>
  </r>
  <r>
    <n v="6015000005"/>
    <x v="1"/>
    <m/>
    <s v="Korea"/>
    <x v="13"/>
    <m/>
    <d v="2020-02-20T00:00:00"/>
    <d v="2020-03-21T00:00:00"/>
    <n v="30"/>
    <s v=""/>
  </r>
  <r>
    <n v="6015000008"/>
    <x v="1"/>
    <m/>
    <s v="Korea"/>
    <x v="13"/>
    <m/>
    <d v="2020-02-23T00:00:00"/>
    <d v="2020-03-27T00:00:00"/>
    <n v="33"/>
    <s v=""/>
  </r>
  <r>
    <n v="6015000009"/>
    <x v="0"/>
    <m/>
    <s v="Korea"/>
    <x v="13"/>
    <m/>
    <d v="2020-02-23T00:00:00"/>
    <d v="2020-04-19T00:00:00"/>
    <n v="56"/>
    <s v=""/>
  </r>
  <r>
    <n v="6015000010"/>
    <x v="1"/>
    <m/>
    <s v="Korea"/>
    <x v="13"/>
    <m/>
    <d v="2020-02-23T00:00:00"/>
    <d v="2020-04-08T00:00:00"/>
    <n v="45"/>
    <s v=""/>
  </r>
  <r>
    <n v="6015000011"/>
    <x v="1"/>
    <m/>
    <s v="Korea"/>
    <x v="13"/>
    <m/>
    <d v="2020-02-23T00:00:00"/>
    <d v="2020-03-19T00:00:00"/>
    <n v="25"/>
    <s v=""/>
  </r>
  <r>
    <n v="6015000012"/>
    <x v="0"/>
    <m/>
    <s v="Korea"/>
    <x v="13"/>
    <m/>
    <d v="2020-02-24T00:00:00"/>
    <d v="2020-03-25T00:00:00"/>
    <n v="30"/>
    <s v=""/>
  </r>
  <r>
    <n v="6015000013"/>
    <x v="0"/>
    <m/>
    <s v="Korea"/>
    <x v="13"/>
    <m/>
    <d v="2020-02-25T00:00:00"/>
    <d v="2020-03-22T00:00:00"/>
    <n v="26"/>
    <s v=""/>
  </r>
  <r>
    <n v="6015000014"/>
    <x v="1"/>
    <m/>
    <s v="Korea"/>
    <x v="13"/>
    <m/>
    <d v="2020-02-25T00:00:00"/>
    <d v="2020-04-19T00:00:00"/>
    <n v="54"/>
    <s v=""/>
  </r>
  <r>
    <n v="6015000015"/>
    <x v="1"/>
    <m/>
    <s v="Korea"/>
    <x v="13"/>
    <m/>
    <d v="2020-02-25T00:00:00"/>
    <d v="2020-03-13T00:00:00"/>
    <n v="17"/>
    <s v=""/>
  </r>
  <r>
    <n v="6015000016"/>
    <x v="1"/>
    <m/>
    <s v="Korea"/>
    <x v="13"/>
    <m/>
    <d v="2020-02-25T00:00:00"/>
    <d v="2020-03-13T00:00:00"/>
    <n v="17"/>
    <s v=""/>
  </r>
  <r>
    <n v="6015000017"/>
    <x v="0"/>
    <m/>
    <s v="Korea"/>
    <x v="13"/>
    <m/>
    <d v="2020-02-26T00:00:00"/>
    <d v="2020-03-25T00:00:00"/>
    <n v="28"/>
    <s v=""/>
  </r>
  <r>
    <n v="6015000018"/>
    <x v="1"/>
    <m/>
    <s v="Korea"/>
    <x v="13"/>
    <m/>
    <d v="2020-02-26T00:00:00"/>
    <d v="2020-04-01T00:00:00"/>
    <n v="35"/>
    <s v=""/>
  </r>
  <r>
    <n v="6015000019"/>
    <x v="1"/>
    <m/>
    <s v="Korea"/>
    <x v="13"/>
    <m/>
    <d v="2020-02-26T00:00:00"/>
    <d v="2020-03-25T00:00:00"/>
    <n v="28"/>
    <s v=""/>
  </r>
  <r>
    <n v="6015000020"/>
    <x v="0"/>
    <m/>
    <s v="Korea"/>
    <x v="13"/>
    <m/>
    <d v="2020-02-26T00:00:00"/>
    <d v="2020-03-12T00:00:00"/>
    <n v="15"/>
    <s v=""/>
  </r>
  <r>
    <n v="6015000021"/>
    <x v="0"/>
    <m/>
    <s v="Korea"/>
    <x v="13"/>
    <m/>
    <d v="2020-02-26T00:00:00"/>
    <d v="2020-04-02T00:00:00"/>
    <n v="36"/>
    <s v=""/>
  </r>
  <r>
    <n v="6015000023"/>
    <x v="0"/>
    <m/>
    <s v="Korea"/>
    <x v="13"/>
    <m/>
    <d v="2020-02-27T00:00:00"/>
    <d v="2020-03-26T00:00:00"/>
    <n v="28"/>
    <s v=""/>
  </r>
  <r>
    <n v="6015000024"/>
    <x v="0"/>
    <m/>
    <s v="Korea"/>
    <x v="13"/>
    <m/>
    <d v="2020-02-27T00:00:00"/>
    <d v="2020-04-02T00:00:00"/>
    <n v="35"/>
    <s v=""/>
  </r>
  <r>
    <n v="6015000025"/>
    <x v="0"/>
    <m/>
    <s v="Korea"/>
    <x v="13"/>
    <m/>
    <d v="2020-02-27T00:00:00"/>
    <d v="2020-04-09T00:00:00"/>
    <n v="42"/>
    <s v=""/>
  </r>
  <r>
    <n v="6015000026"/>
    <x v="0"/>
    <m/>
    <s v="Korea"/>
    <x v="13"/>
    <m/>
    <d v="2020-02-27T00:00:00"/>
    <d v="2020-03-25T00:00:00"/>
    <n v="27"/>
    <s v=""/>
  </r>
  <r>
    <n v="6015000027"/>
    <x v="1"/>
    <m/>
    <s v="Korea"/>
    <x v="13"/>
    <m/>
    <d v="2020-02-28T00:00:00"/>
    <d v="2020-03-14T00:00:00"/>
    <n v="15"/>
    <s v=""/>
  </r>
  <r>
    <n v="6015000028"/>
    <x v="1"/>
    <m/>
    <s v="Korea"/>
    <x v="13"/>
    <m/>
    <d v="2020-03-01T00:00:00"/>
    <d v="2020-03-27T00:00:00"/>
    <n v="26"/>
    <s v=""/>
  </r>
  <r>
    <n v="6015000029"/>
    <x v="1"/>
    <m/>
    <s v="Korea"/>
    <x v="13"/>
    <m/>
    <d v="2020-03-01T00:00:00"/>
    <d v="2020-04-19T00:00:00"/>
    <n v="49"/>
    <s v=""/>
  </r>
  <r>
    <n v="6015000032"/>
    <x v="1"/>
    <m/>
    <s v="Korea"/>
    <x v="13"/>
    <m/>
    <d v="2020-03-03T00:00:00"/>
    <d v="2020-04-05T00:00:00"/>
    <n v="33"/>
    <s v=""/>
  </r>
  <r>
    <n v="6015000033"/>
    <x v="0"/>
    <m/>
    <s v="Korea"/>
    <x v="13"/>
    <m/>
    <d v="2020-03-05T00:00:00"/>
    <d v="2020-04-10T00:00:00"/>
    <n v="36"/>
    <s v=""/>
  </r>
  <r>
    <n v="6015000034"/>
    <x v="1"/>
    <m/>
    <s v="Korea"/>
    <x v="13"/>
    <m/>
    <d v="2020-03-05T00:00:00"/>
    <d v="2020-03-25T00:00:00"/>
    <n v="20"/>
    <s v=""/>
  </r>
  <r>
    <n v="6016000001"/>
    <x v="1"/>
    <n v="1961"/>
    <s v="Korea"/>
    <x v="13"/>
    <m/>
    <d v="2020-02-21T00:00:00"/>
    <d v="2020-03-11T00:00:00"/>
    <n v="19"/>
    <n v="59"/>
  </r>
  <r>
    <n v="6016000002"/>
    <x v="0"/>
    <n v="1972"/>
    <s v="Korea"/>
    <x v="13"/>
    <m/>
    <d v="2020-02-24T00:00:00"/>
    <d v="2020-04-02T00:00:00"/>
    <n v="38"/>
    <n v="48"/>
  </r>
  <r>
    <n v="6016000003"/>
    <x v="0"/>
    <n v="1996"/>
    <s v="Korea"/>
    <x v="13"/>
    <m/>
    <d v="2020-03-01T00:00:00"/>
    <d v="2020-03-10T00:00:00"/>
    <n v="9"/>
    <n v="24"/>
  </r>
  <r>
    <n v="6016000004"/>
    <x v="1"/>
    <n v="1966"/>
    <s v="Korea"/>
    <x v="13"/>
    <m/>
    <d v="2020-03-04T00:00:00"/>
    <d v="2020-04-04T00:00:00"/>
    <n v="31"/>
    <n v="54"/>
  </r>
  <r>
    <n v="6016000005"/>
    <x v="0"/>
    <n v="1966"/>
    <s v="Korea"/>
    <x v="13"/>
    <m/>
    <d v="2020-03-04T00:00:00"/>
    <d v="2020-03-24T00:00:00"/>
    <n v="20"/>
    <n v="54"/>
  </r>
  <r>
    <n v="6016000006"/>
    <x v="0"/>
    <n v="1959"/>
    <s v="Korea"/>
    <x v="13"/>
    <m/>
    <d v="2020-03-06T00:00:00"/>
    <d v="2020-03-22T00:00:00"/>
    <n v="16"/>
    <n v="61"/>
  </r>
  <r>
    <n v="6016000021"/>
    <x v="1"/>
    <n v="1968"/>
    <s v="Korea"/>
    <x v="13"/>
    <m/>
    <d v="2020-04-12T00:00:00"/>
    <d v="2020-04-28T00:00:00"/>
    <n v="16"/>
    <n v="52"/>
  </r>
  <r>
    <n v="6022000001"/>
    <x v="0"/>
    <n v="1964"/>
    <s v="Korea"/>
    <x v="13"/>
    <m/>
    <d v="2020-02-23T00:00:00"/>
    <d v="2020-03-06T00:00:00"/>
    <n v="12"/>
    <n v="56"/>
  </r>
  <r>
    <n v="6022000002"/>
    <x v="0"/>
    <n v="1985"/>
    <s v="Korea"/>
    <x v="13"/>
    <m/>
    <d v="2020-02-24T00:00:00"/>
    <d v="2020-03-20T00:00:00"/>
    <n v="25"/>
    <n v="35"/>
  </r>
  <r>
    <n v="6022000003"/>
    <x v="0"/>
    <n v="1995"/>
    <s v="Korea"/>
    <x v="13"/>
    <m/>
    <d v="2020-02-24T00:00:00"/>
    <d v="2020-03-16T00:00:00"/>
    <n v="21"/>
    <n v="25"/>
  </r>
  <r>
    <n v="6022000004"/>
    <x v="0"/>
    <n v="1965"/>
    <s v="Korea"/>
    <x v="13"/>
    <m/>
    <d v="2020-02-24T00:00:00"/>
    <d v="2020-03-06T00:00:00"/>
    <n v="11"/>
    <n v="55"/>
  </r>
  <r>
    <n v="6022000005"/>
    <x v="0"/>
    <n v="1964"/>
    <s v="Korea"/>
    <x v="13"/>
    <m/>
    <d v="2020-02-24T00:00:00"/>
    <d v="2020-03-23T00:00:00"/>
    <n v="28"/>
    <n v="56"/>
  </r>
  <r>
    <n v="6022000007"/>
    <x v="0"/>
    <n v="1983"/>
    <s v="Korea"/>
    <x v="13"/>
    <m/>
    <d v="2020-02-25T00:00:00"/>
    <d v="2020-03-16T00:00:00"/>
    <n v="20"/>
    <n v="37"/>
  </r>
  <r>
    <n v="6022000008"/>
    <x v="0"/>
    <n v="1962"/>
    <s v="Korea"/>
    <x v="13"/>
    <m/>
    <d v="2020-02-25T00:00:00"/>
    <d v="2020-03-25T00:00:00"/>
    <n v="29"/>
    <n v="58"/>
  </r>
  <r>
    <n v="6022000009"/>
    <x v="1"/>
    <n v="1964"/>
    <s v="Korea"/>
    <x v="13"/>
    <m/>
    <d v="2020-02-25T00:00:00"/>
    <d v="2020-03-12T00:00:00"/>
    <n v="16"/>
    <n v="56"/>
  </r>
  <r>
    <n v="6022000010"/>
    <x v="1"/>
    <n v="1969"/>
    <s v="Korea"/>
    <x v="13"/>
    <m/>
    <d v="2020-02-25T00:00:00"/>
    <d v="2020-03-21T00:00:00"/>
    <n v="25"/>
    <n v="51"/>
  </r>
  <r>
    <n v="6022000012"/>
    <x v="0"/>
    <n v="1983"/>
    <s v="Korea"/>
    <x v="13"/>
    <m/>
    <d v="2020-02-25T00:00:00"/>
    <d v="2020-03-11T00:00:00"/>
    <n v="15"/>
    <n v="37"/>
  </r>
  <r>
    <n v="6022000013"/>
    <x v="0"/>
    <n v="1954"/>
    <s v="Korea"/>
    <x v="13"/>
    <m/>
    <d v="2020-02-25T00:00:00"/>
    <d v="2020-03-31T00:00:00"/>
    <n v="35"/>
    <n v="66"/>
  </r>
  <r>
    <n v="6022000014"/>
    <x v="0"/>
    <n v="1955"/>
    <s v="Korea"/>
    <x v="13"/>
    <m/>
    <d v="2020-02-25T00:00:00"/>
    <d v="2020-03-24T00:00:00"/>
    <n v="28"/>
    <n v="65"/>
  </r>
  <r>
    <n v="6022000015"/>
    <x v="0"/>
    <n v="1983"/>
    <s v="Korea"/>
    <x v="13"/>
    <m/>
    <d v="2020-02-25T00:00:00"/>
    <d v="2020-03-23T00:00:00"/>
    <n v="27"/>
    <n v="37"/>
  </r>
  <r>
    <n v="6022000016"/>
    <x v="1"/>
    <n v="1995"/>
    <s v="Korea"/>
    <x v="13"/>
    <m/>
    <d v="2020-02-25T00:00:00"/>
    <d v="2020-03-19T00:00:00"/>
    <n v="23"/>
    <n v="25"/>
  </r>
  <r>
    <n v="6022000017"/>
    <x v="1"/>
    <n v="1973"/>
    <s v="Korea"/>
    <x v="13"/>
    <m/>
    <d v="2020-02-25T00:00:00"/>
    <d v="2020-03-19T00:00:00"/>
    <n v="23"/>
    <n v="47"/>
  </r>
  <r>
    <n v="6022000018"/>
    <x v="0"/>
    <n v="1983"/>
    <s v="Korea"/>
    <x v="13"/>
    <m/>
    <d v="2020-02-25T00:00:00"/>
    <d v="2020-03-16T00:00:00"/>
    <n v="20"/>
    <n v="37"/>
  </r>
  <r>
    <n v="6022000019"/>
    <x v="1"/>
    <n v="1997"/>
    <s v="Korea"/>
    <x v="13"/>
    <m/>
    <d v="2020-02-25T00:00:00"/>
    <d v="2020-03-20T00:00:00"/>
    <n v="24"/>
    <n v="23"/>
  </r>
  <r>
    <n v="6022000021"/>
    <x v="1"/>
    <n v="1973"/>
    <s v="Korea"/>
    <x v="13"/>
    <m/>
    <d v="2020-02-25T00:00:00"/>
    <d v="2020-03-16T00:00:00"/>
    <n v="20"/>
    <n v="47"/>
  </r>
  <r>
    <n v="6022000022"/>
    <x v="0"/>
    <n v="1984"/>
    <s v="Korea"/>
    <x v="13"/>
    <m/>
    <d v="2020-02-25T00:00:00"/>
    <d v="2020-03-21T00:00:00"/>
    <n v="25"/>
    <n v="36"/>
  </r>
  <r>
    <n v="6022000023"/>
    <x v="0"/>
    <n v="1998"/>
    <s v="Korea"/>
    <x v="13"/>
    <m/>
    <d v="2020-02-25T00:00:00"/>
    <d v="2020-04-06T00:00:00"/>
    <n v="41"/>
    <n v="22"/>
  </r>
  <r>
    <n v="6022000025"/>
    <x v="1"/>
    <n v="1967"/>
    <s v="Korea"/>
    <x v="13"/>
    <m/>
    <d v="2020-02-27T00:00:00"/>
    <d v="2020-03-06T00:00:00"/>
    <n v="8"/>
    <n v="53"/>
  </r>
  <r>
    <n v="6022000027"/>
    <x v="0"/>
    <n v="1951"/>
    <s v="Korea"/>
    <x v="13"/>
    <m/>
    <d v="2020-02-28T00:00:00"/>
    <d v="2020-03-16T00:00:00"/>
    <n v="17"/>
    <n v="69"/>
  </r>
  <r>
    <n v="6022000028"/>
    <x v="0"/>
    <n v="1974"/>
    <s v="Korea"/>
    <x v="13"/>
    <m/>
    <d v="2020-02-28T00:00:00"/>
    <d v="2020-03-20T00:00:00"/>
    <n v="21"/>
    <n v="46"/>
  </r>
  <r>
    <n v="6022000029"/>
    <x v="1"/>
    <n v="1958"/>
    <s v="Korea"/>
    <x v="13"/>
    <m/>
    <d v="2020-02-29T00:00:00"/>
    <d v="2020-03-19T00:00:00"/>
    <n v="19"/>
    <n v="62"/>
  </r>
  <r>
    <n v="6022000030"/>
    <x v="0"/>
    <n v="1995"/>
    <s v="Korea"/>
    <x v="13"/>
    <m/>
    <d v="2020-02-29T00:00:00"/>
    <d v="2020-03-12T00:00:00"/>
    <n v="12"/>
    <n v="25"/>
  </r>
  <r>
    <n v="6022000031"/>
    <x v="0"/>
    <n v="2001"/>
    <s v="Korea"/>
    <x v="13"/>
    <m/>
    <d v="2020-02-29T00:00:00"/>
    <d v="2020-03-20T00:00:00"/>
    <n v="20"/>
    <n v="19"/>
  </r>
  <r>
    <n v="6022000035"/>
    <x v="0"/>
    <n v="2001"/>
    <s v="Korea"/>
    <x v="13"/>
    <m/>
    <d v="2020-03-01T00:00:00"/>
    <d v="2020-03-31T00:00:00"/>
    <n v="30"/>
    <n v="19"/>
  </r>
  <r>
    <n v="6022000037"/>
    <x v="1"/>
    <n v="1973"/>
    <s v="Korea"/>
    <x v="13"/>
    <m/>
    <d v="2020-03-01T00:00:00"/>
    <d v="2020-03-25T00:00:00"/>
    <n v="24"/>
    <n v="47"/>
  </r>
  <r>
    <n v="6022000038"/>
    <x v="1"/>
    <n v="1968"/>
    <s v="Korea"/>
    <x v="13"/>
    <m/>
    <d v="2020-03-02T00:00:00"/>
    <d v="2020-04-10T00:00:00"/>
    <n v="39"/>
    <n v="52"/>
  </r>
  <r>
    <n v="6022000039"/>
    <x v="0"/>
    <n v="1999"/>
    <s v="Korea"/>
    <x v="13"/>
    <m/>
    <d v="2020-03-03T00:00:00"/>
    <d v="2020-03-14T00:00:00"/>
    <n v="11"/>
    <n v="21"/>
  </r>
  <r>
    <n v="6022000040"/>
    <x v="0"/>
    <n v="1966"/>
    <s v="Korea"/>
    <x v="13"/>
    <m/>
    <d v="2020-03-03T00:00:00"/>
    <d v="2020-03-26T00:00:00"/>
    <n v="23"/>
    <n v="54"/>
  </r>
  <r>
    <n v="6022000041"/>
    <x v="0"/>
    <n v="1996"/>
    <s v="Korea"/>
    <x v="13"/>
    <m/>
    <d v="2020-03-03T00:00:00"/>
    <d v="2020-03-25T00:00:00"/>
    <n v="22"/>
    <n v="24"/>
  </r>
  <r>
    <n v="6022000042"/>
    <x v="0"/>
    <n v="1969"/>
    <s v="Korea"/>
    <x v="13"/>
    <m/>
    <d v="2020-03-03T00:00:00"/>
    <d v="2020-03-28T00:00:00"/>
    <n v="25"/>
    <n v="51"/>
  </r>
  <r>
    <n v="6022000043"/>
    <x v="0"/>
    <n v="1951"/>
    <s v="Korea"/>
    <x v="13"/>
    <m/>
    <d v="2020-03-03T00:00:00"/>
    <d v="2020-04-06T00:00:00"/>
    <n v="34"/>
    <n v="69"/>
  </r>
  <r>
    <n v="6022000044"/>
    <x v="0"/>
    <n v="1991"/>
    <s v="Korea"/>
    <x v="13"/>
    <m/>
    <d v="2020-03-03T00:00:00"/>
    <d v="2020-03-20T00:00:00"/>
    <n v="17"/>
    <n v="29"/>
  </r>
  <r>
    <n v="6022000045"/>
    <x v="0"/>
    <n v="1962"/>
    <s v="Korea"/>
    <x v="13"/>
    <m/>
    <d v="2020-03-05T00:00:00"/>
    <d v="2020-04-02T00:00:00"/>
    <n v="28"/>
    <n v="58"/>
  </r>
  <r>
    <n v="6022000046"/>
    <x v="1"/>
    <n v="1956"/>
    <s v="Korea"/>
    <x v="13"/>
    <m/>
    <d v="2020-03-05T00:00:00"/>
    <d v="2020-04-01T00:00:00"/>
    <n v="27"/>
    <n v="64"/>
  </r>
  <r>
    <n v="6022000047"/>
    <x v="0"/>
    <n v="1955"/>
    <s v="Korea"/>
    <x v="13"/>
    <m/>
    <d v="2020-03-05T00:00:00"/>
    <d v="2020-03-29T00:00:00"/>
    <n v="24"/>
    <n v="65"/>
  </r>
  <r>
    <n v="6022000048"/>
    <x v="0"/>
    <n v="1956"/>
    <s v="Korea"/>
    <x v="13"/>
    <m/>
    <d v="2020-03-06T00:00:00"/>
    <d v="2020-03-24T00:00:00"/>
    <n v="18"/>
    <n v="64"/>
  </r>
  <r>
    <n v="6022000049"/>
    <x v="1"/>
    <n v="1933"/>
    <s v="Korea"/>
    <x v="13"/>
    <m/>
    <d v="2020-03-15T00:00:00"/>
    <d v="2020-03-24T00:00:00"/>
    <n v="9"/>
    <n v="87"/>
  </r>
  <r>
    <n v="6023000001"/>
    <x v="1"/>
    <m/>
    <s v="Korea"/>
    <x v="13"/>
    <m/>
    <d v="2020-02-21T00:00:00"/>
    <d v="2020-04-17T00:00:00"/>
    <n v="56"/>
    <s v=""/>
  </r>
  <r>
    <n v="6023000002"/>
    <x v="1"/>
    <m/>
    <s v="Korea"/>
    <x v="13"/>
    <m/>
    <d v="2020-02-22T00:00:00"/>
    <d v="2020-03-28T00:00:00"/>
    <n v="35"/>
    <s v=""/>
  </r>
  <r>
    <n v="6023000003"/>
    <x v="0"/>
    <m/>
    <s v="Korea"/>
    <x v="13"/>
    <m/>
    <d v="2020-02-22T00:00:00"/>
    <d v="2020-03-04T00:00:00"/>
    <n v="11"/>
    <s v=""/>
  </r>
  <r>
    <n v="6023000004"/>
    <x v="1"/>
    <m/>
    <s v="Korea"/>
    <x v="13"/>
    <m/>
    <d v="2020-02-22T00:00:00"/>
    <d v="2020-03-04T00:00:00"/>
    <n v="11"/>
    <s v=""/>
  </r>
  <r>
    <n v="6023000005"/>
    <x v="0"/>
    <m/>
    <s v="Korea"/>
    <x v="13"/>
    <m/>
    <d v="2020-02-22T00:00:00"/>
    <d v="2020-03-03T00:00:00"/>
    <n v="10"/>
    <s v=""/>
  </r>
  <r>
    <n v="6023000006"/>
    <x v="0"/>
    <m/>
    <s v="Korea"/>
    <x v="13"/>
    <m/>
    <d v="2020-02-23T00:00:00"/>
    <d v="2020-04-02T00:00:00"/>
    <n v="39"/>
    <s v=""/>
  </r>
  <r>
    <n v="6023000007"/>
    <x v="1"/>
    <m/>
    <s v="Korea"/>
    <x v="13"/>
    <m/>
    <d v="2020-02-23T00:00:00"/>
    <d v="2020-04-02T00:00:00"/>
    <n v="39"/>
    <s v=""/>
  </r>
  <r>
    <n v="6023000008"/>
    <x v="1"/>
    <m/>
    <s v="Korea"/>
    <x v="13"/>
    <m/>
    <d v="2020-02-23T00:00:00"/>
    <d v="2020-03-20T00:00:00"/>
    <n v="26"/>
    <s v=""/>
  </r>
  <r>
    <n v="6023000009"/>
    <x v="1"/>
    <m/>
    <s v="Korea"/>
    <x v="13"/>
    <m/>
    <d v="2020-02-23T00:00:00"/>
    <d v="2020-03-28T00:00:00"/>
    <n v="34"/>
    <s v=""/>
  </r>
  <r>
    <n v="6023000010"/>
    <x v="1"/>
    <m/>
    <s v="Korea"/>
    <x v="13"/>
    <m/>
    <d v="2020-02-23T00:00:00"/>
    <d v="2020-03-29T00:00:00"/>
    <n v="35"/>
    <s v=""/>
  </r>
  <r>
    <n v="6023000011"/>
    <x v="1"/>
    <m/>
    <s v="Korea"/>
    <x v="13"/>
    <m/>
    <d v="2020-02-24T00:00:00"/>
    <d v="2020-03-11T00:00:00"/>
    <n v="16"/>
    <s v=""/>
  </r>
  <r>
    <n v="6023000012"/>
    <x v="1"/>
    <m/>
    <s v="Korea"/>
    <x v="13"/>
    <m/>
    <d v="2020-02-24T00:00:00"/>
    <d v="2020-03-24T00:00:00"/>
    <n v="29"/>
    <s v=""/>
  </r>
  <r>
    <n v="6023000013"/>
    <x v="1"/>
    <m/>
    <s v="Korea"/>
    <x v="13"/>
    <m/>
    <d v="2020-02-25T00:00:00"/>
    <d v="2020-03-11T00:00:00"/>
    <n v="15"/>
    <s v=""/>
  </r>
  <r>
    <n v="6023000014"/>
    <x v="0"/>
    <m/>
    <s v="Korea"/>
    <x v="13"/>
    <m/>
    <d v="2020-02-26T00:00:00"/>
    <d v="2020-03-21T00:00:00"/>
    <n v="24"/>
    <s v=""/>
  </r>
  <r>
    <n v="6023000015"/>
    <x v="0"/>
    <m/>
    <s v="Korea"/>
    <x v="13"/>
    <m/>
    <d v="2020-02-26T00:00:00"/>
    <d v="2020-03-21T00:00:00"/>
    <n v="24"/>
    <s v=""/>
  </r>
  <r>
    <n v="6023000016"/>
    <x v="0"/>
    <m/>
    <s v="Korea"/>
    <x v="13"/>
    <m/>
    <d v="2020-02-26T00:00:00"/>
    <d v="2020-03-30T00:00:00"/>
    <n v="33"/>
    <s v=""/>
  </r>
  <r>
    <n v="6023000017"/>
    <x v="0"/>
    <m/>
    <s v="Korea"/>
    <x v="13"/>
    <m/>
    <d v="2020-02-27T00:00:00"/>
    <d v="2020-03-30T00:00:00"/>
    <n v="32"/>
    <s v=""/>
  </r>
  <r>
    <n v="6023000019"/>
    <x v="1"/>
    <m/>
    <s v="Korea"/>
    <x v="13"/>
    <m/>
    <d v="2020-02-28T00:00:00"/>
    <d v="2020-03-27T00:00:00"/>
    <n v="28"/>
    <s v=""/>
  </r>
  <r>
    <n v="6023000020"/>
    <x v="0"/>
    <m/>
    <s v="Korea"/>
    <x v="13"/>
    <m/>
    <d v="2020-02-28T00:00:00"/>
    <d v="2020-03-20T00:00:00"/>
    <n v="21"/>
    <s v=""/>
  </r>
  <r>
    <n v="6023000023"/>
    <x v="0"/>
    <m/>
    <s v="Korea"/>
    <x v="13"/>
    <m/>
    <d v="2020-02-29T00:00:00"/>
    <d v="2020-04-01T00:00:00"/>
    <n v="32"/>
    <s v=""/>
  </r>
  <r>
    <n v="6023000024"/>
    <x v="0"/>
    <m/>
    <s v="Korea"/>
    <x v="13"/>
    <m/>
    <d v="2020-02-29T00:00:00"/>
    <d v="2020-04-21T00:00:00"/>
    <n v="52"/>
    <s v=""/>
  </r>
  <r>
    <n v="6023000025"/>
    <x v="1"/>
    <m/>
    <s v="Korea"/>
    <x v="13"/>
    <m/>
    <d v="2020-02-29T00:00:00"/>
    <d v="2020-04-22T00:00:00"/>
    <n v="53"/>
    <s v=""/>
  </r>
  <r>
    <n v="6023000026"/>
    <x v="1"/>
    <m/>
    <s v="Korea"/>
    <x v="13"/>
    <m/>
    <d v="2020-02-29T00:00:00"/>
    <d v="2020-03-23T00:00:00"/>
    <n v="23"/>
    <s v=""/>
  </r>
  <r>
    <n v="6023000027"/>
    <x v="0"/>
    <m/>
    <s v="Korea"/>
    <x v="13"/>
    <m/>
    <d v="2020-03-02T00:00:00"/>
    <d v="2020-03-28T00:00:00"/>
    <n v="26"/>
    <s v=""/>
  </r>
  <r>
    <n v="6023000028"/>
    <x v="1"/>
    <m/>
    <s v="Korea"/>
    <x v="13"/>
    <m/>
    <d v="2020-03-02T00:00:00"/>
    <d v="2020-03-16T00:00:00"/>
    <n v="14"/>
    <s v=""/>
  </r>
  <r>
    <n v="6023000029"/>
    <x v="1"/>
    <m/>
    <s v="Korea"/>
    <x v="13"/>
    <m/>
    <d v="2020-03-02T00:00:00"/>
    <d v="2020-03-20T00:00:00"/>
    <n v="18"/>
    <s v=""/>
  </r>
  <r>
    <n v="6023000030"/>
    <x v="1"/>
    <m/>
    <s v="Korea"/>
    <x v="13"/>
    <m/>
    <d v="2020-03-03T00:00:00"/>
    <d v="2020-03-20T00:00:00"/>
    <n v="17"/>
    <s v=""/>
  </r>
  <r>
    <n v="6023000031"/>
    <x v="1"/>
    <m/>
    <s v="Korea"/>
    <x v="13"/>
    <m/>
    <d v="2020-03-04T00:00:00"/>
    <d v="2020-03-22T00:00:00"/>
    <n v="18"/>
    <s v=""/>
  </r>
  <r>
    <n v="6023000032"/>
    <x v="0"/>
    <m/>
    <s v="Korea"/>
    <x v="13"/>
    <m/>
    <d v="2020-03-04T00:00:00"/>
    <d v="2020-03-20T00:00:00"/>
    <n v="16"/>
    <s v=""/>
  </r>
  <r>
    <n v="6023000033"/>
    <x v="1"/>
    <m/>
    <s v="Korea"/>
    <x v="13"/>
    <m/>
    <d v="2020-03-05T00:00:00"/>
    <d v="2020-03-20T00:00:00"/>
    <n v="15"/>
    <s v=""/>
  </r>
  <r>
    <n v="6023000034"/>
    <x v="1"/>
    <m/>
    <s v="Korea"/>
    <x v="13"/>
    <m/>
    <d v="2020-03-05T00:00:00"/>
    <d v="2020-03-19T00:00:00"/>
    <n v="14"/>
    <s v=""/>
  </r>
  <r>
    <n v="6023000035"/>
    <x v="1"/>
    <m/>
    <s v="Korea"/>
    <x v="13"/>
    <m/>
    <d v="2020-03-05T00:00:00"/>
    <d v="2020-03-22T00:00:00"/>
    <n v="17"/>
    <s v=""/>
  </r>
  <r>
    <n v="6023000036"/>
    <x v="1"/>
    <m/>
    <s v="Korea"/>
    <x v="13"/>
    <m/>
    <d v="2020-03-05T00:00:00"/>
    <d v="2020-03-16T00:00:00"/>
    <n v="11"/>
    <s v=""/>
  </r>
  <r>
    <n v="6023000038"/>
    <x v="1"/>
    <m/>
    <s v="Korea"/>
    <x v="13"/>
    <m/>
    <d v="2020-03-06T00:00:00"/>
    <d v="2020-03-31T00:00:00"/>
    <n v="25"/>
    <s v=""/>
  </r>
  <r>
    <n v="6023000040"/>
    <x v="1"/>
    <m/>
    <s v="Korea"/>
    <x v="13"/>
    <m/>
    <d v="2020-03-06T00:00:00"/>
    <d v="2020-03-23T00:00:00"/>
    <n v="17"/>
    <s v=""/>
  </r>
  <r>
    <n v="6023000041"/>
    <x v="1"/>
    <m/>
    <s v="Korea"/>
    <x v="13"/>
    <m/>
    <d v="2020-03-06T00:00:00"/>
    <d v="2020-04-21T00:00:00"/>
    <n v="46"/>
    <s v=""/>
  </r>
  <r>
    <n v="6023000043"/>
    <x v="1"/>
    <m/>
    <s v="Korea"/>
    <x v="13"/>
    <m/>
    <d v="2020-03-07T00:00:00"/>
    <d v="2020-04-17T00:00:00"/>
    <n v="41"/>
    <s v=""/>
  </r>
  <r>
    <n v="6023000045"/>
    <x v="0"/>
    <m/>
    <s v="Korea"/>
    <x v="13"/>
    <m/>
    <d v="2020-03-08T00:00:00"/>
    <d v="2020-03-23T00:00:00"/>
    <n v="15"/>
    <s v=""/>
  </r>
  <r>
    <n v="6023000047"/>
    <x v="1"/>
    <m/>
    <s v="Korea"/>
    <x v="13"/>
    <m/>
    <d v="2020-03-09T00:00:00"/>
    <d v="2020-03-20T00:00:00"/>
    <n v="11"/>
    <s v=""/>
  </r>
  <r>
    <n v="6023000048"/>
    <x v="0"/>
    <m/>
    <s v="Korea"/>
    <x v="13"/>
    <m/>
    <d v="2020-03-17T00:00:00"/>
    <d v="2020-03-20T00:00:00"/>
    <n v="3"/>
    <s v=""/>
  </r>
  <r>
    <n v="6023000049"/>
    <x v="1"/>
    <m/>
    <s v="Korea"/>
    <x v="13"/>
    <m/>
    <d v="2020-03-17T00:00:00"/>
    <d v="2020-03-28T00:00:00"/>
    <n v="11"/>
    <s v=""/>
  </r>
  <r>
    <n v="6023000050"/>
    <x v="0"/>
    <m/>
    <s v="Korea"/>
    <x v="13"/>
    <m/>
    <d v="2020-03-29T00:00:00"/>
    <d v="2020-05-10T00:00:00"/>
    <n v="42"/>
    <s v=""/>
  </r>
  <r>
    <n v="6023000051"/>
    <x v="0"/>
    <m/>
    <s v="Korea"/>
    <x v="13"/>
    <m/>
    <d v="2020-03-26T00:00:00"/>
    <d v="2020-05-14T00:00:00"/>
    <n v="49"/>
    <s v=""/>
  </r>
  <r>
    <n v="6100000005"/>
    <x v="0"/>
    <n v="1973"/>
    <s v="Korea"/>
    <x v="14"/>
    <m/>
    <d v="2020-02-22T00:00:00"/>
    <d v="2020-03-26T00:00:00"/>
    <n v="33"/>
    <n v="47"/>
  </r>
  <r>
    <n v="6100000007"/>
    <x v="0"/>
    <n v="1999"/>
    <s v="Korea"/>
    <x v="14"/>
    <m/>
    <d v="2020-02-22T00:00:00"/>
    <d v="2020-03-24T00:00:00"/>
    <n v="31"/>
    <n v="21"/>
  </r>
  <r>
    <n v="6100000009"/>
    <x v="1"/>
    <n v="1987"/>
    <s v="Korea"/>
    <x v="14"/>
    <m/>
    <d v="2020-02-23T00:00:00"/>
    <d v="2020-03-14T00:00:00"/>
    <n v="20"/>
    <n v="33"/>
  </r>
  <r>
    <n v="6100000010"/>
    <x v="1"/>
    <n v="2000"/>
    <s v="Korea"/>
    <x v="14"/>
    <m/>
    <d v="2020-02-23T00:00:00"/>
    <d v="2020-03-22T00:00:00"/>
    <n v="28"/>
    <n v="20"/>
  </r>
  <r>
    <n v="6100000012"/>
    <x v="0"/>
    <n v="1971"/>
    <s v="Korea"/>
    <x v="14"/>
    <m/>
    <d v="2020-02-23T00:00:00"/>
    <d v="2020-04-04T00:00:00"/>
    <n v="41"/>
    <n v="49"/>
  </r>
  <r>
    <n v="6100000022"/>
    <x v="1"/>
    <n v="1969"/>
    <s v="Korea"/>
    <x v="14"/>
    <m/>
    <d v="2020-02-24T00:00:00"/>
    <d v="2020-03-18T00:00:00"/>
    <n v="23"/>
    <n v="51"/>
  </r>
  <r>
    <n v="6100000023"/>
    <x v="0"/>
    <n v="1953"/>
    <s v="Korea"/>
    <x v="14"/>
    <m/>
    <d v="2020-02-24T00:00:00"/>
    <d v="2020-04-18T00:00:00"/>
    <n v="54"/>
    <n v="67"/>
  </r>
  <r>
    <n v="6100000025"/>
    <x v="0"/>
    <n v="1972"/>
    <s v="Korea"/>
    <x v="14"/>
    <m/>
    <d v="2020-02-25T00:00:00"/>
    <d v="2020-03-03T00:00:00"/>
    <n v="7"/>
    <n v="48"/>
  </r>
  <r>
    <n v="6100000026"/>
    <x v="0"/>
    <n v="1986"/>
    <s v="Korea"/>
    <x v="14"/>
    <m/>
    <d v="2020-02-25T00:00:00"/>
    <d v="2020-03-18T00:00:00"/>
    <n v="22"/>
    <n v="34"/>
  </r>
  <r>
    <n v="6100000027"/>
    <x v="1"/>
    <n v="1999"/>
    <s v="Korea"/>
    <x v="14"/>
    <m/>
    <d v="2020-02-25T00:00:00"/>
    <d v="2020-03-22T00:00:00"/>
    <n v="26"/>
    <n v="21"/>
  </r>
  <r>
    <n v="6100000028"/>
    <x v="1"/>
    <n v="1998"/>
    <s v="Korea"/>
    <x v="14"/>
    <m/>
    <d v="2020-02-25T00:00:00"/>
    <d v="2020-03-25T00:00:00"/>
    <n v="29"/>
    <n v="22"/>
  </r>
  <r>
    <n v="6100000029"/>
    <x v="0"/>
    <n v="2004"/>
    <s v="Korea"/>
    <x v="14"/>
    <m/>
    <d v="2020-02-26T00:00:00"/>
    <d v="2020-03-25T00:00:00"/>
    <n v="28"/>
    <n v="16"/>
  </r>
  <r>
    <n v="6100000030"/>
    <x v="0"/>
    <n v="1999"/>
    <s v="Korea"/>
    <x v="14"/>
    <m/>
    <d v="2020-02-26T00:00:00"/>
    <d v="2020-03-12T00:00:00"/>
    <n v="15"/>
    <n v="21"/>
  </r>
  <r>
    <n v="6100000034"/>
    <x v="1"/>
    <n v="2000"/>
    <s v="Korea"/>
    <x v="14"/>
    <m/>
    <d v="2020-02-26T00:00:00"/>
    <d v="2020-03-20T00:00:00"/>
    <n v="23"/>
    <n v="20"/>
  </r>
  <r>
    <n v="6100000035"/>
    <x v="1"/>
    <n v="1975"/>
    <s v="Korea"/>
    <x v="14"/>
    <m/>
    <d v="2020-02-26T00:00:00"/>
    <d v="2020-03-14T00:00:00"/>
    <n v="17"/>
    <n v="45"/>
  </r>
  <r>
    <n v="6100000036"/>
    <x v="1"/>
    <n v="1954"/>
    <s v="Korea"/>
    <x v="14"/>
    <m/>
    <d v="2020-02-26T00:00:00"/>
    <d v="2020-03-03T00:00:00"/>
    <n v="6"/>
    <n v="66"/>
  </r>
  <r>
    <n v="6100000037"/>
    <x v="1"/>
    <n v="1967"/>
    <s v="Korea"/>
    <x v="14"/>
    <m/>
    <d v="2020-02-26T00:00:00"/>
    <d v="2020-03-14T00:00:00"/>
    <n v="17"/>
    <n v="53"/>
  </r>
  <r>
    <n v="6100000040"/>
    <x v="0"/>
    <n v="1964"/>
    <s v="Korea"/>
    <x v="14"/>
    <m/>
    <d v="2020-02-26T00:00:00"/>
    <d v="2020-03-26T00:00:00"/>
    <n v="29"/>
    <n v="56"/>
  </r>
  <r>
    <n v="6100000042"/>
    <x v="0"/>
    <n v="1979"/>
    <s v="Korea"/>
    <x v="14"/>
    <m/>
    <d v="2020-02-26T00:00:00"/>
    <d v="2020-04-01T00:00:00"/>
    <n v="35"/>
    <n v="41"/>
  </r>
  <r>
    <n v="6100000044"/>
    <x v="1"/>
    <n v="1976"/>
    <s v="Korea"/>
    <x v="14"/>
    <m/>
    <d v="2020-02-27T00:00:00"/>
    <d v="2020-03-16T00:00:00"/>
    <n v="18"/>
    <n v="44"/>
  </r>
  <r>
    <n v="6100000045"/>
    <x v="1"/>
    <n v="1978"/>
    <s v="Korea"/>
    <x v="14"/>
    <m/>
    <d v="2020-02-27T00:00:00"/>
    <d v="2020-03-16T00:00:00"/>
    <n v="18"/>
    <n v="42"/>
  </r>
  <r>
    <n v="6100000047"/>
    <x v="0"/>
    <n v="1971"/>
    <s v="Korea"/>
    <x v="14"/>
    <m/>
    <d v="2020-02-27T00:00:00"/>
    <d v="2020-03-23T00:00:00"/>
    <n v="25"/>
    <n v="49"/>
  </r>
  <r>
    <n v="6100000048"/>
    <x v="1"/>
    <n v="1975"/>
    <s v="Korea"/>
    <x v="14"/>
    <m/>
    <d v="2020-02-27T00:00:00"/>
    <d v="2020-04-03T00:00:00"/>
    <n v="36"/>
    <n v="45"/>
  </r>
  <r>
    <n v="6100000052"/>
    <x v="1"/>
    <n v="1951"/>
    <s v="Korea"/>
    <x v="14"/>
    <m/>
    <d v="2020-02-28T00:00:00"/>
    <d v="2020-03-14T00:00:00"/>
    <n v="15"/>
    <n v="69"/>
  </r>
  <r>
    <n v="6100000053"/>
    <x v="0"/>
    <n v="1963"/>
    <s v="Korea"/>
    <x v="14"/>
    <m/>
    <d v="2020-02-28T00:00:00"/>
    <d v="2020-04-01T00:00:00"/>
    <n v="33"/>
    <n v="57"/>
  </r>
  <r>
    <n v="6100000054"/>
    <x v="0"/>
    <n v="1951"/>
    <s v="Korea"/>
    <x v="14"/>
    <m/>
    <d v="2020-02-28T00:00:00"/>
    <d v="2020-03-22T00:00:00"/>
    <n v="23"/>
    <n v="69"/>
  </r>
  <r>
    <n v="6100000057"/>
    <x v="0"/>
    <n v="1955"/>
    <s v="Korea"/>
    <x v="14"/>
    <m/>
    <d v="2020-02-28T00:00:00"/>
    <d v="2020-04-05T00:00:00"/>
    <n v="37"/>
    <n v="65"/>
  </r>
  <r>
    <n v="6100000058"/>
    <x v="0"/>
    <n v="1965"/>
    <s v="Korea"/>
    <x v="14"/>
    <m/>
    <d v="2020-02-28T00:00:00"/>
    <d v="2020-03-21T00:00:00"/>
    <n v="22"/>
    <n v="55"/>
  </r>
  <r>
    <n v="6100000059"/>
    <x v="1"/>
    <n v="1966"/>
    <s v="Korea"/>
    <x v="14"/>
    <m/>
    <d v="2020-02-28T00:00:00"/>
    <d v="2020-04-11T00:00:00"/>
    <n v="43"/>
    <n v="54"/>
  </r>
  <r>
    <n v="6100000062"/>
    <x v="1"/>
    <n v="1999"/>
    <s v="Korea"/>
    <x v="14"/>
    <m/>
    <d v="2020-03-01T00:00:00"/>
    <d v="2020-03-18T00:00:00"/>
    <n v="17"/>
    <n v="21"/>
  </r>
  <r>
    <n v="6100000064"/>
    <x v="1"/>
    <n v="1999"/>
    <s v="Korea"/>
    <x v="14"/>
    <m/>
    <d v="2020-03-02T00:00:00"/>
    <d v="2020-03-19T00:00:00"/>
    <n v="17"/>
    <n v="21"/>
  </r>
  <r>
    <n v="6100000065"/>
    <x v="1"/>
    <n v="1962"/>
    <s v="Korea"/>
    <x v="14"/>
    <m/>
    <d v="2020-03-03T00:00:00"/>
    <d v="2020-03-20T00:00:00"/>
    <n v="17"/>
    <n v="58"/>
  </r>
  <r>
    <n v="6100000066"/>
    <x v="1"/>
    <n v="1958"/>
    <s v="Korea"/>
    <x v="14"/>
    <m/>
    <d v="2020-03-03T00:00:00"/>
    <d v="2020-03-25T00:00:00"/>
    <n v="22"/>
    <n v="62"/>
  </r>
  <r>
    <n v="6100000067"/>
    <x v="0"/>
    <n v="1960"/>
    <s v="Korea"/>
    <x v="14"/>
    <m/>
    <d v="2020-03-04T00:00:00"/>
    <d v="2020-04-02T00:00:00"/>
    <n v="29"/>
    <n v="60"/>
  </r>
  <r>
    <n v="6100000068"/>
    <x v="1"/>
    <n v="1957"/>
    <s v="Korea"/>
    <x v="14"/>
    <m/>
    <d v="2020-03-04T00:00:00"/>
    <d v="2020-03-26T00:00:00"/>
    <n v="22"/>
    <n v="63"/>
  </r>
  <r>
    <n v="6100000069"/>
    <x v="1"/>
    <n v="1960"/>
    <s v="Korea"/>
    <x v="14"/>
    <m/>
    <d v="2020-03-04T00:00:00"/>
    <d v="2020-03-20T00:00:00"/>
    <n v="16"/>
    <n v="60"/>
  </r>
  <r>
    <n v="6100000074"/>
    <x v="1"/>
    <n v="1983"/>
    <s v="Korea"/>
    <x v="14"/>
    <m/>
    <d v="2020-03-04T00:00:00"/>
    <d v="2020-04-08T00:00:00"/>
    <n v="35"/>
    <n v="37"/>
  </r>
  <r>
    <n v="6100000075"/>
    <x v="0"/>
    <n v="2014"/>
    <s v="Korea"/>
    <x v="14"/>
    <m/>
    <d v="2020-03-05T00:00:00"/>
    <d v="2020-03-19T00:00:00"/>
    <n v="14"/>
    <n v="6"/>
  </r>
  <r>
    <n v="6100000077"/>
    <x v="1"/>
    <n v="1944"/>
    <s v="Korea"/>
    <x v="14"/>
    <m/>
    <d v="2020-03-05T00:00:00"/>
    <d v="2020-03-25T00:00:00"/>
    <n v="20"/>
    <n v="76"/>
  </r>
  <r>
    <n v="6100000078"/>
    <x v="1"/>
    <n v="1975"/>
    <s v="Korea"/>
    <x v="14"/>
    <m/>
    <d v="2020-03-05T00:00:00"/>
    <d v="2020-04-02T00:00:00"/>
    <n v="28"/>
    <n v="45"/>
  </r>
  <r>
    <n v="6100000080"/>
    <x v="1"/>
    <n v="1969"/>
    <s v="Korea"/>
    <x v="14"/>
    <m/>
    <d v="2020-03-06T00:00:00"/>
    <d v="2020-03-18T00:00:00"/>
    <n v="12"/>
    <n v="51"/>
  </r>
  <r>
    <n v="6100000081"/>
    <x v="1"/>
    <n v="1947"/>
    <s v="Korea"/>
    <x v="14"/>
    <m/>
    <d v="2020-03-06T00:00:00"/>
    <d v="2020-04-10T00:00:00"/>
    <n v="35"/>
    <n v="73"/>
  </r>
  <r>
    <n v="6100000082"/>
    <x v="0"/>
    <n v="1963"/>
    <s v="Korea"/>
    <x v="14"/>
    <m/>
    <d v="2020-03-07T00:00:00"/>
    <d v="2020-03-19T00:00:00"/>
    <n v="12"/>
    <n v="57"/>
  </r>
  <r>
    <n v="6100000083"/>
    <x v="0"/>
    <n v="1992"/>
    <s v="Korea"/>
    <x v="14"/>
    <m/>
    <d v="2020-03-10T00:00:00"/>
    <d v="2020-03-30T00:00:00"/>
    <n v="20"/>
    <n v="28"/>
  </r>
  <r>
    <n v="6100000084"/>
    <x v="0"/>
    <n v="1971"/>
    <s v="Korea"/>
    <x v="14"/>
    <m/>
    <d v="2020-03-11T00:00:00"/>
    <d v="2020-03-14T00:00:00"/>
    <n v="3"/>
    <n v="49"/>
  </r>
  <r>
    <n v="6100000085"/>
    <x v="0"/>
    <n v="1990"/>
    <s v="Korea"/>
    <x v="14"/>
    <m/>
    <d v="2020-03-16T00:00:00"/>
    <d v="2020-04-08T00:00:00"/>
    <n v="23"/>
    <n v="30"/>
  </r>
  <r>
    <n v="6100000088"/>
    <x v="0"/>
    <n v="1994"/>
    <s v="Korea"/>
    <x v="14"/>
    <m/>
    <d v="2020-03-22T00:00:00"/>
    <d v="2020-04-19T00:00:00"/>
    <n v="28"/>
    <n v="26"/>
  </r>
  <r>
    <n v="6100000092"/>
    <x v="0"/>
    <n v="1979"/>
    <s v="Korea"/>
    <x v="14"/>
    <m/>
    <d v="2020-03-28T00:00:00"/>
    <d v="2020-04-15T00:00:00"/>
    <n v="18"/>
    <n v="41"/>
  </r>
  <r>
    <n v="6100000096"/>
    <x v="0"/>
    <n v="1957"/>
    <s v="Korea"/>
    <x v="14"/>
    <m/>
    <d v="2020-03-31T00:00:00"/>
    <d v="2020-04-25T00:00:00"/>
    <n v="25"/>
    <n v="63"/>
  </r>
  <r>
    <n v="6100000115"/>
    <x v="0"/>
    <n v="1998"/>
    <s v="Korea"/>
    <x v="14"/>
    <m/>
    <d v="2020-04-16T00:00:00"/>
    <d v="2020-04-25T00:00:00"/>
    <n v="9"/>
    <n v="22"/>
  </r>
  <r>
    <n v="7000000001"/>
    <x v="0"/>
    <n v="1998"/>
    <s v="Korea"/>
    <x v="15"/>
    <m/>
    <d v="2020-02-20T00:00:00"/>
    <d v="2020-03-23T00:00:00"/>
    <n v="32"/>
    <n v="22"/>
  </r>
  <r>
    <n v="7000000002"/>
    <x v="1"/>
    <n v="1998"/>
    <s v="Korea"/>
    <x v="15"/>
    <m/>
    <d v="2020-02-22T00:00:00"/>
    <d v="2020-03-07T00:00:00"/>
    <n v="14"/>
    <n v="22"/>
  </r>
  <r>
    <n v="7000000003"/>
    <x v="1"/>
    <n v="1972"/>
    <s v="Korea"/>
    <x v="15"/>
    <m/>
    <d v="2020-03-02T00:00:00"/>
    <d v="2020-03-15T00:00:00"/>
    <n v="13"/>
    <n v="48"/>
  </r>
  <r>
    <n v="7000000004"/>
    <x v="0"/>
    <n v="1974"/>
    <s v="Korea"/>
    <x v="15"/>
    <m/>
    <d v="2020-03-04T00:00:00"/>
    <d v="2020-03-21T00:00:00"/>
    <n v="17"/>
    <n v="46"/>
  </r>
  <r>
    <n v="7000000005"/>
    <x v="1"/>
    <m/>
    <s v="Korea"/>
    <x v="15"/>
    <m/>
    <d v="2020-03-24T00:00:00"/>
    <d v="2020-05-08T00:00:00"/>
    <n v="45"/>
    <s v=""/>
  </r>
  <r>
    <n v="7000000006"/>
    <x v="0"/>
    <m/>
    <s v="United States"/>
    <x v="15"/>
    <m/>
    <d v="2020-03-24T00:00:00"/>
    <d v="2020-05-05T00:00:00"/>
    <n v="42"/>
    <s v=""/>
  </r>
  <r>
    <n v="7000000007"/>
    <x v="1"/>
    <n v="1996"/>
    <s v="Korea"/>
    <x v="15"/>
    <m/>
    <d v="2020-03-25T00:00:00"/>
    <d v="2020-04-03T00:00:00"/>
    <n v="9"/>
    <n v="24"/>
  </r>
  <r>
    <n v="7000000008"/>
    <x v="1"/>
    <m/>
    <s v="Korea"/>
    <x v="15"/>
    <m/>
    <d v="2020-03-27T00:00:00"/>
    <d v="2020-04-12T00:00:00"/>
    <n v="16"/>
    <s v=""/>
  </r>
  <r>
    <n v="7000000009"/>
    <x v="1"/>
    <m/>
    <s v="Korea"/>
    <x v="15"/>
    <m/>
    <d v="2020-03-29T00:00:00"/>
    <d v="2020-04-28T00:00:00"/>
    <n v="30"/>
    <s v=""/>
  </r>
  <r>
    <n v="7000000010"/>
    <x v="1"/>
    <m/>
    <s v="Korea"/>
    <x v="15"/>
    <m/>
    <d v="2020-04-03T00:00:00"/>
    <d v="2020-04-21T00:00:00"/>
    <n v="18"/>
    <s v=""/>
  </r>
  <r>
    <n v="7000000012"/>
    <x v="1"/>
    <m/>
    <s v="Korea"/>
    <x v="15"/>
    <m/>
    <d v="2020-04-03T00:00:00"/>
    <d v="2020-05-05T00:00:00"/>
    <n v="32"/>
    <s v=""/>
  </r>
  <r>
    <n v="7000000013"/>
    <x v="1"/>
    <m/>
    <s v="China"/>
    <x v="15"/>
    <m/>
    <d v="2020-04-14T00:00:00"/>
    <d v="2020-04-26T00:00:00"/>
    <n v="12"/>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2" applyNumberFormats="0" applyBorderFormats="0" applyFontFormats="0" applyPatternFormats="0" applyAlignmentFormats="0" applyWidthHeightFormats="1" dataCaption="Values" tag="b93f7c3c-84de-4c4c-94e5-d2220d1c9e65" updatedVersion="6" minRefreshableVersion="3" showDrill="0" showMemberPropertyTips="0" showDataTips="0" useAutoFormatting="1" subtotalHiddenItems="1" rowGrandTotals="0" colGrandTotals="0" itemPrintTitles="1" createdVersion="6" indent="0" outline="1" outlineData="1" multipleFieldFilters="0" rowHeaderCaption="Policies Applied">
  <location ref="A17:B25" firstHeaderRow="1" firstDataRow="1" firstDataCol="1"/>
  <pivotFields count="2">
    <pivotField axis="axisRow" allDrilled="1" showAll="0" dataSourceSort="1" defaultAttributeDrillState="1">
      <items count="9">
        <item x="0"/>
        <item x="1"/>
        <item x="2"/>
        <item x="3"/>
        <item x="4"/>
        <item x="5"/>
        <item x="6"/>
        <item x="7"/>
        <item t="default"/>
      </items>
    </pivotField>
    <pivotField dataField="1" showAll="0"/>
  </pivotFields>
  <rowFields count="1">
    <field x="0"/>
  </rowFields>
  <rowItems count="8">
    <i>
      <x/>
    </i>
    <i>
      <x v="1"/>
    </i>
    <i>
      <x v="2"/>
    </i>
    <i>
      <x v="3"/>
    </i>
    <i>
      <x v="4"/>
    </i>
    <i>
      <x v="5"/>
    </i>
    <i>
      <x v="6"/>
    </i>
    <i>
      <x v="7"/>
    </i>
  </rowItems>
  <colItems count="1">
    <i/>
  </colItems>
  <dataFields count="1">
    <dataField name="N" fld="1" subtotal="count" baseField="0" baseItem="0"/>
  </dataFields>
  <formats count="21">
    <format dxfId="21">
      <pivotArea collapsedLevelsAreSubtotals="1" fieldPosition="0">
        <references count="1">
          <reference field="0" count="0"/>
        </references>
      </pivotArea>
    </format>
    <format dxfId="22">
      <pivotArea dataOnly="0" labelOnly="1" fieldPosition="0">
        <references count="1">
          <reference field="0" count="0"/>
        </references>
      </pivotArea>
    </format>
    <format dxfId="23">
      <pivotArea outline="0" collapsedLevelsAreSubtotals="1" fieldPosition="0"/>
    </format>
    <format dxfId="24">
      <pivotArea dataOnly="0" labelOnly="1" fieldPosition="0">
        <references count="1">
          <reference field="0" count="0"/>
        </references>
      </pivotArea>
    </format>
    <format dxfId="25">
      <pivotArea outline="0" collapsedLevelsAreSubtotals="1" fieldPosition="0"/>
    </format>
    <format dxfId="26">
      <pivotArea dataOnly="0" labelOnly="1" fieldPosition="0">
        <references count="1">
          <reference field="0" count="0"/>
        </references>
      </pivotArea>
    </format>
    <format dxfId="27">
      <pivotArea outline="0" collapsedLevelsAreSubtotals="1" fieldPosition="0"/>
    </format>
    <format dxfId="28">
      <pivotArea outline="0" collapsedLevelsAreSubtotals="1" fieldPosition="0"/>
    </format>
    <format dxfId="29">
      <pivotArea field="0" type="button" dataOnly="0" labelOnly="1" outline="0" axis="axisRow" fieldPosition="0"/>
    </format>
    <format dxfId="30">
      <pivotArea dataOnly="0" labelOnly="1" outline="0" axis="axisValues" fieldPosition="0"/>
    </format>
    <format dxfId="31">
      <pivotArea dataOnly="0" labelOnly="1" outline="0" axis="axisValues" fieldPosition="0"/>
    </format>
    <format dxfId="32">
      <pivotArea field="0" type="button" dataOnly="0" labelOnly="1" outline="0" axis="axisRow" fieldPosition="0"/>
    </format>
    <format dxfId="33">
      <pivotArea dataOnly="0" labelOnly="1" outline="0" axis="axisValues" fieldPosition="0"/>
    </format>
    <format dxfId="34">
      <pivotArea dataOnly="0" labelOnly="1" outline="0" axis="axisValues" fieldPosition="0"/>
    </format>
    <format dxfId="35">
      <pivotArea field="0" type="button" dataOnly="0" labelOnly="1" outline="0" axis="axisRow" fieldPosition="0"/>
    </format>
    <format dxfId="36">
      <pivotArea dataOnly="0" labelOnly="1" outline="0" axis="axisValues" fieldPosition="0"/>
    </format>
    <format dxfId="37">
      <pivotArea dataOnly="0" labelOnly="1" outline="0" axis="axisValues" fieldPosition="0"/>
    </format>
    <format dxfId="38">
      <pivotArea field="0" type="button" dataOnly="0" labelOnly="1" outline="0" axis="axisRow" fieldPosition="0"/>
    </format>
    <format dxfId="39">
      <pivotArea dataOnly="0" labelOnly="1" outline="0" axis="axisValues" fieldPosition="0"/>
    </format>
    <format dxfId="40">
      <pivotArea dataOnly="0" labelOnly="1" outline="0" axis="axisValues" fieldPosition="0"/>
    </format>
    <format dxfId="0">
      <pivotArea dataOnly="0" labelOnly="1" fieldPosition="0">
        <references count="1">
          <reference field="0" count="0"/>
        </references>
      </pivotArea>
    </format>
  </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N"/>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Range1]"/>
      </x15:pivotTableUISettings>
    </ext>
  </extLst>
</pivotTableDefinition>
</file>

<file path=xl/pivotTables/pivotTable2.xml><?xml version="1.0" encoding="utf-8"?>
<pivotTableDefinition xmlns="http://schemas.openxmlformats.org/spreadsheetml/2006/main" name="PivotTable11" cacheId="19" applyNumberFormats="0" applyBorderFormats="0" applyFontFormats="0" applyPatternFormats="0" applyAlignmentFormats="0" applyWidthHeightFormats="1" dataCaption="Values" errorCaption="N/A" showError="1" updatedVersion="6" minRefreshableVersion="3" showDrill="0" showDataTips="0" useAutoFormatting="1" rowGrandTotals="0" colGrandTotals="0" itemPrintTitles="1" createdVersion="6" indent="0" outline="1" outlineData="1" multipleFieldFilters="0" rowHeaderCaption="Province">
  <location ref="D13:G29" firstHeaderRow="0" firstDataRow="1" firstDataCol="1"/>
  <pivotFields count="10">
    <pivotField dataField="1" showAll="0"/>
    <pivotField showAll="0"/>
    <pivotField showAll="0"/>
    <pivotField showAll="0"/>
    <pivotField axis="axisRow" showAll="0">
      <items count="17">
        <item x="9"/>
        <item x="10"/>
        <item x="1"/>
        <item x="4"/>
        <item x="8"/>
        <item x="2"/>
        <item x="7"/>
        <item x="13"/>
        <item x="14"/>
        <item x="3"/>
        <item x="15"/>
        <item x="11"/>
        <item x="12"/>
        <item x="6"/>
        <item x="0"/>
        <item x="5"/>
        <item t="default"/>
      </items>
    </pivotField>
    <pivotField showAll="0"/>
    <pivotField numFmtId="14" showAll="0"/>
    <pivotField numFmtId="14" showAll="0"/>
    <pivotField dataField="1" showAll="0"/>
    <pivotField dataField="1" showAll="0"/>
  </pivotFields>
  <rowFields count="1">
    <field x="4"/>
  </rowFields>
  <rowItems count="16">
    <i>
      <x/>
    </i>
    <i>
      <x v="1"/>
    </i>
    <i>
      <x v="2"/>
    </i>
    <i>
      <x v="3"/>
    </i>
    <i>
      <x v="4"/>
    </i>
    <i>
      <x v="5"/>
    </i>
    <i>
      <x v="6"/>
    </i>
    <i>
      <x v="7"/>
    </i>
    <i>
      <x v="8"/>
    </i>
    <i>
      <x v="9"/>
    </i>
    <i>
      <x v="10"/>
    </i>
    <i>
      <x v="11"/>
    </i>
    <i>
      <x v="12"/>
    </i>
    <i>
      <x v="13"/>
    </i>
    <i>
      <x v="14"/>
    </i>
    <i>
      <x v="15"/>
    </i>
  </rowItems>
  <colFields count="1">
    <field x="-2"/>
  </colFields>
  <colItems count="3">
    <i>
      <x/>
    </i>
    <i i="1">
      <x v="1"/>
    </i>
    <i i="2">
      <x v="2"/>
    </i>
  </colItems>
  <dataFields count="3">
    <dataField name="Number of Patients" fld="0" subtotal="count" baseField="4" baseItem="0"/>
    <dataField name="Average Recovery Days" fld="8" subtotal="average" baseField="4" baseItem="0" numFmtId="164"/>
    <dataField name="Average Age" fld="9" subtotal="average" baseField="0" baseItem="1203634864" numFmtId="164"/>
  </dataFields>
  <formats count="42">
    <format dxfId="162">
      <pivotArea collapsedLevelsAreSubtotals="1" fieldPosition="0">
        <references count="2">
          <reference field="4294967294" count="2" selected="0">
            <x v="1"/>
            <x v="2"/>
          </reference>
          <reference field="4" count="0"/>
        </references>
      </pivotArea>
    </format>
    <format dxfId="161">
      <pivotArea outline="0" fieldPosition="0">
        <references count="1">
          <reference field="4294967294" count="1">
            <x v="2"/>
          </reference>
        </references>
      </pivotArea>
    </format>
    <format dxfId="160">
      <pivotArea collapsedLevelsAreSubtotals="1" fieldPosition="0">
        <references count="2">
          <reference field="4294967294" count="1" selected="0">
            <x v="2"/>
          </reference>
          <reference field="4" count="12">
            <x v="0"/>
            <x v="1"/>
            <x v="2"/>
            <x v="3"/>
            <x v="4"/>
            <x v="5"/>
            <x v="6"/>
            <x v="7"/>
            <x v="8"/>
            <x v="9"/>
            <x v="10"/>
            <x v="11"/>
          </reference>
        </references>
      </pivotArea>
    </format>
    <format dxfId="159">
      <pivotArea dataOnly="0" labelOnly="1" outline="0" fieldPosition="0">
        <references count="1">
          <reference field="4294967294" count="1">
            <x v="2"/>
          </reference>
        </references>
      </pivotArea>
    </format>
    <format dxfId="158">
      <pivotArea field="4" type="button" dataOnly="0" labelOnly="1" outline="0" axis="axisRow" fieldPosition="0"/>
    </format>
    <format dxfId="157">
      <pivotArea dataOnly="0" labelOnly="1" outline="0" fieldPosition="0">
        <references count="1">
          <reference field="4294967294" count="3">
            <x v="0"/>
            <x v="1"/>
            <x v="2"/>
          </reference>
        </references>
      </pivotArea>
    </format>
    <format dxfId="156">
      <pivotArea collapsedLevelsAreSubtotals="1" fieldPosition="0">
        <references count="1">
          <reference field="4" count="4">
            <x v="12"/>
            <x v="13"/>
            <x v="14"/>
            <x v="15"/>
          </reference>
        </references>
      </pivotArea>
    </format>
    <format dxfId="155">
      <pivotArea grandRow="1" outline="0" collapsedLevelsAreSubtotals="1" fieldPosition="0"/>
    </format>
    <format dxfId="154">
      <pivotArea dataOnly="0" labelOnly="1" fieldPosition="0">
        <references count="1">
          <reference field="4" count="4">
            <x v="12"/>
            <x v="13"/>
            <x v="14"/>
            <x v="15"/>
          </reference>
        </references>
      </pivotArea>
    </format>
    <format dxfId="153">
      <pivotArea dataOnly="0" labelOnly="1" grandRow="1" outline="0" fieldPosition="0"/>
    </format>
    <format dxfId="152">
      <pivotArea type="all" dataOnly="0" outline="0" fieldPosition="0"/>
    </format>
    <format dxfId="151">
      <pivotArea outline="0" collapsedLevelsAreSubtotals="1" fieldPosition="0"/>
    </format>
    <format dxfId="150">
      <pivotArea field="4" type="button" dataOnly="0" labelOnly="1" outline="0" axis="axisRow" fieldPosition="0"/>
    </format>
    <format dxfId="149">
      <pivotArea dataOnly="0" labelOnly="1" fieldPosition="0">
        <references count="1">
          <reference field="4" count="0"/>
        </references>
      </pivotArea>
    </format>
    <format dxfId="148">
      <pivotArea dataOnly="0" labelOnly="1" grandRow="1" outline="0" fieldPosition="0"/>
    </format>
    <format dxfId="147">
      <pivotArea dataOnly="0" labelOnly="1" outline="0" fieldPosition="0">
        <references count="1">
          <reference field="4294967294" count="3">
            <x v="0"/>
            <x v="1"/>
            <x v="2"/>
          </reference>
        </references>
      </pivotArea>
    </format>
    <format dxfId="146">
      <pivotArea type="all" dataOnly="0" outline="0" fieldPosition="0"/>
    </format>
    <format dxfId="145">
      <pivotArea outline="0" collapsedLevelsAreSubtotals="1" fieldPosition="0"/>
    </format>
    <format dxfId="144">
      <pivotArea field="4" type="button" dataOnly="0" labelOnly="1" outline="0" axis="axisRow" fieldPosition="0"/>
    </format>
    <format dxfId="143">
      <pivotArea dataOnly="0" labelOnly="1" fieldPosition="0">
        <references count="1">
          <reference field="4" count="0"/>
        </references>
      </pivotArea>
    </format>
    <format dxfId="142">
      <pivotArea dataOnly="0" labelOnly="1" grandRow="1" outline="0" fieldPosition="0"/>
    </format>
    <format dxfId="141">
      <pivotArea dataOnly="0" labelOnly="1" outline="0" fieldPosition="0">
        <references count="1">
          <reference field="4294967294" count="3">
            <x v="0"/>
            <x v="1"/>
            <x v="2"/>
          </reference>
        </references>
      </pivotArea>
    </format>
    <format dxfId="140">
      <pivotArea type="all" dataOnly="0" outline="0" fieldPosition="0"/>
    </format>
    <format dxfId="139">
      <pivotArea outline="0" collapsedLevelsAreSubtotals="1" fieldPosition="0"/>
    </format>
    <format dxfId="138">
      <pivotArea field="4" type="button" dataOnly="0" labelOnly="1" outline="0" axis="axisRow" fieldPosition="0"/>
    </format>
    <format dxfId="137">
      <pivotArea dataOnly="0" labelOnly="1" fieldPosition="0">
        <references count="1">
          <reference field="4" count="0"/>
        </references>
      </pivotArea>
    </format>
    <format dxfId="136">
      <pivotArea dataOnly="0" labelOnly="1" grandRow="1" outline="0" fieldPosition="0"/>
    </format>
    <format dxfId="135">
      <pivotArea dataOnly="0" labelOnly="1" outline="0" fieldPosition="0">
        <references count="1">
          <reference field="4294967294" count="3">
            <x v="0"/>
            <x v="1"/>
            <x v="2"/>
          </reference>
        </references>
      </pivotArea>
    </format>
    <format dxfId="134">
      <pivotArea field="4" type="button" dataOnly="0" labelOnly="1" outline="0" axis="axisRow" fieldPosition="0"/>
    </format>
    <format dxfId="133">
      <pivotArea dataOnly="0" labelOnly="1" outline="0" fieldPosition="0">
        <references count="1">
          <reference field="4294967294" count="3">
            <x v="0"/>
            <x v="1"/>
            <x v="2"/>
          </reference>
        </references>
      </pivotArea>
    </format>
    <format dxfId="132">
      <pivotArea field="4" type="button" dataOnly="0" labelOnly="1" outline="0" axis="axisRow" fieldPosition="0"/>
    </format>
    <format dxfId="131">
      <pivotArea dataOnly="0" labelOnly="1" outline="0" fieldPosition="0">
        <references count="1">
          <reference field="4294967294" count="3">
            <x v="0"/>
            <x v="1"/>
            <x v="2"/>
          </reference>
        </references>
      </pivotArea>
    </format>
    <format dxfId="130">
      <pivotArea field="4" type="button" dataOnly="0" labelOnly="1" outline="0" axis="axisRow" fieldPosition="0"/>
    </format>
    <format dxfId="129">
      <pivotArea dataOnly="0" labelOnly="1" outline="0" fieldPosition="0">
        <references count="1">
          <reference field="4294967294" count="3">
            <x v="0"/>
            <x v="1"/>
            <x v="2"/>
          </reference>
        </references>
      </pivotArea>
    </format>
    <format dxfId="128">
      <pivotArea field="4" type="button" dataOnly="0" labelOnly="1" outline="0" axis="axisRow" fieldPosition="0"/>
    </format>
    <format dxfId="127">
      <pivotArea dataOnly="0" labelOnly="1" outline="0" fieldPosition="0">
        <references count="1">
          <reference field="4294967294" count="3">
            <x v="0"/>
            <x v="1"/>
            <x v="2"/>
          </reference>
        </references>
      </pivotArea>
    </format>
    <format dxfId="126">
      <pivotArea outline="0" collapsedLevelsAreSubtotals="1" fieldPosition="0"/>
    </format>
    <format dxfId="125">
      <pivotArea dataOnly="0" labelOnly="1" fieldPosition="0">
        <references count="1">
          <reference field="4" count="0"/>
        </references>
      </pivotArea>
    </format>
    <format dxfId="124">
      <pivotArea collapsedLevelsAreSubtotals="1" fieldPosition="0">
        <references count="1">
          <reference field="4" count="5">
            <x v="11"/>
            <x v="12"/>
            <x v="13"/>
            <x v="14"/>
            <x v="15"/>
          </reference>
        </references>
      </pivotArea>
    </format>
    <format dxfId="123">
      <pivotArea dataOnly="0" labelOnly="1" fieldPosition="0">
        <references count="1">
          <reference field="4" count="5">
            <x v="11"/>
            <x v="12"/>
            <x v="13"/>
            <x v="14"/>
            <x v="15"/>
          </reference>
        </references>
      </pivotArea>
    </format>
    <format dxfId="122">
      <pivotArea collapsedLevelsAreSubtotals="1" fieldPosition="0">
        <references count="1">
          <reference field="4" count="5">
            <x v="11"/>
            <x v="12"/>
            <x v="13"/>
            <x v="14"/>
            <x v="15"/>
          </reference>
        </references>
      </pivotArea>
    </format>
    <format dxfId="121">
      <pivotArea dataOnly="0" labelOnly="1" fieldPosition="0">
        <references count="1">
          <reference field="4" count="5">
            <x v="11"/>
            <x v="12"/>
            <x v="13"/>
            <x v="14"/>
            <x v="15"/>
          </reference>
        </references>
      </pivotArea>
    </format>
  </formats>
  <conditionalFormats count="3">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2">
      <pivotAreas count="1">
        <pivotArea type="data" outline="0" collapsedLevelsAreSubtotals="1" fieldPosition="0">
          <references count="1">
            <reference field="4294967294" count="1" selected="0">
              <x v="2"/>
            </reference>
          </references>
        </pivotArea>
      </pivotAreas>
    </conditionalFormat>
  </conditional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30" applyNumberFormats="0" applyBorderFormats="0" applyFontFormats="0" applyPatternFormats="0" applyAlignmentFormats="0" applyWidthHeightFormats="1" dataCaption="Values" tag="31f7e04b-000a-43fd-bb98-3f23a188ce86" updatedVersion="6" minRefreshableVersion="5" useAutoFormatting="1" itemPrintTitles="1" createdVersion="6" indent="0" outline="1" outlineData="1" multipleFieldFilters="0" chartFormat="3">
  <location ref="D2:F16" firstHeaderRow="0" firstDataRow="1" firstDataCol="1"/>
  <pivotFields count="6">
    <pivotField axis="axisRow" allDrilled="1" showAll="0" dataSourceSort="1"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axis="axisRow" allDrilled="1" showAll="0" dataSourceSort="1">
      <items count="5">
        <item x="0" e="0"/>
        <item x="1" e="0"/>
        <item x="2" e="0"/>
        <item x="3" e="0"/>
        <item t="default"/>
      </items>
    </pivotField>
    <pivotField axis="axisRow" allDrilled="1" showAll="0" dataSourceSort="1" defaultSubtotal="0" defaultAttributeDrillState="1">
      <items count="3">
        <item x="0"/>
        <item x="1"/>
        <item x="2"/>
      </items>
    </pivotField>
    <pivotField dataField="1" showAll="0"/>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3">
    <field x="2"/>
    <field x="1"/>
    <field x="0"/>
  </rowFields>
  <rowItems count="14">
    <i>
      <x/>
    </i>
    <i r="1">
      <x/>
    </i>
    <i r="1">
      <x v="1"/>
    </i>
    <i r="1">
      <x v="2"/>
    </i>
    <i r="1">
      <x v="3"/>
    </i>
    <i>
      <x v="1"/>
    </i>
    <i r="1">
      <x/>
    </i>
    <i r="1">
      <x v="1"/>
    </i>
    <i r="1">
      <x v="2"/>
    </i>
    <i r="1">
      <x v="3"/>
    </i>
    <i>
      <x v="2"/>
    </i>
    <i r="1">
      <x/>
    </i>
    <i r="1">
      <x v="1"/>
    </i>
    <i t="grand">
      <x/>
    </i>
  </rowItems>
  <colFields count="1">
    <field x="-2"/>
  </colFields>
  <colItems count="2">
    <i>
      <x/>
    </i>
    <i i="1">
      <x v="1"/>
    </i>
  </colItems>
  <dataFields count="2">
    <dataField name="Sum of Export_in_Dollars" fld="3" baseField="0" baseItem="0" numFmtId="44"/>
    <dataField name="%" fld="5" baseField="2" baseItem="0" numFmtId="10">
      <extLst>
        <ext xmlns:x14="http://schemas.microsoft.com/office/spreadsheetml/2009/9/main" uri="{E15A36E0-9728-4e99-A89B-3F7291B0FE68}">
          <x14:dataField pivotShowAs="percentOfParent" sourceField="3" uniqueName="[__Xl2].[Measures].[Sum of Export_in_Dollars]"/>
        </ext>
      </extLst>
    </dataField>
  </dataFields>
  <formats count="40">
    <format dxfId="116">
      <pivotArea dataOnly="0" labelOnly="1" outline="0" fieldPosition="0">
        <references count="1">
          <reference field="4294967294" count="1">
            <x v="1"/>
          </reference>
        </references>
      </pivotArea>
    </format>
    <format dxfId="115">
      <pivotArea collapsedLevelsAreSubtotals="1" fieldPosition="0">
        <references count="3">
          <reference field="4294967294" count="1" selected="0">
            <x v="0"/>
          </reference>
          <reference field="1" count="1">
            <x v="0"/>
          </reference>
          <reference field="2" count="1" selected="0">
            <x v="0"/>
          </reference>
        </references>
      </pivotArea>
    </format>
    <format dxfId="114">
      <pivotArea collapsedLevelsAreSubtotals="1" fieldPosition="0">
        <references count="3">
          <reference field="4294967294" count="1" selected="0">
            <x v="0"/>
          </reference>
          <reference field="1" count="1">
            <x v="1"/>
          </reference>
          <reference field="2" count="1" selected="0">
            <x v="0"/>
          </reference>
        </references>
      </pivotArea>
    </format>
    <format dxfId="113">
      <pivotArea collapsedLevelsAreSubtotals="1" fieldPosition="0">
        <references count="3">
          <reference field="4294967294" count="1" selected="0">
            <x v="0"/>
          </reference>
          <reference field="1" count="1">
            <x v="2"/>
          </reference>
          <reference field="2" count="1" selected="0">
            <x v="0"/>
          </reference>
        </references>
      </pivotArea>
    </format>
    <format dxfId="112">
      <pivotArea collapsedLevelsAreSubtotals="1" fieldPosition="0">
        <references count="3">
          <reference field="4294967294" count="1" selected="0">
            <x v="0"/>
          </reference>
          <reference field="1" count="1">
            <x v="3"/>
          </reference>
          <reference field="2" count="1" selected="0">
            <x v="0"/>
          </reference>
        </references>
      </pivotArea>
    </format>
    <format dxfId="111">
      <pivotArea collapsedLevelsAreSubtotals="1" fieldPosition="0">
        <references count="2">
          <reference field="4294967294" count="1" selected="0">
            <x v="0"/>
          </reference>
          <reference field="2" count="1">
            <x v="1"/>
          </reference>
        </references>
      </pivotArea>
    </format>
    <format dxfId="110">
      <pivotArea collapsedLevelsAreSubtotals="1" fieldPosition="0">
        <references count="3">
          <reference field="4294967294" count="1" selected="0">
            <x v="0"/>
          </reference>
          <reference field="1" count="1">
            <x v="0"/>
          </reference>
          <reference field="2" count="1" selected="0">
            <x v="1"/>
          </reference>
        </references>
      </pivotArea>
    </format>
    <format dxfId="109">
      <pivotArea collapsedLevelsAreSubtotals="1" fieldPosition="0">
        <references count="3">
          <reference field="4294967294" count="1" selected="0">
            <x v="0"/>
          </reference>
          <reference field="1" count="1">
            <x v="1"/>
          </reference>
          <reference field="2" count="1" selected="0">
            <x v="1"/>
          </reference>
        </references>
      </pivotArea>
    </format>
    <format dxfId="108">
      <pivotArea collapsedLevelsAreSubtotals="1" fieldPosition="0">
        <references count="3">
          <reference field="4294967294" count="1" selected="0">
            <x v="0"/>
          </reference>
          <reference field="1" count="1">
            <x v="2"/>
          </reference>
          <reference field="2" count="1" selected="0">
            <x v="1"/>
          </reference>
        </references>
      </pivotArea>
    </format>
    <format dxfId="107">
      <pivotArea collapsedLevelsAreSubtotals="1" fieldPosition="0">
        <references count="3">
          <reference field="4294967294" count="1" selected="0">
            <x v="0"/>
          </reference>
          <reference field="1" count="1">
            <x v="3"/>
          </reference>
          <reference field="2" count="1" selected="0">
            <x v="1"/>
          </reference>
        </references>
      </pivotArea>
    </format>
    <format dxfId="106">
      <pivotArea collapsedLevelsAreSubtotals="1" fieldPosition="0">
        <references count="2">
          <reference field="4294967294" count="1" selected="0">
            <x v="0"/>
          </reference>
          <reference field="2" count="1">
            <x v="2"/>
          </reference>
        </references>
      </pivotArea>
    </format>
    <format dxfId="105">
      <pivotArea collapsedLevelsAreSubtotals="1" fieldPosition="0">
        <references count="3">
          <reference field="4294967294" count="1" selected="0">
            <x v="0"/>
          </reference>
          <reference field="1" count="1">
            <x v="0"/>
          </reference>
          <reference field="2" count="1" selected="0">
            <x v="2"/>
          </reference>
        </references>
      </pivotArea>
    </format>
    <format dxfId="104">
      <pivotArea collapsedLevelsAreSubtotals="1" fieldPosition="0">
        <references count="3">
          <reference field="4294967294" count="1" selected="0">
            <x v="0"/>
          </reference>
          <reference field="1" count="1">
            <x v="1"/>
          </reference>
          <reference field="2" count="1" selected="0">
            <x v="2"/>
          </reference>
        </references>
      </pivotArea>
    </format>
    <format dxfId="103">
      <pivotArea field="2" grandRow="1" outline="0" collapsedLevelsAreSubtotals="1" axis="axisRow" fieldPosition="0">
        <references count="1">
          <reference field="4294967294" count="1" selected="0">
            <x v="0"/>
          </reference>
        </references>
      </pivotArea>
    </format>
    <format dxfId="102">
      <pivotArea field="2" grandRow="1" outline="0" collapsedLevelsAreSubtotals="1" axis="axisRow" fieldPosition="0">
        <references count="1">
          <reference field="4294967294" count="1" selected="0">
            <x v="0"/>
          </reference>
        </references>
      </pivotArea>
    </format>
    <format dxfId="101">
      <pivotArea collapsedLevelsAreSubtotals="1" fieldPosition="0">
        <references count="2">
          <reference field="4294967294" count="1" selected="0">
            <x v="0"/>
          </reference>
          <reference field="2" count="1">
            <x v="0"/>
          </reference>
        </references>
      </pivotArea>
    </format>
    <format dxfId="100">
      <pivotArea collapsedLevelsAreSubtotals="1" fieldPosition="0">
        <references count="3">
          <reference field="4294967294" count="1" selected="0">
            <x v="0"/>
          </reference>
          <reference field="1" count="1">
            <x v="0"/>
          </reference>
          <reference field="2" count="1" selected="0">
            <x v="0"/>
          </reference>
        </references>
      </pivotArea>
    </format>
    <format dxfId="99">
      <pivotArea collapsedLevelsAreSubtotals="1" fieldPosition="0">
        <references count="3">
          <reference field="4294967294" count="1" selected="0">
            <x v="0"/>
          </reference>
          <reference field="1" count="1">
            <x v="1"/>
          </reference>
          <reference field="2" count="1" selected="0">
            <x v="0"/>
          </reference>
        </references>
      </pivotArea>
    </format>
    <format dxfId="98">
      <pivotArea collapsedLevelsAreSubtotals="1" fieldPosition="0">
        <references count="3">
          <reference field="4294967294" count="1" selected="0">
            <x v="0"/>
          </reference>
          <reference field="1" count="1">
            <x v="2"/>
          </reference>
          <reference field="2" count="1" selected="0">
            <x v="0"/>
          </reference>
        </references>
      </pivotArea>
    </format>
    <format dxfId="97">
      <pivotArea collapsedLevelsAreSubtotals="1" fieldPosition="0">
        <references count="3">
          <reference field="4294967294" count="1" selected="0">
            <x v="0"/>
          </reference>
          <reference field="1" count="1">
            <x v="3"/>
          </reference>
          <reference field="2" count="1" selected="0">
            <x v="0"/>
          </reference>
        </references>
      </pivotArea>
    </format>
    <format dxfId="96">
      <pivotArea collapsedLevelsAreSubtotals="1" fieldPosition="0">
        <references count="2">
          <reference field="4294967294" count="1" selected="0">
            <x v="0"/>
          </reference>
          <reference field="2" count="1">
            <x v="1"/>
          </reference>
        </references>
      </pivotArea>
    </format>
    <format dxfId="95">
      <pivotArea collapsedLevelsAreSubtotals="1" fieldPosition="0">
        <references count="3">
          <reference field="4294967294" count="1" selected="0">
            <x v="0"/>
          </reference>
          <reference field="1" count="1">
            <x v="0"/>
          </reference>
          <reference field="2" count="1" selected="0">
            <x v="1"/>
          </reference>
        </references>
      </pivotArea>
    </format>
    <format dxfId="94">
      <pivotArea collapsedLevelsAreSubtotals="1" fieldPosition="0">
        <references count="3">
          <reference field="4294967294" count="1" selected="0">
            <x v="0"/>
          </reference>
          <reference field="1" count="1">
            <x v="1"/>
          </reference>
          <reference field="2" count="1" selected="0">
            <x v="1"/>
          </reference>
        </references>
      </pivotArea>
    </format>
    <format dxfId="93">
      <pivotArea collapsedLevelsAreSubtotals="1" fieldPosition="0">
        <references count="3">
          <reference field="4294967294" count="1" selected="0">
            <x v="0"/>
          </reference>
          <reference field="1" count="1">
            <x v="2"/>
          </reference>
          <reference field="2" count="1" selected="0">
            <x v="1"/>
          </reference>
        </references>
      </pivotArea>
    </format>
    <format dxfId="92">
      <pivotArea collapsedLevelsAreSubtotals="1" fieldPosition="0">
        <references count="3">
          <reference field="4294967294" count="1" selected="0">
            <x v="0"/>
          </reference>
          <reference field="1" count="1">
            <x v="3"/>
          </reference>
          <reference field="2" count="1" selected="0">
            <x v="1"/>
          </reference>
        </references>
      </pivotArea>
    </format>
    <format dxfId="91">
      <pivotArea collapsedLevelsAreSubtotals="1" fieldPosition="0">
        <references count="2">
          <reference field="4294967294" count="1" selected="0">
            <x v="0"/>
          </reference>
          <reference field="2" count="1">
            <x v="2"/>
          </reference>
        </references>
      </pivotArea>
    </format>
    <format dxfId="90">
      <pivotArea collapsedLevelsAreSubtotals="1" fieldPosition="0">
        <references count="3">
          <reference field="4294967294" count="1" selected="0">
            <x v="0"/>
          </reference>
          <reference field="1" count="1">
            <x v="0"/>
          </reference>
          <reference field="2" count="1" selected="0">
            <x v="2"/>
          </reference>
        </references>
      </pivotArea>
    </format>
    <format dxfId="89">
      <pivotArea collapsedLevelsAreSubtotals="1" fieldPosition="0">
        <references count="3">
          <reference field="4294967294" count="1" selected="0">
            <x v="0"/>
          </reference>
          <reference field="1" count="1">
            <x v="1"/>
          </reference>
          <reference field="2" count="1" selected="0">
            <x v="2"/>
          </reference>
        </references>
      </pivotArea>
    </format>
    <format dxfId="88">
      <pivotArea collapsedLevelsAreSubtotals="1" fieldPosition="0">
        <references count="3">
          <reference field="4294967294" count="1" selected="0">
            <x v="0"/>
          </reference>
          <reference field="1" count="1">
            <x v="0"/>
          </reference>
          <reference field="2" count="1" selected="0">
            <x v="0"/>
          </reference>
        </references>
      </pivotArea>
    </format>
    <format dxfId="87">
      <pivotArea collapsedLevelsAreSubtotals="1" fieldPosition="0">
        <references count="3">
          <reference field="4294967294" count="1" selected="0">
            <x v="0"/>
          </reference>
          <reference field="1" count="1">
            <x v="1"/>
          </reference>
          <reference field="2" count="1" selected="0">
            <x v="0"/>
          </reference>
        </references>
      </pivotArea>
    </format>
    <format dxfId="86">
      <pivotArea collapsedLevelsAreSubtotals="1" fieldPosition="0">
        <references count="3">
          <reference field="4294967294" count="1" selected="0">
            <x v="0"/>
          </reference>
          <reference field="1" count="1">
            <x v="2"/>
          </reference>
          <reference field="2" count="1" selected="0">
            <x v="0"/>
          </reference>
        </references>
      </pivotArea>
    </format>
    <format dxfId="85">
      <pivotArea collapsedLevelsAreSubtotals="1" fieldPosition="0">
        <references count="3">
          <reference field="4294967294" count="1" selected="0">
            <x v="0"/>
          </reference>
          <reference field="1" count="1">
            <x v="3"/>
          </reference>
          <reference field="2" count="1" selected="0">
            <x v="0"/>
          </reference>
        </references>
      </pivotArea>
    </format>
    <format dxfId="84">
      <pivotArea collapsedLevelsAreSubtotals="1" fieldPosition="0">
        <references count="2">
          <reference field="4294967294" count="1" selected="0">
            <x v="0"/>
          </reference>
          <reference field="2" count="1">
            <x v="1"/>
          </reference>
        </references>
      </pivotArea>
    </format>
    <format dxfId="83">
      <pivotArea collapsedLevelsAreSubtotals="1" fieldPosition="0">
        <references count="3">
          <reference field="4294967294" count="1" selected="0">
            <x v="0"/>
          </reference>
          <reference field="1" count="1">
            <x v="0"/>
          </reference>
          <reference field="2" count="1" selected="0">
            <x v="1"/>
          </reference>
        </references>
      </pivotArea>
    </format>
    <format dxfId="82">
      <pivotArea collapsedLevelsAreSubtotals="1" fieldPosition="0">
        <references count="3">
          <reference field="4294967294" count="1" selected="0">
            <x v="0"/>
          </reference>
          <reference field="1" count="1">
            <x v="1"/>
          </reference>
          <reference field="2" count="1" selected="0">
            <x v="1"/>
          </reference>
        </references>
      </pivotArea>
    </format>
    <format dxfId="81">
      <pivotArea collapsedLevelsAreSubtotals="1" fieldPosition="0">
        <references count="3">
          <reference field="4294967294" count="1" selected="0">
            <x v="0"/>
          </reference>
          <reference field="1" count="1">
            <x v="2"/>
          </reference>
          <reference field="2" count="1" selected="0">
            <x v="1"/>
          </reference>
        </references>
      </pivotArea>
    </format>
    <format dxfId="80">
      <pivotArea collapsedLevelsAreSubtotals="1" fieldPosition="0">
        <references count="3">
          <reference field="4294967294" count="1" selected="0">
            <x v="0"/>
          </reference>
          <reference field="1" count="1">
            <x v="3"/>
          </reference>
          <reference field="2" count="1" selected="0">
            <x v="1"/>
          </reference>
        </references>
      </pivotArea>
    </format>
    <format dxfId="79">
      <pivotArea collapsedLevelsAreSubtotals="1" fieldPosition="0">
        <references count="2">
          <reference field="4294967294" count="1" selected="0">
            <x v="0"/>
          </reference>
          <reference field="2" count="1">
            <x v="2"/>
          </reference>
        </references>
      </pivotArea>
    </format>
    <format dxfId="78">
      <pivotArea collapsedLevelsAreSubtotals="1" fieldPosition="0">
        <references count="3">
          <reference field="4294967294" count="1" selected="0">
            <x v="0"/>
          </reference>
          <reference field="1" count="1">
            <x v="0"/>
          </reference>
          <reference field="2" count="1" selected="0">
            <x v="2"/>
          </reference>
        </references>
      </pivotArea>
    </format>
    <format dxfId="77">
      <pivotArea collapsedLevelsAreSubtotals="1" fieldPosition="0">
        <references count="3">
          <reference field="4294967294" count="1" selected="0">
            <x v="0"/>
          </reference>
          <reference field="1" count="1">
            <x v="1"/>
          </reference>
          <reference field="2" count="1" selected="0">
            <x v="2"/>
          </reference>
        </references>
      </pivotArea>
    </format>
  </format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3">
    <rowHierarchyUsage hierarchyUsage="4"/>
    <rowHierarchyUsage hierarchyUsage="5"/>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mework 2. Part 1, Part 2 - Updated.xlsx!FRED_Graph">
        <x15:activeTabTopLevelEntity name="[FRED_Graph]"/>
        <x15:activeTabTopLevelEntity name="[Range1]"/>
      </x15:pivotTableUISettings>
    </ext>
  </extLst>
</pivotTableDefinition>
</file>

<file path=xl/pivotTables/pivotTable4.xml><?xml version="1.0" encoding="utf-8"?>
<pivotTableDefinition xmlns="http://schemas.openxmlformats.org/spreadsheetml/2006/main" name="PivotTable7" cacheId="31" applyNumberFormats="0" applyBorderFormats="0" applyFontFormats="0" applyPatternFormats="0" applyAlignmentFormats="0" applyWidthHeightFormats="1" dataCaption="Values" tag="2a663f5f-a626-4253-bb81-a42384af5538" updatedVersion="6" minRefreshableVersion="3" useAutoFormatting="1" itemPrintTitles="1" createdVersion="6" indent="0" outline="1" outlineData="1" multipleFieldFilters="0" chartFormat="4">
  <location ref="A21:C27" firstHeaderRow="0" firstDataRow="1" firstDataCol="1"/>
  <pivotFields count="4">
    <pivotField axis="axisRow" allDrilled="1" showAll="0" dataSourceSort="1" defaultAttributeDrillState="1">
      <items count="6">
        <item x="0"/>
        <item x="1"/>
        <item x="2"/>
        <item x="3"/>
        <item x="4"/>
        <item t="default"/>
      </items>
    </pivotField>
    <pivotField dataField="1" showAll="0"/>
    <pivotField dataField="1" showAll="0"/>
    <pivotField allDrilled="1" showAll="0" dataSourceSort="1" defaultAttributeDrillState="1"/>
  </pivotFields>
  <rowFields count="1">
    <field x="0"/>
  </rowFields>
  <rowItems count="6">
    <i>
      <x/>
    </i>
    <i>
      <x v="1"/>
    </i>
    <i>
      <x v="2"/>
    </i>
    <i>
      <x v="3"/>
    </i>
    <i>
      <x v="4"/>
    </i>
    <i t="grand">
      <x/>
    </i>
  </rowItems>
  <colFields count="1">
    <field x="-2"/>
  </colFields>
  <colItems count="2">
    <i>
      <x/>
    </i>
    <i i="1">
      <x v="1"/>
    </i>
  </colItems>
  <dataFields count="2">
    <dataField name="Average Recovery Days" fld="1" subtotal="average" baseField="0" baseItem="0"/>
    <dataField name="Median Recovery Days" fld="2" subtotal="count" baseField="0" baseItem="0"/>
  </dataFields>
  <formats count="2">
    <format dxfId="72">
      <pivotArea collapsedLevelsAreSubtotals="1" fieldPosition="0">
        <references count="1">
          <reference field="0" count="0"/>
        </references>
      </pivotArea>
    </format>
    <format dxfId="71">
      <pivotArea collapsedLevelsAreSubtotals="1" fieldPosition="0">
        <references count="1">
          <reference field="0" count="0"/>
        </references>
      </pivotArea>
    </format>
  </formats>
  <chartFormats count="2">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Median Recovery Day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Recovery Days"/>
    <pivotHierarchy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Range]"/>
        <x15:activeTabTopLevelEntity name="[Table1]"/>
      </x15:pivotTableUISettings>
    </ext>
  </extLst>
</pivotTableDefinition>
</file>

<file path=xl/pivotTables/pivotTable5.xml><?xml version="1.0" encoding="utf-8"?>
<pivotTableDefinition xmlns="http://schemas.openxmlformats.org/spreadsheetml/2006/main" name="PivotTable5" cacheId="19" applyNumberFormats="0" applyBorderFormats="0" applyFontFormats="0" applyPatternFormats="0" applyAlignmentFormats="0" applyWidthHeightFormats="1" dataCaption="Values" errorCaption="N/A" showError="1" updatedVersion="6" minRefreshableVersion="3" useAutoFormatting="1" itemPrintTitles="1" createdVersion="6" indent="0" outline="1" outlineData="1" multipleFieldFilters="0">
  <location ref="A2:D19" firstHeaderRow="0" firstDataRow="1" firstDataCol="1"/>
  <pivotFields count="10">
    <pivotField dataField="1" showAll="0"/>
    <pivotField showAll="0"/>
    <pivotField showAll="0"/>
    <pivotField showAll="0"/>
    <pivotField axis="axisRow" showAll="0">
      <items count="17">
        <item x="9"/>
        <item x="10"/>
        <item x="1"/>
        <item x="4"/>
        <item x="8"/>
        <item x="2"/>
        <item x="7"/>
        <item x="13"/>
        <item x="14"/>
        <item x="3"/>
        <item x="15"/>
        <item x="11"/>
        <item x="12"/>
        <item x="6"/>
        <item x="0"/>
        <item x="5"/>
        <item t="default"/>
      </items>
    </pivotField>
    <pivotField showAll="0"/>
    <pivotField numFmtId="14" showAll="0"/>
    <pivotField numFmtId="14" showAll="0"/>
    <pivotField dataField="1" showAll="0"/>
    <pivotField dataField="1" showAll="0"/>
  </pivotFields>
  <rowFields count="1">
    <field x="4"/>
  </rowFields>
  <rowItems count="17">
    <i>
      <x/>
    </i>
    <i>
      <x v="1"/>
    </i>
    <i>
      <x v="2"/>
    </i>
    <i>
      <x v="3"/>
    </i>
    <i>
      <x v="4"/>
    </i>
    <i>
      <x v="5"/>
    </i>
    <i>
      <x v="6"/>
    </i>
    <i>
      <x v="7"/>
    </i>
    <i>
      <x v="8"/>
    </i>
    <i>
      <x v="9"/>
    </i>
    <i>
      <x v="10"/>
    </i>
    <i>
      <x v="11"/>
    </i>
    <i>
      <x v="12"/>
    </i>
    <i>
      <x v="13"/>
    </i>
    <i>
      <x v="14"/>
    </i>
    <i>
      <x v="15"/>
    </i>
    <i t="grand">
      <x/>
    </i>
  </rowItems>
  <colFields count="1">
    <field x="-2"/>
  </colFields>
  <colItems count="3">
    <i>
      <x/>
    </i>
    <i i="1">
      <x v="1"/>
    </i>
    <i i="2">
      <x v="2"/>
    </i>
  </colItems>
  <dataFields count="3">
    <dataField name="Count of patient_id" fld="0" subtotal="count" baseField="4" baseItem="0"/>
    <dataField name="Average of Recovery_Days" fld="8" subtotal="average" baseField="4" baseItem="0" numFmtId="164"/>
    <dataField name="Average of Age" fld="9" subtotal="average" baseField="0" baseItem="1203634864" numFmtId="164"/>
  </dataFields>
  <formats count="2">
    <format dxfId="74">
      <pivotArea collapsedLevelsAreSubtotals="1" fieldPosition="0">
        <references count="2">
          <reference field="4294967294" count="2" selected="0">
            <x v="1"/>
            <x v="2"/>
          </reference>
          <reference field="4" count="0"/>
        </references>
      </pivotArea>
    </format>
    <format dxfId="73">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32" applyNumberFormats="0" applyBorderFormats="0" applyFontFormats="0" applyPatternFormats="0" applyAlignmentFormats="0" applyWidthHeightFormats="1" dataCaption="Values" tag="b93f7c3c-84de-4c4c-94e5-d2220d1c9e65" updatedVersion="6" minRefreshableVersion="3" useAutoFormatting="1" itemPrintTitles="1" createdVersion="6" indent="0" outline="1" outlineData="1" multipleFieldFilters="0">
  <location ref="A2:B11" firstHeaderRow="1" firstDataRow="1" firstDataCol="1"/>
  <pivotFields count="3">
    <pivotField axis="axisRow" allDrilled="1" showAll="0" dataSourceSort="1" defaultAttributeDrillState="1">
      <items count="9">
        <item x="0"/>
        <item x="1"/>
        <item x="2"/>
        <item x="3"/>
        <item x="4"/>
        <item x="5"/>
        <item x="6"/>
        <item x="7"/>
        <item t="default"/>
      </items>
    </pivotField>
    <pivotField dataField="1" showAll="0"/>
    <pivotField allDrilled="1" showAll="0" dataSourceSort="1" defaultAttributeDrillState="1"/>
  </pivotFields>
  <rowFields count="1">
    <field x="0"/>
  </rowFields>
  <rowItems count="9">
    <i>
      <x/>
    </i>
    <i>
      <x v="1"/>
    </i>
    <i>
      <x v="2"/>
    </i>
    <i>
      <x v="3"/>
    </i>
    <i>
      <x v="4"/>
    </i>
    <i>
      <x v="5"/>
    </i>
    <i>
      <x v="6"/>
    </i>
    <i>
      <x v="7"/>
    </i>
    <i t="grand">
      <x/>
    </i>
  </rowItems>
  <colItems count="1">
    <i/>
  </colItems>
  <dataFields count="1">
    <dataField name="Count of policy_id" fld="1" subtotal="count"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policy_i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omework 2. Part 1, Part 2 - Updated.xlsx!Table1">
        <x15:activeTabTopLevelEntity name="[Table1]"/>
      </x15:pivotTableUISettings>
    </ext>
  </extLst>
</pivotTableDefinition>
</file>

<file path=xl/pivotTables/pivotTable7.xml><?xml version="1.0" encoding="utf-8"?>
<pivotTableDefinition xmlns="http://schemas.openxmlformats.org/spreadsheetml/2006/main" name="PivotTable15" cacheId="33" applyNumberFormats="0" applyBorderFormats="0" applyFontFormats="0" applyPatternFormats="0" applyAlignmentFormats="0" applyWidthHeightFormats="1" dataCaption="Values" tag="67fbe2c7-7c6f-45d6-b98f-84392fa2c126" updatedVersion="6" minRefreshableVersion="3" useAutoFormatting="1" subtotalHiddenItems="1" itemPrintTitles="1" createdVersion="6" indent="0" outline="1" outlineData="1" multipleFieldFilters="0" chartFormat="9">
  <location ref="A9:B27" firstHeaderRow="1" firstDataRow="1" firstDataCol="1"/>
  <pivotFields count="2">
    <pivotField axis="axisRow" allDrilled="1" showAll="0" dataSourceSort="1" defaultAttributeDrillState="1">
      <items count="18">
        <item x="0"/>
        <item x="1"/>
        <item x="2"/>
        <item x="3"/>
        <item x="4"/>
        <item x="5"/>
        <item x="6"/>
        <item x="7"/>
        <item x="8"/>
        <item x="9"/>
        <item x="10"/>
        <item x="11"/>
        <item x="12"/>
        <item x="13"/>
        <item x="14"/>
        <item x="15"/>
        <item x="16"/>
        <item t="default"/>
      </items>
    </pivotField>
    <pivotField dataField="1"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Sum of By_Province_GDP" fld="1" baseField="0" baseItem="0" numFmtId="166"/>
  </dataFields>
  <formats count="16">
    <format dxfId="70">
      <pivotArea type="all" dataOnly="0" outline="0" fieldPosition="0"/>
    </format>
    <format dxfId="69">
      <pivotArea outline="0" collapsedLevelsAreSubtotals="1" fieldPosition="0"/>
    </format>
    <format dxfId="68">
      <pivotArea field="0" type="button" dataOnly="0" labelOnly="1" outline="0" axis="axisRow" fieldPosition="0"/>
    </format>
    <format dxfId="67">
      <pivotArea dataOnly="0" labelOnly="1" outline="0" axis="axisValues" fieldPosition="0"/>
    </format>
    <format dxfId="66">
      <pivotArea dataOnly="0" labelOnly="1" fieldPosition="0">
        <references count="1">
          <reference field="0" count="0"/>
        </references>
      </pivotArea>
    </format>
    <format dxfId="65">
      <pivotArea dataOnly="0" labelOnly="1" grandRow="1" outline="0"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field="0" type="button" dataOnly="0" labelOnly="1" outline="0" axis="axisRow" fieldPosition="0"/>
    </format>
    <format dxfId="60">
      <pivotArea dataOnly="0" labelOnly="1" outline="0" axis="axisValues" fieldPosition="0"/>
    </format>
    <format dxfId="59">
      <pivotArea dataOnly="0" labelOnly="1" fieldPosition="0">
        <references count="1">
          <reference field="0" count="0"/>
        </references>
      </pivotArea>
    </format>
    <format dxfId="58">
      <pivotArea dataOnly="0" labelOnly="1" grandRow="1" outline="0" fieldPosition="0"/>
    </format>
    <format dxfId="57">
      <pivotArea dataOnly="0" labelOnly="1" outline="0" axis="axisValues" fieldPosition="0"/>
    </format>
    <format dxfId="56">
      <pivotArea outline="0" collapsedLevelsAreSubtotals="1" fieldPosition="0"/>
    </format>
    <format dxfId="55">
      <pivotArea outline="0" collapsedLevelsAreSubtotals="1" fieldPosition="0"/>
    </format>
  </formats>
  <chartFormats count="2">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ses!$A:$I">
        <x15:activeTabTopLevelEntity name="[Range1]"/>
      </x15:pivotTableUISettings>
    </ext>
  </extLst>
</pivotTableDefinition>
</file>

<file path=xl/pivotTables/pivotTable8.xml><?xml version="1.0" encoding="utf-8"?>
<pivotTableDefinition xmlns="http://schemas.openxmlformats.org/spreadsheetml/2006/main" name="PivotTable13"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B5" firstHeaderRow="1" firstDataRow="1" firstDataCol="1"/>
  <pivotFields count="10">
    <pivotField dataField="1" showAll="0"/>
    <pivotField axis="axisRow" showAll="0">
      <items count="3">
        <item x="1"/>
        <item x="0"/>
        <item t="default"/>
      </items>
    </pivotField>
    <pivotField showAll="0"/>
    <pivotField showAll="0"/>
    <pivotField showAll="0">
      <items count="17">
        <item x="9"/>
        <item x="10"/>
        <item x="1"/>
        <item x="4"/>
        <item x="8"/>
        <item x="2"/>
        <item x="7"/>
        <item x="13"/>
        <item x="14"/>
        <item x="3"/>
        <item x="15"/>
        <item x="11"/>
        <item x="12"/>
        <item x="6"/>
        <item x="0"/>
        <item x="5"/>
        <item t="default"/>
      </items>
    </pivotField>
    <pivotField showAll="0"/>
    <pivotField numFmtId="14" showAll="0"/>
    <pivotField numFmtId="14" showAll="0"/>
    <pivotField showAll="0"/>
    <pivotField showAll="0"/>
  </pivotFields>
  <rowFields count="1">
    <field x="1"/>
  </rowFields>
  <rowItems count="3">
    <i>
      <x/>
    </i>
    <i>
      <x v="1"/>
    </i>
    <i t="grand">
      <x/>
    </i>
  </rowItems>
  <colItems count="1">
    <i/>
  </colItems>
  <dataFields count="1">
    <dataField name="Count of patient_id" fld="0" subtotal="count" baseField="1" baseItem="0"/>
  </dataFields>
  <chartFormats count="3">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 count="1" selected="0">
            <x v="0"/>
          </reference>
        </references>
      </pivotArea>
    </chartFormat>
    <chartFormat chart="4" format="1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preserveSortFilterLayout="0" nextId="3">
    <queryTableFields count="2">
      <queryTableField id="1" name="observation_date" tableColumnId="3"/>
      <queryTableField id="2" name="Export_in_Dollars" tableColumnId="4"/>
    </queryTableFields>
  </queryTableRefresh>
  <extLst>
    <ext xmlns:x15="http://schemas.microsoft.com/office/spreadsheetml/2010/11/main" uri="{883FBD77-0823-4a55-B5E3-86C4891E6966}">
      <x15:queryTable sourceDataName="Query - FRED Graph"/>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vince" sourceName="[Range1].[province]">
  <pivotTables>
    <pivotTable tabId="11" name="PivotTable15"/>
    <pivotTable tabId="5" name="PivotTable6"/>
    <pivotTable tabId="6" name="PivotTable7"/>
    <pivotTable tabId="10" name="PivotTable1"/>
    <pivotTable tabId="8" name="PivotTable1"/>
  </pivotTables>
  <data>
    <olap pivotCacheId="5">
      <levels count="2">
        <level uniqueName="[Range1].[province].[(All)]" sourceCaption="(All)" count="0"/>
        <level uniqueName="[Range1].[province].[province]" sourceCaption="province" count="18">
          <ranges>
            <range startItem="0">
              <i n="[Range1].[province].&amp;[Busan]" c="Busan"/>
              <i n="[Range1].[province].&amp;[Chungcheongbuk-do]" c="Chungcheongbuk-do"/>
              <i n="[Range1].[province].&amp;[Chungcheongnam-do]" c="Chungcheongnam-do"/>
              <i n="[Range1].[province].&amp;[Daegu]" c="Daegu"/>
              <i n="[Range1].[province].&amp;[Daejeon]" c="Daejeon"/>
              <i n="[Range1].[province].&amp;[Gangwon-do]" c="Gangwon-do"/>
              <i n="[Range1].[province].&amp;[Gwangju]" c="Gwangju"/>
              <i n="[Range1].[province].&amp;[Gyeonggi-do]" c="Gyeonggi-do"/>
              <i n="[Range1].[province].&amp;[Gyeongsangbuk-do]" c="Gyeongsangbuk-do"/>
              <i n="[Range1].[province].&amp;[Gyeongsangnam-do]" c="Gyeongsangnam-do"/>
              <i n="[Range1].[province].&amp;[Incheon]" c="Incheon"/>
              <i n="[Range1].[province].&amp;[Jeju-do]" c="Jeju-do"/>
              <i n="[Range1].[province].&amp;[Jeollabuk-do]" c="Jeollabuk-do"/>
              <i n="[Range1].[province].&amp;[Jeollanam-do]" c="Jeollanam-do"/>
              <i n="[Range1].[province].&amp;[Sejong]" c="Sejong"/>
              <i n="[Range1].[province].&amp;[Seoul]" c="Seoul"/>
              <i n="[Range1].[province].&amp;[Ulsan]" c="Ulsan"/>
              <i n="[Range1].[province].&amp;" c="(blank)"/>
            </range>
          </ranges>
        </level>
      </levels>
      <selections count="1">
        <selection n="[Range1].[provin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vince" cache="Slicer_province" caption="province" columnCount="2" level="1" style="SlicerStyleDark5"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2" displayName="Table2" ref="A1:I126" totalsRowShown="0">
  <autoFilter ref="A1:I126"/>
  <tableColumns count="9">
    <tableColumn id="1" name="case_id"/>
    <tableColumn id="2" name="province"/>
    <tableColumn id="3" name="city"/>
    <tableColumn id="4" name="group"/>
    <tableColumn id="5" name="infection_case"/>
    <tableColumn id="6" name="confirmed"/>
    <tableColumn id="7" name="Infected_in_Church" dataDxfId="120">
      <calculatedColumnFormula>IF(ISNUMBER(SEARCH("church",Table2[[#This Row],[infection_case]])),"yes","no")</calculatedColumnFormula>
    </tableColumn>
    <tableColumn id="8" name="Country" dataDxfId="119">
      <calculatedColumnFormula>INDEX(Table3[Country],MATCH(Table2[[#This Row],[province]],Table3[Province],FALSE))</calculatedColumnFormula>
    </tableColumn>
    <tableColumn id="9" name="By_Province_GDP" dataDxfId="118">
      <calculatedColumnFormula>VLOOKUP(Table2[[#This Row],[province]],Table3[[Province]:[GDP]],2,FALSE)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5" name="Table1" displayName="Table1" ref="A1:G59" totalsRowShown="0">
  <autoFilter ref="A1:G59"/>
  <tableColumns count="7">
    <tableColumn id="1" name="policy_id"/>
    <tableColumn id="2" name="country"/>
    <tableColumn id="3" name="type"/>
    <tableColumn id="4" name="gov_policy"/>
    <tableColumn id="5" name="detail"/>
    <tableColumn id="6" name="start_date" dataDxfId="117"/>
    <tableColumn id="7" name="end_date"/>
  </tableColumns>
  <tableStyleInfo name="TableStyleMedium2" showFirstColumn="0" showLastColumn="0" showRowStripes="1" showColumnStripes="0"/>
</table>
</file>

<file path=xl/tables/table3.xml><?xml version="1.0" encoding="utf-8"?>
<table xmlns="http://schemas.openxmlformats.org/spreadsheetml/2006/main" id="4" name="FRED_Graph" displayName="FRED_Graph" ref="A1:B30" tableType="queryTable" totalsRowShown="0">
  <autoFilter ref="A1:B30"/>
  <tableColumns count="2">
    <tableColumn id="3" uniqueName="3" name="observation_date" queryTableFieldId="1" dataDxfId="76"/>
    <tableColumn id="4" uniqueName="4" name="Export_in_Dollars" queryTableFieldId="2" dataDxfId="75" dataCellStyle="Currency"/>
  </tableColumns>
  <tableStyleInfo name="TableStyleMedium7" showFirstColumn="0" showLastColumn="0" showRowStripes="1" showColumnStripes="0"/>
</table>
</file>

<file path=xl/tables/table4.xml><?xml version="1.0" encoding="utf-8"?>
<table xmlns="http://schemas.openxmlformats.org/spreadsheetml/2006/main" id="1" name="Table3" displayName="Table3" ref="A1:C18" totalsRowShown="0">
  <autoFilter ref="A1:C18"/>
  <sortState ref="A2:C18">
    <sortCondition descending="1" ref="C1:C18"/>
  </sortState>
  <tableColumns count="3">
    <tableColumn id="1" name="Country"/>
    <tableColumn id="2" name="Province"/>
    <tableColumn id="3" name="GDP"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Timeline_observation_date" sourceName="[FRED_Graph].[observation_date]">
  <pivotTables>
    <pivotTable tabId="5" name="PivotTable6"/>
  </pivotTables>
  <state minimalRefreshVersion="6" lastRefreshVersion="6" pivotCacheId="2" filterType="unknown">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bservation_date 1" cache="Timeline_observation_date" caption="observation_date" level="1" selectionLevel="1" scrollPosition="2019-05-13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observation_date" cache="Timeline_observation_date" caption="observation_date" level="1" selectionLevel="1" scrollPosition="2018-07-31T00:00:00"/>
</timeline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1:E15"/>
  <sheetViews>
    <sheetView topLeftCell="A10" zoomScale="110" zoomScaleNormal="110" workbookViewId="0">
      <selection activeCell="H12" sqref="G12:H12"/>
    </sheetView>
  </sheetViews>
  <sheetFormatPr defaultRowHeight="14.4" x14ac:dyDescent="0.3"/>
  <cols>
    <col min="2" max="2" width="2.33203125" bestFit="1" customWidth="1"/>
    <col min="3" max="3" width="13.5546875" bestFit="1" customWidth="1"/>
    <col min="4" max="4" width="75.88671875" customWidth="1"/>
    <col min="5" max="5" width="10.44140625" bestFit="1" customWidth="1"/>
  </cols>
  <sheetData>
    <row r="1" spans="2:5" ht="14.4" customHeight="1" x14ac:dyDescent="0.3">
      <c r="B1" s="67" t="s">
        <v>237</v>
      </c>
      <c r="C1" s="67"/>
      <c r="D1" s="67"/>
      <c r="E1" s="67"/>
    </row>
    <row r="2" spans="2:5" ht="14.4" customHeight="1" x14ac:dyDescent="0.3">
      <c r="B2" s="68"/>
      <c r="C2" s="68"/>
      <c r="D2" s="68"/>
      <c r="E2" s="68"/>
    </row>
    <row r="3" spans="2:5" x14ac:dyDescent="0.3">
      <c r="B3" s="2" t="s">
        <v>158</v>
      </c>
      <c r="C3" s="3" t="s">
        <v>159</v>
      </c>
      <c r="D3" s="2" t="s">
        <v>160</v>
      </c>
      <c r="E3" s="2" t="s">
        <v>161</v>
      </c>
    </row>
    <row r="4" spans="2:5" ht="57.6" x14ac:dyDescent="0.3">
      <c r="B4" s="4">
        <v>1</v>
      </c>
      <c r="C4" s="5" t="s">
        <v>234</v>
      </c>
      <c r="D4" s="6" t="s">
        <v>238</v>
      </c>
      <c r="E4" s="4">
        <v>1</v>
      </c>
    </row>
    <row r="5" spans="2:5" ht="43.2" x14ac:dyDescent="0.3">
      <c r="B5" s="4">
        <v>2</v>
      </c>
      <c r="C5" s="5" t="s">
        <v>234</v>
      </c>
      <c r="D5" s="6" t="s">
        <v>244</v>
      </c>
      <c r="E5" s="4">
        <v>2</v>
      </c>
    </row>
    <row r="6" spans="2:5" ht="45.6" customHeight="1" x14ac:dyDescent="0.3">
      <c r="B6" s="4">
        <v>3</v>
      </c>
      <c r="C6" s="5" t="s">
        <v>234</v>
      </c>
      <c r="D6" s="7" t="s">
        <v>242</v>
      </c>
      <c r="E6" s="4">
        <v>1</v>
      </c>
    </row>
    <row r="7" spans="2:5" ht="43.2" x14ac:dyDescent="0.3">
      <c r="B7" s="4">
        <v>4</v>
      </c>
      <c r="C7" s="5" t="s">
        <v>162</v>
      </c>
      <c r="D7" s="7" t="s">
        <v>173</v>
      </c>
      <c r="E7" s="4">
        <v>1</v>
      </c>
    </row>
    <row r="8" spans="2:5" ht="43.2" x14ac:dyDescent="0.3">
      <c r="B8" s="4">
        <v>5</v>
      </c>
      <c r="C8" s="5" t="s">
        <v>234</v>
      </c>
      <c r="D8" s="6" t="s">
        <v>233</v>
      </c>
      <c r="E8" s="4">
        <v>1</v>
      </c>
    </row>
    <row r="9" spans="2:5" ht="43.2" x14ac:dyDescent="0.3">
      <c r="B9" s="4">
        <v>6</v>
      </c>
      <c r="C9" s="17" t="s">
        <v>174</v>
      </c>
      <c r="D9" s="18" t="s">
        <v>232</v>
      </c>
      <c r="E9" s="19">
        <v>1</v>
      </c>
    </row>
    <row r="10" spans="2:5" ht="201.6" x14ac:dyDescent="0.3">
      <c r="B10" s="4">
        <v>7</v>
      </c>
      <c r="C10" s="17" t="s">
        <v>241</v>
      </c>
      <c r="D10" s="18" t="s">
        <v>243</v>
      </c>
      <c r="E10" s="19">
        <v>2</v>
      </c>
    </row>
    <row r="11" spans="2:5" ht="57.6" x14ac:dyDescent="0.3">
      <c r="B11" s="4">
        <v>8</v>
      </c>
      <c r="C11" s="5" t="s">
        <v>234</v>
      </c>
      <c r="D11" s="7" t="s">
        <v>236</v>
      </c>
      <c r="E11" s="4">
        <v>1</v>
      </c>
    </row>
    <row r="12" spans="2:5" ht="15" thickBot="1" x14ac:dyDescent="0.35"/>
    <row r="13" spans="2:5" ht="12.6" customHeight="1" x14ac:dyDescent="0.3">
      <c r="C13" s="69" t="s">
        <v>164</v>
      </c>
      <c r="D13" s="21" t="s">
        <v>239</v>
      </c>
    </row>
    <row r="14" spans="2:5" ht="28.8" x14ac:dyDescent="0.3">
      <c r="C14" s="70"/>
      <c r="D14" s="22" t="s">
        <v>171</v>
      </c>
    </row>
    <row r="15" spans="2:5" ht="15" thickBot="1" x14ac:dyDescent="0.35">
      <c r="C15" s="71"/>
      <c r="D15" s="23" t="s">
        <v>240</v>
      </c>
    </row>
  </sheetData>
  <mergeCells count="2">
    <mergeCell ref="B1:E2"/>
    <mergeCell ref="C13: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1:E15"/>
  <sheetViews>
    <sheetView workbookViewId="0">
      <selection activeCell="D6" sqref="D6"/>
    </sheetView>
  </sheetViews>
  <sheetFormatPr defaultRowHeight="14.4" x14ac:dyDescent="0.3"/>
  <cols>
    <col min="3" max="3" width="22.77734375" customWidth="1"/>
    <col min="4" max="4" width="91.88671875" style="27" customWidth="1"/>
  </cols>
  <sheetData>
    <row r="1" spans="2:5" x14ac:dyDescent="0.3">
      <c r="B1" s="67" t="s">
        <v>256</v>
      </c>
      <c r="C1" s="67"/>
      <c r="D1" s="67"/>
      <c r="E1" s="67"/>
    </row>
    <row r="2" spans="2:5" x14ac:dyDescent="0.3">
      <c r="B2" s="68"/>
      <c r="C2" s="68"/>
      <c r="D2" s="68"/>
      <c r="E2" s="68"/>
    </row>
    <row r="3" spans="2:5" x14ac:dyDescent="0.3">
      <c r="B3" s="2" t="s">
        <v>158</v>
      </c>
      <c r="C3" s="3" t="s">
        <v>159</v>
      </c>
      <c r="D3" s="26" t="s">
        <v>160</v>
      </c>
      <c r="E3" s="2" t="s">
        <v>161</v>
      </c>
    </row>
    <row r="4" spans="2:5" ht="28.8" x14ac:dyDescent="0.3">
      <c r="B4" s="4">
        <v>9</v>
      </c>
      <c r="C4" s="5" t="s">
        <v>241</v>
      </c>
      <c r="D4" s="6" t="s">
        <v>245</v>
      </c>
      <c r="E4" s="4">
        <v>1</v>
      </c>
    </row>
    <row r="5" spans="2:5" x14ac:dyDescent="0.3">
      <c r="B5" s="4">
        <v>10</v>
      </c>
      <c r="C5" s="5" t="s">
        <v>241</v>
      </c>
      <c r="D5" s="6" t="s">
        <v>246</v>
      </c>
      <c r="E5" s="4">
        <v>1</v>
      </c>
    </row>
    <row r="6" spans="2:5" ht="43.2" x14ac:dyDescent="0.3">
      <c r="B6" s="4">
        <v>11</v>
      </c>
      <c r="C6" s="5" t="s">
        <v>241</v>
      </c>
      <c r="D6" s="7" t="s">
        <v>247</v>
      </c>
      <c r="E6" s="4">
        <v>1</v>
      </c>
    </row>
    <row r="7" spans="2:5" ht="28.8" x14ac:dyDescent="0.3">
      <c r="B7" s="4">
        <v>12</v>
      </c>
      <c r="C7" s="5" t="s">
        <v>234</v>
      </c>
      <c r="D7" s="6" t="s">
        <v>248</v>
      </c>
      <c r="E7" s="4">
        <v>2</v>
      </c>
    </row>
    <row r="8" spans="2:5" ht="28.8" x14ac:dyDescent="0.3">
      <c r="B8" s="4">
        <v>13</v>
      </c>
      <c r="C8" s="5" t="s">
        <v>255</v>
      </c>
      <c r="D8" s="7" t="s">
        <v>249</v>
      </c>
      <c r="E8" s="4">
        <v>1</v>
      </c>
    </row>
    <row r="9" spans="2:5" ht="28.8" x14ac:dyDescent="0.3">
      <c r="B9" s="4">
        <v>14</v>
      </c>
      <c r="C9" s="5" t="s">
        <v>255</v>
      </c>
      <c r="D9" s="7" t="s">
        <v>250</v>
      </c>
      <c r="E9" s="4">
        <v>1</v>
      </c>
    </row>
    <row r="10" spans="2:5" ht="129.6" x14ac:dyDescent="0.3">
      <c r="B10" s="4">
        <v>15</v>
      </c>
      <c r="C10" s="5" t="s">
        <v>251</v>
      </c>
      <c r="D10" s="7" t="s">
        <v>263</v>
      </c>
      <c r="E10" s="4" t="s">
        <v>261</v>
      </c>
    </row>
    <row r="11" spans="2:5" ht="15" thickBot="1" x14ac:dyDescent="0.35">
      <c r="B11" s="24"/>
      <c r="C11" s="24"/>
      <c r="E11" s="24"/>
    </row>
    <row r="12" spans="2:5" x14ac:dyDescent="0.3">
      <c r="B12" s="24"/>
      <c r="C12" s="69" t="s">
        <v>164</v>
      </c>
      <c r="D12" s="21" t="s">
        <v>252</v>
      </c>
      <c r="E12" s="24"/>
    </row>
    <row r="13" spans="2:5" ht="28.8" x14ac:dyDescent="0.3">
      <c r="B13" s="24"/>
      <c r="C13" s="70"/>
      <c r="D13" s="22" t="s">
        <v>253</v>
      </c>
      <c r="E13" s="24"/>
    </row>
    <row r="14" spans="2:5" ht="28.8" x14ac:dyDescent="0.3">
      <c r="B14" s="24"/>
      <c r="C14" s="70"/>
      <c r="D14" s="22" t="s">
        <v>262</v>
      </c>
      <c r="E14" s="24"/>
    </row>
    <row r="15" spans="2:5" ht="15" thickBot="1" x14ac:dyDescent="0.35">
      <c r="B15" s="24"/>
      <c r="C15" s="71"/>
      <c r="D15" s="25" t="s">
        <v>254</v>
      </c>
      <c r="E15" s="24"/>
    </row>
  </sheetData>
  <mergeCells count="2">
    <mergeCell ref="B1:E2"/>
    <mergeCell ref="C12: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30"/>
  <sheetViews>
    <sheetView tabSelected="1" zoomScaleNormal="100" workbookViewId="0">
      <selection sqref="A1:M2"/>
    </sheetView>
  </sheetViews>
  <sheetFormatPr defaultRowHeight="14.4" x14ac:dyDescent="0.3"/>
  <cols>
    <col min="1" max="1" width="24.5546875" customWidth="1"/>
    <col min="2" max="2" width="18.44140625" customWidth="1"/>
    <col min="3" max="3" width="2.77734375" customWidth="1"/>
    <col min="4" max="7" width="12.5546875" customWidth="1"/>
    <col min="8" max="8" width="2.77734375" customWidth="1"/>
    <col min="9" max="10" width="26.33203125" customWidth="1"/>
    <col min="11" max="11" width="2.77734375" customWidth="1"/>
    <col min="12" max="12" width="17.33203125" customWidth="1"/>
    <col min="13" max="13" width="16.5546875" customWidth="1"/>
  </cols>
  <sheetData>
    <row r="1" spans="1:13" s="62" customFormat="1" ht="19.8" customHeight="1" x14ac:dyDescent="0.6">
      <c r="A1" s="72" t="s">
        <v>286</v>
      </c>
      <c r="B1" s="72"/>
      <c r="C1" s="72"/>
      <c r="D1" s="72"/>
      <c r="E1" s="72"/>
      <c r="F1" s="72"/>
      <c r="G1" s="72"/>
      <c r="H1" s="72"/>
      <c r="I1" s="72"/>
      <c r="J1" s="72"/>
      <c r="K1" s="72"/>
      <c r="L1" s="72"/>
      <c r="M1" s="72"/>
    </row>
    <row r="2" spans="1:13" s="62" customFormat="1" ht="19.8" customHeight="1" x14ac:dyDescent="0.6">
      <c r="A2" s="72"/>
      <c r="B2" s="72"/>
      <c r="C2" s="72"/>
      <c r="D2" s="72"/>
      <c r="E2" s="72"/>
      <c r="F2" s="72"/>
      <c r="G2" s="72"/>
      <c r="H2" s="72"/>
      <c r="I2" s="72"/>
      <c r="J2" s="72"/>
      <c r="K2" s="72"/>
      <c r="L2" s="72"/>
      <c r="M2" s="72"/>
    </row>
    <row r="3" spans="1:13" ht="11.4" customHeight="1" x14ac:dyDescent="0.3">
      <c r="A3" s="46"/>
      <c r="B3" s="46"/>
      <c r="C3" s="46"/>
      <c r="D3" s="46"/>
      <c r="E3" s="46"/>
      <c r="F3" s="46"/>
      <c r="G3" s="46"/>
      <c r="H3" s="46"/>
      <c r="I3" s="46"/>
      <c r="J3" s="46"/>
      <c r="K3" s="46"/>
      <c r="L3" s="46"/>
      <c r="M3" s="46"/>
    </row>
    <row r="4" spans="1:13" ht="10.8" customHeight="1" x14ac:dyDescent="0.5">
      <c r="A4" s="47"/>
      <c r="B4" s="47"/>
      <c r="C4" s="48"/>
      <c r="D4" s="49"/>
      <c r="E4" s="49"/>
      <c r="F4" s="49"/>
      <c r="G4" s="49"/>
      <c r="H4" s="49"/>
      <c r="I4" s="49"/>
      <c r="J4" s="49"/>
      <c r="K4" s="49"/>
      <c r="L4" s="49"/>
      <c r="M4" s="49"/>
    </row>
    <row r="5" spans="1:13" ht="35.4" customHeight="1" x14ac:dyDescent="0.3">
      <c r="A5" s="43"/>
      <c r="B5" s="43"/>
      <c r="C5" s="48"/>
      <c r="D5" s="58"/>
      <c r="E5" s="59"/>
      <c r="F5" s="59"/>
      <c r="G5" s="43"/>
      <c r="H5" s="46"/>
      <c r="I5" s="45"/>
      <c r="J5" s="45"/>
      <c r="K5" s="48"/>
      <c r="L5" s="45"/>
      <c r="M5" s="45"/>
    </row>
    <row r="6" spans="1:13" ht="14.4" customHeight="1" x14ac:dyDescent="0.45">
      <c r="A6" s="44"/>
      <c r="B6" s="44"/>
      <c r="C6" s="48"/>
      <c r="D6" s="60"/>
      <c r="E6" s="61"/>
      <c r="F6" s="61"/>
      <c r="G6" s="43"/>
      <c r="H6" s="46"/>
      <c r="I6" s="45"/>
      <c r="J6" s="45"/>
      <c r="K6" s="48"/>
      <c r="L6" s="45"/>
      <c r="M6" s="45"/>
    </row>
    <row r="7" spans="1:13" ht="14.4" customHeight="1" x14ac:dyDescent="0.3">
      <c r="A7" s="43"/>
      <c r="B7" s="43"/>
      <c r="C7" s="48"/>
      <c r="D7" s="60"/>
      <c r="E7" s="61"/>
      <c r="F7" s="61"/>
      <c r="G7" s="43"/>
      <c r="H7" s="46"/>
      <c r="I7" s="45"/>
      <c r="J7" s="45"/>
      <c r="K7" s="48"/>
      <c r="L7" s="45"/>
      <c r="M7" s="45"/>
    </row>
    <row r="8" spans="1:13" ht="14.4" customHeight="1" x14ac:dyDescent="0.3">
      <c r="A8" s="43"/>
      <c r="B8" s="43"/>
      <c r="C8" s="48"/>
      <c r="D8" s="60"/>
      <c r="E8" s="61"/>
      <c r="F8" s="61"/>
      <c r="G8" s="43"/>
      <c r="H8" s="46"/>
      <c r="I8" s="45"/>
      <c r="J8" s="45"/>
      <c r="K8" s="48"/>
      <c r="L8" s="45"/>
      <c r="M8" s="45"/>
    </row>
    <row r="9" spans="1:13" ht="14.4" customHeight="1" x14ac:dyDescent="0.3">
      <c r="A9" s="43"/>
      <c r="B9" s="43"/>
      <c r="C9" s="48"/>
      <c r="D9" s="60"/>
      <c r="E9" s="61"/>
      <c r="F9" s="61"/>
      <c r="G9" s="43"/>
      <c r="H9" s="46"/>
      <c r="I9" s="45"/>
      <c r="J9" s="45"/>
      <c r="K9" s="48"/>
      <c r="L9" s="45"/>
      <c r="M9" s="45"/>
    </row>
    <row r="10" spans="1:13" ht="14.4" customHeight="1" x14ac:dyDescent="0.3">
      <c r="A10" s="43"/>
      <c r="B10" s="43"/>
      <c r="C10" s="48"/>
      <c r="D10" s="60"/>
      <c r="E10" s="61"/>
      <c r="F10" s="61"/>
      <c r="G10" s="43"/>
      <c r="H10" s="46"/>
      <c r="I10" s="45"/>
      <c r="J10" s="45"/>
      <c r="K10" s="48"/>
      <c r="L10" s="45"/>
      <c r="M10" s="45"/>
    </row>
    <row r="11" spans="1:13" ht="14.4" customHeight="1" x14ac:dyDescent="0.3">
      <c r="A11" s="43"/>
      <c r="B11" s="43"/>
      <c r="C11" s="48"/>
      <c r="D11" s="60"/>
      <c r="E11" s="61"/>
      <c r="F11" s="61"/>
      <c r="G11" s="43"/>
      <c r="H11" s="46"/>
      <c r="I11" s="45"/>
      <c r="J11" s="45"/>
      <c r="K11" s="48"/>
      <c r="L11" s="45"/>
      <c r="M11" s="45"/>
    </row>
    <row r="12" spans="1:13" ht="14.4" customHeight="1" x14ac:dyDescent="0.3">
      <c r="A12" s="43"/>
      <c r="B12" s="43"/>
      <c r="C12" s="48"/>
      <c r="D12" s="43"/>
      <c r="E12" s="45"/>
      <c r="F12" s="45"/>
      <c r="G12" s="43"/>
      <c r="H12" s="46"/>
      <c r="I12" s="45"/>
      <c r="J12" s="45"/>
      <c r="K12" s="48"/>
      <c r="L12" s="45"/>
      <c r="M12" s="45"/>
    </row>
    <row r="13" spans="1:13" ht="43.2" x14ac:dyDescent="0.3">
      <c r="A13" s="43"/>
      <c r="B13" s="43"/>
      <c r="C13" s="48"/>
      <c r="D13" s="50" t="s">
        <v>258</v>
      </c>
      <c r="E13" s="50" t="s">
        <v>282</v>
      </c>
      <c r="F13" s="50" t="s">
        <v>283</v>
      </c>
      <c r="G13" s="50" t="s">
        <v>284</v>
      </c>
      <c r="H13" s="46"/>
      <c r="I13" s="45"/>
      <c r="J13" s="45"/>
      <c r="K13" s="48"/>
      <c r="L13" s="45"/>
      <c r="M13" s="45"/>
    </row>
    <row r="14" spans="1:13" x14ac:dyDescent="0.3">
      <c r="A14" s="43"/>
      <c r="B14" s="43"/>
      <c r="C14" s="48"/>
      <c r="D14" s="51" t="s">
        <v>39</v>
      </c>
      <c r="E14" s="52">
        <v>42</v>
      </c>
      <c r="F14" s="53">
        <v>21.261904761904763</v>
      </c>
      <c r="G14" s="53">
        <v>47.023809523809526</v>
      </c>
      <c r="H14" s="46"/>
      <c r="I14" s="45"/>
      <c r="J14" s="45"/>
      <c r="K14" s="48"/>
      <c r="L14" s="45"/>
      <c r="M14" s="45"/>
    </row>
    <row r="15" spans="1:13" x14ac:dyDescent="0.3">
      <c r="A15" s="43"/>
      <c r="B15" s="43"/>
      <c r="C15" s="48"/>
      <c r="D15" s="51" t="s">
        <v>41</v>
      </c>
      <c r="E15" s="52">
        <v>142</v>
      </c>
      <c r="F15" s="53">
        <v>24.049295774647888</v>
      </c>
      <c r="G15" s="53">
        <v>39.732394366197184</v>
      </c>
      <c r="H15" s="46"/>
      <c r="I15" s="45"/>
      <c r="J15" s="45"/>
      <c r="K15" s="48"/>
      <c r="L15" s="45"/>
      <c r="M15" s="45"/>
    </row>
    <row r="16" spans="1:13" x14ac:dyDescent="0.3">
      <c r="A16" s="43"/>
      <c r="B16" s="43"/>
      <c r="C16" s="48"/>
      <c r="D16" s="51" t="s">
        <v>22</v>
      </c>
      <c r="E16" s="52">
        <v>4</v>
      </c>
      <c r="F16" s="53">
        <v>9</v>
      </c>
      <c r="G16" s="53">
        <v>59.75</v>
      </c>
      <c r="H16" s="46"/>
      <c r="I16" s="45"/>
      <c r="J16" s="45"/>
      <c r="K16" s="48"/>
      <c r="L16" s="45"/>
      <c r="M16" s="45"/>
    </row>
    <row r="17" spans="1:13" ht="15.6" x14ac:dyDescent="0.3">
      <c r="A17" s="74" t="s">
        <v>288</v>
      </c>
      <c r="B17" s="75" t="s">
        <v>158</v>
      </c>
      <c r="C17" s="48"/>
      <c r="D17" s="51" t="s">
        <v>29</v>
      </c>
      <c r="E17" s="52">
        <v>43</v>
      </c>
      <c r="F17" s="53">
        <v>23.744186046511629</v>
      </c>
      <c r="G17" s="53" t="s">
        <v>272</v>
      </c>
      <c r="H17" s="46"/>
      <c r="I17" s="45"/>
      <c r="J17" s="45"/>
      <c r="K17" s="48"/>
      <c r="L17" s="45"/>
      <c r="M17" s="45"/>
    </row>
    <row r="18" spans="1:13" x14ac:dyDescent="0.3">
      <c r="A18" s="76" t="s">
        <v>151</v>
      </c>
      <c r="B18" s="73">
        <v>3</v>
      </c>
      <c r="C18" s="48"/>
      <c r="D18" s="51" t="s">
        <v>37</v>
      </c>
      <c r="E18" s="52">
        <v>28</v>
      </c>
      <c r="F18" s="53">
        <v>19.892857142857142</v>
      </c>
      <c r="G18" s="53">
        <v>45.666666666666664</v>
      </c>
      <c r="H18" s="46"/>
      <c r="I18" s="45"/>
      <c r="J18" s="45"/>
      <c r="K18" s="48"/>
      <c r="L18" s="45"/>
      <c r="M18" s="45"/>
    </row>
    <row r="19" spans="1:13" x14ac:dyDescent="0.3">
      <c r="A19" s="76" t="s">
        <v>128</v>
      </c>
      <c r="B19" s="73">
        <v>4</v>
      </c>
      <c r="C19" s="48"/>
      <c r="D19" s="51" t="s">
        <v>27</v>
      </c>
      <c r="E19" s="52">
        <v>24</v>
      </c>
      <c r="F19" s="53">
        <v>20.541666666666668</v>
      </c>
      <c r="G19" s="53" t="s">
        <v>272</v>
      </c>
      <c r="H19" s="46"/>
      <c r="I19" s="45"/>
      <c r="J19" s="45"/>
      <c r="K19" s="48"/>
      <c r="L19" s="45"/>
      <c r="M19" s="45"/>
    </row>
    <row r="20" spans="1:13" x14ac:dyDescent="0.3">
      <c r="A20" s="76" t="s">
        <v>141</v>
      </c>
      <c r="B20" s="73">
        <v>15</v>
      </c>
      <c r="C20" s="48"/>
      <c r="D20" s="51" t="s">
        <v>32</v>
      </c>
      <c r="E20" s="52">
        <v>61</v>
      </c>
      <c r="F20" s="53">
        <v>16.655737704918032</v>
      </c>
      <c r="G20" s="53">
        <v>43.344262295081968</v>
      </c>
      <c r="H20" s="46"/>
      <c r="I20" s="45"/>
      <c r="J20" s="45"/>
      <c r="K20" s="48"/>
      <c r="L20" s="45"/>
      <c r="M20" s="45"/>
    </row>
    <row r="21" spans="1:13" x14ac:dyDescent="0.3">
      <c r="A21" s="76" t="s">
        <v>134</v>
      </c>
      <c r="B21" s="73">
        <v>9</v>
      </c>
      <c r="C21" s="48"/>
      <c r="D21" s="51" t="s">
        <v>47</v>
      </c>
      <c r="E21" s="52">
        <v>839</v>
      </c>
      <c r="F21" s="53">
        <v>26.069129916567341</v>
      </c>
      <c r="G21" s="53">
        <v>46.806358381502889</v>
      </c>
      <c r="H21" s="46"/>
      <c r="I21" s="45"/>
      <c r="J21" s="45"/>
      <c r="K21" s="48"/>
      <c r="L21" s="45"/>
      <c r="M21" s="45"/>
    </row>
    <row r="22" spans="1:13" x14ac:dyDescent="0.3">
      <c r="A22" s="76" t="s">
        <v>130</v>
      </c>
      <c r="B22" s="73">
        <v>15</v>
      </c>
      <c r="C22" s="46"/>
      <c r="D22" s="51" t="s">
        <v>53</v>
      </c>
      <c r="E22" s="52">
        <v>50</v>
      </c>
      <c r="F22" s="53">
        <v>23.52</v>
      </c>
      <c r="G22" s="53">
        <v>44.58</v>
      </c>
      <c r="H22" s="46"/>
      <c r="I22" s="45"/>
      <c r="J22" s="45"/>
      <c r="K22" s="48"/>
      <c r="L22" s="45"/>
      <c r="M22" s="45"/>
    </row>
    <row r="23" spans="1:13" x14ac:dyDescent="0.3">
      <c r="A23" s="76" t="s">
        <v>138</v>
      </c>
      <c r="B23" s="73">
        <v>4</v>
      </c>
      <c r="C23" s="46"/>
      <c r="D23" s="51" t="s">
        <v>28</v>
      </c>
      <c r="E23" s="52">
        <v>97</v>
      </c>
      <c r="F23" s="53">
        <v>23.412371134020617</v>
      </c>
      <c r="G23" s="53">
        <v>42.762886597938142</v>
      </c>
      <c r="H23" s="46"/>
      <c r="I23" s="45"/>
      <c r="J23" s="45"/>
      <c r="K23" s="48"/>
      <c r="L23" s="45"/>
      <c r="M23" s="45"/>
    </row>
    <row r="24" spans="1:13" x14ac:dyDescent="0.3">
      <c r="A24" s="76" t="s">
        <v>145</v>
      </c>
      <c r="B24" s="73">
        <v>5</v>
      </c>
      <c r="C24" s="46"/>
      <c r="D24" s="51" t="s">
        <v>58</v>
      </c>
      <c r="E24" s="52">
        <v>12</v>
      </c>
      <c r="F24" s="53">
        <v>23.333333333333332</v>
      </c>
      <c r="G24" s="53">
        <v>32.4</v>
      </c>
      <c r="H24" s="46"/>
      <c r="I24" s="45"/>
      <c r="J24" s="45"/>
      <c r="K24" s="48"/>
      <c r="L24" s="45"/>
      <c r="M24" s="45"/>
    </row>
    <row r="25" spans="1:13" s="54" customFormat="1" x14ac:dyDescent="0.3">
      <c r="A25" s="76" t="s">
        <v>155</v>
      </c>
      <c r="B25" s="73">
        <v>3</v>
      </c>
      <c r="C25" s="46"/>
      <c r="D25" s="55" t="s">
        <v>44</v>
      </c>
      <c r="E25" s="56">
        <v>4</v>
      </c>
      <c r="F25" s="57">
        <v>13.75</v>
      </c>
      <c r="G25" s="57">
        <v>38</v>
      </c>
      <c r="H25" s="46"/>
      <c r="I25" s="45"/>
      <c r="J25" s="45"/>
      <c r="K25" s="48"/>
      <c r="L25" s="45"/>
      <c r="M25" s="45"/>
    </row>
    <row r="26" spans="1:13" s="54" customFormat="1" x14ac:dyDescent="0.3">
      <c r="A26" s="45"/>
      <c r="B26" s="45"/>
      <c r="C26" s="46"/>
      <c r="D26" s="55" t="s">
        <v>45</v>
      </c>
      <c r="E26" s="56">
        <v>17</v>
      </c>
      <c r="F26" s="57">
        <v>26.117647058823529</v>
      </c>
      <c r="G26" s="57">
        <v>44.352941176470587</v>
      </c>
      <c r="H26" s="46"/>
      <c r="I26" s="45"/>
      <c r="J26" s="45"/>
      <c r="K26" s="46"/>
      <c r="L26" s="45"/>
      <c r="M26" s="45"/>
    </row>
    <row r="27" spans="1:13" s="54" customFormat="1" x14ac:dyDescent="0.3">
      <c r="A27" s="45"/>
      <c r="B27" s="45"/>
      <c r="C27" s="46"/>
      <c r="D27" s="55" t="s">
        <v>31</v>
      </c>
      <c r="E27" s="56">
        <v>46</v>
      </c>
      <c r="F27" s="57">
        <v>28.434782608695652</v>
      </c>
      <c r="G27" s="57" t="s">
        <v>272</v>
      </c>
      <c r="H27" s="46"/>
      <c r="I27" s="45"/>
      <c r="J27" s="45"/>
      <c r="K27" s="46"/>
      <c r="L27" s="45"/>
      <c r="M27" s="45"/>
    </row>
    <row r="28" spans="1:13" s="54" customFormat="1" x14ac:dyDescent="0.3">
      <c r="A28" s="45"/>
      <c r="B28" s="45"/>
      <c r="C28" s="46"/>
      <c r="D28" s="55" t="s">
        <v>3</v>
      </c>
      <c r="E28" s="56">
        <v>54</v>
      </c>
      <c r="F28" s="57">
        <v>15.222222222222221</v>
      </c>
      <c r="G28" s="57">
        <v>42.962962962962962</v>
      </c>
      <c r="H28" s="46"/>
      <c r="I28" s="45"/>
      <c r="J28" s="45"/>
      <c r="K28" s="46"/>
      <c r="L28" s="45"/>
      <c r="M28" s="45"/>
    </row>
    <row r="29" spans="1:13" s="54" customFormat="1" x14ac:dyDescent="0.3">
      <c r="A29" s="45"/>
      <c r="B29" s="45"/>
      <c r="C29" s="46"/>
      <c r="D29" s="55" t="s">
        <v>30</v>
      </c>
      <c r="E29" s="56">
        <v>45</v>
      </c>
      <c r="F29" s="57">
        <v>21.511111111111113</v>
      </c>
      <c r="G29" s="57">
        <v>38.111111111111114</v>
      </c>
      <c r="H29" s="46"/>
      <c r="I29" s="45"/>
      <c r="J29" s="45"/>
      <c r="K29" s="46"/>
      <c r="L29" s="45"/>
      <c r="M29" s="45"/>
    </row>
    <row r="30" spans="1:13" s="54" customFormat="1" ht="12" customHeight="1" x14ac:dyDescent="0.3">
      <c r="A30" s="46"/>
      <c r="B30" s="46"/>
      <c r="C30" s="46"/>
      <c r="D30" s="46"/>
      <c r="E30" s="46"/>
      <c r="F30" s="46"/>
      <c r="G30" s="46"/>
      <c r="H30" s="46"/>
      <c r="I30" s="46"/>
      <c r="J30" s="46"/>
      <c r="K30" s="46"/>
      <c r="L30" s="46"/>
      <c r="M30" s="46"/>
    </row>
  </sheetData>
  <mergeCells count="1">
    <mergeCell ref="A1:M2"/>
  </mergeCells>
  <conditionalFormatting pivot="1" sqref="E14:E29">
    <cfRule type="dataBar" priority="4">
      <dataBar>
        <cfvo type="min"/>
        <cfvo type="max"/>
        <color rgb="FF008AEF"/>
      </dataBar>
      <extLst>
        <ext xmlns:x14="http://schemas.microsoft.com/office/spreadsheetml/2009/9/main" uri="{B025F937-C7B1-47D3-B67F-A62EFF666E3E}">
          <x14:id>{C9412A38-FE96-48F3-8213-868E3A1B3ABE}</x14:id>
        </ext>
      </extLst>
    </cfRule>
  </conditionalFormatting>
  <conditionalFormatting pivot="1" sqref="F14:F29">
    <cfRule type="dataBar" priority="3">
      <dataBar>
        <cfvo type="min"/>
        <cfvo type="max"/>
        <color rgb="FF008AEF"/>
      </dataBar>
      <extLst>
        <ext xmlns:x14="http://schemas.microsoft.com/office/spreadsheetml/2009/9/main" uri="{B025F937-C7B1-47D3-B67F-A62EFF666E3E}">
          <x14:id>{D61A92BC-BF2A-4678-AEA8-C1AA1D677B6A}</x14:id>
        </ext>
      </extLst>
    </cfRule>
  </conditionalFormatting>
  <conditionalFormatting pivot="1" sqref="G14:G29">
    <cfRule type="dataBar" priority="2">
      <dataBar>
        <cfvo type="min"/>
        <cfvo type="max"/>
        <color rgb="FF008AEF"/>
      </dataBar>
      <extLst>
        <ext xmlns:x14="http://schemas.microsoft.com/office/spreadsheetml/2009/9/main" uri="{B025F937-C7B1-47D3-B67F-A62EFF666E3E}">
          <x14:id>{C083791C-31FB-40C1-BA5B-7118FBFDA32C}</x14:id>
        </ext>
      </extLst>
    </cfRule>
  </conditionalFormatting>
  <conditionalFormatting sqref="A17:B25">
    <cfRule type="dataBar" priority="1">
      <dataBar>
        <cfvo type="min"/>
        <cfvo type="max"/>
        <color rgb="FF638EC6"/>
      </dataBar>
      <extLst>
        <ext xmlns:x14="http://schemas.microsoft.com/office/spreadsheetml/2009/9/main" uri="{B025F937-C7B1-47D3-B67F-A62EFF666E3E}">
          <x14:id>{AD10B99F-AF41-4971-9331-AC517FA12469}</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C9412A38-FE96-48F3-8213-868E3A1B3ABE}">
            <x14:dataBar minLength="0" maxLength="100" border="1" negativeBarBorderColorSameAsPositive="0">
              <x14:cfvo type="autoMin"/>
              <x14:cfvo type="autoMax"/>
              <x14:borderColor rgb="FF008AEF"/>
              <x14:negativeFillColor rgb="FFFF0000"/>
              <x14:negativeBorderColor rgb="FFFF0000"/>
              <x14:axisColor rgb="FF000000"/>
            </x14:dataBar>
          </x14:cfRule>
          <xm:sqref>E14:E29</xm:sqref>
        </x14:conditionalFormatting>
        <x14:conditionalFormatting xmlns:xm="http://schemas.microsoft.com/office/excel/2006/main" pivot="1">
          <x14:cfRule type="dataBar" id="{D61A92BC-BF2A-4678-AEA8-C1AA1D677B6A}">
            <x14:dataBar minLength="0" maxLength="100" border="1" negativeBarBorderColorSameAsPositive="0">
              <x14:cfvo type="autoMin"/>
              <x14:cfvo type="autoMax"/>
              <x14:borderColor rgb="FF008AEF"/>
              <x14:negativeFillColor rgb="FFFF0000"/>
              <x14:negativeBorderColor rgb="FFFF0000"/>
              <x14:axisColor rgb="FF000000"/>
            </x14:dataBar>
          </x14:cfRule>
          <xm:sqref>F14:F29</xm:sqref>
        </x14:conditionalFormatting>
        <x14:conditionalFormatting xmlns:xm="http://schemas.microsoft.com/office/excel/2006/main" pivot="1">
          <x14:cfRule type="dataBar" id="{C083791C-31FB-40C1-BA5B-7118FBFDA32C}">
            <x14:dataBar minLength="0" maxLength="100" border="1" negativeBarBorderColorSameAsPositive="0">
              <x14:cfvo type="autoMin"/>
              <x14:cfvo type="autoMax"/>
              <x14:borderColor rgb="FF008AEF"/>
              <x14:negativeFillColor rgb="FFFF0000"/>
              <x14:negativeBorderColor rgb="FFFF0000"/>
              <x14:axisColor rgb="FF000000"/>
            </x14:dataBar>
          </x14:cfRule>
          <xm:sqref>G14:G29</xm:sqref>
        </x14:conditionalFormatting>
        <x14:conditionalFormatting xmlns:xm="http://schemas.microsoft.com/office/excel/2006/main">
          <x14:cfRule type="dataBar" id="{AD10B99F-AF41-4971-9331-AC517FA12469}">
            <x14:dataBar minLength="0" maxLength="100" border="1" negativeBarBorderColorSameAsPositive="0">
              <x14:cfvo type="autoMin"/>
              <x14:cfvo type="autoMax"/>
              <x14:borderColor rgb="FF638EC6"/>
              <x14:negativeFillColor rgb="FFFF0000"/>
              <x14:negativeBorderColor rgb="FFFF0000"/>
              <x14:axisColor rgb="FF000000"/>
            </x14:dataBar>
          </x14:cfRule>
          <xm:sqref>A17:B25</xm:sqref>
        </x14:conditionalFormatting>
      </x14:conditionalFormattings>
    </ex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Q1509"/>
  <sheetViews>
    <sheetView topLeftCell="A7" workbookViewId="0">
      <selection activeCell="N14" sqref="N14"/>
    </sheetView>
  </sheetViews>
  <sheetFormatPr defaultRowHeight="14.4" x14ac:dyDescent="0.3"/>
  <cols>
    <col min="1" max="1" width="11.44140625" style="11" customWidth="1"/>
    <col min="2" max="2" width="8.88671875" style="11"/>
    <col min="3" max="3" width="11.5546875" style="11" customWidth="1"/>
    <col min="4" max="4" width="9.44140625" style="11" customWidth="1"/>
    <col min="5" max="5" width="5.88671875" style="11" customWidth="1"/>
    <col min="6" max="6" width="21.5546875" style="11" customWidth="1"/>
    <col min="7" max="7" width="14" style="11" customWidth="1"/>
    <col min="8" max="8" width="14.6640625" style="11" customWidth="1"/>
    <col min="9" max="9" width="15.77734375" style="11" customWidth="1"/>
    <col min="10" max="10" width="11.44140625" style="11" customWidth="1"/>
    <col min="11" max="11" width="7.88671875" style="11" customWidth="1"/>
    <col min="12" max="12" width="19.109375" customWidth="1"/>
  </cols>
  <sheetData>
    <row r="1" spans="1:17" ht="16.2" thickBot="1" x14ac:dyDescent="0.35">
      <c r="A1" s="13" t="s">
        <v>112</v>
      </c>
      <c r="B1" s="13" t="s">
        <v>113</v>
      </c>
      <c r="C1" s="13" t="s">
        <v>114</v>
      </c>
      <c r="D1" s="13" t="s">
        <v>117</v>
      </c>
      <c r="E1" s="13" t="s">
        <v>1</v>
      </c>
      <c r="F1" s="13" t="s">
        <v>60</v>
      </c>
      <c r="G1" s="13" t="s">
        <v>123</v>
      </c>
      <c r="H1" s="13" t="s">
        <v>124</v>
      </c>
      <c r="I1" s="13" t="s">
        <v>163</v>
      </c>
      <c r="J1" s="20" t="s">
        <v>235</v>
      </c>
      <c r="K1" s="14"/>
      <c r="L1" s="8"/>
      <c r="M1" s="12" t="s">
        <v>165</v>
      </c>
      <c r="N1" s="12" t="s">
        <v>166</v>
      </c>
      <c r="O1" s="12" t="s">
        <v>167</v>
      </c>
      <c r="P1" s="12" t="s">
        <v>168</v>
      </c>
      <c r="Q1" s="12" t="s">
        <v>169</v>
      </c>
    </row>
    <row r="2" spans="1:17" x14ac:dyDescent="0.3">
      <c r="A2" s="9">
        <v>1000000001</v>
      </c>
      <c r="B2" s="9" t="s">
        <v>115</v>
      </c>
      <c r="C2" s="9">
        <v>1964</v>
      </c>
      <c r="D2" s="9" t="s">
        <v>118</v>
      </c>
      <c r="E2" s="9" t="s">
        <v>3</v>
      </c>
      <c r="F2" s="9" t="s">
        <v>77</v>
      </c>
      <c r="G2" s="10">
        <v>43853</v>
      </c>
      <c r="H2" s="10">
        <v>43866</v>
      </c>
      <c r="I2" s="9">
        <f>_xlfn.DAYS(H2,G2)</f>
        <v>13</v>
      </c>
      <c r="J2" s="38">
        <f>IF(C2="","",_xlfn.NUMBERVALUE(2020-C2))</f>
        <v>56</v>
      </c>
      <c r="K2" s="9"/>
      <c r="L2" s="15" t="s">
        <v>172</v>
      </c>
      <c r="M2" s="35">
        <f>AVERAGE(Recovery_Days)</f>
        <v>24.28846153846154</v>
      </c>
      <c r="N2" s="35">
        <f>MEDIAN(Recovery_Days)</f>
        <v>22</v>
      </c>
      <c r="O2" s="35">
        <f>_xlfn.MODE.SNGL(Recovery_Days)</f>
        <v>16</v>
      </c>
      <c r="P2" s="35">
        <f>MAX(Recovery_Days)-MIN(Recovery_Days)</f>
        <v>87</v>
      </c>
      <c r="Q2" s="35">
        <f>_xlfn.STDEV.S(Recovery_Days)</f>
        <v>12.219881089814928</v>
      </c>
    </row>
    <row r="3" spans="1:17" x14ac:dyDescent="0.3">
      <c r="A3" s="9">
        <v>1000000002</v>
      </c>
      <c r="B3" s="9" t="s">
        <v>115</v>
      </c>
      <c r="C3" s="9">
        <v>1987</v>
      </c>
      <c r="D3" s="9" t="s">
        <v>118</v>
      </c>
      <c r="E3" s="9" t="s">
        <v>3</v>
      </c>
      <c r="F3" s="9" t="s">
        <v>77</v>
      </c>
      <c r="G3" s="10">
        <v>43860</v>
      </c>
      <c r="H3" s="10">
        <v>43892</v>
      </c>
      <c r="I3" s="9">
        <f t="shared" ref="I3:I66" si="0">_xlfn.DAYS(H3,G3)</f>
        <v>32</v>
      </c>
      <c r="J3" s="38">
        <f t="shared" ref="J3:J66" si="1">IF(C3="","",_xlfn.NUMBERVALUE(2020-C3))</f>
        <v>33</v>
      </c>
      <c r="K3" s="9"/>
      <c r="L3" s="16" t="s">
        <v>3</v>
      </c>
      <c r="M3" s="35">
        <f t="array" ref="M3">AVERAGEIF(province,L3,Recovery_Days)</f>
        <v>15.222222222222221</v>
      </c>
      <c r="N3" s="35">
        <f t="array" ref="N3">MEDIAN(IF(L3=province,Recovery_Days,""))</f>
        <v>16</v>
      </c>
      <c r="O3" s="35">
        <f>_xlfn.MODE.SNGL(IF(L3=province,Recovery_Days,""))</f>
        <v>16</v>
      </c>
      <c r="P3" s="35">
        <f t="array" ref="P3">MAX(IF(L3=province,Recovery_Days,""))-MIN(IF(L3=province,Recovery_Days,""))</f>
        <v>29</v>
      </c>
      <c r="Q3" s="35">
        <f t="array" ref="Q3">_xlfn.STDEV.S(IF(L3=province,Recovery_Days,""))</f>
        <v>6.7674767925989077</v>
      </c>
    </row>
    <row r="4" spans="1:17" x14ac:dyDescent="0.3">
      <c r="A4" s="9">
        <v>1000000003</v>
      </c>
      <c r="B4" s="9" t="s">
        <v>115</v>
      </c>
      <c r="C4" s="9">
        <v>1964</v>
      </c>
      <c r="D4" s="9" t="s">
        <v>118</v>
      </c>
      <c r="E4" s="9" t="s">
        <v>3</v>
      </c>
      <c r="F4" s="9" t="s">
        <v>78</v>
      </c>
      <c r="G4" s="10">
        <v>43860</v>
      </c>
      <c r="H4" s="10">
        <v>43880</v>
      </c>
      <c r="I4" s="9">
        <f t="shared" si="0"/>
        <v>20</v>
      </c>
      <c r="J4" s="38">
        <f t="shared" si="1"/>
        <v>56</v>
      </c>
      <c r="K4" s="9"/>
      <c r="L4" s="16" t="s">
        <v>22</v>
      </c>
      <c r="M4" s="35">
        <f t="array" ref="M4">AVERAGEIF(province,L4,Recovery_Days)</f>
        <v>9</v>
      </c>
      <c r="N4" s="35">
        <f t="array" ref="N4">MEDIAN(IF(L4=province,Recovery_Days,""))</f>
        <v>8.5</v>
      </c>
      <c r="O4" s="35" t="e">
        <f t="array" ref="O4">_xlfn.MODE.SNGL(IF(L4=province,Recovery_Days,""))</f>
        <v>#N/A</v>
      </c>
      <c r="P4" s="35">
        <f t="array" ref="P4">MAX(IF(L4=province,Recovery_Days,""))-MIN(IF(L4=province,Recovery_Days,""))</f>
        <v>5</v>
      </c>
      <c r="Q4" s="35">
        <f t="array" ref="Q4">_xlfn.STDEV.S(IF(L4=province,Recovery_Days,""))</f>
        <v>2.1602468994692869</v>
      </c>
    </row>
    <row r="5" spans="1:17" x14ac:dyDescent="0.3">
      <c r="A5" s="9">
        <v>1000000004</v>
      </c>
      <c r="B5" s="9" t="s">
        <v>115</v>
      </c>
      <c r="C5" s="9">
        <v>1991</v>
      </c>
      <c r="D5" s="9" t="s">
        <v>118</v>
      </c>
      <c r="E5" s="9" t="s">
        <v>3</v>
      </c>
      <c r="F5" s="9" t="s">
        <v>77</v>
      </c>
      <c r="G5" s="10">
        <v>43860</v>
      </c>
      <c r="H5" s="10">
        <v>43876</v>
      </c>
      <c r="I5" s="9">
        <f t="shared" si="0"/>
        <v>16</v>
      </c>
      <c r="J5" s="38">
        <f t="shared" si="1"/>
        <v>29</v>
      </c>
      <c r="K5" s="9"/>
      <c r="L5" s="16" t="s">
        <v>27</v>
      </c>
      <c r="M5" s="35">
        <f>AVERAGEIF(province,L5,Recovery_Days)</f>
        <v>20.541666666666668</v>
      </c>
      <c r="N5" s="35">
        <f t="array" ref="N5">MEDIAN(IF(L5=province,Recovery_Days,""))</f>
        <v>24</v>
      </c>
      <c r="O5" s="35">
        <f t="array" ref="O5">_xlfn.MODE.SNGL(IF(L5=province,Recovery_Days,""))</f>
        <v>24</v>
      </c>
      <c r="P5" s="35">
        <f t="array" ref="P5">MAX(IF(L5=province,Recovery_Days,""))-MIN(IF(L5=province,Recovery_Days,""))</f>
        <v>36</v>
      </c>
      <c r="Q5" s="35">
        <f t="array" ref="Q5">_xlfn.STDEV.S(IF(L5=province,Recovery_Days,""))</f>
        <v>8.8316583044067727</v>
      </c>
    </row>
    <row r="6" spans="1:17" x14ac:dyDescent="0.3">
      <c r="A6" s="9">
        <v>1000000005</v>
      </c>
      <c r="B6" s="9" t="s">
        <v>116</v>
      </c>
      <c r="C6" s="9">
        <v>1992</v>
      </c>
      <c r="D6" s="9" t="s">
        <v>118</v>
      </c>
      <c r="E6" s="9" t="s">
        <v>3</v>
      </c>
      <c r="F6" s="9" t="s">
        <v>78</v>
      </c>
      <c r="G6" s="10">
        <v>43861</v>
      </c>
      <c r="H6" s="10">
        <v>43885</v>
      </c>
      <c r="I6" s="9">
        <f t="shared" si="0"/>
        <v>24</v>
      </c>
      <c r="J6" s="38">
        <f t="shared" si="1"/>
        <v>28</v>
      </c>
      <c r="K6" s="9"/>
      <c r="L6" s="16" t="s">
        <v>53</v>
      </c>
      <c r="M6" s="35">
        <f t="array" ref="M6">AVERAGEIF(province,L6,Recovery_Days)</f>
        <v>23.52</v>
      </c>
      <c r="N6" s="35">
        <f t="array" ref="N6">MEDIAN(IF(L6=province,Recovery_Days,""))</f>
        <v>22.5</v>
      </c>
      <c r="O6" s="35">
        <f t="array" ref="O6">_xlfn.MODE.SNGL(IF(L6=province,Recovery_Days,""))</f>
        <v>17</v>
      </c>
      <c r="P6" s="35">
        <f t="array" ref="P6">MAX(IF(L6=province,Recovery_Days,""))-MIN(IF(L6=province,Recovery_Days,""))</f>
        <v>51</v>
      </c>
      <c r="Q6" s="35">
        <f t="array" ref="Q6">_xlfn.STDEV.S(IF(L6=province,Recovery_Days,""))</f>
        <v>9.9841507052989957</v>
      </c>
    </row>
    <row r="7" spans="1:17" x14ac:dyDescent="0.3">
      <c r="A7" s="9">
        <v>1000000006</v>
      </c>
      <c r="B7" s="9" t="s">
        <v>116</v>
      </c>
      <c r="C7" s="9">
        <v>1966</v>
      </c>
      <c r="D7" s="9" t="s">
        <v>118</v>
      </c>
      <c r="E7" s="9" t="s">
        <v>3</v>
      </c>
      <c r="F7" s="9" t="s">
        <v>78</v>
      </c>
      <c r="G7" s="10">
        <v>43861</v>
      </c>
      <c r="H7" s="10">
        <v>43880</v>
      </c>
      <c r="I7" s="9">
        <f t="shared" si="0"/>
        <v>19</v>
      </c>
      <c r="J7" s="38">
        <f t="shared" si="1"/>
        <v>54</v>
      </c>
      <c r="K7" s="9"/>
      <c r="L7" s="16" t="s">
        <v>58</v>
      </c>
      <c r="M7" s="35">
        <f t="array" ref="M7">AVERAGEIF(province,L7,Recovery_Days)</f>
        <v>23.333333333333332</v>
      </c>
      <c r="N7" s="35">
        <f t="array" ref="N7">MEDIAN(IF(L7=province,Recovery_Days,""))</f>
        <v>17.5</v>
      </c>
      <c r="O7" s="35">
        <f t="array" ref="O7">_xlfn.MODE.SNGL(IF(L7=province,Recovery_Days,""))</f>
        <v>32</v>
      </c>
      <c r="P7" s="35">
        <f t="array" ref="P7">MAX(IF(L7=province,Recovery_Days,""))-MIN(IF(L7=province,Recovery_Days,""))</f>
        <v>36</v>
      </c>
      <c r="Q7" s="35">
        <f t="array" ref="Q7">_xlfn.STDEV.S(IF(L7=province,Recovery_Days,""))</f>
        <v>12.29436924577732</v>
      </c>
    </row>
    <row r="8" spans="1:17" x14ac:dyDescent="0.3">
      <c r="A8" s="9">
        <v>1000000007</v>
      </c>
      <c r="B8" s="9" t="s">
        <v>115</v>
      </c>
      <c r="C8" s="9">
        <v>1995</v>
      </c>
      <c r="D8" s="9" t="s">
        <v>118</v>
      </c>
      <c r="E8" s="9" t="s">
        <v>3</v>
      </c>
      <c r="F8" s="9" t="s">
        <v>78</v>
      </c>
      <c r="G8" s="10">
        <v>43861</v>
      </c>
      <c r="H8" s="10">
        <v>43871</v>
      </c>
      <c r="I8" s="9">
        <f t="shared" si="0"/>
        <v>10</v>
      </c>
      <c r="J8" s="38">
        <f t="shared" si="1"/>
        <v>25</v>
      </c>
      <c r="K8" s="9"/>
      <c r="L8" s="15" t="s">
        <v>28</v>
      </c>
      <c r="M8" s="36">
        <f t="shared" ref="M8:M18" si="2">AVERAGEIF(province,L8,Recovery_Days)</f>
        <v>23.412371134020617</v>
      </c>
      <c r="N8" s="37"/>
      <c r="O8" s="37"/>
      <c r="P8" s="37"/>
      <c r="Q8" s="35">
        <f t="array" ref="Q8">_xlfn.STDEV.S(IF(L8=province,Recovery_Days,""))</f>
        <v>14.450888508813501</v>
      </c>
    </row>
    <row r="9" spans="1:17" x14ac:dyDescent="0.3">
      <c r="A9" s="9">
        <v>1000000008</v>
      </c>
      <c r="B9" s="9" t="s">
        <v>115</v>
      </c>
      <c r="C9" s="9">
        <v>1992</v>
      </c>
      <c r="D9" s="9" t="s">
        <v>118</v>
      </c>
      <c r="E9" s="9" t="s">
        <v>3</v>
      </c>
      <c r="F9" s="9" t="s">
        <v>77</v>
      </c>
      <c r="G9" s="10">
        <v>43863</v>
      </c>
      <c r="H9" s="10">
        <v>43885</v>
      </c>
      <c r="I9" s="9">
        <f t="shared" si="0"/>
        <v>22</v>
      </c>
      <c r="J9" s="38">
        <f t="shared" si="1"/>
        <v>28</v>
      </c>
      <c r="K9" s="9"/>
      <c r="L9" s="15" t="s">
        <v>29</v>
      </c>
      <c r="M9" s="36">
        <f t="shared" si="2"/>
        <v>23.744186046511629</v>
      </c>
      <c r="N9" s="37"/>
      <c r="O9" s="37"/>
      <c r="P9" s="37"/>
      <c r="Q9" s="35">
        <f t="array" ref="Q9">_xlfn.STDEV.S(IF(L9=province,Recovery_Days,""))</f>
        <v>12.852817040218246</v>
      </c>
    </row>
    <row r="10" spans="1:17" x14ac:dyDescent="0.3">
      <c r="A10" s="9">
        <v>1000000009</v>
      </c>
      <c r="B10" s="9" t="s">
        <v>115</v>
      </c>
      <c r="C10" s="9">
        <v>1983</v>
      </c>
      <c r="D10" s="9" t="s">
        <v>118</v>
      </c>
      <c r="E10" s="9" t="s">
        <v>3</v>
      </c>
      <c r="F10" s="9" t="s">
        <v>77</v>
      </c>
      <c r="G10" s="10">
        <v>43866</v>
      </c>
      <c r="H10" s="10">
        <v>43882</v>
      </c>
      <c r="I10" s="9">
        <f t="shared" si="0"/>
        <v>16</v>
      </c>
      <c r="J10" s="38">
        <f t="shared" si="1"/>
        <v>37</v>
      </c>
      <c r="K10" s="9"/>
      <c r="L10" s="15" t="s">
        <v>30</v>
      </c>
      <c r="M10" s="36">
        <f t="shared" si="2"/>
        <v>21.511111111111113</v>
      </c>
      <c r="N10" s="37"/>
      <c r="O10" s="37"/>
      <c r="P10" s="37"/>
      <c r="Q10" s="35">
        <f t="array" ref="Q10">_xlfn.STDEV.S(IF(L10=province,Recovery_Days,""))</f>
        <v>11.865960142399354</v>
      </c>
    </row>
    <row r="11" spans="1:17" x14ac:dyDescent="0.3">
      <c r="A11" s="9">
        <v>1000000010</v>
      </c>
      <c r="B11" s="9" t="s">
        <v>116</v>
      </c>
      <c r="C11" s="9">
        <v>1960</v>
      </c>
      <c r="D11" s="9" t="s">
        <v>118</v>
      </c>
      <c r="E11" s="9" t="s">
        <v>3</v>
      </c>
      <c r="F11" s="9" t="s">
        <v>78</v>
      </c>
      <c r="G11" s="10">
        <v>43866</v>
      </c>
      <c r="H11" s="10">
        <v>43890</v>
      </c>
      <c r="I11" s="9">
        <f t="shared" si="0"/>
        <v>24</v>
      </c>
      <c r="J11" s="38">
        <f t="shared" si="1"/>
        <v>60</v>
      </c>
      <c r="K11" s="9"/>
      <c r="L11" s="15" t="s">
        <v>31</v>
      </c>
      <c r="M11" s="36">
        <f t="shared" si="2"/>
        <v>28.434782608695652</v>
      </c>
      <c r="N11" s="37"/>
      <c r="O11" s="37"/>
      <c r="P11" s="37"/>
      <c r="Q11" s="35">
        <f t="array" ref="Q11">_xlfn.STDEV.S(IF(L11=province,Recovery_Days,""))</f>
        <v>13.523070285689224</v>
      </c>
    </row>
    <row r="12" spans="1:17" x14ac:dyDescent="0.3">
      <c r="A12" s="9">
        <v>1000000011</v>
      </c>
      <c r="B12" s="9" t="s">
        <v>116</v>
      </c>
      <c r="C12" s="9">
        <v>1962</v>
      </c>
      <c r="D12" s="9" t="s">
        <v>119</v>
      </c>
      <c r="E12" s="9" t="s">
        <v>3</v>
      </c>
      <c r="F12" s="9" t="s">
        <v>77</v>
      </c>
      <c r="G12" s="10">
        <v>43867</v>
      </c>
      <c r="H12" s="10">
        <v>43890</v>
      </c>
      <c r="I12" s="9">
        <f t="shared" si="0"/>
        <v>23</v>
      </c>
      <c r="J12" s="38">
        <f t="shared" si="1"/>
        <v>58</v>
      </c>
      <c r="K12" s="9"/>
      <c r="L12" s="15" t="s">
        <v>32</v>
      </c>
      <c r="M12" s="36">
        <f t="shared" si="2"/>
        <v>16.655737704918032</v>
      </c>
      <c r="N12" s="37"/>
      <c r="O12" s="37"/>
      <c r="P12" s="37"/>
      <c r="Q12" s="35">
        <f t="array" ref="Q12">_xlfn.STDEV.S(IF(L12=province,Recovery_Days,""))</f>
        <v>7.5385348839626207</v>
      </c>
    </row>
    <row r="13" spans="1:17" x14ac:dyDescent="0.3">
      <c r="A13" s="9">
        <v>1000000012</v>
      </c>
      <c r="B13" s="9" t="s">
        <v>115</v>
      </c>
      <c r="C13" s="9">
        <v>1992</v>
      </c>
      <c r="D13" s="9" t="s">
        <v>118</v>
      </c>
      <c r="E13" s="9" t="s">
        <v>3</v>
      </c>
      <c r="F13" s="9" t="s">
        <v>77</v>
      </c>
      <c r="G13" s="10">
        <v>43868</v>
      </c>
      <c r="H13" s="10">
        <v>43888</v>
      </c>
      <c r="I13" s="9">
        <f t="shared" si="0"/>
        <v>20</v>
      </c>
      <c r="J13" s="38">
        <f t="shared" si="1"/>
        <v>28</v>
      </c>
      <c r="K13" s="9"/>
      <c r="L13" s="15" t="s">
        <v>37</v>
      </c>
      <c r="M13" s="36">
        <f t="shared" si="2"/>
        <v>19.892857142857142</v>
      </c>
      <c r="N13" s="37"/>
      <c r="O13" s="37"/>
      <c r="P13" s="37"/>
      <c r="Q13" s="35">
        <f t="array" ref="Q13">_xlfn.STDEV.S(IF(L13=province,Recovery_Days,""))</f>
        <v>11.551300345958444</v>
      </c>
    </row>
    <row r="14" spans="1:17" x14ac:dyDescent="0.3">
      <c r="A14" s="9">
        <v>1000000014</v>
      </c>
      <c r="B14" s="9" t="s">
        <v>116</v>
      </c>
      <c r="C14" s="9">
        <v>1952</v>
      </c>
      <c r="D14" s="9" t="s">
        <v>118</v>
      </c>
      <c r="E14" s="9" t="s">
        <v>3</v>
      </c>
      <c r="F14" s="9" t="s">
        <v>78</v>
      </c>
      <c r="G14" s="10">
        <v>43877</v>
      </c>
      <c r="H14" s="10">
        <v>43902</v>
      </c>
      <c r="I14" s="9">
        <f t="shared" si="0"/>
        <v>25</v>
      </c>
      <c r="J14" s="38">
        <f t="shared" si="1"/>
        <v>68</v>
      </c>
      <c r="K14" s="9"/>
      <c r="L14" s="15" t="s">
        <v>39</v>
      </c>
      <c r="M14" s="36">
        <f t="shared" si="2"/>
        <v>21.261904761904763</v>
      </c>
      <c r="N14" s="37"/>
      <c r="O14" s="37"/>
      <c r="P14" s="37"/>
      <c r="Q14" s="35">
        <f t="array" ref="Q14">_xlfn.STDEV.S(IF(L14=province,Recovery_Days,""))</f>
        <v>10.207743411336516</v>
      </c>
    </row>
    <row r="15" spans="1:17" x14ac:dyDescent="0.3">
      <c r="A15" s="9">
        <v>1000000016</v>
      </c>
      <c r="B15" s="9" t="s">
        <v>115</v>
      </c>
      <c r="C15" s="9">
        <v>1945</v>
      </c>
      <c r="D15" s="9" t="s">
        <v>118</v>
      </c>
      <c r="E15" s="9" t="s">
        <v>3</v>
      </c>
      <c r="F15" s="9" t="s">
        <v>78</v>
      </c>
      <c r="G15" s="10">
        <v>43880</v>
      </c>
      <c r="H15" s="10">
        <v>43901</v>
      </c>
      <c r="I15" s="9">
        <f t="shared" si="0"/>
        <v>21</v>
      </c>
      <c r="J15" s="38">
        <f t="shared" si="1"/>
        <v>75</v>
      </c>
      <c r="K15" s="9"/>
      <c r="L15" s="15" t="s">
        <v>44</v>
      </c>
      <c r="M15" s="36">
        <f t="shared" si="2"/>
        <v>13.75</v>
      </c>
      <c r="N15" s="37"/>
      <c r="O15" s="37"/>
      <c r="P15" s="37"/>
      <c r="Q15" s="35">
        <f t="array" ref="Q15">_xlfn.STDEV.S(IF(L15=province,Recovery_Days,""))</f>
        <v>4.2720018726587652</v>
      </c>
    </row>
    <row r="16" spans="1:17" x14ac:dyDescent="0.3">
      <c r="A16" s="9">
        <v>1000000017</v>
      </c>
      <c r="B16" s="9" t="s">
        <v>115</v>
      </c>
      <c r="C16" s="9">
        <v>1944</v>
      </c>
      <c r="D16" s="9" t="s">
        <v>118</v>
      </c>
      <c r="E16" s="9" t="s">
        <v>3</v>
      </c>
      <c r="F16" s="9" t="s">
        <v>78</v>
      </c>
      <c r="G16" s="10">
        <v>43881</v>
      </c>
      <c r="H16" s="10">
        <v>43891</v>
      </c>
      <c r="I16" s="9">
        <f t="shared" si="0"/>
        <v>10</v>
      </c>
      <c r="J16" s="38">
        <f t="shared" si="1"/>
        <v>76</v>
      </c>
      <c r="K16" s="9"/>
      <c r="L16" s="15" t="s">
        <v>45</v>
      </c>
      <c r="M16" s="36">
        <f t="shared" si="2"/>
        <v>26.117647058823529</v>
      </c>
      <c r="N16" s="37"/>
      <c r="O16" s="37"/>
      <c r="P16" s="37"/>
      <c r="Q16" s="35">
        <f t="array" ref="Q16">_xlfn.STDEV.S(IF(L16=province,Recovery_Days,""))</f>
        <v>12.692922993449818</v>
      </c>
    </row>
    <row r="17" spans="1:17" x14ac:dyDescent="0.3">
      <c r="A17" s="9">
        <v>1000000019</v>
      </c>
      <c r="B17" s="9" t="s">
        <v>116</v>
      </c>
      <c r="C17" s="9">
        <v>1941</v>
      </c>
      <c r="D17" s="9" t="s">
        <v>118</v>
      </c>
      <c r="E17" s="9" t="s">
        <v>3</v>
      </c>
      <c r="F17" s="9" t="s">
        <v>78</v>
      </c>
      <c r="G17" s="10">
        <v>43881</v>
      </c>
      <c r="H17" s="10">
        <v>43898</v>
      </c>
      <c r="I17" s="9">
        <f t="shared" si="0"/>
        <v>17</v>
      </c>
      <c r="J17" s="38">
        <f t="shared" si="1"/>
        <v>79</v>
      </c>
      <c r="K17" s="9"/>
      <c r="L17" s="15" t="s">
        <v>47</v>
      </c>
      <c r="M17" s="36">
        <f t="shared" si="2"/>
        <v>26.069129916567341</v>
      </c>
      <c r="N17" s="37"/>
      <c r="O17" s="37"/>
      <c r="P17" s="37"/>
      <c r="Q17" s="35">
        <f t="array" ref="Q17">_xlfn.STDEV.S(IF(L17=province,Recovery_Days,""))</f>
        <v>12.338986395982351</v>
      </c>
    </row>
    <row r="18" spans="1:17" x14ac:dyDescent="0.3">
      <c r="A18" s="9">
        <v>1000000021</v>
      </c>
      <c r="B18" s="9" t="s">
        <v>115</v>
      </c>
      <c r="C18" s="9">
        <v>1936</v>
      </c>
      <c r="D18" s="9" t="s">
        <v>118</v>
      </c>
      <c r="E18" s="9" t="s">
        <v>3</v>
      </c>
      <c r="F18" s="9" t="s">
        <v>78</v>
      </c>
      <c r="G18" s="10">
        <v>43881</v>
      </c>
      <c r="H18" s="10">
        <v>43898</v>
      </c>
      <c r="I18" s="9">
        <f t="shared" si="0"/>
        <v>17</v>
      </c>
      <c r="J18" s="38">
        <f t="shared" si="1"/>
        <v>84</v>
      </c>
      <c r="K18" s="9"/>
      <c r="L18" s="15" t="s">
        <v>53</v>
      </c>
      <c r="M18" s="36">
        <f t="shared" si="2"/>
        <v>23.52</v>
      </c>
      <c r="N18" s="37"/>
      <c r="O18" s="37"/>
      <c r="P18" s="37"/>
      <c r="Q18" s="35">
        <f t="array" ref="Q18">_xlfn.STDEV.S(IF(L18=province,Recovery_Days,""))</f>
        <v>9.9841507052989957</v>
      </c>
    </row>
    <row r="19" spans="1:17" x14ac:dyDescent="0.3">
      <c r="A19" s="9">
        <v>1000000024</v>
      </c>
      <c r="B19" s="9" t="s">
        <v>115</v>
      </c>
      <c r="C19" s="9">
        <v>1980</v>
      </c>
      <c r="D19" s="9" t="s">
        <v>118</v>
      </c>
      <c r="E19" s="9" t="s">
        <v>3</v>
      </c>
      <c r="F19" s="9" t="s">
        <v>78</v>
      </c>
      <c r="G19" s="10">
        <v>43883</v>
      </c>
      <c r="H19" s="10">
        <v>43904</v>
      </c>
      <c r="I19" s="9">
        <f t="shared" si="0"/>
        <v>21</v>
      </c>
      <c r="J19" s="38">
        <f t="shared" si="1"/>
        <v>40</v>
      </c>
      <c r="K19" s="9"/>
    </row>
    <row r="20" spans="1:17" x14ac:dyDescent="0.3">
      <c r="A20" s="9">
        <v>1000000026</v>
      </c>
      <c r="B20" s="9" t="s">
        <v>115</v>
      </c>
      <c r="C20" s="9">
        <v>1986</v>
      </c>
      <c r="D20" s="9" t="s">
        <v>118</v>
      </c>
      <c r="E20" s="9" t="s">
        <v>3</v>
      </c>
      <c r="F20" s="9" t="s">
        <v>79</v>
      </c>
      <c r="G20" s="10">
        <v>43883</v>
      </c>
      <c r="H20" s="10">
        <v>43901</v>
      </c>
      <c r="I20" s="9">
        <f t="shared" si="0"/>
        <v>18</v>
      </c>
      <c r="J20" s="38">
        <f t="shared" si="1"/>
        <v>34</v>
      </c>
      <c r="K20" s="9"/>
    </row>
    <row r="21" spans="1:17" x14ac:dyDescent="0.3">
      <c r="A21" s="9">
        <v>1000000027</v>
      </c>
      <c r="B21" s="9" t="s">
        <v>115</v>
      </c>
      <c r="C21" s="9">
        <v>1968</v>
      </c>
      <c r="D21" s="9" t="s">
        <v>118</v>
      </c>
      <c r="E21" s="9" t="s">
        <v>3</v>
      </c>
      <c r="F21" s="9" t="s">
        <v>77</v>
      </c>
      <c r="G21" s="10">
        <v>43884</v>
      </c>
      <c r="H21" s="10">
        <v>43894</v>
      </c>
      <c r="I21" s="9">
        <f t="shared" si="0"/>
        <v>10</v>
      </c>
      <c r="J21" s="38">
        <f t="shared" si="1"/>
        <v>52</v>
      </c>
      <c r="K21" s="9"/>
    </row>
    <row r="22" spans="1:17" x14ac:dyDescent="0.3">
      <c r="A22" s="9">
        <v>1000000028</v>
      </c>
      <c r="B22" s="9" t="s">
        <v>116</v>
      </c>
      <c r="C22" s="9">
        <v>1950</v>
      </c>
      <c r="D22" s="9" t="s">
        <v>118</v>
      </c>
      <c r="E22" s="9" t="s">
        <v>3</v>
      </c>
      <c r="F22" s="9" t="s">
        <v>65</v>
      </c>
      <c r="G22" s="10">
        <v>43884</v>
      </c>
      <c r="H22" s="10">
        <v>43901</v>
      </c>
      <c r="I22" s="9">
        <f t="shared" si="0"/>
        <v>17</v>
      </c>
      <c r="J22" s="38">
        <f t="shared" si="1"/>
        <v>70</v>
      </c>
      <c r="K22" s="9"/>
    </row>
    <row r="23" spans="1:17" x14ac:dyDescent="0.3">
      <c r="A23" s="9">
        <v>1000000029</v>
      </c>
      <c r="B23" s="9" t="s">
        <v>116</v>
      </c>
      <c r="C23" s="9">
        <v>1995</v>
      </c>
      <c r="D23" s="9" t="s">
        <v>118</v>
      </c>
      <c r="E23" s="9" t="s">
        <v>3</v>
      </c>
      <c r="F23" s="9" t="s">
        <v>65</v>
      </c>
      <c r="G23" s="10">
        <v>43887</v>
      </c>
      <c r="H23" s="10">
        <v>43901</v>
      </c>
      <c r="I23" s="9">
        <f t="shared" si="0"/>
        <v>14</v>
      </c>
      <c r="J23" s="38">
        <f t="shared" si="1"/>
        <v>25</v>
      </c>
      <c r="K23" s="9"/>
    </row>
    <row r="24" spans="1:17" x14ac:dyDescent="0.3">
      <c r="A24" s="9">
        <v>1000000031</v>
      </c>
      <c r="B24" s="9" t="s">
        <v>115</v>
      </c>
      <c r="C24" s="9">
        <v>1965</v>
      </c>
      <c r="D24" s="9" t="s">
        <v>118</v>
      </c>
      <c r="E24" s="9" t="s">
        <v>3</v>
      </c>
      <c r="F24" s="9" t="s">
        <v>79</v>
      </c>
      <c r="G24" s="10">
        <v>43883</v>
      </c>
      <c r="H24" s="10">
        <v>43909</v>
      </c>
      <c r="I24" s="9">
        <f t="shared" si="0"/>
        <v>26</v>
      </c>
      <c r="J24" s="38">
        <f t="shared" si="1"/>
        <v>55</v>
      </c>
      <c r="K24" s="9"/>
    </row>
    <row r="25" spans="1:17" x14ac:dyDescent="0.3">
      <c r="A25" s="9">
        <v>1000000033</v>
      </c>
      <c r="B25" s="9" t="s">
        <v>116</v>
      </c>
      <c r="C25" s="9">
        <v>1970</v>
      </c>
      <c r="D25" s="9" t="s">
        <v>118</v>
      </c>
      <c r="E25" s="9" t="s">
        <v>3</v>
      </c>
      <c r="F25" s="9" t="s">
        <v>78</v>
      </c>
      <c r="G25" s="10">
        <v>43885</v>
      </c>
      <c r="H25" s="10">
        <v>43900</v>
      </c>
      <c r="I25" s="9">
        <f t="shared" si="0"/>
        <v>15</v>
      </c>
      <c r="J25" s="38">
        <f t="shared" si="1"/>
        <v>50</v>
      </c>
      <c r="K25" s="9"/>
    </row>
    <row r="26" spans="1:17" x14ac:dyDescent="0.3">
      <c r="A26" s="9">
        <v>1000000034</v>
      </c>
      <c r="B26" s="9" t="s">
        <v>115</v>
      </c>
      <c r="C26" s="9">
        <v>2000</v>
      </c>
      <c r="D26" s="9" t="s">
        <v>118</v>
      </c>
      <c r="E26" s="9" t="s">
        <v>3</v>
      </c>
      <c r="F26" s="9" t="s">
        <v>78</v>
      </c>
      <c r="G26" s="10">
        <v>43885</v>
      </c>
      <c r="H26" s="10">
        <v>43907</v>
      </c>
      <c r="I26" s="9">
        <f t="shared" si="0"/>
        <v>22</v>
      </c>
      <c r="J26" s="38">
        <f t="shared" si="1"/>
        <v>20</v>
      </c>
      <c r="K26" s="9"/>
    </row>
    <row r="27" spans="1:17" x14ac:dyDescent="0.3">
      <c r="A27" s="9">
        <v>1000000035</v>
      </c>
      <c r="B27" s="9" t="s">
        <v>115</v>
      </c>
      <c r="C27" s="9">
        <v>1984</v>
      </c>
      <c r="D27" s="9" t="s">
        <v>118</v>
      </c>
      <c r="E27" s="9" t="s">
        <v>3</v>
      </c>
      <c r="F27" s="9" t="s">
        <v>79</v>
      </c>
      <c r="G27" s="10">
        <v>43886</v>
      </c>
      <c r="H27" s="10">
        <v>43910</v>
      </c>
      <c r="I27" s="9">
        <f t="shared" si="0"/>
        <v>24</v>
      </c>
      <c r="J27" s="38">
        <f t="shared" si="1"/>
        <v>36</v>
      </c>
      <c r="K27" s="9"/>
    </row>
    <row r="28" spans="1:17" x14ac:dyDescent="0.3">
      <c r="A28" s="9">
        <v>1000000037</v>
      </c>
      <c r="B28" s="9" t="s">
        <v>116</v>
      </c>
      <c r="C28" s="9">
        <v>1976</v>
      </c>
      <c r="D28" s="9" t="s">
        <v>118</v>
      </c>
      <c r="E28" s="9" t="s">
        <v>3</v>
      </c>
      <c r="F28" s="9" t="s">
        <v>78</v>
      </c>
      <c r="G28" s="10">
        <v>43886</v>
      </c>
      <c r="H28" s="10">
        <v>43901</v>
      </c>
      <c r="I28" s="9">
        <f t="shared" si="0"/>
        <v>15</v>
      </c>
      <c r="J28" s="38">
        <f t="shared" si="1"/>
        <v>44</v>
      </c>
      <c r="K28" s="9"/>
    </row>
    <row r="29" spans="1:17" x14ac:dyDescent="0.3">
      <c r="A29" s="9">
        <v>1000000041</v>
      </c>
      <c r="B29" s="9" t="s">
        <v>115</v>
      </c>
      <c r="C29" s="9">
        <v>1968</v>
      </c>
      <c r="D29" s="9" t="s">
        <v>118</v>
      </c>
      <c r="E29" s="9" t="s">
        <v>3</v>
      </c>
      <c r="F29" s="9" t="s">
        <v>79</v>
      </c>
      <c r="G29" s="10">
        <v>43886</v>
      </c>
      <c r="H29" s="10">
        <v>43894</v>
      </c>
      <c r="I29" s="9">
        <f t="shared" si="0"/>
        <v>8</v>
      </c>
      <c r="J29" s="38">
        <f t="shared" si="1"/>
        <v>52</v>
      </c>
      <c r="K29" s="9"/>
    </row>
    <row r="30" spans="1:17" x14ac:dyDescent="0.3">
      <c r="A30" s="9">
        <v>1000000045</v>
      </c>
      <c r="B30" s="9" t="s">
        <v>115</v>
      </c>
      <c r="C30" s="9">
        <v>1979</v>
      </c>
      <c r="D30" s="9" t="s">
        <v>118</v>
      </c>
      <c r="E30" s="9" t="s">
        <v>3</v>
      </c>
      <c r="F30" s="9" t="s">
        <v>78</v>
      </c>
      <c r="G30" s="10">
        <v>43887</v>
      </c>
      <c r="H30" s="10">
        <v>43894</v>
      </c>
      <c r="I30" s="9">
        <f t="shared" si="0"/>
        <v>7</v>
      </c>
      <c r="J30" s="38">
        <f t="shared" si="1"/>
        <v>41</v>
      </c>
      <c r="K30" s="9"/>
    </row>
    <row r="31" spans="1:17" x14ac:dyDescent="0.3">
      <c r="A31" s="9">
        <v>1000000046</v>
      </c>
      <c r="B31" s="9" t="s">
        <v>116</v>
      </c>
      <c r="C31" s="9">
        <v>1999</v>
      </c>
      <c r="D31" s="9" t="s">
        <v>118</v>
      </c>
      <c r="E31" s="9" t="s">
        <v>3</v>
      </c>
      <c r="F31" s="9" t="s">
        <v>78</v>
      </c>
      <c r="G31" s="10">
        <v>43887</v>
      </c>
      <c r="H31" s="10">
        <v>43893</v>
      </c>
      <c r="I31" s="9">
        <f t="shared" si="0"/>
        <v>6</v>
      </c>
      <c r="J31" s="38">
        <f t="shared" si="1"/>
        <v>21</v>
      </c>
      <c r="K31" s="9"/>
    </row>
    <row r="32" spans="1:17" x14ac:dyDescent="0.3">
      <c r="A32" s="9">
        <v>1000000047</v>
      </c>
      <c r="B32" s="9" t="s">
        <v>115</v>
      </c>
      <c r="C32" s="9">
        <v>1993</v>
      </c>
      <c r="D32" s="9" t="s">
        <v>118</v>
      </c>
      <c r="E32" s="9" t="s">
        <v>3</v>
      </c>
      <c r="F32" s="9" t="s">
        <v>73</v>
      </c>
      <c r="G32" s="10">
        <v>43887</v>
      </c>
      <c r="H32" s="10">
        <v>43901</v>
      </c>
      <c r="I32" s="9">
        <f t="shared" si="0"/>
        <v>14</v>
      </c>
      <c r="J32" s="38">
        <f t="shared" si="1"/>
        <v>27</v>
      </c>
      <c r="K32" s="9"/>
    </row>
    <row r="33" spans="1:11" x14ac:dyDescent="0.3">
      <c r="A33" s="9">
        <v>1000000048</v>
      </c>
      <c r="B33" s="9" t="s">
        <v>116</v>
      </c>
      <c r="C33" s="9">
        <v>1995</v>
      </c>
      <c r="D33" s="9" t="s">
        <v>118</v>
      </c>
      <c r="E33" s="9" t="s">
        <v>3</v>
      </c>
      <c r="F33" s="9" t="s">
        <v>79</v>
      </c>
      <c r="G33" s="10">
        <v>43887</v>
      </c>
      <c r="H33" s="10">
        <v>43903</v>
      </c>
      <c r="I33" s="9">
        <f t="shared" si="0"/>
        <v>16</v>
      </c>
      <c r="J33" s="38">
        <f t="shared" si="1"/>
        <v>25</v>
      </c>
      <c r="K33" s="9"/>
    </row>
    <row r="34" spans="1:11" x14ac:dyDescent="0.3">
      <c r="A34" s="9">
        <v>1000000051</v>
      </c>
      <c r="B34" s="9" t="s">
        <v>116</v>
      </c>
      <c r="C34" s="9">
        <v>1992</v>
      </c>
      <c r="D34" s="9" t="s">
        <v>118</v>
      </c>
      <c r="E34" s="9" t="s">
        <v>3</v>
      </c>
      <c r="F34" s="9" t="s">
        <v>79</v>
      </c>
      <c r="G34" s="10">
        <v>43888</v>
      </c>
      <c r="H34" s="10">
        <v>43893</v>
      </c>
      <c r="I34" s="9">
        <f t="shared" si="0"/>
        <v>5</v>
      </c>
      <c r="J34" s="38">
        <f t="shared" si="1"/>
        <v>28</v>
      </c>
      <c r="K34" s="9"/>
    </row>
    <row r="35" spans="1:11" x14ac:dyDescent="0.3">
      <c r="A35" s="9">
        <v>1000000052</v>
      </c>
      <c r="B35" s="9" t="s">
        <v>115</v>
      </c>
      <c r="C35" s="9">
        <v>1984</v>
      </c>
      <c r="D35" s="9" t="s">
        <v>118</v>
      </c>
      <c r="E35" s="9" t="s">
        <v>3</v>
      </c>
      <c r="F35" s="9" t="s">
        <v>77</v>
      </c>
      <c r="G35" s="10">
        <v>43888</v>
      </c>
      <c r="H35" s="10">
        <v>43893</v>
      </c>
      <c r="I35" s="9">
        <f t="shared" si="0"/>
        <v>5</v>
      </c>
      <c r="J35" s="38">
        <f t="shared" si="1"/>
        <v>36</v>
      </c>
      <c r="K35" s="9"/>
    </row>
    <row r="36" spans="1:11" x14ac:dyDescent="0.3">
      <c r="A36" s="9">
        <v>1000000053</v>
      </c>
      <c r="B36" s="9" t="s">
        <v>116</v>
      </c>
      <c r="C36" s="9">
        <v>1973</v>
      </c>
      <c r="D36" s="9" t="s">
        <v>118</v>
      </c>
      <c r="E36" s="9" t="s">
        <v>3</v>
      </c>
      <c r="F36" s="9" t="s">
        <v>65</v>
      </c>
      <c r="G36" s="10">
        <v>43888</v>
      </c>
      <c r="H36" s="10">
        <v>43907</v>
      </c>
      <c r="I36" s="9">
        <f t="shared" si="0"/>
        <v>19</v>
      </c>
      <c r="J36" s="38">
        <f t="shared" si="1"/>
        <v>47</v>
      </c>
      <c r="K36" s="9"/>
    </row>
    <row r="37" spans="1:11" x14ac:dyDescent="0.3">
      <c r="A37" s="9">
        <v>1000000055</v>
      </c>
      <c r="B37" s="9" t="s">
        <v>116</v>
      </c>
      <c r="C37" s="9">
        <v>1993</v>
      </c>
      <c r="D37" s="9" t="s">
        <v>118</v>
      </c>
      <c r="E37" s="9" t="s">
        <v>3</v>
      </c>
      <c r="F37" s="9" t="s">
        <v>65</v>
      </c>
      <c r="G37" s="10">
        <v>43888</v>
      </c>
      <c r="H37" s="10">
        <v>43893</v>
      </c>
      <c r="I37" s="9">
        <f t="shared" si="0"/>
        <v>5</v>
      </c>
      <c r="J37" s="38">
        <f t="shared" si="1"/>
        <v>27</v>
      </c>
      <c r="K37" s="9"/>
    </row>
    <row r="38" spans="1:11" x14ac:dyDescent="0.3">
      <c r="A38" s="9">
        <v>1000000056</v>
      </c>
      <c r="B38" s="9" t="s">
        <v>115</v>
      </c>
      <c r="C38" s="9">
        <v>1962</v>
      </c>
      <c r="D38" s="9" t="s">
        <v>118</v>
      </c>
      <c r="E38" s="9" t="s">
        <v>3</v>
      </c>
      <c r="F38" s="9" t="s">
        <v>79</v>
      </c>
      <c r="G38" s="10">
        <v>43888</v>
      </c>
      <c r="H38" s="10">
        <v>43903</v>
      </c>
      <c r="I38" s="9">
        <f t="shared" si="0"/>
        <v>15</v>
      </c>
      <c r="J38" s="38">
        <f t="shared" si="1"/>
        <v>58</v>
      </c>
      <c r="K38" s="9"/>
    </row>
    <row r="39" spans="1:11" x14ac:dyDescent="0.3">
      <c r="A39" s="9">
        <v>1000000061</v>
      </c>
      <c r="B39" s="9" t="s">
        <v>115</v>
      </c>
      <c r="C39" s="9">
        <v>1955</v>
      </c>
      <c r="D39" s="9" t="s">
        <v>118</v>
      </c>
      <c r="E39" s="9" t="s">
        <v>3</v>
      </c>
      <c r="F39" s="9" t="s">
        <v>65</v>
      </c>
      <c r="G39" s="10">
        <v>43889</v>
      </c>
      <c r="H39" s="10">
        <v>43904</v>
      </c>
      <c r="I39" s="9">
        <f t="shared" si="0"/>
        <v>15</v>
      </c>
      <c r="J39" s="38">
        <f t="shared" si="1"/>
        <v>65</v>
      </c>
      <c r="K39" s="9"/>
    </row>
    <row r="40" spans="1:11" x14ac:dyDescent="0.3">
      <c r="A40" s="9">
        <v>1000000063</v>
      </c>
      <c r="B40" s="9" t="s">
        <v>115</v>
      </c>
      <c r="C40" s="9">
        <v>1985</v>
      </c>
      <c r="D40" s="9" t="s">
        <v>118</v>
      </c>
      <c r="E40" s="9" t="s">
        <v>3</v>
      </c>
      <c r="F40" s="9" t="s">
        <v>79</v>
      </c>
      <c r="G40" s="10">
        <v>43890</v>
      </c>
      <c r="H40" s="10">
        <v>43893</v>
      </c>
      <c r="I40" s="9">
        <f t="shared" si="0"/>
        <v>3</v>
      </c>
      <c r="J40" s="38">
        <f t="shared" si="1"/>
        <v>35</v>
      </c>
      <c r="K40" s="9"/>
    </row>
    <row r="41" spans="1:11" x14ac:dyDescent="0.3">
      <c r="A41" s="9">
        <v>1000000064</v>
      </c>
      <c r="B41" s="9" t="s">
        <v>116</v>
      </c>
      <c r="C41" s="9">
        <v>1985</v>
      </c>
      <c r="D41" s="9" t="s">
        <v>118</v>
      </c>
      <c r="E41" s="9" t="s">
        <v>3</v>
      </c>
      <c r="F41" s="9" t="s">
        <v>78</v>
      </c>
      <c r="G41" s="10">
        <v>43890</v>
      </c>
      <c r="H41" s="10">
        <v>43894</v>
      </c>
      <c r="I41" s="9">
        <f t="shared" si="0"/>
        <v>4</v>
      </c>
      <c r="J41" s="38">
        <f t="shared" si="1"/>
        <v>35</v>
      </c>
      <c r="K41" s="9"/>
    </row>
    <row r="42" spans="1:11" x14ac:dyDescent="0.3">
      <c r="A42" s="9">
        <v>1000000065</v>
      </c>
      <c r="B42" s="9" t="s">
        <v>115</v>
      </c>
      <c r="C42" s="9">
        <v>1987</v>
      </c>
      <c r="D42" s="9" t="s">
        <v>118</v>
      </c>
      <c r="E42" s="9" t="s">
        <v>3</v>
      </c>
      <c r="F42" s="9" t="s">
        <v>78</v>
      </c>
      <c r="G42" s="10">
        <v>43890</v>
      </c>
      <c r="H42" s="10">
        <v>43904</v>
      </c>
      <c r="I42" s="9">
        <f t="shared" si="0"/>
        <v>14</v>
      </c>
      <c r="J42" s="38">
        <f t="shared" si="1"/>
        <v>33</v>
      </c>
      <c r="K42" s="9"/>
    </row>
    <row r="43" spans="1:11" x14ac:dyDescent="0.3">
      <c r="A43" s="9">
        <v>1000000066</v>
      </c>
      <c r="B43" s="9" t="s">
        <v>115</v>
      </c>
      <c r="C43" s="9">
        <v>1986</v>
      </c>
      <c r="D43" s="9" t="s">
        <v>118</v>
      </c>
      <c r="E43" s="9" t="s">
        <v>3</v>
      </c>
      <c r="F43" s="9" t="s">
        <v>79</v>
      </c>
      <c r="G43" s="10">
        <v>43890</v>
      </c>
      <c r="H43" s="10">
        <v>43894</v>
      </c>
      <c r="I43" s="9">
        <f t="shared" si="0"/>
        <v>4</v>
      </c>
      <c r="J43" s="38">
        <f t="shared" si="1"/>
        <v>34</v>
      </c>
      <c r="K43" s="9"/>
    </row>
    <row r="44" spans="1:11" x14ac:dyDescent="0.3">
      <c r="A44" s="9">
        <v>1000000068</v>
      </c>
      <c r="B44" s="9" t="s">
        <v>116</v>
      </c>
      <c r="C44" s="9">
        <v>1992</v>
      </c>
      <c r="D44" s="9" t="s">
        <v>118</v>
      </c>
      <c r="E44" s="9" t="s">
        <v>3</v>
      </c>
      <c r="F44" s="9" t="s">
        <v>79</v>
      </c>
      <c r="G44" s="10">
        <v>43890</v>
      </c>
      <c r="H44" s="10">
        <v>43910</v>
      </c>
      <c r="I44" s="9">
        <f t="shared" si="0"/>
        <v>20</v>
      </c>
      <c r="J44" s="38">
        <f t="shared" si="1"/>
        <v>28</v>
      </c>
      <c r="K44" s="9"/>
    </row>
    <row r="45" spans="1:11" x14ac:dyDescent="0.3">
      <c r="A45" s="9">
        <v>1000000071</v>
      </c>
      <c r="B45" s="9" t="s">
        <v>116</v>
      </c>
      <c r="C45" s="9">
        <v>1990</v>
      </c>
      <c r="D45" s="9" t="s">
        <v>118</v>
      </c>
      <c r="E45" s="9" t="s">
        <v>3</v>
      </c>
      <c r="F45" s="9" t="s">
        <v>79</v>
      </c>
      <c r="G45" s="10">
        <v>43887</v>
      </c>
      <c r="H45" s="10">
        <v>43908</v>
      </c>
      <c r="I45" s="9">
        <f t="shared" si="0"/>
        <v>21</v>
      </c>
      <c r="J45" s="38">
        <f t="shared" si="1"/>
        <v>30</v>
      </c>
      <c r="K45" s="9"/>
    </row>
    <row r="46" spans="1:11" x14ac:dyDescent="0.3">
      <c r="A46" s="9">
        <v>1000000072</v>
      </c>
      <c r="B46" s="9" t="s">
        <v>116</v>
      </c>
      <c r="C46" s="9">
        <v>1979</v>
      </c>
      <c r="D46" s="9" t="s">
        <v>118</v>
      </c>
      <c r="E46" s="9" t="s">
        <v>3</v>
      </c>
      <c r="F46" s="9" t="s">
        <v>79</v>
      </c>
      <c r="G46" s="10">
        <v>43888</v>
      </c>
      <c r="H46" s="10">
        <v>43893</v>
      </c>
      <c r="I46" s="9">
        <f t="shared" si="0"/>
        <v>5</v>
      </c>
      <c r="J46" s="38">
        <f t="shared" si="1"/>
        <v>41</v>
      </c>
      <c r="K46" s="9"/>
    </row>
    <row r="47" spans="1:11" x14ac:dyDescent="0.3">
      <c r="A47" s="9">
        <v>1000000074</v>
      </c>
      <c r="B47" s="9" t="s">
        <v>115</v>
      </c>
      <c r="C47" s="9">
        <v>1967</v>
      </c>
      <c r="D47" s="9" t="s">
        <v>118</v>
      </c>
      <c r="E47" s="9" t="s">
        <v>3</v>
      </c>
      <c r="F47" s="9" t="s">
        <v>79</v>
      </c>
      <c r="G47" s="10">
        <v>43888</v>
      </c>
      <c r="H47" s="10">
        <v>43894</v>
      </c>
      <c r="I47" s="9">
        <f t="shared" si="0"/>
        <v>6</v>
      </c>
      <c r="J47" s="38">
        <f t="shared" si="1"/>
        <v>53</v>
      </c>
      <c r="K47" s="9"/>
    </row>
    <row r="48" spans="1:11" x14ac:dyDescent="0.3">
      <c r="A48" s="9">
        <v>1000000076</v>
      </c>
      <c r="B48" s="9" t="s">
        <v>115</v>
      </c>
      <c r="C48" s="9">
        <v>1977</v>
      </c>
      <c r="D48" s="9" t="s">
        <v>118</v>
      </c>
      <c r="E48" s="9" t="s">
        <v>3</v>
      </c>
      <c r="F48" s="9" t="s">
        <v>78</v>
      </c>
      <c r="G48" s="10">
        <v>43888</v>
      </c>
      <c r="H48" s="10">
        <v>43904</v>
      </c>
      <c r="I48" s="9">
        <f t="shared" si="0"/>
        <v>16</v>
      </c>
      <c r="J48" s="38">
        <f t="shared" si="1"/>
        <v>43</v>
      </c>
      <c r="K48" s="9"/>
    </row>
    <row r="49" spans="1:11" x14ac:dyDescent="0.3">
      <c r="A49" s="9">
        <v>1000000081</v>
      </c>
      <c r="B49" s="9" t="s">
        <v>116</v>
      </c>
      <c r="C49" s="9">
        <v>1988</v>
      </c>
      <c r="D49" s="9" t="s">
        <v>118</v>
      </c>
      <c r="E49" s="9" t="s">
        <v>3</v>
      </c>
      <c r="F49" s="9" t="s">
        <v>78</v>
      </c>
      <c r="G49" s="10">
        <v>43890</v>
      </c>
      <c r="H49" s="10">
        <v>43910</v>
      </c>
      <c r="I49" s="9">
        <f t="shared" si="0"/>
        <v>20</v>
      </c>
      <c r="J49" s="38">
        <f t="shared" si="1"/>
        <v>32</v>
      </c>
      <c r="K49" s="9"/>
    </row>
    <row r="50" spans="1:11" x14ac:dyDescent="0.3">
      <c r="A50" s="9">
        <v>1000000085</v>
      </c>
      <c r="B50" s="9" t="s">
        <v>116</v>
      </c>
      <c r="C50" s="9">
        <v>1988</v>
      </c>
      <c r="D50" s="9" t="s">
        <v>118</v>
      </c>
      <c r="E50" s="9" t="s">
        <v>3</v>
      </c>
      <c r="F50" s="9" t="s">
        <v>77</v>
      </c>
      <c r="G50" s="10">
        <v>43888</v>
      </c>
      <c r="H50" s="10">
        <v>43907</v>
      </c>
      <c r="I50" s="9">
        <f t="shared" si="0"/>
        <v>19</v>
      </c>
      <c r="J50" s="38">
        <f t="shared" si="1"/>
        <v>32</v>
      </c>
      <c r="K50" s="9"/>
    </row>
    <row r="51" spans="1:11" x14ac:dyDescent="0.3">
      <c r="A51" s="9">
        <v>1000000095</v>
      </c>
      <c r="B51" s="9" t="s">
        <v>116</v>
      </c>
      <c r="C51" s="9">
        <v>1999</v>
      </c>
      <c r="D51" s="9" t="s">
        <v>118</v>
      </c>
      <c r="E51" s="9" t="s">
        <v>3</v>
      </c>
      <c r="F51" s="9" t="s">
        <v>66</v>
      </c>
      <c r="G51" s="10">
        <v>43892</v>
      </c>
      <c r="H51" s="10">
        <v>43910</v>
      </c>
      <c r="I51" s="9">
        <f t="shared" si="0"/>
        <v>18</v>
      </c>
      <c r="J51" s="38">
        <f t="shared" si="1"/>
        <v>21</v>
      </c>
      <c r="K51" s="9"/>
    </row>
    <row r="52" spans="1:11" x14ac:dyDescent="0.3">
      <c r="A52" s="9">
        <v>1000000103</v>
      </c>
      <c r="B52" s="9" t="s">
        <v>115</v>
      </c>
      <c r="C52" s="9">
        <v>1997</v>
      </c>
      <c r="D52" s="9" t="s">
        <v>118</v>
      </c>
      <c r="E52" s="9" t="s">
        <v>3</v>
      </c>
      <c r="F52" s="9" t="s">
        <v>77</v>
      </c>
      <c r="G52" s="10">
        <v>43894</v>
      </c>
      <c r="H52" s="10">
        <v>43910</v>
      </c>
      <c r="I52" s="9">
        <f t="shared" si="0"/>
        <v>16</v>
      </c>
      <c r="J52" s="38">
        <f t="shared" si="1"/>
        <v>23</v>
      </c>
      <c r="K52" s="9"/>
    </row>
    <row r="53" spans="1:11" x14ac:dyDescent="0.3">
      <c r="A53" s="9">
        <v>1000000110</v>
      </c>
      <c r="B53" s="9" t="s">
        <v>115</v>
      </c>
      <c r="C53" s="9">
        <v>1964</v>
      </c>
      <c r="D53" s="9" t="s">
        <v>118</v>
      </c>
      <c r="E53" s="9" t="s">
        <v>3</v>
      </c>
      <c r="F53" s="9" t="s">
        <v>78</v>
      </c>
      <c r="G53" s="10">
        <v>43897</v>
      </c>
      <c r="H53" s="10">
        <v>43909</v>
      </c>
      <c r="I53" s="9">
        <f t="shared" si="0"/>
        <v>12</v>
      </c>
      <c r="J53" s="38">
        <f t="shared" si="1"/>
        <v>56</v>
      </c>
      <c r="K53" s="9"/>
    </row>
    <row r="54" spans="1:11" x14ac:dyDescent="0.3">
      <c r="A54" s="9">
        <v>1000000188</v>
      </c>
      <c r="B54" s="9" t="s">
        <v>116</v>
      </c>
      <c r="C54" s="9">
        <v>1994</v>
      </c>
      <c r="D54" s="9" t="s">
        <v>118</v>
      </c>
      <c r="E54" s="9" t="s">
        <v>3</v>
      </c>
      <c r="F54" s="9" t="s">
        <v>78</v>
      </c>
      <c r="G54" s="10">
        <v>43900</v>
      </c>
      <c r="H54" s="10">
        <v>43909</v>
      </c>
      <c r="I54" s="9">
        <f t="shared" si="0"/>
        <v>9</v>
      </c>
      <c r="J54" s="38">
        <f t="shared" si="1"/>
        <v>26</v>
      </c>
      <c r="K54" s="9"/>
    </row>
    <row r="55" spans="1:11" x14ac:dyDescent="0.3">
      <c r="A55" s="9">
        <v>1000000207</v>
      </c>
      <c r="B55" s="9" t="s">
        <v>116</v>
      </c>
      <c r="C55" s="9">
        <v>1949</v>
      </c>
      <c r="D55" s="9" t="s">
        <v>118</v>
      </c>
      <c r="E55" s="9" t="s">
        <v>3</v>
      </c>
      <c r="F55" s="9" t="s">
        <v>79</v>
      </c>
      <c r="G55" s="10">
        <v>43901</v>
      </c>
      <c r="H55" s="10">
        <v>43910</v>
      </c>
      <c r="I55" s="9">
        <f t="shared" si="0"/>
        <v>9</v>
      </c>
      <c r="J55" s="38">
        <f t="shared" si="1"/>
        <v>71</v>
      </c>
      <c r="K55" s="9"/>
    </row>
    <row r="56" spans="1:11" x14ac:dyDescent="0.3">
      <c r="A56" s="9">
        <v>1200000050</v>
      </c>
      <c r="B56" s="9" t="s">
        <v>115</v>
      </c>
      <c r="C56" s="9">
        <v>1944</v>
      </c>
      <c r="D56" s="9" t="s">
        <v>118</v>
      </c>
      <c r="E56" s="9" t="s">
        <v>22</v>
      </c>
      <c r="F56" s="9"/>
      <c r="G56" s="10">
        <v>43880</v>
      </c>
      <c r="H56" s="10">
        <v>43892</v>
      </c>
      <c r="I56" s="9">
        <f t="shared" si="0"/>
        <v>12</v>
      </c>
      <c r="J56" s="38">
        <f t="shared" si="1"/>
        <v>76</v>
      </c>
      <c r="K56" s="9"/>
    </row>
    <row r="57" spans="1:11" x14ac:dyDescent="0.3">
      <c r="A57" s="9">
        <v>1200000051</v>
      </c>
      <c r="B57" s="9" t="s">
        <v>116</v>
      </c>
      <c r="C57" s="9">
        <v>1959</v>
      </c>
      <c r="D57" s="9" t="s">
        <v>118</v>
      </c>
      <c r="E57" s="9" t="s">
        <v>22</v>
      </c>
      <c r="F57" s="9"/>
      <c r="G57" s="10">
        <v>43880</v>
      </c>
      <c r="H57" s="10">
        <v>43887</v>
      </c>
      <c r="I57" s="9">
        <f t="shared" si="0"/>
        <v>7</v>
      </c>
      <c r="J57" s="38">
        <f t="shared" si="1"/>
        <v>61</v>
      </c>
      <c r="K57" s="9"/>
    </row>
    <row r="58" spans="1:11" x14ac:dyDescent="0.3">
      <c r="A58" s="9">
        <v>1200000063</v>
      </c>
      <c r="B58" s="9" t="s">
        <v>116</v>
      </c>
      <c r="C58" s="9">
        <v>1968</v>
      </c>
      <c r="D58" s="9" t="s">
        <v>118</v>
      </c>
      <c r="E58" s="9" t="s">
        <v>22</v>
      </c>
      <c r="F58" s="9"/>
      <c r="G58" s="10">
        <v>43880</v>
      </c>
      <c r="H58" s="10">
        <v>43889</v>
      </c>
      <c r="I58" s="9">
        <f t="shared" si="0"/>
        <v>9</v>
      </c>
      <c r="J58" s="38">
        <f t="shared" si="1"/>
        <v>52</v>
      </c>
      <c r="K58" s="9"/>
    </row>
    <row r="59" spans="1:11" x14ac:dyDescent="0.3">
      <c r="A59" s="9">
        <v>1200000065</v>
      </c>
      <c r="B59" s="9" t="s">
        <v>116</v>
      </c>
      <c r="C59" s="9">
        <v>1970</v>
      </c>
      <c r="D59" s="9" t="s">
        <v>118</v>
      </c>
      <c r="E59" s="9" t="s">
        <v>22</v>
      </c>
      <c r="F59" s="9"/>
      <c r="G59" s="10">
        <v>43880</v>
      </c>
      <c r="H59" s="10">
        <v>43888</v>
      </c>
      <c r="I59" s="9">
        <f t="shared" si="0"/>
        <v>8</v>
      </c>
      <c r="J59" s="38">
        <f t="shared" si="1"/>
        <v>50</v>
      </c>
      <c r="K59" s="9"/>
    </row>
    <row r="60" spans="1:11" x14ac:dyDescent="0.3">
      <c r="A60" s="9">
        <v>1300000001</v>
      </c>
      <c r="B60" s="9" t="s">
        <v>116</v>
      </c>
      <c r="C60" s="9"/>
      <c r="D60" s="9" t="s">
        <v>118</v>
      </c>
      <c r="E60" s="9" t="s">
        <v>27</v>
      </c>
      <c r="F60" s="9"/>
      <c r="G60" s="10">
        <v>43864</v>
      </c>
      <c r="H60" s="10">
        <v>43881</v>
      </c>
      <c r="I60" s="9">
        <f t="shared" si="0"/>
        <v>17</v>
      </c>
      <c r="J60" s="38" t="str">
        <f t="shared" si="1"/>
        <v/>
      </c>
      <c r="K60" s="9"/>
    </row>
    <row r="61" spans="1:11" x14ac:dyDescent="0.3">
      <c r="A61" s="9">
        <v>1300000002</v>
      </c>
      <c r="B61" s="9" t="s">
        <v>116</v>
      </c>
      <c r="C61" s="9"/>
      <c r="D61" s="9" t="s">
        <v>118</v>
      </c>
      <c r="E61" s="9" t="s">
        <v>27</v>
      </c>
      <c r="F61" s="9"/>
      <c r="G61" s="10">
        <v>43866</v>
      </c>
      <c r="H61" s="10">
        <v>43881</v>
      </c>
      <c r="I61" s="9">
        <f t="shared" si="0"/>
        <v>15</v>
      </c>
      <c r="J61" s="38" t="str">
        <f t="shared" si="1"/>
        <v/>
      </c>
      <c r="K61" s="9"/>
    </row>
    <row r="62" spans="1:11" x14ac:dyDescent="0.3">
      <c r="A62" s="9">
        <v>1300000003</v>
      </c>
      <c r="B62" s="9" t="s">
        <v>115</v>
      </c>
      <c r="C62" s="9"/>
      <c r="D62" s="9" t="s">
        <v>118</v>
      </c>
      <c r="E62" s="9" t="s">
        <v>27</v>
      </c>
      <c r="F62" s="9"/>
      <c r="G62" s="10">
        <v>43881</v>
      </c>
      <c r="H62" s="10">
        <v>43909</v>
      </c>
      <c r="I62" s="9">
        <f t="shared" si="0"/>
        <v>28</v>
      </c>
      <c r="J62" s="38" t="str">
        <f t="shared" si="1"/>
        <v/>
      </c>
      <c r="K62" s="9"/>
    </row>
    <row r="63" spans="1:11" x14ac:dyDescent="0.3">
      <c r="A63" s="9">
        <v>1300000004</v>
      </c>
      <c r="B63" s="9" t="s">
        <v>115</v>
      </c>
      <c r="C63" s="9"/>
      <c r="D63" s="9" t="s">
        <v>118</v>
      </c>
      <c r="E63" s="9" t="s">
        <v>27</v>
      </c>
      <c r="F63" s="9"/>
      <c r="G63" s="10">
        <v>43882</v>
      </c>
      <c r="H63" s="10">
        <v>43908</v>
      </c>
      <c r="I63" s="9">
        <f t="shared" si="0"/>
        <v>26</v>
      </c>
      <c r="J63" s="38" t="str">
        <f t="shared" si="1"/>
        <v/>
      </c>
      <c r="K63" s="9"/>
    </row>
    <row r="64" spans="1:11" x14ac:dyDescent="0.3">
      <c r="A64" s="9">
        <v>1300000005</v>
      </c>
      <c r="B64" s="9" t="s">
        <v>115</v>
      </c>
      <c r="C64" s="9"/>
      <c r="D64" s="9" t="s">
        <v>118</v>
      </c>
      <c r="E64" s="9" t="s">
        <v>27</v>
      </c>
      <c r="F64" s="9"/>
      <c r="G64" s="10">
        <v>43882</v>
      </c>
      <c r="H64" s="10">
        <v>43906</v>
      </c>
      <c r="I64" s="9">
        <f t="shared" si="0"/>
        <v>24</v>
      </c>
      <c r="J64" s="38" t="str">
        <f t="shared" si="1"/>
        <v/>
      </c>
      <c r="K64" s="9"/>
    </row>
    <row r="65" spans="1:11" x14ac:dyDescent="0.3">
      <c r="A65" s="9">
        <v>1300000006</v>
      </c>
      <c r="B65" s="9" t="s">
        <v>115</v>
      </c>
      <c r="C65" s="9"/>
      <c r="D65" s="9" t="s">
        <v>118</v>
      </c>
      <c r="E65" s="9" t="s">
        <v>27</v>
      </c>
      <c r="F65" s="9"/>
      <c r="G65" s="10">
        <v>43882</v>
      </c>
      <c r="H65" s="10">
        <v>43906</v>
      </c>
      <c r="I65" s="9">
        <f t="shared" si="0"/>
        <v>24</v>
      </c>
      <c r="J65" s="38" t="str">
        <f t="shared" si="1"/>
        <v/>
      </c>
      <c r="K65" s="9"/>
    </row>
    <row r="66" spans="1:11" x14ac:dyDescent="0.3">
      <c r="A66" s="9">
        <v>1300000007</v>
      </c>
      <c r="B66" s="9" t="s">
        <v>115</v>
      </c>
      <c r="C66" s="9"/>
      <c r="D66" s="9" t="s">
        <v>118</v>
      </c>
      <c r="E66" s="9" t="s">
        <v>27</v>
      </c>
      <c r="F66" s="9"/>
      <c r="G66" s="10">
        <v>43883</v>
      </c>
      <c r="H66" s="10">
        <v>43907</v>
      </c>
      <c r="I66" s="9">
        <f t="shared" si="0"/>
        <v>24</v>
      </c>
      <c r="J66" s="38" t="str">
        <f t="shared" si="1"/>
        <v/>
      </c>
      <c r="K66" s="9"/>
    </row>
    <row r="67" spans="1:11" x14ac:dyDescent="0.3">
      <c r="A67" s="9">
        <v>1300000008</v>
      </c>
      <c r="B67" s="9" t="s">
        <v>116</v>
      </c>
      <c r="C67" s="9"/>
      <c r="D67" s="9" t="s">
        <v>118</v>
      </c>
      <c r="E67" s="9" t="s">
        <v>27</v>
      </c>
      <c r="F67" s="9"/>
      <c r="G67" s="10">
        <v>43883</v>
      </c>
      <c r="H67" s="10">
        <v>43896</v>
      </c>
      <c r="I67" s="9">
        <f t="shared" ref="I67:I130" si="3">_xlfn.DAYS(H67,G67)</f>
        <v>13</v>
      </c>
      <c r="J67" s="38" t="str">
        <f t="shared" ref="J67:J130" si="4">IF(C67="","",_xlfn.NUMBERVALUE(2020-C67))</f>
        <v/>
      </c>
      <c r="K67" s="9"/>
    </row>
    <row r="68" spans="1:11" x14ac:dyDescent="0.3">
      <c r="A68" s="9">
        <v>1300000009</v>
      </c>
      <c r="B68" s="9" t="s">
        <v>116</v>
      </c>
      <c r="C68" s="9"/>
      <c r="D68" s="9" t="s">
        <v>118</v>
      </c>
      <c r="E68" s="9" t="s">
        <v>27</v>
      </c>
      <c r="F68" s="9"/>
      <c r="G68" s="10">
        <v>43884</v>
      </c>
      <c r="H68" s="10">
        <v>43909</v>
      </c>
      <c r="I68" s="9">
        <f t="shared" si="3"/>
        <v>25</v>
      </c>
      <c r="J68" s="38" t="str">
        <f t="shared" si="4"/>
        <v/>
      </c>
      <c r="K68" s="9"/>
    </row>
    <row r="69" spans="1:11" x14ac:dyDescent="0.3">
      <c r="A69" s="9">
        <v>1300000010</v>
      </c>
      <c r="B69" s="9" t="s">
        <v>116</v>
      </c>
      <c r="C69" s="9"/>
      <c r="D69" s="9" t="s">
        <v>118</v>
      </c>
      <c r="E69" s="9" t="s">
        <v>27</v>
      </c>
      <c r="F69" s="9"/>
      <c r="G69" s="10">
        <v>43892</v>
      </c>
      <c r="H69" s="10">
        <v>43923</v>
      </c>
      <c r="I69" s="9">
        <f t="shared" si="3"/>
        <v>31</v>
      </c>
      <c r="J69" s="38" t="str">
        <f t="shared" si="4"/>
        <v/>
      </c>
      <c r="K69" s="9"/>
    </row>
    <row r="70" spans="1:11" x14ac:dyDescent="0.3">
      <c r="A70" s="9">
        <v>1300000011</v>
      </c>
      <c r="B70" s="9" t="s">
        <v>115</v>
      </c>
      <c r="C70" s="9"/>
      <c r="D70" s="9" t="s">
        <v>118</v>
      </c>
      <c r="E70" s="9" t="s">
        <v>27</v>
      </c>
      <c r="F70" s="9"/>
      <c r="G70" s="10">
        <v>43892</v>
      </c>
      <c r="H70" s="10">
        <v>43920</v>
      </c>
      <c r="I70" s="9">
        <f t="shared" si="3"/>
        <v>28</v>
      </c>
      <c r="J70" s="38" t="str">
        <f t="shared" si="4"/>
        <v/>
      </c>
      <c r="K70" s="9"/>
    </row>
    <row r="71" spans="1:11" x14ac:dyDescent="0.3">
      <c r="A71" s="9">
        <v>1300000012</v>
      </c>
      <c r="B71" s="9" t="s">
        <v>116</v>
      </c>
      <c r="C71" s="9"/>
      <c r="D71" s="9" t="s">
        <v>118</v>
      </c>
      <c r="E71" s="9" t="s">
        <v>27</v>
      </c>
      <c r="F71" s="9"/>
      <c r="G71" s="10">
        <v>43892</v>
      </c>
      <c r="H71" s="10">
        <v>43936</v>
      </c>
      <c r="I71" s="9">
        <f t="shared" si="3"/>
        <v>44</v>
      </c>
      <c r="J71" s="38" t="str">
        <f t="shared" si="4"/>
        <v/>
      </c>
      <c r="K71" s="9"/>
    </row>
    <row r="72" spans="1:11" x14ac:dyDescent="0.3">
      <c r="A72" s="9">
        <v>1300000013</v>
      </c>
      <c r="B72" s="9" t="s">
        <v>115</v>
      </c>
      <c r="C72" s="9"/>
      <c r="D72" s="9" t="s">
        <v>118</v>
      </c>
      <c r="E72" s="9" t="s">
        <v>27</v>
      </c>
      <c r="F72" s="9"/>
      <c r="G72" s="10">
        <v>43894</v>
      </c>
      <c r="H72" s="10">
        <v>43919</v>
      </c>
      <c r="I72" s="9">
        <f t="shared" si="3"/>
        <v>25</v>
      </c>
      <c r="J72" s="38" t="str">
        <f t="shared" si="4"/>
        <v/>
      </c>
      <c r="K72" s="9"/>
    </row>
    <row r="73" spans="1:11" x14ac:dyDescent="0.3">
      <c r="A73" s="9">
        <v>1300000014</v>
      </c>
      <c r="B73" s="9" t="s">
        <v>115</v>
      </c>
      <c r="C73" s="9"/>
      <c r="D73" s="9" t="s">
        <v>118</v>
      </c>
      <c r="E73" s="9" t="s">
        <v>27</v>
      </c>
      <c r="F73" s="9"/>
      <c r="G73" s="10">
        <v>43897</v>
      </c>
      <c r="H73" s="10">
        <v>43913</v>
      </c>
      <c r="I73" s="9">
        <f t="shared" si="3"/>
        <v>16</v>
      </c>
      <c r="J73" s="38" t="str">
        <f t="shared" si="4"/>
        <v/>
      </c>
      <c r="K73" s="9"/>
    </row>
    <row r="74" spans="1:11" x14ac:dyDescent="0.3">
      <c r="A74" s="9">
        <v>1300000015</v>
      </c>
      <c r="B74" s="9" t="s">
        <v>116</v>
      </c>
      <c r="C74" s="9"/>
      <c r="D74" s="9" t="s">
        <v>118</v>
      </c>
      <c r="E74" s="9" t="s">
        <v>27</v>
      </c>
      <c r="F74" s="9"/>
      <c r="G74" s="10">
        <v>43898</v>
      </c>
      <c r="H74" s="10">
        <v>43909</v>
      </c>
      <c r="I74" s="9">
        <f t="shared" si="3"/>
        <v>11</v>
      </c>
      <c r="J74" s="38" t="str">
        <f t="shared" si="4"/>
        <v/>
      </c>
      <c r="K74" s="9"/>
    </row>
    <row r="75" spans="1:11" x14ac:dyDescent="0.3">
      <c r="A75" s="9">
        <v>1300000016</v>
      </c>
      <c r="B75" s="9" t="s">
        <v>116</v>
      </c>
      <c r="C75" s="9"/>
      <c r="D75" s="9" t="s">
        <v>118</v>
      </c>
      <c r="E75" s="9" t="s">
        <v>27</v>
      </c>
      <c r="F75" s="9"/>
      <c r="G75" s="10">
        <v>43904</v>
      </c>
      <c r="H75" s="10">
        <v>43931</v>
      </c>
      <c r="I75" s="9">
        <f t="shared" si="3"/>
        <v>27</v>
      </c>
      <c r="J75" s="38" t="str">
        <f t="shared" si="4"/>
        <v/>
      </c>
      <c r="K75" s="9"/>
    </row>
    <row r="76" spans="1:11" x14ac:dyDescent="0.3">
      <c r="A76" s="9">
        <v>1300000017</v>
      </c>
      <c r="B76" s="9" t="s">
        <v>116</v>
      </c>
      <c r="C76" s="9"/>
      <c r="D76" s="9" t="s">
        <v>118</v>
      </c>
      <c r="E76" s="9" t="s">
        <v>27</v>
      </c>
      <c r="F76" s="9"/>
      <c r="G76" s="10">
        <v>43907</v>
      </c>
      <c r="H76" s="10">
        <v>43918</v>
      </c>
      <c r="I76" s="9">
        <f t="shared" si="3"/>
        <v>11</v>
      </c>
      <c r="J76" s="38" t="str">
        <f t="shared" si="4"/>
        <v/>
      </c>
      <c r="K76" s="9"/>
    </row>
    <row r="77" spans="1:11" x14ac:dyDescent="0.3">
      <c r="A77" s="9">
        <v>1300000018</v>
      </c>
      <c r="B77" s="9" t="s">
        <v>115</v>
      </c>
      <c r="C77" s="9"/>
      <c r="D77" s="9" t="s">
        <v>118</v>
      </c>
      <c r="E77" s="9" t="s">
        <v>27</v>
      </c>
      <c r="F77" s="9"/>
      <c r="G77" s="10">
        <v>43907</v>
      </c>
      <c r="H77" s="10">
        <v>43931</v>
      </c>
      <c r="I77" s="9">
        <f t="shared" si="3"/>
        <v>24</v>
      </c>
      <c r="J77" s="38" t="str">
        <f t="shared" si="4"/>
        <v/>
      </c>
      <c r="K77" s="9"/>
    </row>
    <row r="78" spans="1:11" x14ac:dyDescent="0.3">
      <c r="A78" s="9">
        <v>1300000020</v>
      </c>
      <c r="B78" s="9" t="s">
        <v>115</v>
      </c>
      <c r="C78" s="9"/>
      <c r="D78" s="9" t="s">
        <v>118</v>
      </c>
      <c r="E78" s="9" t="s">
        <v>27</v>
      </c>
      <c r="F78" s="9"/>
      <c r="G78" s="10">
        <v>43916</v>
      </c>
      <c r="H78" s="10">
        <v>43943</v>
      </c>
      <c r="I78" s="9">
        <f t="shared" si="3"/>
        <v>27</v>
      </c>
      <c r="J78" s="38" t="str">
        <f t="shared" si="4"/>
        <v/>
      </c>
      <c r="K78" s="9"/>
    </row>
    <row r="79" spans="1:11" x14ac:dyDescent="0.3">
      <c r="A79" s="9">
        <v>1300000021</v>
      </c>
      <c r="B79" s="9" t="s">
        <v>116</v>
      </c>
      <c r="C79" s="9"/>
      <c r="D79" s="9" t="s">
        <v>118</v>
      </c>
      <c r="E79" s="9" t="s">
        <v>27</v>
      </c>
      <c r="F79" s="9"/>
      <c r="G79" s="10">
        <v>43921</v>
      </c>
      <c r="H79" s="10">
        <v>43934</v>
      </c>
      <c r="I79" s="9">
        <f t="shared" si="3"/>
        <v>13</v>
      </c>
      <c r="J79" s="38" t="str">
        <f t="shared" si="4"/>
        <v/>
      </c>
      <c r="K79" s="9"/>
    </row>
    <row r="80" spans="1:11" x14ac:dyDescent="0.3">
      <c r="A80" s="9">
        <v>1300000022</v>
      </c>
      <c r="B80" s="9" t="s">
        <v>116</v>
      </c>
      <c r="C80" s="9"/>
      <c r="D80" s="9" t="s">
        <v>118</v>
      </c>
      <c r="E80" s="9" t="s">
        <v>27</v>
      </c>
      <c r="F80" s="9"/>
      <c r="G80" s="10">
        <v>43921</v>
      </c>
      <c r="H80" s="10">
        <v>43932</v>
      </c>
      <c r="I80" s="9">
        <f t="shared" si="3"/>
        <v>11</v>
      </c>
      <c r="J80" s="38" t="str">
        <f t="shared" si="4"/>
        <v/>
      </c>
      <c r="K80" s="9"/>
    </row>
    <row r="81" spans="1:11" x14ac:dyDescent="0.3">
      <c r="A81" s="9">
        <v>1300000023</v>
      </c>
      <c r="B81" s="9" t="s">
        <v>116</v>
      </c>
      <c r="C81" s="9"/>
      <c r="D81" s="9" t="s">
        <v>118</v>
      </c>
      <c r="E81" s="9" t="s">
        <v>27</v>
      </c>
      <c r="F81" s="9"/>
      <c r="G81" s="10">
        <v>43921</v>
      </c>
      <c r="H81" s="10">
        <v>43934</v>
      </c>
      <c r="I81" s="9">
        <f t="shared" si="3"/>
        <v>13</v>
      </c>
      <c r="J81" s="38" t="str">
        <f t="shared" si="4"/>
        <v/>
      </c>
      <c r="K81" s="9"/>
    </row>
    <row r="82" spans="1:11" x14ac:dyDescent="0.3">
      <c r="A82" s="9">
        <v>1300000026</v>
      </c>
      <c r="B82" s="9" t="s">
        <v>115</v>
      </c>
      <c r="C82" s="9"/>
      <c r="D82" s="9" t="s">
        <v>118</v>
      </c>
      <c r="E82" s="9" t="s">
        <v>27</v>
      </c>
      <c r="F82" s="9"/>
      <c r="G82" s="10">
        <v>43923</v>
      </c>
      <c r="H82" s="10">
        <v>43931</v>
      </c>
      <c r="I82" s="9">
        <f t="shared" si="3"/>
        <v>8</v>
      </c>
      <c r="J82" s="38" t="str">
        <f t="shared" si="4"/>
        <v/>
      </c>
      <c r="K82" s="9"/>
    </row>
    <row r="83" spans="1:11" x14ac:dyDescent="0.3">
      <c r="A83" s="9">
        <v>1300000028</v>
      </c>
      <c r="B83" s="9" t="s">
        <v>115</v>
      </c>
      <c r="C83" s="9"/>
      <c r="D83" s="9" t="s">
        <v>118</v>
      </c>
      <c r="E83" s="9" t="s">
        <v>27</v>
      </c>
      <c r="F83" s="9"/>
      <c r="G83" s="10">
        <v>43935</v>
      </c>
      <c r="H83" s="10">
        <v>43943</v>
      </c>
      <c r="I83" s="9">
        <f t="shared" si="3"/>
        <v>8</v>
      </c>
      <c r="J83" s="38" t="str">
        <f t="shared" si="4"/>
        <v/>
      </c>
      <c r="K83" s="9"/>
    </row>
    <row r="84" spans="1:11" x14ac:dyDescent="0.3">
      <c r="A84" s="9">
        <v>1400000001</v>
      </c>
      <c r="B84" s="9" t="s">
        <v>116</v>
      </c>
      <c r="C84" s="9">
        <v>1985</v>
      </c>
      <c r="D84" s="9" t="s">
        <v>119</v>
      </c>
      <c r="E84" s="9" t="s">
        <v>28</v>
      </c>
      <c r="F84" s="9"/>
      <c r="G84" s="10">
        <v>43850</v>
      </c>
      <c r="H84" s="10">
        <v>43867</v>
      </c>
      <c r="I84" s="9">
        <f t="shared" si="3"/>
        <v>17</v>
      </c>
      <c r="J84" s="38">
        <f t="shared" si="4"/>
        <v>35</v>
      </c>
      <c r="K84" s="9"/>
    </row>
    <row r="85" spans="1:11" x14ac:dyDescent="0.3">
      <c r="A85" s="9">
        <v>1400000002</v>
      </c>
      <c r="B85" s="9" t="s">
        <v>116</v>
      </c>
      <c r="C85" s="9">
        <v>1960</v>
      </c>
      <c r="D85" s="9" t="s">
        <v>118</v>
      </c>
      <c r="E85" s="9" t="s">
        <v>28</v>
      </c>
      <c r="F85" s="9"/>
      <c r="G85" s="10">
        <v>43883</v>
      </c>
      <c r="H85" s="10">
        <v>43899</v>
      </c>
      <c r="I85" s="9">
        <f t="shared" si="3"/>
        <v>16</v>
      </c>
      <c r="J85" s="38">
        <f t="shared" si="4"/>
        <v>60</v>
      </c>
      <c r="K85" s="9"/>
    </row>
    <row r="86" spans="1:11" x14ac:dyDescent="0.3">
      <c r="A86" s="9">
        <v>1400000003</v>
      </c>
      <c r="B86" s="9" t="s">
        <v>115</v>
      </c>
      <c r="C86" s="9">
        <v>1963</v>
      </c>
      <c r="D86" s="9" t="s">
        <v>118</v>
      </c>
      <c r="E86" s="9" t="s">
        <v>28</v>
      </c>
      <c r="F86" s="9"/>
      <c r="G86" s="10">
        <v>43886</v>
      </c>
      <c r="H86" s="10">
        <v>43893</v>
      </c>
      <c r="I86" s="9">
        <f t="shared" si="3"/>
        <v>7</v>
      </c>
      <c r="J86" s="38">
        <f t="shared" si="4"/>
        <v>57</v>
      </c>
      <c r="K86" s="9"/>
    </row>
    <row r="87" spans="1:11" x14ac:dyDescent="0.3">
      <c r="A87" s="9">
        <v>1400000004</v>
      </c>
      <c r="B87" s="9" t="s">
        <v>116</v>
      </c>
      <c r="C87" s="9">
        <v>1992</v>
      </c>
      <c r="D87" s="9" t="s">
        <v>118</v>
      </c>
      <c r="E87" s="9" t="s">
        <v>28</v>
      </c>
      <c r="F87" s="9"/>
      <c r="G87" s="10">
        <v>43889</v>
      </c>
      <c r="H87" s="10">
        <v>43915</v>
      </c>
      <c r="I87" s="9">
        <f t="shared" si="3"/>
        <v>26</v>
      </c>
      <c r="J87" s="38">
        <f t="shared" si="4"/>
        <v>28</v>
      </c>
      <c r="K87" s="9"/>
    </row>
    <row r="88" spans="1:11" x14ac:dyDescent="0.3">
      <c r="A88" s="9">
        <v>1400000005</v>
      </c>
      <c r="B88" s="9" t="s">
        <v>115</v>
      </c>
      <c r="C88" s="9">
        <v>1956</v>
      </c>
      <c r="D88" s="9" t="s">
        <v>118</v>
      </c>
      <c r="E88" s="9" t="s">
        <v>28</v>
      </c>
      <c r="F88" s="9"/>
      <c r="G88" s="10">
        <v>43889</v>
      </c>
      <c r="H88" s="10">
        <v>43906</v>
      </c>
      <c r="I88" s="9">
        <f t="shared" si="3"/>
        <v>17</v>
      </c>
      <c r="J88" s="38">
        <f t="shared" si="4"/>
        <v>64</v>
      </c>
      <c r="K88" s="9"/>
    </row>
    <row r="89" spans="1:11" x14ac:dyDescent="0.3">
      <c r="A89" s="9">
        <v>1400000006</v>
      </c>
      <c r="B89" s="9" t="s">
        <v>115</v>
      </c>
      <c r="C89" s="9">
        <v>1976</v>
      </c>
      <c r="D89" s="9" t="s">
        <v>118</v>
      </c>
      <c r="E89" s="9" t="s">
        <v>28</v>
      </c>
      <c r="F89" s="9"/>
      <c r="G89" s="10">
        <v>43889</v>
      </c>
      <c r="H89" s="10">
        <v>43961</v>
      </c>
      <c r="I89" s="9">
        <f t="shared" si="3"/>
        <v>72</v>
      </c>
      <c r="J89" s="38">
        <f t="shared" si="4"/>
        <v>44</v>
      </c>
      <c r="K89" s="9"/>
    </row>
    <row r="90" spans="1:11" x14ac:dyDescent="0.3">
      <c r="A90" s="9">
        <v>1400000007</v>
      </c>
      <c r="B90" s="9" t="s">
        <v>115</v>
      </c>
      <c r="C90" s="9">
        <v>1963</v>
      </c>
      <c r="D90" s="9" t="s">
        <v>118</v>
      </c>
      <c r="E90" s="9" t="s">
        <v>28</v>
      </c>
      <c r="F90" s="9"/>
      <c r="G90" s="10">
        <v>43891</v>
      </c>
      <c r="H90" s="10">
        <v>43907</v>
      </c>
      <c r="I90" s="9">
        <f t="shared" si="3"/>
        <v>16</v>
      </c>
      <c r="J90" s="38">
        <f t="shared" si="4"/>
        <v>57</v>
      </c>
      <c r="K90" s="9"/>
    </row>
    <row r="91" spans="1:11" x14ac:dyDescent="0.3">
      <c r="A91" s="9">
        <v>1400000008</v>
      </c>
      <c r="B91" s="9" t="s">
        <v>116</v>
      </c>
      <c r="C91" s="9">
        <v>1972</v>
      </c>
      <c r="D91" s="9" t="s">
        <v>118</v>
      </c>
      <c r="E91" s="9" t="s">
        <v>28</v>
      </c>
      <c r="F91" s="9"/>
      <c r="G91" s="10">
        <v>43893</v>
      </c>
      <c r="H91" s="10">
        <v>43901</v>
      </c>
      <c r="I91" s="9">
        <f t="shared" si="3"/>
        <v>8</v>
      </c>
      <c r="J91" s="38">
        <f t="shared" si="4"/>
        <v>48</v>
      </c>
      <c r="K91" s="9"/>
    </row>
    <row r="92" spans="1:11" x14ac:dyDescent="0.3">
      <c r="A92" s="9">
        <v>1400000009</v>
      </c>
      <c r="B92" s="9" t="s">
        <v>115</v>
      </c>
      <c r="C92" s="9">
        <v>2012</v>
      </c>
      <c r="D92" s="9" t="s">
        <v>118</v>
      </c>
      <c r="E92" s="9" t="s">
        <v>28</v>
      </c>
      <c r="F92" s="9"/>
      <c r="G92" s="10">
        <v>43893</v>
      </c>
      <c r="H92" s="10">
        <v>43934</v>
      </c>
      <c r="I92" s="9">
        <f t="shared" si="3"/>
        <v>41</v>
      </c>
      <c r="J92" s="38">
        <f t="shared" si="4"/>
        <v>8</v>
      </c>
      <c r="K92" s="9"/>
    </row>
    <row r="93" spans="1:11" x14ac:dyDescent="0.3">
      <c r="A93" s="9">
        <v>1400000010</v>
      </c>
      <c r="B93" s="9" t="s">
        <v>116</v>
      </c>
      <c r="C93" s="9">
        <v>1968</v>
      </c>
      <c r="D93" s="9" t="s">
        <v>118</v>
      </c>
      <c r="E93" s="9" t="s">
        <v>28</v>
      </c>
      <c r="F93" s="9"/>
      <c r="G93" s="10">
        <v>43899</v>
      </c>
      <c r="H93" s="10">
        <v>43922</v>
      </c>
      <c r="I93" s="9">
        <f t="shared" si="3"/>
        <v>23</v>
      </c>
      <c r="J93" s="38">
        <f t="shared" si="4"/>
        <v>52</v>
      </c>
      <c r="K93" s="9"/>
    </row>
    <row r="94" spans="1:11" x14ac:dyDescent="0.3">
      <c r="A94" s="9">
        <v>1400000011</v>
      </c>
      <c r="B94" s="9" t="s">
        <v>116</v>
      </c>
      <c r="C94" s="9">
        <v>1970</v>
      </c>
      <c r="D94" s="9" t="s">
        <v>118</v>
      </c>
      <c r="E94" s="9" t="s">
        <v>28</v>
      </c>
      <c r="F94" s="9"/>
      <c r="G94" s="10">
        <v>43899</v>
      </c>
      <c r="H94" s="10">
        <v>43935</v>
      </c>
      <c r="I94" s="9">
        <f t="shared" si="3"/>
        <v>36</v>
      </c>
      <c r="J94" s="38">
        <f t="shared" si="4"/>
        <v>50</v>
      </c>
      <c r="K94" s="9"/>
    </row>
    <row r="95" spans="1:11" x14ac:dyDescent="0.3">
      <c r="A95" s="9">
        <v>1400000012</v>
      </c>
      <c r="B95" s="9" t="s">
        <v>116</v>
      </c>
      <c r="C95" s="9">
        <v>1982</v>
      </c>
      <c r="D95" s="9" t="s">
        <v>118</v>
      </c>
      <c r="E95" s="9" t="s">
        <v>28</v>
      </c>
      <c r="F95" s="9"/>
      <c r="G95" s="10">
        <v>43899</v>
      </c>
      <c r="H95" s="10">
        <v>43948</v>
      </c>
      <c r="I95" s="9">
        <f t="shared" si="3"/>
        <v>49</v>
      </c>
      <c r="J95" s="38">
        <f t="shared" si="4"/>
        <v>38</v>
      </c>
      <c r="K95" s="9"/>
    </row>
    <row r="96" spans="1:11" x14ac:dyDescent="0.3">
      <c r="A96" s="9">
        <v>1400000013</v>
      </c>
      <c r="B96" s="9" t="s">
        <v>116</v>
      </c>
      <c r="C96" s="9">
        <v>1959</v>
      </c>
      <c r="D96" s="9" t="s">
        <v>118</v>
      </c>
      <c r="E96" s="9" t="s">
        <v>28</v>
      </c>
      <c r="F96" s="9"/>
      <c r="G96" s="10">
        <v>43899</v>
      </c>
      <c r="H96" s="10">
        <v>43968</v>
      </c>
      <c r="I96" s="9">
        <f t="shared" si="3"/>
        <v>69</v>
      </c>
      <c r="J96" s="38">
        <f t="shared" si="4"/>
        <v>61</v>
      </c>
      <c r="K96" s="9"/>
    </row>
    <row r="97" spans="1:11" x14ac:dyDescent="0.3">
      <c r="A97" s="9">
        <v>1400000014</v>
      </c>
      <c r="B97" s="9" t="s">
        <v>116</v>
      </c>
      <c r="C97" s="9">
        <v>1965</v>
      </c>
      <c r="D97" s="9" t="s">
        <v>118</v>
      </c>
      <c r="E97" s="9" t="s">
        <v>28</v>
      </c>
      <c r="F97" s="9"/>
      <c r="G97" s="10">
        <v>43899</v>
      </c>
      <c r="H97" s="10">
        <v>43916</v>
      </c>
      <c r="I97" s="9">
        <f t="shared" si="3"/>
        <v>17</v>
      </c>
      <c r="J97" s="38">
        <f t="shared" si="4"/>
        <v>55</v>
      </c>
      <c r="K97" s="9"/>
    </row>
    <row r="98" spans="1:11" x14ac:dyDescent="0.3">
      <c r="A98" s="9">
        <v>1400000015</v>
      </c>
      <c r="B98" s="9" t="s">
        <v>116</v>
      </c>
      <c r="C98" s="9">
        <v>1976</v>
      </c>
      <c r="D98" s="9" t="s">
        <v>118</v>
      </c>
      <c r="E98" s="9" t="s">
        <v>28</v>
      </c>
      <c r="F98" s="9"/>
      <c r="G98" s="10">
        <v>43899</v>
      </c>
      <c r="H98" s="10">
        <v>43924</v>
      </c>
      <c r="I98" s="9">
        <f t="shared" si="3"/>
        <v>25</v>
      </c>
      <c r="J98" s="38">
        <f t="shared" si="4"/>
        <v>44</v>
      </c>
      <c r="K98" s="9"/>
    </row>
    <row r="99" spans="1:11" x14ac:dyDescent="0.3">
      <c r="A99" s="9">
        <v>1400000016</v>
      </c>
      <c r="B99" s="9" t="s">
        <v>116</v>
      </c>
      <c r="C99" s="9">
        <v>1990</v>
      </c>
      <c r="D99" s="9" t="s">
        <v>118</v>
      </c>
      <c r="E99" s="9" t="s">
        <v>28</v>
      </c>
      <c r="F99" s="9"/>
      <c r="G99" s="10">
        <v>43899</v>
      </c>
      <c r="H99" s="10">
        <v>43921</v>
      </c>
      <c r="I99" s="9">
        <f t="shared" si="3"/>
        <v>22</v>
      </c>
      <c r="J99" s="38">
        <f t="shared" si="4"/>
        <v>30</v>
      </c>
      <c r="K99" s="9"/>
    </row>
    <row r="100" spans="1:11" x14ac:dyDescent="0.3">
      <c r="A100" s="9">
        <v>1400000017</v>
      </c>
      <c r="B100" s="9" t="s">
        <v>116</v>
      </c>
      <c r="C100" s="9">
        <v>1976</v>
      </c>
      <c r="D100" s="9" t="s">
        <v>118</v>
      </c>
      <c r="E100" s="9" t="s">
        <v>28</v>
      </c>
      <c r="F100" s="9"/>
      <c r="G100" s="10">
        <v>43899</v>
      </c>
      <c r="H100" s="10">
        <v>43914</v>
      </c>
      <c r="I100" s="9">
        <f t="shared" si="3"/>
        <v>15</v>
      </c>
      <c r="J100" s="38">
        <f t="shared" si="4"/>
        <v>44</v>
      </c>
      <c r="K100" s="9"/>
    </row>
    <row r="101" spans="1:11" x14ac:dyDescent="0.3">
      <c r="A101" s="9">
        <v>1400000018</v>
      </c>
      <c r="B101" s="9" t="s">
        <v>116</v>
      </c>
      <c r="C101" s="9">
        <v>1977</v>
      </c>
      <c r="D101" s="9" t="s">
        <v>118</v>
      </c>
      <c r="E101" s="9" t="s">
        <v>28</v>
      </c>
      <c r="F101" s="9"/>
      <c r="G101" s="10">
        <v>43899</v>
      </c>
      <c r="H101" s="10">
        <v>43918</v>
      </c>
      <c r="I101" s="9">
        <f t="shared" si="3"/>
        <v>19</v>
      </c>
      <c r="J101" s="38">
        <f t="shared" si="4"/>
        <v>43</v>
      </c>
      <c r="K101" s="9"/>
    </row>
    <row r="102" spans="1:11" x14ac:dyDescent="0.3">
      <c r="A102" s="9">
        <v>1400000019</v>
      </c>
      <c r="B102" s="9" t="s">
        <v>116</v>
      </c>
      <c r="C102" s="9">
        <v>1994</v>
      </c>
      <c r="D102" s="9" t="s">
        <v>118</v>
      </c>
      <c r="E102" s="9" t="s">
        <v>28</v>
      </c>
      <c r="F102" s="9"/>
      <c r="G102" s="10">
        <v>43899</v>
      </c>
      <c r="H102" s="10">
        <v>43916</v>
      </c>
      <c r="I102" s="9">
        <f t="shared" si="3"/>
        <v>17</v>
      </c>
      <c r="J102" s="38">
        <f t="shared" si="4"/>
        <v>26</v>
      </c>
      <c r="K102" s="9"/>
    </row>
    <row r="103" spans="1:11" x14ac:dyDescent="0.3">
      <c r="A103" s="9">
        <v>1400000020</v>
      </c>
      <c r="B103" s="9" t="s">
        <v>116</v>
      </c>
      <c r="C103" s="9">
        <v>1976</v>
      </c>
      <c r="D103" s="9" t="s">
        <v>118</v>
      </c>
      <c r="E103" s="9" t="s">
        <v>28</v>
      </c>
      <c r="F103" s="9"/>
      <c r="G103" s="10">
        <v>43899</v>
      </c>
      <c r="H103" s="10">
        <v>43934</v>
      </c>
      <c r="I103" s="9">
        <f t="shared" si="3"/>
        <v>35</v>
      </c>
      <c r="J103" s="38">
        <f t="shared" si="4"/>
        <v>44</v>
      </c>
      <c r="K103" s="9"/>
    </row>
    <row r="104" spans="1:11" x14ac:dyDescent="0.3">
      <c r="A104" s="9">
        <v>1400000021</v>
      </c>
      <c r="B104" s="9" t="s">
        <v>115</v>
      </c>
      <c r="C104" s="9">
        <v>1992</v>
      </c>
      <c r="D104" s="9" t="s">
        <v>118</v>
      </c>
      <c r="E104" s="9" t="s">
        <v>28</v>
      </c>
      <c r="F104" s="9"/>
      <c r="G104" s="10">
        <v>43899</v>
      </c>
      <c r="H104" s="10">
        <v>43926</v>
      </c>
      <c r="I104" s="9">
        <f t="shared" si="3"/>
        <v>27</v>
      </c>
      <c r="J104" s="38">
        <f t="shared" si="4"/>
        <v>28</v>
      </c>
      <c r="K104" s="9"/>
    </row>
    <row r="105" spans="1:11" x14ac:dyDescent="0.3">
      <c r="A105" s="9">
        <v>1400000022</v>
      </c>
      <c r="B105" s="9" t="s">
        <v>116</v>
      </c>
      <c r="C105" s="9">
        <v>1976</v>
      </c>
      <c r="D105" s="9" t="s">
        <v>118</v>
      </c>
      <c r="E105" s="9" t="s">
        <v>28</v>
      </c>
      <c r="F105" s="9"/>
      <c r="G105" s="10">
        <v>43900</v>
      </c>
      <c r="H105" s="10">
        <v>43934</v>
      </c>
      <c r="I105" s="9">
        <f t="shared" si="3"/>
        <v>34</v>
      </c>
      <c r="J105" s="38">
        <f t="shared" si="4"/>
        <v>44</v>
      </c>
      <c r="K105" s="9"/>
    </row>
    <row r="106" spans="1:11" x14ac:dyDescent="0.3">
      <c r="A106" s="9">
        <v>1400000023</v>
      </c>
      <c r="B106" s="9" t="s">
        <v>115</v>
      </c>
      <c r="C106" s="9">
        <v>1969</v>
      </c>
      <c r="D106" s="9" t="s">
        <v>118</v>
      </c>
      <c r="E106" s="9" t="s">
        <v>28</v>
      </c>
      <c r="F106" s="9"/>
      <c r="G106" s="10">
        <v>43899</v>
      </c>
      <c r="H106" s="10">
        <v>43921</v>
      </c>
      <c r="I106" s="9">
        <f t="shared" si="3"/>
        <v>22</v>
      </c>
      <c r="J106" s="38">
        <f t="shared" si="4"/>
        <v>51</v>
      </c>
      <c r="K106" s="9"/>
    </row>
    <row r="107" spans="1:11" x14ac:dyDescent="0.3">
      <c r="A107" s="9">
        <v>1400000024</v>
      </c>
      <c r="B107" s="9" t="s">
        <v>115</v>
      </c>
      <c r="C107" s="9">
        <v>1989</v>
      </c>
      <c r="D107" s="9" t="s">
        <v>118</v>
      </c>
      <c r="E107" s="9" t="s">
        <v>28</v>
      </c>
      <c r="F107" s="9"/>
      <c r="G107" s="10">
        <v>43900</v>
      </c>
      <c r="H107" s="10">
        <v>43921</v>
      </c>
      <c r="I107" s="9">
        <f t="shared" si="3"/>
        <v>21</v>
      </c>
      <c r="J107" s="38">
        <f t="shared" si="4"/>
        <v>31</v>
      </c>
      <c r="K107" s="9"/>
    </row>
    <row r="108" spans="1:11" x14ac:dyDescent="0.3">
      <c r="A108" s="9">
        <v>1400000025</v>
      </c>
      <c r="B108" s="9" t="s">
        <v>115</v>
      </c>
      <c r="C108" s="9">
        <v>1965</v>
      </c>
      <c r="D108" s="9" t="s">
        <v>118</v>
      </c>
      <c r="E108" s="9" t="s">
        <v>28</v>
      </c>
      <c r="F108" s="9"/>
      <c r="G108" s="10">
        <v>43900</v>
      </c>
      <c r="H108" s="10">
        <v>43925</v>
      </c>
      <c r="I108" s="9">
        <f t="shared" si="3"/>
        <v>25</v>
      </c>
      <c r="J108" s="38">
        <f t="shared" si="4"/>
        <v>55</v>
      </c>
      <c r="K108" s="9"/>
    </row>
    <row r="109" spans="1:11" x14ac:dyDescent="0.3">
      <c r="A109" s="9">
        <v>1400000026</v>
      </c>
      <c r="B109" s="9" t="s">
        <v>115</v>
      </c>
      <c r="C109" s="9">
        <v>1986</v>
      </c>
      <c r="D109" s="9" t="s">
        <v>118</v>
      </c>
      <c r="E109" s="9" t="s">
        <v>28</v>
      </c>
      <c r="F109" s="9"/>
      <c r="G109" s="10">
        <v>43902</v>
      </c>
      <c r="H109" s="10">
        <v>43914</v>
      </c>
      <c r="I109" s="9">
        <f t="shared" si="3"/>
        <v>12</v>
      </c>
      <c r="J109" s="38">
        <f t="shared" si="4"/>
        <v>34</v>
      </c>
      <c r="K109" s="9"/>
    </row>
    <row r="110" spans="1:11" x14ac:dyDescent="0.3">
      <c r="A110" s="9">
        <v>1400000027</v>
      </c>
      <c r="B110" s="9" t="s">
        <v>116</v>
      </c>
      <c r="C110" s="9">
        <v>1993</v>
      </c>
      <c r="D110" s="9" t="s">
        <v>118</v>
      </c>
      <c r="E110" s="9" t="s">
        <v>28</v>
      </c>
      <c r="F110" s="9"/>
      <c r="G110" s="10">
        <v>43901</v>
      </c>
      <c r="H110" s="10">
        <v>43911</v>
      </c>
      <c r="I110" s="9">
        <f t="shared" si="3"/>
        <v>10</v>
      </c>
      <c r="J110" s="38">
        <f t="shared" si="4"/>
        <v>27</v>
      </c>
      <c r="K110" s="9"/>
    </row>
    <row r="111" spans="1:11" x14ac:dyDescent="0.3">
      <c r="A111" s="9">
        <v>1400000028</v>
      </c>
      <c r="B111" s="9" t="s">
        <v>115</v>
      </c>
      <c r="C111" s="9">
        <v>1970</v>
      </c>
      <c r="D111" s="9" t="s">
        <v>118</v>
      </c>
      <c r="E111" s="9" t="s">
        <v>28</v>
      </c>
      <c r="F111" s="9"/>
      <c r="G111" s="10">
        <v>43903</v>
      </c>
      <c r="H111" s="10">
        <v>43920</v>
      </c>
      <c r="I111" s="9">
        <f t="shared" si="3"/>
        <v>17</v>
      </c>
      <c r="J111" s="38">
        <f t="shared" si="4"/>
        <v>50</v>
      </c>
      <c r="K111" s="9"/>
    </row>
    <row r="112" spans="1:11" x14ac:dyDescent="0.3">
      <c r="A112" s="9">
        <v>1400000029</v>
      </c>
      <c r="B112" s="9" t="s">
        <v>116</v>
      </c>
      <c r="C112" s="9">
        <v>1981</v>
      </c>
      <c r="D112" s="9" t="s">
        <v>118</v>
      </c>
      <c r="E112" s="9" t="s">
        <v>28</v>
      </c>
      <c r="F112" s="9"/>
      <c r="G112" s="10">
        <v>43904</v>
      </c>
      <c r="H112" s="10">
        <v>43929</v>
      </c>
      <c r="I112" s="9">
        <f t="shared" si="3"/>
        <v>25</v>
      </c>
      <c r="J112" s="38">
        <f t="shared" si="4"/>
        <v>39</v>
      </c>
      <c r="K112" s="9"/>
    </row>
    <row r="113" spans="1:11" x14ac:dyDescent="0.3">
      <c r="A113" s="9">
        <v>1400000030</v>
      </c>
      <c r="B113" s="9" t="s">
        <v>116</v>
      </c>
      <c r="C113" s="9">
        <v>1990</v>
      </c>
      <c r="D113" s="9" t="s">
        <v>118</v>
      </c>
      <c r="E113" s="9" t="s">
        <v>28</v>
      </c>
      <c r="F113" s="9"/>
      <c r="G113" s="10">
        <v>43904</v>
      </c>
      <c r="H113" s="10">
        <v>43930</v>
      </c>
      <c r="I113" s="9">
        <f t="shared" si="3"/>
        <v>26</v>
      </c>
      <c r="J113" s="38">
        <f t="shared" si="4"/>
        <v>30</v>
      </c>
      <c r="K113" s="9"/>
    </row>
    <row r="114" spans="1:11" x14ac:dyDescent="0.3">
      <c r="A114" s="9">
        <v>1400000031</v>
      </c>
      <c r="B114" s="9" t="s">
        <v>116</v>
      </c>
      <c r="C114" s="9">
        <v>1971</v>
      </c>
      <c r="D114" s="9" t="s">
        <v>118</v>
      </c>
      <c r="E114" s="9" t="s">
        <v>28</v>
      </c>
      <c r="F114" s="9"/>
      <c r="G114" s="10">
        <v>43906</v>
      </c>
      <c r="H114" s="10">
        <v>43925</v>
      </c>
      <c r="I114" s="9">
        <f t="shared" si="3"/>
        <v>19</v>
      </c>
      <c r="J114" s="38">
        <f t="shared" si="4"/>
        <v>49</v>
      </c>
      <c r="K114" s="9"/>
    </row>
    <row r="115" spans="1:11" x14ac:dyDescent="0.3">
      <c r="A115" s="9">
        <v>1400000032</v>
      </c>
      <c r="B115" s="9" t="s">
        <v>115</v>
      </c>
      <c r="C115" s="9">
        <v>1988</v>
      </c>
      <c r="D115" s="9" t="s">
        <v>118</v>
      </c>
      <c r="E115" s="9" t="s">
        <v>28</v>
      </c>
      <c r="F115" s="9"/>
      <c r="G115" s="10">
        <v>43907</v>
      </c>
      <c r="H115" s="10">
        <v>43917</v>
      </c>
      <c r="I115" s="9">
        <f t="shared" si="3"/>
        <v>10</v>
      </c>
      <c r="J115" s="38">
        <f t="shared" si="4"/>
        <v>32</v>
      </c>
      <c r="K115" s="9"/>
    </row>
    <row r="116" spans="1:11" x14ac:dyDescent="0.3">
      <c r="A116" s="9">
        <v>1400000033</v>
      </c>
      <c r="B116" s="9" t="s">
        <v>115</v>
      </c>
      <c r="C116" s="9">
        <v>1970</v>
      </c>
      <c r="D116" s="9" t="s">
        <v>118</v>
      </c>
      <c r="E116" s="9" t="s">
        <v>28</v>
      </c>
      <c r="F116" s="9"/>
      <c r="G116" s="10">
        <v>43909</v>
      </c>
      <c r="H116" s="10">
        <v>43955</v>
      </c>
      <c r="I116" s="9">
        <f t="shared" si="3"/>
        <v>46</v>
      </c>
      <c r="J116" s="38">
        <f t="shared" si="4"/>
        <v>50</v>
      </c>
      <c r="K116" s="9"/>
    </row>
    <row r="117" spans="1:11" x14ac:dyDescent="0.3">
      <c r="A117" s="9">
        <v>1400000034</v>
      </c>
      <c r="B117" s="9" t="s">
        <v>115</v>
      </c>
      <c r="C117" s="9">
        <v>1973</v>
      </c>
      <c r="D117" s="9" t="s">
        <v>118</v>
      </c>
      <c r="E117" s="9" t="s">
        <v>28</v>
      </c>
      <c r="F117" s="9"/>
      <c r="G117" s="10">
        <v>43909</v>
      </c>
      <c r="H117" s="10">
        <v>43929</v>
      </c>
      <c r="I117" s="9">
        <f t="shared" si="3"/>
        <v>20</v>
      </c>
      <c r="J117" s="38">
        <f t="shared" si="4"/>
        <v>47</v>
      </c>
      <c r="K117" s="9"/>
    </row>
    <row r="118" spans="1:11" x14ac:dyDescent="0.3">
      <c r="A118" s="9">
        <v>1400000035</v>
      </c>
      <c r="B118" s="9" t="s">
        <v>115</v>
      </c>
      <c r="C118" s="9">
        <v>1978</v>
      </c>
      <c r="D118" s="9" t="s">
        <v>118</v>
      </c>
      <c r="E118" s="9" t="s">
        <v>28</v>
      </c>
      <c r="F118" s="9"/>
      <c r="G118" s="10">
        <v>43909</v>
      </c>
      <c r="H118" s="10">
        <v>43950</v>
      </c>
      <c r="I118" s="9">
        <f t="shared" si="3"/>
        <v>41</v>
      </c>
      <c r="J118" s="38">
        <f t="shared" si="4"/>
        <v>42</v>
      </c>
      <c r="K118" s="9"/>
    </row>
    <row r="119" spans="1:11" x14ac:dyDescent="0.3">
      <c r="A119" s="9">
        <v>1400000036</v>
      </c>
      <c r="B119" s="9" t="s">
        <v>115</v>
      </c>
      <c r="C119" s="9">
        <v>1965</v>
      </c>
      <c r="D119" s="9" t="s">
        <v>118</v>
      </c>
      <c r="E119" s="9" t="s">
        <v>28</v>
      </c>
      <c r="F119" s="9"/>
      <c r="G119" s="10">
        <v>43909</v>
      </c>
      <c r="H119" s="10">
        <v>43924</v>
      </c>
      <c r="I119" s="9">
        <f t="shared" si="3"/>
        <v>15</v>
      </c>
      <c r="J119" s="38">
        <f t="shared" si="4"/>
        <v>55</v>
      </c>
      <c r="K119" s="9"/>
    </row>
    <row r="120" spans="1:11" x14ac:dyDescent="0.3">
      <c r="A120" s="9">
        <v>1400000038</v>
      </c>
      <c r="B120" s="9" t="s">
        <v>116</v>
      </c>
      <c r="C120" s="9">
        <v>1979</v>
      </c>
      <c r="D120" s="9" t="s">
        <v>118</v>
      </c>
      <c r="E120" s="9" t="s">
        <v>28</v>
      </c>
      <c r="F120" s="9"/>
      <c r="G120" s="10">
        <v>43909</v>
      </c>
      <c r="H120" s="10">
        <v>43948</v>
      </c>
      <c r="I120" s="9">
        <f t="shared" si="3"/>
        <v>39</v>
      </c>
      <c r="J120" s="38">
        <f t="shared" si="4"/>
        <v>41</v>
      </c>
      <c r="K120" s="9"/>
    </row>
    <row r="121" spans="1:11" x14ac:dyDescent="0.3">
      <c r="A121" s="9">
        <v>1400000039</v>
      </c>
      <c r="B121" s="9" t="s">
        <v>115</v>
      </c>
      <c r="C121" s="9">
        <v>1957</v>
      </c>
      <c r="D121" s="9" t="s">
        <v>118</v>
      </c>
      <c r="E121" s="9" t="s">
        <v>28</v>
      </c>
      <c r="F121" s="9"/>
      <c r="G121" s="10">
        <v>43909</v>
      </c>
      <c r="H121" s="10">
        <v>43959</v>
      </c>
      <c r="I121" s="9">
        <f t="shared" si="3"/>
        <v>50</v>
      </c>
      <c r="J121" s="38">
        <f t="shared" si="4"/>
        <v>63</v>
      </c>
      <c r="K121" s="9"/>
    </row>
    <row r="122" spans="1:11" x14ac:dyDescent="0.3">
      <c r="A122" s="9">
        <v>1400000040</v>
      </c>
      <c r="B122" s="9" t="s">
        <v>115</v>
      </c>
      <c r="C122" s="9">
        <v>1970</v>
      </c>
      <c r="D122" s="9" t="s">
        <v>118</v>
      </c>
      <c r="E122" s="9" t="s">
        <v>28</v>
      </c>
      <c r="F122" s="9"/>
      <c r="G122" s="10">
        <v>43910</v>
      </c>
      <c r="H122" s="10">
        <v>43934</v>
      </c>
      <c r="I122" s="9">
        <f t="shared" si="3"/>
        <v>24</v>
      </c>
      <c r="J122" s="38">
        <f t="shared" si="4"/>
        <v>50</v>
      </c>
      <c r="K122" s="9"/>
    </row>
    <row r="123" spans="1:11" x14ac:dyDescent="0.3">
      <c r="A123" s="9">
        <v>1400000041</v>
      </c>
      <c r="B123" s="9" t="s">
        <v>115</v>
      </c>
      <c r="C123" s="9">
        <v>1967</v>
      </c>
      <c r="D123" s="9" t="s">
        <v>118</v>
      </c>
      <c r="E123" s="9" t="s">
        <v>28</v>
      </c>
      <c r="F123" s="9"/>
      <c r="G123" s="10">
        <v>43913</v>
      </c>
      <c r="H123" s="10">
        <v>43950</v>
      </c>
      <c r="I123" s="9">
        <f t="shared" si="3"/>
        <v>37</v>
      </c>
      <c r="J123" s="38">
        <f t="shared" si="4"/>
        <v>53</v>
      </c>
      <c r="K123" s="9"/>
    </row>
    <row r="124" spans="1:11" x14ac:dyDescent="0.3">
      <c r="A124" s="9">
        <v>1400000042</v>
      </c>
      <c r="B124" s="9" t="s">
        <v>115</v>
      </c>
      <c r="C124" s="9">
        <v>1989</v>
      </c>
      <c r="D124" s="9" t="s">
        <v>118</v>
      </c>
      <c r="E124" s="9" t="s">
        <v>28</v>
      </c>
      <c r="F124" s="9"/>
      <c r="G124" s="10">
        <v>43913</v>
      </c>
      <c r="H124" s="10">
        <v>43926</v>
      </c>
      <c r="I124" s="9">
        <f t="shared" si="3"/>
        <v>13</v>
      </c>
      <c r="J124" s="38">
        <f t="shared" si="4"/>
        <v>31</v>
      </c>
      <c r="K124" s="9"/>
    </row>
    <row r="125" spans="1:11" x14ac:dyDescent="0.3">
      <c r="A125" s="9">
        <v>1400000043</v>
      </c>
      <c r="B125" s="9" t="s">
        <v>116</v>
      </c>
      <c r="C125" s="9">
        <v>1998</v>
      </c>
      <c r="D125" s="9" t="s">
        <v>118</v>
      </c>
      <c r="E125" s="9" t="s">
        <v>28</v>
      </c>
      <c r="F125" s="9"/>
      <c r="G125" s="10">
        <v>43915</v>
      </c>
      <c r="H125" s="10">
        <v>43953</v>
      </c>
      <c r="I125" s="9">
        <f t="shared" si="3"/>
        <v>38</v>
      </c>
      <c r="J125" s="38">
        <f t="shared" si="4"/>
        <v>22</v>
      </c>
      <c r="K125" s="9"/>
    </row>
    <row r="126" spans="1:11" x14ac:dyDescent="0.3">
      <c r="A126" s="9">
        <v>1400000044</v>
      </c>
      <c r="B126" s="9" t="s">
        <v>115</v>
      </c>
      <c r="C126" s="9">
        <v>1963</v>
      </c>
      <c r="D126" s="9" t="s">
        <v>118</v>
      </c>
      <c r="E126" s="9" t="s">
        <v>28</v>
      </c>
      <c r="F126" s="9"/>
      <c r="G126" s="10">
        <v>43915</v>
      </c>
      <c r="H126" s="10">
        <v>43930</v>
      </c>
      <c r="I126" s="9">
        <f t="shared" si="3"/>
        <v>15</v>
      </c>
      <c r="J126" s="38">
        <f t="shared" si="4"/>
        <v>57</v>
      </c>
      <c r="K126" s="9"/>
    </row>
    <row r="127" spans="1:11" x14ac:dyDescent="0.3">
      <c r="A127" s="9">
        <v>1400000045</v>
      </c>
      <c r="B127" s="9" t="s">
        <v>116</v>
      </c>
      <c r="C127" s="9">
        <v>1991</v>
      </c>
      <c r="D127" s="9" t="s">
        <v>118</v>
      </c>
      <c r="E127" s="9" t="s">
        <v>28</v>
      </c>
      <c r="F127" s="9"/>
      <c r="G127" s="10">
        <v>43916</v>
      </c>
      <c r="H127" s="10">
        <v>43928</v>
      </c>
      <c r="I127" s="9">
        <f t="shared" si="3"/>
        <v>12</v>
      </c>
      <c r="J127" s="38">
        <f t="shared" si="4"/>
        <v>29</v>
      </c>
      <c r="K127" s="9"/>
    </row>
    <row r="128" spans="1:11" x14ac:dyDescent="0.3">
      <c r="A128" s="9">
        <v>1400000046</v>
      </c>
      <c r="B128" s="9" t="s">
        <v>116</v>
      </c>
      <c r="C128" s="9">
        <v>1998</v>
      </c>
      <c r="D128" s="9" t="s">
        <v>118</v>
      </c>
      <c r="E128" s="9" t="s">
        <v>28</v>
      </c>
      <c r="F128" s="9"/>
      <c r="G128" s="10">
        <v>43916</v>
      </c>
      <c r="H128" s="10">
        <v>43940</v>
      </c>
      <c r="I128" s="9">
        <f t="shared" si="3"/>
        <v>24</v>
      </c>
      <c r="J128" s="38">
        <f t="shared" si="4"/>
        <v>22</v>
      </c>
      <c r="K128" s="9"/>
    </row>
    <row r="129" spans="1:11" x14ac:dyDescent="0.3">
      <c r="A129" s="9">
        <v>1400000047</v>
      </c>
      <c r="B129" s="9" t="s">
        <v>116</v>
      </c>
      <c r="C129" s="9">
        <v>1997</v>
      </c>
      <c r="D129" s="9" t="s">
        <v>118</v>
      </c>
      <c r="E129" s="9" t="s">
        <v>28</v>
      </c>
      <c r="F129" s="9"/>
      <c r="G129" s="10">
        <v>43916</v>
      </c>
      <c r="H129" s="10">
        <v>43938</v>
      </c>
      <c r="I129" s="9">
        <f t="shared" si="3"/>
        <v>22</v>
      </c>
      <c r="J129" s="38">
        <f t="shared" si="4"/>
        <v>23</v>
      </c>
      <c r="K129" s="9"/>
    </row>
    <row r="130" spans="1:11" x14ac:dyDescent="0.3">
      <c r="A130" s="9">
        <v>1400000048</v>
      </c>
      <c r="B130" s="9" t="s">
        <v>115</v>
      </c>
      <c r="C130" s="9">
        <v>1965</v>
      </c>
      <c r="D130" s="9" t="s">
        <v>118</v>
      </c>
      <c r="E130" s="9" t="s">
        <v>28</v>
      </c>
      <c r="F130" s="9"/>
      <c r="G130" s="10">
        <v>43917</v>
      </c>
      <c r="H130" s="10">
        <v>43935</v>
      </c>
      <c r="I130" s="9">
        <f t="shared" si="3"/>
        <v>18</v>
      </c>
      <c r="J130" s="38">
        <f t="shared" si="4"/>
        <v>55</v>
      </c>
      <c r="K130" s="9"/>
    </row>
    <row r="131" spans="1:11" x14ac:dyDescent="0.3">
      <c r="A131" s="9">
        <v>1400000049</v>
      </c>
      <c r="B131" s="9" t="s">
        <v>116</v>
      </c>
      <c r="C131" s="9">
        <v>2000</v>
      </c>
      <c r="D131" s="9" t="s">
        <v>118</v>
      </c>
      <c r="E131" s="9" t="s">
        <v>28</v>
      </c>
      <c r="F131" s="9"/>
      <c r="G131" s="10">
        <v>43917</v>
      </c>
      <c r="H131" s="10">
        <v>43952</v>
      </c>
      <c r="I131" s="9">
        <f t="shared" ref="I131:I194" si="5">_xlfn.DAYS(H131,G131)</f>
        <v>35</v>
      </c>
      <c r="J131" s="38">
        <f t="shared" ref="J131:J194" si="6">IF(C131="","",_xlfn.NUMBERVALUE(2020-C131))</f>
        <v>20</v>
      </c>
      <c r="K131" s="9"/>
    </row>
    <row r="132" spans="1:11" x14ac:dyDescent="0.3">
      <c r="A132" s="9">
        <v>1400000050</v>
      </c>
      <c r="B132" s="9" t="s">
        <v>116</v>
      </c>
      <c r="C132" s="9">
        <v>1973</v>
      </c>
      <c r="D132" s="9" t="s">
        <v>118</v>
      </c>
      <c r="E132" s="9" t="s">
        <v>28</v>
      </c>
      <c r="F132" s="9"/>
      <c r="G132" s="10">
        <v>43917</v>
      </c>
      <c r="H132" s="10">
        <v>43929</v>
      </c>
      <c r="I132" s="9">
        <f t="shared" si="5"/>
        <v>12</v>
      </c>
      <c r="J132" s="38">
        <f t="shared" si="6"/>
        <v>47</v>
      </c>
      <c r="K132" s="9"/>
    </row>
    <row r="133" spans="1:11" x14ac:dyDescent="0.3">
      <c r="A133" s="9">
        <v>1400000051</v>
      </c>
      <c r="B133" s="9" t="s">
        <v>115</v>
      </c>
      <c r="C133" s="9">
        <v>1959</v>
      </c>
      <c r="D133" s="9" t="s">
        <v>118</v>
      </c>
      <c r="E133" s="9" t="s">
        <v>28</v>
      </c>
      <c r="F133" s="9"/>
      <c r="G133" s="10">
        <v>43917</v>
      </c>
      <c r="H133" s="10">
        <v>43936</v>
      </c>
      <c r="I133" s="9">
        <f t="shared" si="5"/>
        <v>19</v>
      </c>
      <c r="J133" s="38">
        <f t="shared" si="6"/>
        <v>61</v>
      </c>
      <c r="K133" s="9"/>
    </row>
    <row r="134" spans="1:11" x14ac:dyDescent="0.3">
      <c r="A134" s="9">
        <v>1400000052</v>
      </c>
      <c r="B134" s="9" t="s">
        <v>115</v>
      </c>
      <c r="C134" s="9">
        <v>1989</v>
      </c>
      <c r="D134" s="9" t="s">
        <v>118</v>
      </c>
      <c r="E134" s="9" t="s">
        <v>28</v>
      </c>
      <c r="F134" s="9"/>
      <c r="G134" s="10">
        <v>43917</v>
      </c>
      <c r="H134" s="10">
        <v>43951</v>
      </c>
      <c r="I134" s="9">
        <f t="shared" si="5"/>
        <v>34</v>
      </c>
      <c r="J134" s="38">
        <f t="shared" si="6"/>
        <v>31</v>
      </c>
      <c r="K134" s="9"/>
    </row>
    <row r="135" spans="1:11" x14ac:dyDescent="0.3">
      <c r="A135" s="9">
        <v>1400000053</v>
      </c>
      <c r="B135" s="9" t="s">
        <v>116</v>
      </c>
      <c r="C135" s="9">
        <v>1988</v>
      </c>
      <c r="D135" s="9" t="s">
        <v>118</v>
      </c>
      <c r="E135" s="9" t="s">
        <v>28</v>
      </c>
      <c r="F135" s="9"/>
      <c r="G135" s="10">
        <v>43918</v>
      </c>
      <c r="H135" s="10">
        <v>43936</v>
      </c>
      <c r="I135" s="9">
        <f t="shared" si="5"/>
        <v>18</v>
      </c>
      <c r="J135" s="38">
        <f t="shared" si="6"/>
        <v>32</v>
      </c>
      <c r="K135" s="9"/>
    </row>
    <row r="136" spans="1:11" x14ac:dyDescent="0.3">
      <c r="A136" s="9">
        <v>1400000054</v>
      </c>
      <c r="B136" s="9" t="s">
        <v>115</v>
      </c>
      <c r="C136" s="9">
        <v>1983</v>
      </c>
      <c r="D136" s="9" t="s">
        <v>118</v>
      </c>
      <c r="E136" s="9" t="s">
        <v>28</v>
      </c>
      <c r="F136" s="9"/>
      <c r="G136" s="10">
        <v>43918</v>
      </c>
      <c r="H136" s="10">
        <v>43930</v>
      </c>
      <c r="I136" s="9">
        <f t="shared" si="5"/>
        <v>12</v>
      </c>
      <c r="J136" s="38">
        <f t="shared" si="6"/>
        <v>37</v>
      </c>
      <c r="K136" s="9"/>
    </row>
    <row r="137" spans="1:11" x14ac:dyDescent="0.3">
      <c r="A137" s="9">
        <v>1400000055</v>
      </c>
      <c r="B137" s="9" t="s">
        <v>115</v>
      </c>
      <c r="C137" s="9">
        <v>1982</v>
      </c>
      <c r="D137" s="9" t="s">
        <v>118</v>
      </c>
      <c r="E137" s="9" t="s">
        <v>28</v>
      </c>
      <c r="F137" s="9"/>
      <c r="G137" s="10">
        <v>43918</v>
      </c>
      <c r="H137" s="10">
        <v>43925</v>
      </c>
      <c r="I137" s="9">
        <f t="shared" si="5"/>
        <v>7</v>
      </c>
      <c r="J137" s="38">
        <f t="shared" si="6"/>
        <v>38</v>
      </c>
      <c r="K137" s="9"/>
    </row>
    <row r="138" spans="1:11" x14ac:dyDescent="0.3">
      <c r="A138" s="9">
        <v>1400000056</v>
      </c>
      <c r="B138" s="9" t="s">
        <v>116</v>
      </c>
      <c r="C138" s="9">
        <v>1963</v>
      </c>
      <c r="D138" s="9" t="s">
        <v>118</v>
      </c>
      <c r="E138" s="9" t="s">
        <v>28</v>
      </c>
      <c r="F138" s="9"/>
      <c r="G138" s="10">
        <v>43918</v>
      </c>
      <c r="H138" s="10">
        <v>43952</v>
      </c>
      <c r="I138" s="9">
        <f t="shared" si="5"/>
        <v>34</v>
      </c>
      <c r="J138" s="38">
        <f t="shared" si="6"/>
        <v>57</v>
      </c>
      <c r="K138" s="9"/>
    </row>
    <row r="139" spans="1:11" x14ac:dyDescent="0.3">
      <c r="A139" s="9">
        <v>1400000057</v>
      </c>
      <c r="B139" s="9" t="s">
        <v>116</v>
      </c>
      <c r="C139" s="9">
        <v>1973</v>
      </c>
      <c r="D139" s="9" t="s">
        <v>118</v>
      </c>
      <c r="E139" s="9" t="s">
        <v>28</v>
      </c>
      <c r="F139" s="9"/>
      <c r="G139" s="10">
        <v>43918</v>
      </c>
      <c r="H139" s="10">
        <v>43947</v>
      </c>
      <c r="I139" s="9">
        <f t="shared" si="5"/>
        <v>29</v>
      </c>
      <c r="J139" s="38">
        <f t="shared" si="6"/>
        <v>47</v>
      </c>
      <c r="K139" s="9"/>
    </row>
    <row r="140" spans="1:11" x14ac:dyDescent="0.3">
      <c r="A140" s="9">
        <v>1400000058</v>
      </c>
      <c r="B140" s="9" t="s">
        <v>115</v>
      </c>
      <c r="C140" s="9">
        <v>1951</v>
      </c>
      <c r="D140" s="9" t="s">
        <v>118</v>
      </c>
      <c r="E140" s="9" t="s">
        <v>28</v>
      </c>
      <c r="F140" s="9"/>
      <c r="G140" s="10">
        <v>43918</v>
      </c>
      <c r="H140" s="10">
        <v>43981</v>
      </c>
      <c r="I140" s="9">
        <f t="shared" si="5"/>
        <v>63</v>
      </c>
      <c r="J140" s="38">
        <f t="shared" si="6"/>
        <v>69</v>
      </c>
      <c r="K140" s="9"/>
    </row>
    <row r="141" spans="1:11" x14ac:dyDescent="0.3">
      <c r="A141" s="9">
        <v>1400000059</v>
      </c>
      <c r="B141" s="9" t="s">
        <v>115</v>
      </c>
      <c r="C141" s="9">
        <v>1998</v>
      </c>
      <c r="D141" s="9" t="s">
        <v>118</v>
      </c>
      <c r="E141" s="9" t="s">
        <v>28</v>
      </c>
      <c r="F141" s="9"/>
      <c r="G141" s="10">
        <v>43918</v>
      </c>
      <c r="H141" s="10">
        <v>43932</v>
      </c>
      <c r="I141" s="9">
        <f t="shared" si="5"/>
        <v>14</v>
      </c>
      <c r="J141" s="38">
        <f t="shared" si="6"/>
        <v>22</v>
      </c>
      <c r="K141" s="9"/>
    </row>
    <row r="142" spans="1:11" x14ac:dyDescent="0.3">
      <c r="A142" s="9">
        <v>1400000060</v>
      </c>
      <c r="B142" s="9" t="s">
        <v>116</v>
      </c>
      <c r="C142" s="9">
        <v>1999</v>
      </c>
      <c r="D142" s="9" t="s">
        <v>118</v>
      </c>
      <c r="E142" s="9" t="s">
        <v>28</v>
      </c>
      <c r="F142" s="9"/>
      <c r="G142" s="10">
        <v>43919</v>
      </c>
      <c r="H142" s="10">
        <v>43935</v>
      </c>
      <c r="I142" s="9">
        <f t="shared" si="5"/>
        <v>16</v>
      </c>
      <c r="J142" s="38">
        <f t="shared" si="6"/>
        <v>21</v>
      </c>
      <c r="K142" s="9"/>
    </row>
    <row r="143" spans="1:11" x14ac:dyDescent="0.3">
      <c r="A143" s="9">
        <v>1400000061</v>
      </c>
      <c r="B143" s="9" t="s">
        <v>116</v>
      </c>
      <c r="C143" s="9">
        <v>1951</v>
      </c>
      <c r="D143" s="9" t="s">
        <v>118</v>
      </c>
      <c r="E143" s="9" t="s">
        <v>28</v>
      </c>
      <c r="F143" s="9"/>
      <c r="G143" s="10">
        <v>43919</v>
      </c>
      <c r="H143" s="10">
        <v>43923</v>
      </c>
      <c r="I143" s="9">
        <f t="shared" si="5"/>
        <v>4</v>
      </c>
      <c r="J143" s="38">
        <f t="shared" si="6"/>
        <v>69</v>
      </c>
      <c r="K143" s="9"/>
    </row>
    <row r="144" spans="1:11" x14ac:dyDescent="0.3">
      <c r="A144" s="9">
        <v>1400000062</v>
      </c>
      <c r="B144" s="9" t="s">
        <v>116</v>
      </c>
      <c r="C144" s="9">
        <v>1964</v>
      </c>
      <c r="D144" s="9" t="s">
        <v>118</v>
      </c>
      <c r="E144" s="9" t="s">
        <v>28</v>
      </c>
      <c r="F144" s="9"/>
      <c r="G144" s="10">
        <v>43920</v>
      </c>
      <c r="H144" s="10">
        <v>43935</v>
      </c>
      <c r="I144" s="9">
        <f t="shared" si="5"/>
        <v>15</v>
      </c>
      <c r="J144" s="38">
        <f t="shared" si="6"/>
        <v>56</v>
      </c>
      <c r="K144" s="9"/>
    </row>
    <row r="145" spans="1:11" x14ac:dyDescent="0.3">
      <c r="A145" s="9">
        <v>1400000063</v>
      </c>
      <c r="B145" s="9" t="s">
        <v>116</v>
      </c>
      <c r="C145" s="9">
        <v>1977</v>
      </c>
      <c r="D145" s="9" t="s">
        <v>118</v>
      </c>
      <c r="E145" s="9" t="s">
        <v>28</v>
      </c>
      <c r="F145" s="9"/>
      <c r="G145" s="10">
        <v>43920</v>
      </c>
      <c r="H145" s="10">
        <v>43953</v>
      </c>
      <c r="I145" s="9">
        <f t="shared" si="5"/>
        <v>33</v>
      </c>
      <c r="J145" s="38">
        <f t="shared" si="6"/>
        <v>43</v>
      </c>
      <c r="K145" s="9"/>
    </row>
    <row r="146" spans="1:11" x14ac:dyDescent="0.3">
      <c r="A146" s="9">
        <v>1400000064</v>
      </c>
      <c r="B146" s="9" t="s">
        <v>115</v>
      </c>
      <c r="C146" s="9">
        <v>1944</v>
      </c>
      <c r="D146" s="9" t="s">
        <v>118</v>
      </c>
      <c r="E146" s="9" t="s">
        <v>28</v>
      </c>
      <c r="F146" s="9"/>
      <c r="G146" s="10">
        <v>43920</v>
      </c>
      <c r="H146" s="10">
        <v>43973</v>
      </c>
      <c r="I146" s="9">
        <f t="shared" si="5"/>
        <v>53</v>
      </c>
      <c r="J146" s="38">
        <f t="shared" si="6"/>
        <v>76</v>
      </c>
      <c r="K146" s="9"/>
    </row>
    <row r="147" spans="1:11" x14ac:dyDescent="0.3">
      <c r="A147" s="9">
        <v>1400000065</v>
      </c>
      <c r="B147" s="9" t="s">
        <v>116</v>
      </c>
      <c r="C147" s="9">
        <v>1992</v>
      </c>
      <c r="D147" s="9" t="s">
        <v>118</v>
      </c>
      <c r="E147" s="9" t="s">
        <v>28</v>
      </c>
      <c r="F147" s="9"/>
      <c r="G147" s="10">
        <v>43920</v>
      </c>
      <c r="H147" s="10">
        <v>43937</v>
      </c>
      <c r="I147" s="9">
        <f t="shared" si="5"/>
        <v>17</v>
      </c>
      <c r="J147" s="38">
        <f t="shared" si="6"/>
        <v>28</v>
      </c>
      <c r="K147" s="9"/>
    </row>
    <row r="148" spans="1:11" x14ac:dyDescent="0.3">
      <c r="A148" s="9">
        <v>1400000066</v>
      </c>
      <c r="B148" s="9" t="s">
        <v>116</v>
      </c>
      <c r="C148" s="9">
        <v>1997</v>
      </c>
      <c r="D148" s="9" t="s">
        <v>118</v>
      </c>
      <c r="E148" s="9" t="s">
        <v>28</v>
      </c>
      <c r="F148" s="9"/>
      <c r="G148" s="10">
        <v>43920</v>
      </c>
      <c r="H148" s="10">
        <v>43972</v>
      </c>
      <c r="I148" s="9">
        <f t="shared" si="5"/>
        <v>52</v>
      </c>
      <c r="J148" s="38">
        <f t="shared" si="6"/>
        <v>23</v>
      </c>
      <c r="K148" s="9"/>
    </row>
    <row r="149" spans="1:11" x14ac:dyDescent="0.3">
      <c r="A149" s="9">
        <v>1400000067</v>
      </c>
      <c r="B149" s="9" t="s">
        <v>115</v>
      </c>
      <c r="C149" s="9">
        <v>1987</v>
      </c>
      <c r="D149" s="9" t="s">
        <v>118</v>
      </c>
      <c r="E149" s="9" t="s">
        <v>28</v>
      </c>
      <c r="F149" s="9"/>
      <c r="G149" s="10">
        <v>43921</v>
      </c>
      <c r="H149" s="10">
        <v>43958</v>
      </c>
      <c r="I149" s="9">
        <f t="shared" si="5"/>
        <v>37</v>
      </c>
      <c r="J149" s="38">
        <f t="shared" si="6"/>
        <v>33</v>
      </c>
      <c r="K149" s="9"/>
    </row>
    <row r="150" spans="1:11" x14ac:dyDescent="0.3">
      <c r="A150" s="9">
        <v>1400000068</v>
      </c>
      <c r="B150" s="9" t="s">
        <v>116</v>
      </c>
      <c r="C150" s="9">
        <v>1961</v>
      </c>
      <c r="D150" s="9" t="s">
        <v>118</v>
      </c>
      <c r="E150" s="9" t="s">
        <v>28</v>
      </c>
      <c r="F150" s="9"/>
      <c r="G150" s="10">
        <v>43921</v>
      </c>
      <c r="H150" s="10">
        <v>43948</v>
      </c>
      <c r="I150" s="9">
        <f t="shared" si="5"/>
        <v>27</v>
      </c>
      <c r="J150" s="38">
        <f t="shared" si="6"/>
        <v>59</v>
      </c>
      <c r="K150" s="9"/>
    </row>
    <row r="151" spans="1:11" x14ac:dyDescent="0.3">
      <c r="A151" s="9">
        <v>1400000069</v>
      </c>
      <c r="B151" s="9" t="s">
        <v>116</v>
      </c>
      <c r="C151" s="9">
        <v>1964</v>
      </c>
      <c r="D151" s="9" t="s">
        <v>118</v>
      </c>
      <c r="E151" s="9" t="s">
        <v>28</v>
      </c>
      <c r="F151" s="9"/>
      <c r="G151" s="10">
        <v>43921</v>
      </c>
      <c r="H151" s="10">
        <v>43948</v>
      </c>
      <c r="I151" s="9">
        <f t="shared" si="5"/>
        <v>27</v>
      </c>
      <c r="J151" s="38">
        <f t="shared" si="6"/>
        <v>56</v>
      </c>
      <c r="K151" s="9"/>
    </row>
    <row r="152" spans="1:11" x14ac:dyDescent="0.3">
      <c r="A152" s="9">
        <v>1400000070</v>
      </c>
      <c r="B152" s="9" t="s">
        <v>116</v>
      </c>
      <c r="C152" s="9">
        <v>1982</v>
      </c>
      <c r="D152" s="9" t="s">
        <v>118</v>
      </c>
      <c r="E152" s="9" t="s">
        <v>28</v>
      </c>
      <c r="F152" s="9"/>
      <c r="G152" s="10">
        <v>43921</v>
      </c>
      <c r="H152" s="10">
        <v>43935</v>
      </c>
      <c r="I152" s="9">
        <f t="shared" si="5"/>
        <v>14</v>
      </c>
      <c r="J152" s="38">
        <f t="shared" si="6"/>
        <v>38</v>
      </c>
      <c r="K152" s="9"/>
    </row>
    <row r="153" spans="1:11" x14ac:dyDescent="0.3">
      <c r="A153" s="9">
        <v>1400000071</v>
      </c>
      <c r="B153" s="9" t="s">
        <v>116</v>
      </c>
      <c r="C153" s="9">
        <v>1955</v>
      </c>
      <c r="D153" s="9" t="s">
        <v>118</v>
      </c>
      <c r="E153" s="9" t="s">
        <v>28</v>
      </c>
      <c r="F153" s="9"/>
      <c r="G153" s="10">
        <v>43922</v>
      </c>
      <c r="H153" s="10">
        <v>43957</v>
      </c>
      <c r="I153" s="9">
        <f t="shared" si="5"/>
        <v>35</v>
      </c>
      <c r="J153" s="38">
        <f t="shared" si="6"/>
        <v>65</v>
      </c>
      <c r="K153" s="9"/>
    </row>
    <row r="154" spans="1:11" x14ac:dyDescent="0.3">
      <c r="A154" s="9">
        <v>1400000072</v>
      </c>
      <c r="B154" s="9" t="s">
        <v>116</v>
      </c>
      <c r="C154" s="9">
        <v>1952</v>
      </c>
      <c r="D154" s="9" t="s">
        <v>118</v>
      </c>
      <c r="E154" s="9" t="s">
        <v>28</v>
      </c>
      <c r="F154" s="9"/>
      <c r="G154" s="10">
        <v>43922</v>
      </c>
      <c r="H154" s="10">
        <v>43929</v>
      </c>
      <c r="I154" s="9">
        <f t="shared" si="5"/>
        <v>7</v>
      </c>
      <c r="J154" s="38">
        <f t="shared" si="6"/>
        <v>68</v>
      </c>
      <c r="K154" s="9"/>
    </row>
    <row r="155" spans="1:11" x14ac:dyDescent="0.3">
      <c r="A155" s="9">
        <v>1400000073</v>
      </c>
      <c r="B155" s="9" t="s">
        <v>116</v>
      </c>
      <c r="C155" s="9">
        <v>1973</v>
      </c>
      <c r="D155" s="9" t="s">
        <v>118</v>
      </c>
      <c r="E155" s="9" t="s">
        <v>28</v>
      </c>
      <c r="F155" s="9"/>
      <c r="G155" s="10">
        <v>43922</v>
      </c>
      <c r="H155" s="10">
        <v>43962</v>
      </c>
      <c r="I155" s="9">
        <f t="shared" si="5"/>
        <v>40</v>
      </c>
      <c r="J155" s="38">
        <f t="shared" si="6"/>
        <v>47</v>
      </c>
      <c r="K155" s="9"/>
    </row>
    <row r="156" spans="1:11" x14ac:dyDescent="0.3">
      <c r="A156" s="9">
        <v>1400000074</v>
      </c>
      <c r="B156" s="9" t="s">
        <v>116</v>
      </c>
      <c r="C156" s="9">
        <v>2012</v>
      </c>
      <c r="D156" s="9" t="s">
        <v>118</v>
      </c>
      <c r="E156" s="9" t="s">
        <v>28</v>
      </c>
      <c r="F156" s="9"/>
      <c r="G156" s="10">
        <v>43922</v>
      </c>
      <c r="H156" s="10">
        <v>43963</v>
      </c>
      <c r="I156" s="9">
        <f t="shared" si="5"/>
        <v>41</v>
      </c>
      <c r="J156" s="38">
        <f t="shared" si="6"/>
        <v>8</v>
      </c>
      <c r="K156" s="9"/>
    </row>
    <row r="157" spans="1:11" x14ac:dyDescent="0.3">
      <c r="A157" s="9">
        <v>1400000075</v>
      </c>
      <c r="B157" s="9" t="s">
        <v>115</v>
      </c>
      <c r="C157" s="9">
        <v>1959</v>
      </c>
      <c r="D157" s="9" t="s">
        <v>118</v>
      </c>
      <c r="E157" s="9" t="s">
        <v>28</v>
      </c>
      <c r="F157" s="9"/>
      <c r="G157" s="10">
        <v>43923</v>
      </c>
      <c r="H157" s="10">
        <v>43932</v>
      </c>
      <c r="I157" s="9">
        <f t="shared" si="5"/>
        <v>9</v>
      </c>
      <c r="J157" s="38">
        <f t="shared" si="6"/>
        <v>61</v>
      </c>
      <c r="K157" s="9"/>
    </row>
    <row r="158" spans="1:11" x14ac:dyDescent="0.3">
      <c r="A158" s="9">
        <v>1400000076</v>
      </c>
      <c r="B158" s="9" t="s">
        <v>115</v>
      </c>
      <c r="C158" s="9">
        <v>1959</v>
      </c>
      <c r="D158" s="9" t="s">
        <v>118</v>
      </c>
      <c r="E158" s="9" t="s">
        <v>28</v>
      </c>
      <c r="F158" s="9"/>
      <c r="G158" s="10">
        <v>43924</v>
      </c>
      <c r="H158" s="10">
        <v>43932</v>
      </c>
      <c r="I158" s="9">
        <f t="shared" si="5"/>
        <v>8</v>
      </c>
      <c r="J158" s="38">
        <f t="shared" si="6"/>
        <v>61</v>
      </c>
      <c r="K158" s="9"/>
    </row>
    <row r="159" spans="1:11" x14ac:dyDescent="0.3">
      <c r="A159" s="9">
        <v>1400000077</v>
      </c>
      <c r="B159" s="9" t="s">
        <v>116</v>
      </c>
      <c r="C159" s="9">
        <v>1991</v>
      </c>
      <c r="D159" s="9" t="s">
        <v>118</v>
      </c>
      <c r="E159" s="9" t="s">
        <v>28</v>
      </c>
      <c r="F159" s="9"/>
      <c r="G159" s="10">
        <v>43924</v>
      </c>
      <c r="H159" s="10">
        <v>43935</v>
      </c>
      <c r="I159" s="9">
        <f t="shared" si="5"/>
        <v>11</v>
      </c>
      <c r="J159" s="38">
        <f t="shared" si="6"/>
        <v>29</v>
      </c>
      <c r="K159" s="9"/>
    </row>
    <row r="160" spans="1:11" x14ac:dyDescent="0.3">
      <c r="A160" s="9">
        <v>1400000078</v>
      </c>
      <c r="B160" s="9" t="s">
        <v>115</v>
      </c>
      <c r="C160" s="9">
        <v>1986</v>
      </c>
      <c r="D160" s="9" t="s">
        <v>118</v>
      </c>
      <c r="E160" s="9" t="s">
        <v>28</v>
      </c>
      <c r="F160" s="9"/>
      <c r="G160" s="10">
        <v>43924</v>
      </c>
      <c r="H160" s="10">
        <v>43931</v>
      </c>
      <c r="I160" s="9">
        <f t="shared" si="5"/>
        <v>7</v>
      </c>
      <c r="J160" s="38">
        <f t="shared" si="6"/>
        <v>34</v>
      </c>
      <c r="K160" s="9"/>
    </row>
    <row r="161" spans="1:11" x14ac:dyDescent="0.3">
      <c r="A161" s="9">
        <v>1400000079</v>
      </c>
      <c r="B161" s="9" t="s">
        <v>115</v>
      </c>
      <c r="C161" s="9">
        <v>1949</v>
      </c>
      <c r="D161" s="9" t="s">
        <v>118</v>
      </c>
      <c r="E161" s="9" t="s">
        <v>28</v>
      </c>
      <c r="F161" s="9"/>
      <c r="G161" s="10">
        <v>43925</v>
      </c>
      <c r="H161" s="10">
        <v>43960</v>
      </c>
      <c r="I161" s="9">
        <f t="shared" si="5"/>
        <v>35</v>
      </c>
      <c r="J161" s="38">
        <f t="shared" si="6"/>
        <v>71</v>
      </c>
      <c r="K161" s="9"/>
    </row>
    <row r="162" spans="1:11" x14ac:dyDescent="0.3">
      <c r="A162" s="9">
        <v>1400000080</v>
      </c>
      <c r="B162" s="9" t="s">
        <v>116</v>
      </c>
      <c r="C162" s="9">
        <v>1953</v>
      </c>
      <c r="D162" s="9" t="s">
        <v>118</v>
      </c>
      <c r="E162" s="9" t="s">
        <v>28</v>
      </c>
      <c r="F162" s="9"/>
      <c r="G162" s="10">
        <v>43926</v>
      </c>
      <c r="H162" s="10">
        <v>43945</v>
      </c>
      <c r="I162" s="9">
        <f t="shared" si="5"/>
        <v>19</v>
      </c>
      <c r="J162" s="38">
        <f t="shared" si="6"/>
        <v>67</v>
      </c>
      <c r="K162" s="9"/>
    </row>
    <row r="163" spans="1:11" x14ac:dyDescent="0.3">
      <c r="A163" s="9">
        <v>1400000081</v>
      </c>
      <c r="B163" s="9" t="s">
        <v>116</v>
      </c>
      <c r="C163" s="9">
        <v>1957</v>
      </c>
      <c r="D163" s="9" t="s">
        <v>118</v>
      </c>
      <c r="E163" s="9" t="s">
        <v>28</v>
      </c>
      <c r="F163" s="9"/>
      <c r="G163" s="10">
        <v>43928</v>
      </c>
      <c r="H163" s="10">
        <v>43938</v>
      </c>
      <c r="I163" s="9">
        <f t="shared" si="5"/>
        <v>10</v>
      </c>
      <c r="J163" s="38">
        <f t="shared" si="6"/>
        <v>63</v>
      </c>
      <c r="K163" s="9"/>
    </row>
    <row r="164" spans="1:11" x14ac:dyDescent="0.3">
      <c r="A164" s="9">
        <v>1400000082</v>
      </c>
      <c r="B164" s="9" t="s">
        <v>115</v>
      </c>
      <c r="C164" s="9">
        <v>1982</v>
      </c>
      <c r="D164" s="9" t="s">
        <v>118</v>
      </c>
      <c r="E164" s="9" t="s">
        <v>28</v>
      </c>
      <c r="F164" s="9"/>
      <c r="G164" s="10">
        <v>43928</v>
      </c>
      <c r="H164" s="10">
        <v>43943</v>
      </c>
      <c r="I164" s="9">
        <f t="shared" si="5"/>
        <v>15</v>
      </c>
      <c r="J164" s="38">
        <f t="shared" si="6"/>
        <v>38</v>
      </c>
      <c r="K164" s="9"/>
    </row>
    <row r="165" spans="1:11" x14ac:dyDescent="0.3">
      <c r="A165" s="9">
        <v>1400000083</v>
      </c>
      <c r="B165" s="9" t="s">
        <v>116</v>
      </c>
      <c r="C165" s="9">
        <v>1977</v>
      </c>
      <c r="D165" s="9" t="s">
        <v>118</v>
      </c>
      <c r="E165" s="9" t="s">
        <v>28</v>
      </c>
      <c r="F165" s="9"/>
      <c r="G165" s="10">
        <v>43928</v>
      </c>
      <c r="H165" s="10">
        <v>43938</v>
      </c>
      <c r="I165" s="9">
        <f t="shared" si="5"/>
        <v>10</v>
      </c>
      <c r="J165" s="38">
        <f t="shared" si="6"/>
        <v>43</v>
      </c>
      <c r="K165" s="9"/>
    </row>
    <row r="166" spans="1:11" x14ac:dyDescent="0.3">
      <c r="A166" s="9">
        <v>1400000084</v>
      </c>
      <c r="B166" s="9" t="s">
        <v>116</v>
      </c>
      <c r="C166" s="9">
        <v>1952</v>
      </c>
      <c r="D166" s="9" t="s">
        <v>118</v>
      </c>
      <c r="E166" s="9" t="s">
        <v>28</v>
      </c>
      <c r="F166" s="9"/>
      <c r="G166" s="10">
        <v>43930</v>
      </c>
      <c r="H166" s="10">
        <v>43963</v>
      </c>
      <c r="I166" s="9">
        <f t="shared" si="5"/>
        <v>33</v>
      </c>
      <c r="J166" s="38">
        <f t="shared" si="6"/>
        <v>68</v>
      </c>
      <c r="K166" s="9"/>
    </row>
    <row r="167" spans="1:11" x14ac:dyDescent="0.3">
      <c r="A167" s="9">
        <v>1400000085</v>
      </c>
      <c r="B167" s="9" t="s">
        <v>115</v>
      </c>
      <c r="C167" s="9">
        <v>1927</v>
      </c>
      <c r="D167" s="9" t="s">
        <v>118</v>
      </c>
      <c r="E167" s="9" t="s">
        <v>28</v>
      </c>
      <c r="F167" s="9"/>
      <c r="G167" s="10">
        <v>43930</v>
      </c>
      <c r="H167" s="10">
        <v>43963</v>
      </c>
      <c r="I167" s="9">
        <f t="shared" si="5"/>
        <v>33</v>
      </c>
      <c r="J167" s="38">
        <f t="shared" si="6"/>
        <v>93</v>
      </c>
      <c r="K167" s="9"/>
    </row>
    <row r="168" spans="1:11" x14ac:dyDescent="0.3">
      <c r="A168" s="9">
        <v>1400000086</v>
      </c>
      <c r="B168" s="9" t="s">
        <v>115</v>
      </c>
      <c r="C168" s="9">
        <v>1991</v>
      </c>
      <c r="D168" s="9" t="s">
        <v>118</v>
      </c>
      <c r="E168" s="9" t="s">
        <v>28</v>
      </c>
      <c r="F168" s="9"/>
      <c r="G168" s="10">
        <v>43931</v>
      </c>
      <c r="H168" s="10">
        <v>43945</v>
      </c>
      <c r="I168" s="9">
        <f t="shared" si="5"/>
        <v>14</v>
      </c>
      <c r="J168" s="38">
        <f t="shared" si="6"/>
        <v>29</v>
      </c>
      <c r="K168" s="9"/>
    </row>
    <row r="169" spans="1:11" x14ac:dyDescent="0.3">
      <c r="A169" s="9">
        <v>1400000088</v>
      </c>
      <c r="B169" s="9" t="s">
        <v>115</v>
      </c>
      <c r="C169" s="9">
        <v>1983</v>
      </c>
      <c r="D169" s="9" t="s">
        <v>118</v>
      </c>
      <c r="E169" s="9" t="s">
        <v>28</v>
      </c>
      <c r="F169" s="9"/>
      <c r="G169" s="10">
        <v>43934</v>
      </c>
      <c r="H169" s="10">
        <v>43970</v>
      </c>
      <c r="I169" s="9">
        <f t="shared" si="5"/>
        <v>36</v>
      </c>
      <c r="J169" s="38">
        <f t="shared" si="6"/>
        <v>37</v>
      </c>
      <c r="K169" s="9"/>
    </row>
    <row r="170" spans="1:11" x14ac:dyDescent="0.3">
      <c r="A170" s="9">
        <v>1400000089</v>
      </c>
      <c r="B170" s="9" t="s">
        <v>116</v>
      </c>
      <c r="C170" s="9">
        <v>1990</v>
      </c>
      <c r="D170" s="9" t="s">
        <v>118</v>
      </c>
      <c r="E170" s="9" t="s">
        <v>28</v>
      </c>
      <c r="F170" s="9"/>
      <c r="G170" s="10">
        <v>43937</v>
      </c>
      <c r="H170" s="10">
        <v>43942</v>
      </c>
      <c r="I170" s="9">
        <f t="shared" si="5"/>
        <v>5</v>
      </c>
      <c r="J170" s="38">
        <f t="shared" si="6"/>
        <v>30</v>
      </c>
      <c r="K170" s="9"/>
    </row>
    <row r="171" spans="1:11" x14ac:dyDescent="0.3">
      <c r="A171" s="9">
        <v>1400000090</v>
      </c>
      <c r="B171" s="9" t="s">
        <v>116</v>
      </c>
      <c r="C171" s="9">
        <v>1980</v>
      </c>
      <c r="D171" s="9" t="s">
        <v>118</v>
      </c>
      <c r="E171" s="9" t="s">
        <v>28</v>
      </c>
      <c r="F171" s="9"/>
      <c r="G171" s="10">
        <v>43938</v>
      </c>
      <c r="H171" s="10">
        <v>43946</v>
      </c>
      <c r="I171" s="9">
        <f t="shared" si="5"/>
        <v>8</v>
      </c>
      <c r="J171" s="38">
        <f t="shared" si="6"/>
        <v>40</v>
      </c>
      <c r="K171" s="9"/>
    </row>
    <row r="172" spans="1:11" x14ac:dyDescent="0.3">
      <c r="A172" s="9">
        <v>1400000091</v>
      </c>
      <c r="B172" s="9" t="s">
        <v>116</v>
      </c>
      <c r="C172" s="9">
        <v>2001</v>
      </c>
      <c r="D172" s="9" t="s">
        <v>118</v>
      </c>
      <c r="E172" s="9" t="s">
        <v>28</v>
      </c>
      <c r="F172" s="9"/>
      <c r="G172" s="10">
        <v>43939</v>
      </c>
      <c r="H172" s="10">
        <v>43947</v>
      </c>
      <c r="I172" s="9">
        <f t="shared" si="5"/>
        <v>8</v>
      </c>
      <c r="J172" s="38">
        <f t="shared" si="6"/>
        <v>19</v>
      </c>
      <c r="K172" s="9"/>
    </row>
    <row r="173" spans="1:11" x14ac:dyDescent="0.3">
      <c r="A173" s="9">
        <v>1400000092</v>
      </c>
      <c r="B173" s="9" t="s">
        <v>115</v>
      </c>
      <c r="C173" s="9">
        <v>1992</v>
      </c>
      <c r="D173" s="9" t="s">
        <v>118</v>
      </c>
      <c r="E173" s="9" t="s">
        <v>28</v>
      </c>
      <c r="F173" s="9"/>
      <c r="G173" s="10">
        <v>43940</v>
      </c>
      <c r="H173" s="10">
        <v>43947</v>
      </c>
      <c r="I173" s="9">
        <f t="shared" si="5"/>
        <v>7</v>
      </c>
      <c r="J173" s="38">
        <f t="shared" si="6"/>
        <v>28</v>
      </c>
      <c r="K173" s="9"/>
    </row>
    <row r="174" spans="1:11" x14ac:dyDescent="0.3">
      <c r="A174" s="9">
        <v>1400000093</v>
      </c>
      <c r="B174" s="9" t="s">
        <v>115</v>
      </c>
      <c r="C174" s="9">
        <v>1958</v>
      </c>
      <c r="D174" s="9" t="s">
        <v>118</v>
      </c>
      <c r="E174" s="9" t="s">
        <v>28</v>
      </c>
      <c r="F174" s="9"/>
      <c r="G174" s="10">
        <v>43948</v>
      </c>
      <c r="H174" s="10">
        <v>43977</v>
      </c>
      <c r="I174" s="9">
        <f t="shared" si="5"/>
        <v>29</v>
      </c>
      <c r="J174" s="38">
        <f t="shared" si="6"/>
        <v>62</v>
      </c>
      <c r="K174" s="9"/>
    </row>
    <row r="175" spans="1:11" x14ac:dyDescent="0.3">
      <c r="A175" s="9">
        <v>1400000096</v>
      </c>
      <c r="B175" s="9" t="s">
        <v>116</v>
      </c>
      <c r="C175" s="9">
        <v>1999</v>
      </c>
      <c r="D175" s="9" t="s">
        <v>118</v>
      </c>
      <c r="E175" s="9" t="s">
        <v>28</v>
      </c>
      <c r="F175" s="9"/>
      <c r="G175" s="10">
        <v>43953</v>
      </c>
      <c r="H175" s="10">
        <v>43959</v>
      </c>
      <c r="I175" s="9">
        <f t="shared" si="5"/>
        <v>6</v>
      </c>
      <c r="J175" s="38">
        <f t="shared" si="6"/>
        <v>21</v>
      </c>
      <c r="K175" s="9"/>
    </row>
    <row r="176" spans="1:11" x14ac:dyDescent="0.3">
      <c r="A176" s="9">
        <v>1400000097</v>
      </c>
      <c r="B176" s="9" t="s">
        <v>116</v>
      </c>
      <c r="C176" s="9">
        <v>1990</v>
      </c>
      <c r="D176" s="9" t="s">
        <v>118</v>
      </c>
      <c r="E176" s="9" t="s">
        <v>28</v>
      </c>
      <c r="F176" s="9"/>
      <c r="G176" s="10">
        <v>43954</v>
      </c>
      <c r="H176" s="10">
        <v>43962</v>
      </c>
      <c r="I176" s="9">
        <f t="shared" si="5"/>
        <v>8</v>
      </c>
      <c r="J176" s="38">
        <f t="shared" si="6"/>
        <v>30</v>
      </c>
      <c r="K176" s="9"/>
    </row>
    <row r="177" spans="1:11" x14ac:dyDescent="0.3">
      <c r="A177" s="9">
        <v>1400000100</v>
      </c>
      <c r="B177" s="9" t="s">
        <v>115</v>
      </c>
      <c r="C177" s="9">
        <v>1998</v>
      </c>
      <c r="D177" s="9" t="s">
        <v>118</v>
      </c>
      <c r="E177" s="9" t="s">
        <v>28</v>
      </c>
      <c r="F177" s="9"/>
      <c r="G177" s="10">
        <v>43960</v>
      </c>
      <c r="H177" s="10">
        <v>43977</v>
      </c>
      <c r="I177" s="9">
        <f t="shared" si="5"/>
        <v>17</v>
      </c>
      <c r="J177" s="38">
        <f t="shared" si="6"/>
        <v>22</v>
      </c>
      <c r="K177" s="9"/>
    </row>
    <row r="178" spans="1:11" x14ac:dyDescent="0.3">
      <c r="A178" s="9">
        <v>1400000116</v>
      </c>
      <c r="B178" s="9" t="s">
        <v>115</v>
      </c>
      <c r="C178" s="9">
        <v>1999</v>
      </c>
      <c r="D178" s="9" t="s">
        <v>118</v>
      </c>
      <c r="E178" s="9" t="s">
        <v>28</v>
      </c>
      <c r="F178" s="9"/>
      <c r="G178" s="10">
        <v>43964</v>
      </c>
      <c r="H178" s="10">
        <v>43980</v>
      </c>
      <c r="I178" s="9">
        <f t="shared" si="5"/>
        <v>16</v>
      </c>
      <c r="J178" s="38">
        <f t="shared" si="6"/>
        <v>21</v>
      </c>
      <c r="K178" s="9"/>
    </row>
    <row r="179" spans="1:11" x14ac:dyDescent="0.3">
      <c r="A179" s="9">
        <v>1400000120</v>
      </c>
      <c r="B179" s="9" t="s">
        <v>115</v>
      </c>
      <c r="C179" s="9">
        <v>1998</v>
      </c>
      <c r="D179" s="9" t="s">
        <v>118</v>
      </c>
      <c r="E179" s="9" t="s">
        <v>28</v>
      </c>
      <c r="F179" s="9"/>
      <c r="G179" s="10">
        <v>43964</v>
      </c>
      <c r="H179" s="10">
        <v>43979</v>
      </c>
      <c r="I179" s="9">
        <f t="shared" si="5"/>
        <v>15</v>
      </c>
      <c r="J179" s="38">
        <f t="shared" si="6"/>
        <v>22</v>
      </c>
      <c r="K179" s="9"/>
    </row>
    <row r="180" spans="1:11" x14ac:dyDescent="0.3">
      <c r="A180" s="9">
        <v>1400000124</v>
      </c>
      <c r="B180" s="9" t="s">
        <v>116</v>
      </c>
      <c r="C180" s="9">
        <v>2010</v>
      </c>
      <c r="D180" s="9" t="s">
        <v>118</v>
      </c>
      <c r="E180" s="9" t="s">
        <v>28</v>
      </c>
      <c r="F180" s="9"/>
      <c r="G180" s="10">
        <v>43965</v>
      </c>
      <c r="H180" s="10">
        <v>43973</v>
      </c>
      <c r="I180" s="9">
        <f t="shared" si="5"/>
        <v>8</v>
      </c>
      <c r="J180" s="38">
        <f t="shared" si="6"/>
        <v>10</v>
      </c>
      <c r="K180" s="9"/>
    </row>
    <row r="181" spans="1:11" x14ac:dyDescent="0.3">
      <c r="A181" s="9">
        <v>1500000001</v>
      </c>
      <c r="B181" s="9" t="s">
        <v>116</v>
      </c>
      <c r="C181" s="9"/>
      <c r="D181" s="9" t="s">
        <v>118</v>
      </c>
      <c r="E181" s="9" t="s">
        <v>29</v>
      </c>
      <c r="F181" s="9"/>
      <c r="G181" s="10">
        <v>43882</v>
      </c>
      <c r="H181" s="10">
        <v>43894</v>
      </c>
      <c r="I181" s="9">
        <f t="shared" si="5"/>
        <v>12</v>
      </c>
      <c r="J181" s="38" t="str">
        <f t="shared" si="6"/>
        <v/>
      </c>
      <c r="K181" s="9"/>
    </row>
    <row r="182" spans="1:11" x14ac:dyDescent="0.3">
      <c r="A182" s="9">
        <v>1500000002</v>
      </c>
      <c r="B182" s="9" t="s">
        <v>116</v>
      </c>
      <c r="C182" s="9"/>
      <c r="D182" s="9" t="s">
        <v>118</v>
      </c>
      <c r="E182" s="9" t="s">
        <v>29</v>
      </c>
      <c r="F182" s="9"/>
      <c r="G182" s="10">
        <v>43883</v>
      </c>
      <c r="H182" s="10">
        <v>43918</v>
      </c>
      <c r="I182" s="9">
        <f t="shared" si="5"/>
        <v>35</v>
      </c>
      <c r="J182" s="38" t="str">
        <f t="shared" si="6"/>
        <v/>
      </c>
      <c r="K182" s="9"/>
    </row>
    <row r="183" spans="1:11" x14ac:dyDescent="0.3">
      <c r="A183" s="9">
        <v>1500000003</v>
      </c>
      <c r="B183" s="9" t="s">
        <v>115</v>
      </c>
      <c r="C183" s="9"/>
      <c r="D183" s="9" t="s">
        <v>118</v>
      </c>
      <c r="E183" s="9" t="s">
        <v>29</v>
      </c>
      <c r="F183" s="9"/>
      <c r="G183" s="10">
        <v>43884</v>
      </c>
      <c r="H183" s="10">
        <v>43956</v>
      </c>
      <c r="I183" s="9">
        <f t="shared" si="5"/>
        <v>72</v>
      </c>
      <c r="J183" s="38" t="str">
        <f t="shared" si="6"/>
        <v/>
      </c>
      <c r="K183" s="9"/>
    </row>
    <row r="184" spans="1:11" x14ac:dyDescent="0.3">
      <c r="A184" s="9">
        <v>1500000004</v>
      </c>
      <c r="B184" s="9" t="s">
        <v>116</v>
      </c>
      <c r="C184" s="9"/>
      <c r="D184" s="9" t="s">
        <v>118</v>
      </c>
      <c r="E184" s="9" t="s">
        <v>29</v>
      </c>
      <c r="F184" s="9"/>
      <c r="G184" s="10">
        <v>43887</v>
      </c>
      <c r="H184" s="10">
        <v>43892</v>
      </c>
      <c r="I184" s="9">
        <f t="shared" si="5"/>
        <v>5</v>
      </c>
      <c r="J184" s="38" t="str">
        <f t="shared" si="6"/>
        <v/>
      </c>
      <c r="K184" s="9"/>
    </row>
    <row r="185" spans="1:11" x14ac:dyDescent="0.3">
      <c r="A185" s="9">
        <v>1500000005</v>
      </c>
      <c r="B185" s="9" t="s">
        <v>115</v>
      </c>
      <c r="C185" s="9"/>
      <c r="D185" s="9" t="s">
        <v>118</v>
      </c>
      <c r="E185" s="9" t="s">
        <v>29</v>
      </c>
      <c r="F185" s="9"/>
      <c r="G185" s="10">
        <v>43887</v>
      </c>
      <c r="H185" s="10">
        <v>43899</v>
      </c>
      <c r="I185" s="9">
        <f t="shared" si="5"/>
        <v>12</v>
      </c>
      <c r="J185" s="38" t="str">
        <f t="shared" si="6"/>
        <v/>
      </c>
      <c r="K185" s="9"/>
    </row>
    <row r="186" spans="1:11" x14ac:dyDescent="0.3">
      <c r="A186" s="9">
        <v>1500000006</v>
      </c>
      <c r="B186" s="9" t="s">
        <v>116</v>
      </c>
      <c r="C186" s="9"/>
      <c r="D186" s="9" t="s">
        <v>118</v>
      </c>
      <c r="E186" s="9" t="s">
        <v>29</v>
      </c>
      <c r="F186" s="9"/>
      <c r="G186" s="10">
        <v>43929</v>
      </c>
      <c r="H186" s="10">
        <v>43945</v>
      </c>
      <c r="I186" s="9">
        <f t="shared" si="5"/>
        <v>16</v>
      </c>
      <c r="J186" s="38" t="str">
        <f t="shared" si="6"/>
        <v/>
      </c>
      <c r="K186" s="9"/>
    </row>
    <row r="187" spans="1:11" x14ac:dyDescent="0.3">
      <c r="A187" s="9">
        <v>1500000007</v>
      </c>
      <c r="B187" s="9" t="s">
        <v>115</v>
      </c>
      <c r="C187" s="9"/>
      <c r="D187" s="9" t="s">
        <v>118</v>
      </c>
      <c r="E187" s="9" t="s">
        <v>29</v>
      </c>
      <c r="F187" s="9"/>
      <c r="G187" s="10">
        <v>43887</v>
      </c>
      <c r="H187" s="10">
        <v>43916</v>
      </c>
      <c r="I187" s="9">
        <f t="shared" si="5"/>
        <v>29</v>
      </c>
      <c r="J187" s="38" t="str">
        <f t="shared" si="6"/>
        <v/>
      </c>
      <c r="K187" s="9"/>
    </row>
    <row r="188" spans="1:11" x14ac:dyDescent="0.3">
      <c r="A188" s="9">
        <v>1500000008</v>
      </c>
      <c r="B188" s="9" t="s">
        <v>115</v>
      </c>
      <c r="C188" s="9"/>
      <c r="D188" s="9" t="s">
        <v>118</v>
      </c>
      <c r="E188" s="9" t="s">
        <v>29</v>
      </c>
      <c r="F188" s="9"/>
      <c r="G188" s="10">
        <v>43887</v>
      </c>
      <c r="H188" s="10">
        <v>43916</v>
      </c>
      <c r="I188" s="9">
        <f t="shared" si="5"/>
        <v>29</v>
      </c>
      <c r="J188" s="38" t="str">
        <f t="shared" si="6"/>
        <v/>
      </c>
      <c r="K188" s="9"/>
    </row>
    <row r="189" spans="1:11" x14ac:dyDescent="0.3">
      <c r="A189" s="9">
        <v>1500000009</v>
      </c>
      <c r="B189" s="9" t="s">
        <v>115</v>
      </c>
      <c r="C189" s="9"/>
      <c r="D189" s="9" t="s">
        <v>118</v>
      </c>
      <c r="E189" s="9" t="s">
        <v>29</v>
      </c>
      <c r="F189" s="9"/>
      <c r="G189" s="10">
        <v>43887</v>
      </c>
      <c r="H189" s="10">
        <v>43911</v>
      </c>
      <c r="I189" s="9">
        <f t="shared" si="5"/>
        <v>24</v>
      </c>
      <c r="J189" s="38" t="str">
        <f t="shared" si="6"/>
        <v/>
      </c>
      <c r="K189" s="9"/>
    </row>
    <row r="190" spans="1:11" x14ac:dyDescent="0.3">
      <c r="A190" s="9">
        <v>1500000010</v>
      </c>
      <c r="B190" s="9" t="s">
        <v>115</v>
      </c>
      <c r="C190" s="9"/>
      <c r="D190" s="9" t="s">
        <v>118</v>
      </c>
      <c r="E190" s="9" t="s">
        <v>29</v>
      </c>
      <c r="F190" s="9"/>
      <c r="G190" s="10">
        <v>43888</v>
      </c>
      <c r="H190" s="10">
        <v>43917</v>
      </c>
      <c r="I190" s="9">
        <f t="shared" si="5"/>
        <v>29</v>
      </c>
      <c r="J190" s="38" t="str">
        <f t="shared" si="6"/>
        <v/>
      </c>
      <c r="K190" s="9"/>
    </row>
    <row r="191" spans="1:11" x14ac:dyDescent="0.3">
      <c r="A191" s="9">
        <v>1500000011</v>
      </c>
      <c r="B191" s="9" t="s">
        <v>115</v>
      </c>
      <c r="C191" s="9"/>
      <c r="D191" s="9" t="s">
        <v>118</v>
      </c>
      <c r="E191" s="9" t="s">
        <v>29</v>
      </c>
      <c r="F191" s="9"/>
      <c r="G191" s="10">
        <v>43889</v>
      </c>
      <c r="H191" s="10">
        <v>43919</v>
      </c>
      <c r="I191" s="9">
        <f t="shared" si="5"/>
        <v>30</v>
      </c>
      <c r="J191" s="38" t="str">
        <f t="shared" si="6"/>
        <v/>
      </c>
      <c r="K191" s="9"/>
    </row>
    <row r="192" spans="1:11" x14ac:dyDescent="0.3">
      <c r="A192" s="9">
        <v>1500000012</v>
      </c>
      <c r="B192" s="9" t="s">
        <v>116</v>
      </c>
      <c r="C192" s="9"/>
      <c r="D192" s="9" t="s">
        <v>118</v>
      </c>
      <c r="E192" s="9" t="s">
        <v>29</v>
      </c>
      <c r="F192" s="9"/>
      <c r="G192" s="10">
        <v>43889</v>
      </c>
      <c r="H192" s="10">
        <v>43909</v>
      </c>
      <c r="I192" s="9">
        <f t="shared" si="5"/>
        <v>20</v>
      </c>
      <c r="J192" s="38" t="str">
        <f t="shared" si="6"/>
        <v/>
      </c>
      <c r="K192" s="9"/>
    </row>
    <row r="193" spans="1:11" x14ac:dyDescent="0.3">
      <c r="A193" s="9">
        <v>1500000013</v>
      </c>
      <c r="B193" s="9" t="s">
        <v>116</v>
      </c>
      <c r="C193" s="9"/>
      <c r="D193" s="9" t="s">
        <v>118</v>
      </c>
      <c r="E193" s="9" t="s">
        <v>29</v>
      </c>
      <c r="F193" s="9"/>
      <c r="G193" s="10">
        <v>43889</v>
      </c>
      <c r="H193" s="10">
        <v>43919</v>
      </c>
      <c r="I193" s="9">
        <f t="shared" si="5"/>
        <v>30</v>
      </c>
      <c r="J193" s="38" t="str">
        <f t="shared" si="6"/>
        <v/>
      </c>
      <c r="K193" s="9"/>
    </row>
    <row r="194" spans="1:11" x14ac:dyDescent="0.3">
      <c r="A194" s="9">
        <v>1500000014</v>
      </c>
      <c r="B194" s="9" t="s">
        <v>115</v>
      </c>
      <c r="C194" s="9"/>
      <c r="D194" s="9" t="s">
        <v>118</v>
      </c>
      <c r="E194" s="9" t="s">
        <v>29</v>
      </c>
      <c r="F194" s="9"/>
      <c r="G194" s="10">
        <v>43891</v>
      </c>
      <c r="H194" s="10">
        <v>43932</v>
      </c>
      <c r="I194" s="9">
        <f t="shared" si="5"/>
        <v>41</v>
      </c>
      <c r="J194" s="38" t="str">
        <f t="shared" si="6"/>
        <v/>
      </c>
      <c r="K194" s="9"/>
    </row>
    <row r="195" spans="1:11" x14ac:dyDescent="0.3">
      <c r="A195" s="9">
        <v>1500000015</v>
      </c>
      <c r="B195" s="9" t="s">
        <v>115</v>
      </c>
      <c r="C195" s="9"/>
      <c r="D195" s="9" t="s">
        <v>118</v>
      </c>
      <c r="E195" s="9" t="s">
        <v>29</v>
      </c>
      <c r="F195" s="9"/>
      <c r="G195" s="10">
        <v>43893</v>
      </c>
      <c r="H195" s="10">
        <v>43901</v>
      </c>
      <c r="I195" s="9">
        <f t="shared" ref="I195:I258" si="7">_xlfn.DAYS(H195,G195)</f>
        <v>8</v>
      </c>
      <c r="J195" s="38" t="str">
        <f t="shared" ref="J195:J258" si="8">IF(C195="","",_xlfn.NUMBERVALUE(2020-C195))</f>
        <v/>
      </c>
      <c r="K195" s="9"/>
    </row>
    <row r="196" spans="1:11" x14ac:dyDescent="0.3">
      <c r="A196" s="9">
        <v>1500000016</v>
      </c>
      <c r="B196" s="9" t="s">
        <v>115</v>
      </c>
      <c r="C196" s="9"/>
      <c r="D196" s="9" t="s">
        <v>118</v>
      </c>
      <c r="E196" s="9" t="s">
        <v>29</v>
      </c>
      <c r="F196" s="9"/>
      <c r="G196" s="10">
        <v>43894</v>
      </c>
      <c r="H196" s="10">
        <v>43930</v>
      </c>
      <c r="I196" s="9">
        <f t="shared" si="7"/>
        <v>36</v>
      </c>
      <c r="J196" s="38" t="str">
        <f t="shared" si="8"/>
        <v/>
      </c>
      <c r="K196" s="9"/>
    </row>
    <row r="197" spans="1:11" x14ac:dyDescent="0.3">
      <c r="A197" s="9">
        <v>1500000017</v>
      </c>
      <c r="B197" s="9" t="s">
        <v>116</v>
      </c>
      <c r="C197" s="9"/>
      <c r="D197" s="9" t="s">
        <v>118</v>
      </c>
      <c r="E197" s="9" t="s">
        <v>29</v>
      </c>
      <c r="F197" s="9"/>
      <c r="G197" s="10">
        <v>43894</v>
      </c>
      <c r="H197" s="10">
        <v>43916</v>
      </c>
      <c r="I197" s="9">
        <f t="shared" si="7"/>
        <v>22</v>
      </c>
      <c r="J197" s="38" t="str">
        <f t="shared" si="8"/>
        <v/>
      </c>
      <c r="K197" s="9"/>
    </row>
    <row r="198" spans="1:11" x14ac:dyDescent="0.3">
      <c r="A198" s="9">
        <v>1500000018</v>
      </c>
      <c r="B198" s="9" t="s">
        <v>115</v>
      </c>
      <c r="C198" s="9"/>
      <c r="D198" s="9" t="s">
        <v>118</v>
      </c>
      <c r="E198" s="9" t="s">
        <v>29</v>
      </c>
      <c r="F198" s="9"/>
      <c r="G198" s="10">
        <v>43894</v>
      </c>
      <c r="H198" s="10">
        <v>43919</v>
      </c>
      <c r="I198" s="9">
        <f t="shared" si="7"/>
        <v>25</v>
      </c>
      <c r="J198" s="38" t="str">
        <f t="shared" si="8"/>
        <v/>
      </c>
      <c r="K198" s="9"/>
    </row>
    <row r="199" spans="1:11" x14ac:dyDescent="0.3">
      <c r="A199" s="9">
        <v>1500000019</v>
      </c>
      <c r="B199" s="9" t="s">
        <v>116</v>
      </c>
      <c r="C199" s="9"/>
      <c r="D199" s="9" t="s">
        <v>118</v>
      </c>
      <c r="E199" s="9" t="s">
        <v>29</v>
      </c>
      <c r="F199" s="9"/>
      <c r="G199" s="10">
        <v>43901</v>
      </c>
      <c r="H199" s="10">
        <v>43953</v>
      </c>
      <c r="I199" s="9">
        <f t="shared" si="7"/>
        <v>52</v>
      </c>
      <c r="J199" s="38" t="str">
        <f t="shared" si="8"/>
        <v/>
      </c>
      <c r="K199" s="9"/>
    </row>
    <row r="200" spans="1:11" x14ac:dyDescent="0.3">
      <c r="A200" s="9">
        <v>1500000020</v>
      </c>
      <c r="B200" s="9" t="s">
        <v>115</v>
      </c>
      <c r="C200" s="9"/>
      <c r="D200" s="9" t="s">
        <v>118</v>
      </c>
      <c r="E200" s="9" t="s">
        <v>29</v>
      </c>
      <c r="F200" s="9"/>
      <c r="G200" s="10">
        <v>43901</v>
      </c>
      <c r="H200" s="10">
        <v>43918</v>
      </c>
      <c r="I200" s="9">
        <f t="shared" si="7"/>
        <v>17</v>
      </c>
      <c r="J200" s="38" t="str">
        <f t="shared" si="8"/>
        <v/>
      </c>
      <c r="K200" s="9"/>
    </row>
    <row r="201" spans="1:11" x14ac:dyDescent="0.3">
      <c r="A201" s="9">
        <v>1500000021</v>
      </c>
      <c r="B201" s="9" t="s">
        <v>116</v>
      </c>
      <c r="C201" s="9"/>
      <c r="D201" s="9" t="s">
        <v>118</v>
      </c>
      <c r="E201" s="9" t="s">
        <v>29</v>
      </c>
      <c r="F201" s="9"/>
      <c r="G201" s="10">
        <v>43902</v>
      </c>
      <c r="H201" s="10">
        <v>43918</v>
      </c>
      <c r="I201" s="9">
        <f t="shared" si="7"/>
        <v>16</v>
      </c>
      <c r="J201" s="38" t="str">
        <f t="shared" si="8"/>
        <v/>
      </c>
      <c r="K201" s="9"/>
    </row>
    <row r="202" spans="1:11" x14ac:dyDescent="0.3">
      <c r="A202" s="9">
        <v>1500000022</v>
      </c>
      <c r="B202" s="9" t="s">
        <v>116</v>
      </c>
      <c r="C202" s="9"/>
      <c r="D202" s="9" t="s">
        <v>118</v>
      </c>
      <c r="E202" s="9" t="s">
        <v>29</v>
      </c>
      <c r="F202" s="9"/>
      <c r="G202" s="10">
        <v>43902</v>
      </c>
      <c r="H202" s="10">
        <v>43916</v>
      </c>
      <c r="I202" s="9">
        <f t="shared" si="7"/>
        <v>14</v>
      </c>
      <c r="J202" s="38" t="str">
        <f t="shared" si="8"/>
        <v/>
      </c>
      <c r="K202" s="9"/>
    </row>
    <row r="203" spans="1:11" x14ac:dyDescent="0.3">
      <c r="A203" s="9">
        <v>1500000023</v>
      </c>
      <c r="B203" s="9" t="s">
        <v>115</v>
      </c>
      <c r="C203" s="9"/>
      <c r="D203" s="9" t="s">
        <v>118</v>
      </c>
      <c r="E203" s="9" t="s">
        <v>29</v>
      </c>
      <c r="F203" s="9"/>
      <c r="G203" s="10">
        <v>43911</v>
      </c>
      <c r="H203" s="10">
        <v>43943</v>
      </c>
      <c r="I203" s="9">
        <f t="shared" si="7"/>
        <v>32</v>
      </c>
      <c r="J203" s="38" t="str">
        <f t="shared" si="8"/>
        <v/>
      </c>
      <c r="K203" s="9"/>
    </row>
    <row r="204" spans="1:11" x14ac:dyDescent="0.3">
      <c r="A204" s="9">
        <v>1500000024</v>
      </c>
      <c r="B204" s="9" t="s">
        <v>116</v>
      </c>
      <c r="C204" s="9"/>
      <c r="D204" s="9" t="s">
        <v>118</v>
      </c>
      <c r="E204" s="9" t="s">
        <v>29</v>
      </c>
      <c r="F204" s="9"/>
      <c r="G204" s="10">
        <v>43911</v>
      </c>
      <c r="H204" s="10">
        <v>43946</v>
      </c>
      <c r="I204" s="9">
        <f t="shared" si="7"/>
        <v>35</v>
      </c>
      <c r="J204" s="38" t="str">
        <f t="shared" si="8"/>
        <v/>
      </c>
      <c r="K204" s="9"/>
    </row>
    <row r="205" spans="1:11" x14ac:dyDescent="0.3">
      <c r="A205" s="9">
        <v>1500000025</v>
      </c>
      <c r="B205" s="9" t="s">
        <v>115</v>
      </c>
      <c r="C205" s="9"/>
      <c r="D205" s="9" t="s">
        <v>118</v>
      </c>
      <c r="E205" s="9" t="s">
        <v>29</v>
      </c>
      <c r="F205" s="9"/>
      <c r="G205" s="10">
        <v>43914</v>
      </c>
      <c r="H205" s="10">
        <v>43932</v>
      </c>
      <c r="I205" s="9">
        <f t="shared" si="7"/>
        <v>18</v>
      </c>
      <c r="J205" s="38" t="str">
        <f t="shared" si="8"/>
        <v/>
      </c>
      <c r="K205" s="9"/>
    </row>
    <row r="206" spans="1:11" x14ac:dyDescent="0.3">
      <c r="A206" s="9">
        <v>1500000026</v>
      </c>
      <c r="B206" s="9" t="s">
        <v>116</v>
      </c>
      <c r="C206" s="9"/>
      <c r="D206" s="9" t="s">
        <v>118</v>
      </c>
      <c r="E206" s="9" t="s">
        <v>29</v>
      </c>
      <c r="F206" s="9"/>
      <c r="G206" s="10">
        <v>43914</v>
      </c>
      <c r="H206" s="10">
        <v>43952</v>
      </c>
      <c r="I206" s="9">
        <f t="shared" si="7"/>
        <v>38</v>
      </c>
      <c r="J206" s="38" t="str">
        <f t="shared" si="8"/>
        <v/>
      </c>
      <c r="K206" s="9"/>
    </row>
    <row r="207" spans="1:11" x14ac:dyDescent="0.3">
      <c r="A207" s="9">
        <v>1500000027</v>
      </c>
      <c r="B207" s="9" t="s">
        <v>116</v>
      </c>
      <c r="C207" s="9"/>
      <c r="D207" s="9" t="s">
        <v>118</v>
      </c>
      <c r="E207" s="9" t="s">
        <v>29</v>
      </c>
      <c r="F207" s="9"/>
      <c r="G207" s="10">
        <v>43914</v>
      </c>
      <c r="H207" s="10">
        <v>43926</v>
      </c>
      <c r="I207" s="9">
        <f t="shared" si="7"/>
        <v>12</v>
      </c>
      <c r="J207" s="38" t="str">
        <f t="shared" si="8"/>
        <v/>
      </c>
      <c r="K207" s="9"/>
    </row>
    <row r="208" spans="1:11" x14ac:dyDescent="0.3">
      <c r="A208" s="9">
        <v>1500000028</v>
      </c>
      <c r="B208" s="9" t="s">
        <v>115</v>
      </c>
      <c r="C208" s="9"/>
      <c r="D208" s="9" t="s">
        <v>118</v>
      </c>
      <c r="E208" s="9" t="s">
        <v>29</v>
      </c>
      <c r="F208" s="9"/>
      <c r="G208" s="10">
        <v>43915</v>
      </c>
      <c r="H208" s="10">
        <v>43946</v>
      </c>
      <c r="I208" s="9">
        <f t="shared" si="7"/>
        <v>31</v>
      </c>
      <c r="J208" s="38" t="str">
        <f t="shared" si="8"/>
        <v/>
      </c>
      <c r="K208" s="9"/>
    </row>
    <row r="209" spans="1:11" x14ac:dyDescent="0.3">
      <c r="A209" s="9">
        <v>1500000029</v>
      </c>
      <c r="B209" s="9" t="s">
        <v>115</v>
      </c>
      <c r="C209" s="9"/>
      <c r="D209" s="9" t="s">
        <v>118</v>
      </c>
      <c r="E209" s="9" t="s">
        <v>29</v>
      </c>
      <c r="F209" s="9"/>
      <c r="G209" s="10">
        <v>43915</v>
      </c>
      <c r="H209" s="10">
        <v>43927</v>
      </c>
      <c r="I209" s="9">
        <f t="shared" si="7"/>
        <v>12</v>
      </c>
      <c r="J209" s="38" t="str">
        <f t="shared" si="8"/>
        <v/>
      </c>
      <c r="K209" s="9"/>
    </row>
    <row r="210" spans="1:11" x14ac:dyDescent="0.3">
      <c r="A210" s="9">
        <v>1500000030</v>
      </c>
      <c r="B210" s="9" t="s">
        <v>116</v>
      </c>
      <c r="C210" s="9"/>
      <c r="D210" s="9" t="s">
        <v>118</v>
      </c>
      <c r="E210" s="9" t="s">
        <v>29</v>
      </c>
      <c r="F210" s="9"/>
      <c r="G210" s="10">
        <v>43915</v>
      </c>
      <c r="H210" s="10">
        <v>43945</v>
      </c>
      <c r="I210" s="9">
        <f t="shared" si="7"/>
        <v>30</v>
      </c>
      <c r="J210" s="38" t="str">
        <f t="shared" si="8"/>
        <v/>
      </c>
      <c r="K210" s="9"/>
    </row>
    <row r="211" spans="1:11" x14ac:dyDescent="0.3">
      <c r="A211" s="9">
        <v>1500000031</v>
      </c>
      <c r="B211" s="9" t="s">
        <v>116</v>
      </c>
      <c r="C211" s="9"/>
      <c r="D211" s="9" t="s">
        <v>118</v>
      </c>
      <c r="E211" s="9" t="s">
        <v>29</v>
      </c>
      <c r="F211" s="9"/>
      <c r="G211" s="10">
        <v>43916</v>
      </c>
      <c r="H211" s="10">
        <v>43956</v>
      </c>
      <c r="I211" s="9">
        <f t="shared" si="7"/>
        <v>40</v>
      </c>
      <c r="J211" s="38" t="str">
        <f t="shared" si="8"/>
        <v/>
      </c>
      <c r="K211" s="9"/>
    </row>
    <row r="212" spans="1:11" x14ac:dyDescent="0.3">
      <c r="A212" s="9">
        <v>1500000032</v>
      </c>
      <c r="B212" s="9" t="s">
        <v>115</v>
      </c>
      <c r="C212" s="9"/>
      <c r="D212" s="9" t="s">
        <v>118</v>
      </c>
      <c r="E212" s="9" t="s">
        <v>29</v>
      </c>
      <c r="F212" s="9"/>
      <c r="G212" s="10">
        <v>43918</v>
      </c>
      <c r="H212" s="10">
        <v>43931</v>
      </c>
      <c r="I212" s="9">
        <f t="shared" si="7"/>
        <v>13</v>
      </c>
      <c r="J212" s="38" t="str">
        <f t="shared" si="8"/>
        <v/>
      </c>
      <c r="K212" s="9"/>
    </row>
    <row r="213" spans="1:11" x14ac:dyDescent="0.3">
      <c r="A213" s="9">
        <v>1500000033</v>
      </c>
      <c r="B213" s="9" t="s">
        <v>116</v>
      </c>
      <c r="C213" s="9"/>
      <c r="D213" s="9" t="s">
        <v>118</v>
      </c>
      <c r="E213" s="9" t="s">
        <v>29</v>
      </c>
      <c r="F213" s="9"/>
      <c r="G213" s="10">
        <v>43918</v>
      </c>
      <c r="H213" s="10">
        <v>43943</v>
      </c>
      <c r="I213" s="9">
        <f t="shared" si="7"/>
        <v>25</v>
      </c>
      <c r="J213" s="38" t="str">
        <f t="shared" si="8"/>
        <v/>
      </c>
      <c r="K213" s="9"/>
    </row>
    <row r="214" spans="1:11" x14ac:dyDescent="0.3">
      <c r="A214" s="9">
        <v>1500000034</v>
      </c>
      <c r="B214" s="9" t="s">
        <v>116</v>
      </c>
      <c r="C214" s="9"/>
      <c r="D214" s="9" t="s">
        <v>118</v>
      </c>
      <c r="E214" s="9" t="s">
        <v>29</v>
      </c>
      <c r="F214" s="9"/>
      <c r="G214" s="10">
        <v>43918</v>
      </c>
      <c r="H214" s="10">
        <v>43930</v>
      </c>
      <c r="I214" s="9">
        <f t="shared" si="7"/>
        <v>12</v>
      </c>
      <c r="J214" s="38" t="str">
        <f t="shared" si="8"/>
        <v/>
      </c>
      <c r="K214" s="9"/>
    </row>
    <row r="215" spans="1:11" x14ac:dyDescent="0.3">
      <c r="A215" s="9">
        <v>1500000035</v>
      </c>
      <c r="B215" s="9" t="s">
        <v>116</v>
      </c>
      <c r="C215" s="9"/>
      <c r="D215" s="9" t="s">
        <v>118</v>
      </c>
      <c r="E215" s="9" t="s">
        <v>29</v>
      </c>
      <c r="F215" s="9"/>
      <c r="G215" s="10">
        <v>43920</v>
      </c>
      <c r="H215" s="10">
        <v>43936</v>
      </c>
      <c r="I215" s="9">
        <f t="shared" si="7"/>
        <v>16</v>
      </c>
      <c r="J215" s="38" t="str">
        <f t="shared" si="8"/>
        <v/>
      </c>
      <c r="K215" s="9"/>
    </row>
    <row r="216" spans="1:11" x14ac:dyDescent="0.3">
      <c r="A216" s="9">
        <v>1500000036</v>
      </c>
      <c r="B216" s="9" t="s">
        <v>115</v>
      </c>
      <c r="C216" s="9"/>
      <c r="D216" s="9" t="s">
        <v>118</v>
      </c>
      <c r="E216" s="9" t="s">
        <v>29</v>
      </c>
      <c r="F216" s="9"/>
      <c r="G216" s="10">
        <v>43920</v>
      </c>
      <c r="H216" s="10">
        <v>43942</v>
      </c>
      <c r="I216" s="9">
        <f t="shared" si="7"/>
        <v>22</v>
      </c>
      <c r="J216" s="38" t="str">
        <f t="shared" si="8"/>
        <v/>
      </c>
      <c r="K216" s="9"/>
    </row>
    <row r="217" spans="1:11" x14ac:dyDescent="0.3">
      <c r="A217" s="9">
        <v>1500000037</v>
      </c>
      <c r="B217" s="9" t="s">
        <v>115</v>
      </c>
      <c r="C217" s="9"/>
      <c r="D217" s="9" t="s">
        <v>118</v>
      </c>
      <c r="E217" s="9" t="s">
        <v>29</v>
      </c>
      <c r="F217" s="9"/>
      <c r="G217" s="10">
        <v>43956</v>
      </c>
      <c r="H217" s="10">
        <v>43964</v>
      </c>
      <c r="I217" s="9">
        <f t="shared" si="7"/>
        <v>8</v>
      </c>
      <c r="J217" s="38" t="str">
        <f t="shared" si="8"/>
        <v/>
      </c>
      <c r="K217" s="9"/>
    </row>
    <row r="218" spans="1:11" x14ac:dyDescent="0.3">
      <c r="A218" s="9">
        <v>1500000038</v>
      </c>
      <c r="B218" s="9" t="s">
        <v>116</v>
      </c>
      <c r="C218" s="9"/>
      <c r="D218" s="9" t="s">
        <v>118</v>
      </c>
      <c r="E218" s="9" t="s">
        <v>29</v>
      </c>
      <c r="F218" s="9"/>
      <c r="G218" s="10">
        <v>43926</v>
      </c>
      <c r="H218" s="10">
        <v>43944</v>
      </c>
      <c r="I218" s="9">
        <f t="shared" si="7"/>
        <v>18</v>
      </c>
      <c r="J218" s="38" t="str">
        <f t="shared" si="8"/>
        <v/>
      </c>
      <c r="K218" s="9"/>
    </row>
    <row r="219" spans="1:11" x14ac:dyDescent="0.3">
      <c r="A219" s="9">
        <v>1500000039</v>
      </c>
      <c r="B219" s="9" t="s">
        <v>116</v>
      </c>
      <c r="C219" s="9"/>
      <c r="D219" s="9" t="s">
        <v>118</v>
      </c>
      <c r="E219" s="9" t="s">
        <v>29</v>
      </c>
      <c r="F219" s="9"/>
      <c r="G219" s="10">
        <v>43926</v>
      </c>
      <c r="H219" s="10">
        <v>43948</v>
      </c>
      <c r="I219" s="9">
        <f t="shared" si="7"/>
        <v>22</v>
      </c>
      <c r="J219" s="38" t="str">
        <f t="shared" si="8"/>
        <v/>
      </c>
      <c r="K219" s="9"/>
    </row>
    <row r="220" spans="1:11" x14ac:dyDescent="0.3">
      <c r="A220" s="9">
        <v>1500000040</v>
      </c>
      <c r="B220" s="9" t="s">
        <v>115</v>
      </c>
      <c r="C220" s="9"/>
      <c r="D220" s="9" t="s">
        <v>118</v>
      </c>
      <c r="E220" s="9" t="s">
        <v>29</v>
      </c>
      <c r="F220" s="9"/>
      <c r="G220" s="10">
        <v>43942</v>
      </c>
      <c r="H220" s="10">
        <v>43957</v>
      </c>
      <c r="I220" s="9">
        <f t="shared" si="7"/>
        <v>15</v>
      </c>
      <c r="J220" s="38" t="str">
        <f t="shared" si="8"/>
        <v/>
      </c>
      <c r="K220" s="9"/>
    </row>
    <row r="221" spans="1:11" x14ac:dyDescent="0.3">
      <c r="A221" s="9">
        <v>1500000041</v>
      </c>
      <c r="B221" s="9" t="s">
        <v>116</v>
      </c>
      <c r="C221" s="9"/>
      <c r="D221" s="9" t="s">
        <v>118</v>
      </c>
      <c r="E221" s="9" t="s">
        <v>29</v>
      </c>
      <c r="F221" s="9"/>
      <c r="G221" s="10">
        <v>43957</v>
      </c>
      <c r="H221" s="10">
        <v>43973</v>
      </c>
      <c r="I221" s="9">
        <f t="shared" si="7"/>
        <v>16</v>
      </c>
      <c r="J221" s="38" t="str">
        <f t="shared" si="8"/>
        <v/>
      </c>
      <c r="K221" s="9"/>
    </row>
    <row r="222" spans="1:11" x14ac:dyDescent="0.3">
      <c r="A222" s="9">
        <v>1500000042</v>
      </c>
      <c r="B222" s="9" t="s">
        <v>115</v>
      </c>
      <c r="C222" s="9"/>
      <c r="D222" s="9" t="s">
        <v>118</v>
      </c>
      <c r="E222" s="9" t="s">
        <v>29</v>
      </c>
      <c r="F222" s="9"/>
      <c r="G222" s="10">
        <v>43962</v>
      </c>
      <c r="H222" s="10">
        <v>43978</v>
      </c>
      <c r="I222" s="9">
        <f t="shared" si="7"/>
        <v>16</v>
      </c>
      <c r="J222" s="38" t="str">
        <f t="shared" si="8"/>
        <v/>
      </c>
      <c r="K222" s="9"/>
    </row>
    <row r="223" spans="1:11" x14ac:dyDescent="0.3">
      <c r="A223" s="9">
        <v>1500000043</v>
      </c>
      <c r="B223" s="9" t="s">
        <v>115</v>
      </c>
      <c r="C223" s="9"/>
      <c r="D223" s="9" t="s">
        <v>118</v>
      </c>
      <c r="E223" s="9" t="s">
        <v>29</v>
      </c>
      <c r="F223" s="9"/>
      <c r="G223" s="10">
        <v>43962</v>
      </c>
      <c r="H223" s="10">
        <v>43978</v>
      </c>
      <c r="I223" s="9">
        <f t="shared" si="7"/>
        <v>16</v>
      </c>
      <c r="J223" s="38" t="str">
        <f t="shared" si="8"/>
        <v/>
      </c>
      <c r="K223" s="9"/>
    </row>
    <row r="224" spans="1:11" x14ac:dyDescent="0.3">
      <c r="A224" s="9">
        <v>1600000001</v>
      </c>
      <c r="B224" s="9" t="s">
        <v>116</v>
      </c>
      <c r="C224" s="9">
        <v>1992</v>
      </c>
      <c r="D224" s="9" t="s">
        <v>118</v>
      </c>
      <c r="E224" s="9" t="s">
        <v>30</v>
      </c>
      <c r="F224" s="9"/>
      <c r="G224" s="10">
        <v>43883</v>
      </c>
      <c r="H224" s="10">
        <v>43906</v>
      </c>
      <c r="I224" s="9">
        <f t="shared" si="7"/>
        <v>23</v>
      </c>
      <c r="J224" s="38">
        <f t="shared" si="8"/>
        <v>28</v>
      </c>
      <c r="K224" s="9"/>
    </row>
    <row r="225" spans="1:11" x14ac:dyDescent="0.3">
      <c r="A225" s="9">
        <v>1600000002</v>
      </c>
      <c r="B225" s="9" t="s">
        <v>116</v>
      </c>
      <c r="C225" s="9">
        <v>1971</v>
      </c>
      <c r="D225" s="9" t="s">
        <v>118</v>
      </c>
      <c r="E225" s="9" t="s">
        <v>30</v>
      </c>
      <c r="F225" s="9"/>
      <c r="G225" s="10">
        <v>43885</v>
      </c>
      <c r="H225" s="10">
        <v>43907</v>
      </c>
      <c r="I225" s="9">
        <f t="shared" si="7"/>
        <v>22</v>
      </c>
      <c r="J225" s="38">
        <f t="shared" si="8"/>
        <v>49</v>
      </c>
      <c r="K225" s="9"/>
    </row>
    <row r="226" spans="1:11" x14ac:dyDescent="0.3">
      <c r="A226" s="9">
        <v>1600000003</v>
      </c>
      <c r="B226" s="9" t="s">
        <v>115</v>
      </c>
      <c r="C226" s="9">
        <v>1992</v>
      </c>
      <c r="D226" s="9" t="s">
        <v>118</v>
      </c>
      <c r="E226" s="9" t="s">
        <v>30</v>
      </c>
      <c r="F226" s="9"/>
      <c r="G226" s="10">
        <v>43886</v>
      </c>
      <c r="H226" s="10">
        <v>43904</v>
      </c>
      <c r="I226" s="9">
        <f t="shared" si="7"/>
        <v>18</v>
      </c>
      <c r="J226" s="38">
        <f t="shared" si="8"/>
        <v>28</v>
      </c>
      <c r="K226" s="9"/>
    </row>
    <row r="227" spans="1:11" x14ac:dyDescent="0.3">
      <c r="A227" s="9">
        <v>1600000004</v>
      </c>
      <c r="B227" s="9" t="s">
        <v>116</v>
      </c>
      <c r="C227" s="9">
        <v>1958</v>
      </c>
      <c r="D227" s="9" t="s">
        <v>118</v>
      </c>
      <c r="E227" s="9" t="s">
        <v>30</v>
      </c>
      <c r="F227" s="9"/>
      <c r="G227" s="10">
        <v>43886</v>
      </c>
      <c r="H227" s="10">
        <v>43927</v>
      </c>
      <c r="I227" s="9">
        <f t="shared" si="7"/>
        <v>41</v>
      </c>
      <c r="J227" s="38">
        <f t="shared" si="8"/>
        <v>62</v>
      </c>
      <c r="K227" s="9"/>
    </row>
    <row r="228" spans="1:11" x14ac:dyDescent="0.3">
      <c r="A228" s="9">
        <v>1600000005</v>
      </c>
      <c r="B228" s="9" t="s">
        <v>115</v>
      </c>
      <c r="C228" s="9">
        <v>1999</v>
      </c>
      <c r="D228" s="9" t="s">
        <v>118</v>
      </c>
      <c r="E228" s="9" t="s">
        <v>30</v>
      </c>
      <c r="F228" s="9"/>
      <c r="G228" s="10">
        <v>43887</v>
      </c>
      <c r="H228" s="10">
        <v>43900</v>
      </c>
      <c r="I228" s="9">
        <f t="shared" si="7"/>
        <v>13</v>
      </c>
      <c r="J228" s="38">
        <f t="shared" si="8"/>
        <v>21</v>
      </c>
      <c r="K228" s="9"/>
    </row>
    <row r="229" spans="1:11" x14ac:dyDescent="0.3">
      <c r="A229" s="9">
        <v>1600000006</v>
      </c>
      <c r="B229" s="9" t="s">
        <v>116</v>
      </c>
      <c r="C229" s="9">
        <v>1947</v>
      </c>
      <c r="D229" s="9" t="s">
        <v>118</v>
      </c>
      <c r="E229" s="9" t="s">
        <v>30</v>
      </c>
      <c r="F229" s="9"/>
      <c r="G229" s="10">
        <v>43888</v>
      </c>
      <c r="H229" s="10">
        <v>43915</v>
      </c>
      <c r="I229" s="9">
        <f t="shared" si="7"/>
        <v>27</v>
      </c>
      <c r="J229" s="38">
        <f t="shared" si="8"/>
        <v>73</v>
      </c>
      <c r="K229" s="9"/>
    </row>
    <row r="230" spans="1:11" x14ac:dyDescent="0.3">
      <c r="A230" s="9">
        <v>1600000007</v>
      </c>
      <c r="B230" s="9" t="s">
        <v>116</v>
      </c>
      <c r="C230" s="9">
        <v>1997</v>
      </c>
      <c r="D230" s="9" t="s">
        <v>118</v>
      </c>
      <c r="E230" s="9" t="s">
        <v>30</v>
      </c>
      <c r="F230" s="9"/>
      <c r="G230" s="10">
        <v>43917</v>
      </c>
      <c r="H230" s="10">
        <v>43966</v>
      </c>
      <c r="I230" s="9">
        <f t="shared" si="7"/>
        <v>49</v>
      </c>
      <c r="J230" s="38">
        <f t="shared" si="8"/>
        <v>23</v>
      </c>
      <c r="K230" s="9"/>
    </row>
    <row r="231" spans="1:11" x14ac:dyDescent="0.3">
      <c r="A231" s="9">
        <v>1600000008</v>
      </c>
      <c r="B231" s="9" t="s">
        <v>116</v>
      </c>
      <c r="C231" s="9">
        <v>1964</v>
      </c>
      <c r="D231" s="9" t="s">
        <v>118</v>
      </c>
      <c r="E231" s="9" t="s">
        <v>30</v>
      </c>
      <c r="F231" s="9"/>
      <c r="G231" s="10">
        <v>43888</v>
      </c>
      <c r="H231" s="10">
        <v>43912</v>
      </c>
      <c r="I231" s="9">
        <f t="shared" si="7"/>
        <v>24</v>
      </c>
      <c r="J231" s="38">
        <f t="shared" si="8"/>
        <v>56</v>
      </c>
      <c r="K231" s="9"/>
    </row>
    <row r="232" spans="1:11" x14ac:dyDescent="0.3">
      <c r="A232" s="9">
        <v>1600000009</v>
      </c>
      <c r="B232" s="9" t="s">
        <v>115</v>
      </c>
      <c r="C232" s="9">
        <v>2001</v>
      </c>
      <c r="D232" s="9" t="s">
        <v>118</v>
      </c>
      <c r="E232" s="9" t="s">
        <v>30</v>
      </c>
      <c r="F232" s="9"/>
      <c r="G232" s="10">
        <v>43888</v>
      </c>
      <c r="H232" s="10">
        <v>43895</v>
      </c>
      <c r="I232" s="9">
        <f t="shared" si="7"/>
        <v>7</v>
      </c>
      <c r="J232" s="38">
        <f t="shared" si="8"/>
        <v>19</v>
      </c>
      <c r="K232" s="9"/>
    </row>
    <row r="233" spans="1:11" x14ac:dyDescent="0.3">
      <c r="A233" s="9">
        <v>1600000010</v>
      </c>
      <c r="B233" s="9" t="s">
        <v>115</v>
      </c>
      <c r="C233" s="9">
        <v>2000</v>
      </c>
      <c r="D233" s="9" t="s">
        <v>118</v>
      </c>
      <c r="E233" s="9" t="s">
        <v>30</v>
      </c>
      <c r="F233" s="9"/>
      <c r="G233" s="10">
        <v>43888</v>
      </c>
      <c r="H233" s="10">
        <v>43903</v>
      </c>
      <c r="I233" s="9">
        <f t="shared" si="7"/>
        <v>15</v>
      </c>
      <c r="J233" s="38">
        <f t="shared" si="8"/>
        <v>20</v>
      </c>
      <c r="K233" s="9"/>
    </row>
    <row r="234" spans="1:11" x14ac:dyDescent="0.3">
      <c r="A234" s="9">
        <v>1600000011</v>
      </c>
      <c r="B234" s="9" t="s">
        <v>115</v>
      </c>
      <c r="C234" s="9">
        <v>1983</v>
      </c>
      <c r="D234" s="9" t="s">
        <v>118</v>
      </c>
      <c r="E234" s="9" t="s">
        <v>30</v>
      </c>
      <c r="F234" s="9"/>
      <c r="G234" s="10">
        <v>43888</v>
      </c>
      <c r="H234" s="10">
        <v>43903</v>
      </c>
      <c r="I234" s="9">
        <f t="shared" si="7"/>
        <v>15</v>
      </c>
      <c r="J234" s="38">
        <f t="shared" si="8"/>
        <v>37</v>
      </c>
      <c r="K234" s="9"/>
    </row>
    <row r="235" spans="1:11" x14ac:dyDescent="0.3">
      <c r="A235" s="9">
        <v>1600000012</v>
      </c>
      <c r="B235" s="9" t="s">
        <v>116</v>
      </c>
      <c r="C235" s="9">
        <v>1995</v>
      </c>
      <c r="D235" s="9" t="s">
        <v>118</v>
      </c>
      <c r="E235" s="9" t="s">
        <v>30</v>
      </c>
      <c r="F235" s="9"/>
      <c r="G235" s="10">
        <v>43889</v>
      </c>
      <c r="H235" s="10">
        <v>43905</v>
      </c>
      <c r="I235" s="9">
        <f t="shared" si="7"/>
        <v>16</v>
      </c>
      <c r="J235" s="38">
        <f t="shared" si="8"/>
        <v>25</v>
      </c>
      <c r="K235" s="9"/>
    </row>
    <row r="236" spans="1:11" x14ac:dyDescent="0.3">
      <c r="A236" s="9">
        <v>1600000013</v>
      </c>
      <c r="B236" s="9" t="s">
        <v>115</v>
      </c>
      <c r="C236" s="9">
        <v>1967</v>
      </c>
      <c r="D236" s="9" t="s">
        <v>118</v>
      </c>
      <c r="E236" s="9" t="s">
        <v>30</v>
      </c>
      <c r="F236" s="9"/>
      <c r="G236" s="10">
        <v>43889</v>
      </c>
      <c r="H236" s="10">
        <v>43904</v>
      </c>
      <c r="I236" s="9">
        <f t="shared" si="7"/>
        <v>15</v>
      </c>
      <c r="J236" s="38">
        <f t="shared" si="8"/>
        <v>53</v>
      </c>
      <c r="K236" s="9"/>
    </row>
    <row r="237" spans="1:11" x14ac:dyDescent="0.3">
      <c r="A237" s="9">
        <v>1600000014</v>
      </c>
      <c r="B237" s="9" t="s">
        <v>115</v>
      </c>
      <c r="C237" s="9">
        <v>1993</v>
      </c>
      <c r="D237" s="9" t="s">
        <v>118</v>
      </c>
      <c r="E237" s="9" t="s">
        <v>30</v>
      </c>
      <c r="F237" s="9"/>
      <c r="G237" s="10">
        <v>43889</v>
      </c>
      <c r="H237" s="10">
        <v>43911</v>
      </c>
      <c r="I237" s="9">
        <f t="shared" si="7"/>
        <v>22</v>
      </c>
      <c r="J237" s="38">
        <f t="shared" si="8"/>
        <v>27</v>
      </c>
      <c r="K237" s="9"/>
    </row>
    <row r="238" spans="1:11" x14ac:dyDescent="0.3">
      <c r="A238" s="9">
        <v>1600000016</v>
      </c>
      <c r="B238" s="9" t="s">
        <v>116</v>
      </c>
      <c r="C238" s="9">
        <v>1980</v>
      </c>
      <c r="D238" s="9" t="s">
        <v>118</v>
      </c>
      <c r="E238" s="9" t="s">
        <v>30</v>
      </c>
      <c r="F238" s="9"/>
      <c r="G238" s="10">
        <v>43889</v>
      </c>
      <c r="H238" s="10">
        <v>43901</v>
      </c>
      <c r="I238" s="9">
        <f t="shared" si="7"/>
        <v>12</v>
      </c>
      <c r="J238" s="38">
        <f t="shared" si="8"/>
        <v>40</v>
      </c>
      <c r="K238" s="9"/>
    </row>
    <row r="239" spans="1:11" x14ac:dyDescent="0.3">
      <c r="A239" s="9">
        <v>1600000017</v>
      </c>
      <c r="B239" s="9" t="s">
        <v>116</v>
      </c>
      <c r="C239" s="9">
        <v>1993</v>
      </c>
      <c r="D239" s="9" t="s">
        <v>118</v>
      </c>
      <c r="E239" s="9" t="s">
        <v>30</v>
      </c>
      <c r="F239" s="9"/>
      <c r="G239" s="10">
        <v>43889</v>
      </c>
      <c r="H239" s="10">
        <v>43914</v>
      </c>
      <c r="I239" s="9">
        <f t="shared" si="7"/>
        <v>25</v>
      </c>
      <c r="J239" s="38">
        <f t="shared" si="8"/>
        <v>27</v>
      </c>
      <c r="K239" s="9"/>
    </row>
    <row r="240" spans="1:11" x14ac:dyDescent="0.3">
      <c r="A240" s="9">
        <v>1600000018</v>
      </c>
      <c r="B240" s="9" t="s">
        <v>116</v>
      </c>
      <c r="C240" s="9">
        <v>1973</v>
      </c>
      <c r="D240" s="9" t="s">
        <v>118</v>
      </c>
      <c r="E240" s="9" t="s">
        <v>30</v>
      </c>
      <c r="F240" s="9"/>
      <c r="G240" s="10">
        <v>43891</v>
      </c>
      <c r="H240" s="10">
        <v>43912</v>
      </c>
      <c r="I240" s="9">
        <f t="shared" si="7"/>
        <v>21</v>
      </c>
      <c r="J240" s="38">
        <f t="shared" si="8"/>
        <v>47</v>
      </c>
      <c r="K240" s="9"/>
    </row>
    <row r="241" spans="1:11" x14ac:dyDescent="0.3">
      <c r="A241" s="9">
        <v>1600000019</v>
      </c>
      <c r="B241" s="9" t="s">
        <v>115</v>
      </c>
      <c r="C241" s="9">
        <v>1948</v>
      </c>
      <c r="D241" s="9" t="s">
        <v>118</v>
      </c>
      <c r="E241" s="9" t="s">
        <v>30</v>
      </c>
      <c r="F241" s="9"/>
      <c r="G241" s="10">
        <v>43891</v>
      </c>
      <c r="H241" s="10">
        <v>43925</v>
      </c>
      <c r="I241" s="9">
        <f t="shared" si="7"/>
        <v>34</v>
      </c>
      <c r="J241" s="38">
        <f t="shared" si="8"/>
        <v>72</v>
      </c>
      <c r="K241" s="9"/>
    </row>
    <row r="242" spans="1:11" x14ac:dyDescent="0.3">
      <c r="A242" s="9">
        <v>1600000020</v>
      </c>
      <c r="B242" s="9" t="s">
        <v>116</v>
      </c>
      <c r="C242" s="9">
        <v>1952</v>
      </c>
      <c r="D242" s="9" t="s">
        <v>118</v>
      </c>
      <c r="E242" s="9" t="s">
        <v>30</v>
      </c>
      <c r="F242" s="9"/>
      <c r="G242" s="10">
        <v>43891</v>
      </c>
      <c r="H242" s="10">
        <v>43925</v>
      </c>
      <c r="I242" s="9">
        <f t="shared" si="7"/>
        <v>34</v>
      </c>
      <c r="J242" s="38">
        <f t="shared" si="8"/>
        <v>68</v>
      </c>
      <c r="K242" s="9"/>
    </row>
    <row r="243" spans="1:11" x14ac:dyDescent="0.3">
      <c r="A243" s="9">
        <v>1600000021</v>
      </c>
      <c r="B243" s="9" t="s">
        <v>116</v>
      </c>
      <c r="C243" s="9">
        <v>1964</v>
      </c>
      <c r="D243" s="9" t="s">
        <v>118</v>
      </c>
      <c r="E243" s="9" t="s">
        <v>30</v>
      </c>
      <c r="F243" s="9"/>
      <c r="G243" s="10">
        <v>43893</v>
      </c>
      <c r="H243" s="10">
        <v>43909</v>
      </c>
      <c r="I243" s="9">
        <f t="shared" si="7"/>
        <v>16</v>
      </c>
      <c r="J243" s="38">
        <f t="shared" si="8"/>
        <v>56</v>
      </c>
      <c r="K243" s="9"/>
    </row>
    <row r="244" spans="1:11" x14ac:dyDescent="0.3">
      <c r="A244" s="9">
        <v>1600000022</v>
      </c>
      <c r="B244" s="9" t="s">
        <v>115</v>
      </c>
      <c r="C244" s="9">
        <v>1962</v>
      </c>
      <c r="D244" s="9" t="s">
        <v>118</v>
      </c>
      <c r="E244" s="9" t="s">
        <v>30</v>
      </c>
      <c r="F244" s="9"/>
      <c r="G244" s="10">
        <v>43893</v>
      </c>
      <c r="H244" s="10">
        <v>43912</v>
      </c>
      <c r="I244" s="9">
        <f t="shared" si="7"/>
        <v>19</v>
      </c>
      <c r="J244" s="38">
        <f t="shared" si="8"/>
        <v>58</v>
      </c>
      <c r="K244" s="9"/>
    </row>
    <row r="245" spans="1:11" x14ac:dyDescent="0.3">
      <c r="A245" s="9">
        <v>1600000023</v>
      </c>
      <c r="B245" s="9" t="s">
        <v>116</v>
      </c>
      <c r="C245" s="9">
        <v>1990</v>
      </c>
      <c r="D245" s="9" t="s">
        <v>118</v>
      </c>
      <c r="E245" s="9" t="s">
        <v>30</v>
      </c>
      <c r="F245" s="9"/>
      <c r="G245" s="10">
        <v>43932</v>
      </c>
      <c r="H245" s="10">
        <v>43941</v>
      </c>
      <c r="I245" s="9">
        <f t="shared" si="7"/>
        <v>9</v>
      </c>
      <c r="J245" s="38">
        <f t="shared" si="8"/>
        <v>30</v>
      </c>
      <c r="K245" s="9"/>
    </row>
    <row r="246" spans="1:11" x14ac:dyDescent="0.3">
      <c r="A246" s="9">
        <v>1600000024</v>
      </c>
      <c r="B246" s="9" t="s">
        <v>116</v>
      </c>
      <c r="C246" s="9">
        <v>1985</v>
      </c>
      <c r="D246" s="9" t="s">
        <v>118</v>
      </c>
      <c r="E246" s="9" t="s">
        <v>30</v>
      </c>
      <c r="F246" s="9"/>
      <c r="G246" s="10">
        <v>43897</v>
      </c>
      <c r="H246" s="10">
        <v>43924</v>
      </c>
      <c r="I246" s="9">
        <f t="shared" si="7"/>
        <v>27</v>
      </c>
      <c r="J246" s="38">
        <f t="shared" si="8"/>
        <v>35</v>
      </c>
      <c r="K246" s="9"/>
    </row>
    <row r="247" spans="1:11" x14ac:dyDescent="0.3">
      <c r="A247" s="9">
        <v>1600000025</v>
      </c>
      <c r="B247" s="9" t="s">
        <v>115</v>
      </c>
      <c r="C247" s="9">
        <v>1997</v>
      </c>
      <c r="D247" s="9" t="s">
        <v>118</v>
      </c>
      <c r="E247" s="9" t="s">
        <v>30</v>
      </c>
      <c r="F247" s="9"/>
      <c r="G247" s="10">
        <v>43900</v>
      </c>
      <c r="H247" s="10">
        <v>43909</v>
      </c>
      <c r="I247" s="9">
        <f t="shared" si="7"/>
        <v>9</v>
      </c>
      <c r="J247" s="38">
        <f t="shared" si="8"/>
        <v>23</v>
      </c>
      <c r="K247" s="9"/>
    </row>
    <row r="248" spans="1:11" x14ac:dyDescent="0.3">
      <c r="A248" s="9">
        <v>1600000026</v>
      </c>
      <c r="B248" s="9" t="s">
        <v>115</v>
      </c>
      <c r="C248" s="9">
        <v>1960</v>
      </c>
      <c r="D248" s="9" t="s">
        <v>118</v>
      </c>
      <c r="E248" s="9" t="s">
        <v>30</v>
      </c>
      <c r="F248" s="9"/>
      <c r="G248" s="10">
        <v>43902</v>
      </c>
      <c r="H248" s="10">
        <v>43922</v>
      </c>
      <c r="I248" s="9">
        <f t="shared" si="7"/>
        <v>20</v>
      </c>
      <c r="J248" s="38">
        <f t="shared" si="8"/>
        <v>60</v>
      </c>
      <c r="K248" s="9"/>
    </row>
    <row r="249" spans="1:11" x14ac:dyDescent="0.3">
      <c r="A249" s="9">
        <v>1600000027</v>
      </c>
      <c r="B249" s="9" t="s">
        <v>116</v>
      </c>
      <c r="C249" s="9">
        <v>1986</v>
      </c>
      <c r="D249" s="9" t="s">
        <v>118</v>
      </c>
      <c r="E249" s="9" t="s">
        <v>30</v>
      </c>
      <c r="F249" s="9"/>
      <c r="G249" s="10">
        <v>43902</v>
      </c>
      <c r="H249" s="10">
        <v>43921</v>
      </c>
      <c r="I249" s="9">
        <f t="shared" si="7"/>
        <v>19</v>
      </c>
      <c r="J249" s="38">
        <f t="shared" si="8"/>
        <v>34</v>
      </c>
      <c r="K249" s="9"/>
    </row>
    <row r="250" spans="1:11" x14ac:dyDescent="0.3">
      <c r="A250" s="9">
        <v>1600000028</v>
      </c>
      <c r="B250" s="9" t="s">
        <v>116</v>
      </c>
      <c r="C250" s="9">
        <v>1963</v>
      </c>
      <c r="D250" s="9" t="s">
        <v>118</v>
      </c>
      <c r="E250" s="9" t="s">
        <v>30</v>
      </c>
      <c r="F250" s="9"/>
      <c r="G250" s="10">
        <v>43904</v>
      </c>
      <c r="H250" s="10">
        <v>43936</v>
      </c>
      <c r="I250" s="9">
        <f t="shared" si="7"/>
        <v>32</v>
      </c>
      <c r="J250" s="38">
        <f t="shared" si="8"/>
        <v>57</v>
      </c>
      <c r="K250" s="9"/>
    </row>
    <row r="251" spans="1:11" x14ac:dyDescent="0.3">
      <c r="A251" s="9">
        <v>1600000029</v>
      </c>
      <c r="B251" s="9" t="s">
        <v>116</v>
      </c>
      <c r="C251" s="9">
        <v>1990</v>
      </c>
      <c r="D251" s="9" t="s">
        <v>118</v>
      </c>
      <c r="E251" s="9" t="s">
        <v>30</v>
      </c>
      <c r="F251" s="9"/>
      <c r="G251" s="10">
        <v>43907</v>
      </c>
      <c r="H251" s="10">
        <v>43925</v>
      </c>
      <c r="I251" s="9">
        <f t="shared" si="7"/>
        <v>18</v>
      </c>
      <c r="J251" s="38">
        <f t="shared" si="8"/>
        <v>30</v>
      </c>
      <c r="K251" s="9"/>
    </row>
    <row r="252" spans="1:11" x14ac:dyDescent="0.3">
      <c r="A252" s="9">
        <v>1600000030</v>
      </c>
      <c r="B252" s="9" t="s">
        <v>115</v>
      </c>
      <c r="C252" s="9">
        <v>1990</v>
      </c>
      <c r="D252" s="9" t="s">
        <v>118</v>
      </c>
      <c r="E252" s="9" t="s">
        <v>30</v>
      </c>
      <c r="F252" s="9"/>
      <c r="G252" s="10">
        <v>43907</v>
      </c>
      <c r="H252" s="10">
        <v>43932</v>
      </c>
      <c r="I252" s="9">
        <f t="shared" si="7"/>
        <v>25</v>
      </c>
      <c r="J252" s="38">
        <f t="shared" si="8"/>
        <v>30</v>
      </c>
      <c r="K252" s="9"/>
    </row>
    <row r="253" spans="1:11" x14ac:dyDescent="0.3">
      <c r="A253" s="9">
        <v>1600000031</v>
      </c>
      <c r="B253" s="9" t="s">
        <v>116</v>
      </c>
      <c r="C253" s="9">
        <v>1994</v>
      </c>
      <c r="D253" s="9" t="s">
        <v>118</v>
      </c>
      <c r="E253" s="9" t="s">
        <v>30</v>
      </c>
      <c r="F253" s="9"/>
      <c r="G253" s="10">
        <v>43908</v>
      </c>
      <c r="H253" s="10">
        <v>43962</v>
      </c>
      <c r="I253" s="9">
        <f t="shared" si="7"/>
        <v>54</v>
      </c>
      <c r="J253" s="38">
        <f t="shared" si="8"/>
        <v>26</v>
      </c>
      <c r="K253" s="9"/>
    </row>
    <row r="254" spans="1:11" x14ac:dyDescent="0.3">
      <c r="A254" s="9">
        <v>1600000032</v>
      </c>
      <c r="B254" s="9" t="s">
        <v>116</v>
      </c>
      <c r="C254" s="9">
        <v>1966</v>
      </c>
      <c r="D254" s="9" t="s">
        <v>118</v>
      </c>
      <c r="E254" s="9" t="s">
        <v>30</v>
      </c>
      <c r="F254" s="9"/>
      <c r="G254" s="10">
        <v>43963</v>
      </c>
      <c r="H254" s="10">
        <v>43967</v>
      </c>
      <c r="I254" s="9">
        <f t="shared" si="7"/>
        <v>4</v>
      </c>
      <c r="J254" s="38">
        <f t="shared" si="8"/>
        <v>54</v>
      </c>
      <c r="K254" s="9"/>
    </row>
    <row r="255" spans="1:11" x14ac:dyDescent="0.3">
      <c r="A255" s="9">
        <v>1600000033</v>
      </c>
      <c r="B255" s="9" t="s">
        <v>116</v>
      </c>
      <c r="C255" s="9">
        <v>1995</v>
      </c>
      <c r="D255" s="9" t="s">
        <v>118</v>
      </c>
      <c r="E255" s="9" t="s">
        <v>30</v>
      </c>
      <c r="F255" s="9"/>
      <c r="G255" s="10">
        <v>43908</v>
      </c>
      <c r="H255" s="10">
        <v>43924</v>
      </c>
      <c r="I255" s="9">
        <f t="shared" si="7"/>
        <v>16</v>
      </c>
      <c r="J255" s="38">
        <f t="shared" si="8"/>
        <v>25</v>
      </c>
      <c r="K255" s="9"/>
    </row>
    <row r="256" spans="1:11" x14ac:dyDescent="0.3">
      <c r="A256" s="9">
        <v>1600000034</v>
      </c>
      <c r="B256" s="9" t="s">
        <v>115</v>
      </c>
      <c r="C256" s="9">
        <v>1962</v>
      </c>
      <c r="D256" s="9" t="s">
        <v>118</v>
      </c>
      <c r="E256" s="9" t="s">
        <v>30</v>
      </c>
      <c r="F256" s="9"/>
      <c r="G256" s="10">
        <v>43908</v>
      </c>
      <c r="H256" s="10">
        <v>43931</v>
      </c>
      <c r="I256" s="9">
        <f t="shared" si="7"/>
        <v>23</v>
      </c>
      <c r="J256" s="38">
        <f t="shared" si="8"/>
        <v>58</v>
      </c>
      <c r="K256" s="9"/>
    </row>
    <row r="257" spans="1:11" x14ac:dyDescent="0.3">
      <c r="A257" s="9">
        <v>1600000035</v>
      </c>
      <c r="B257" s="9" t="s">
        <v>115</v>
      </c>
      <c r="C257" s="9">
        <v>1996</v>
      </c>
      <c r="D257" s="9" t="s">
        <v>118</v>
      </c>
      <c r="E257" s="9" t="s">
        <v>30</v>
      </c>
      <c r="F257" s="9"/>
      <c r="G257" s="10">
        <v>43962</v>
      </c>
      <c r="H257" s="10">
        <v>43970</v>
      </c>
      <c r="I257" s="9">
        <f t="shared" si="7"/>
        <v>8</v>
      </c>
      <c r="J257" s="38">
        <f t="shared" si="8"/>
        <v>24</v>
      </c>
      <c r="K257" s="9"/>
    </row>
    <row r="258" spans="1:11" x14ac:dyDescent="0.3">
      <c r="A258" s="9">
        <v>1600000036</v>
      </c>
      <c r="B258" s="9" t="s">
        <v>115</v>
      </c>
      <c r="C258" s="9">
        <v>2000</v>
      </c>
      <c r="D258" s="9" t="s">
        <v>118</v>
      </c>
      <c r="E258" s="9" t="s">
        <v>30</v>
      </c>
      <c r="F258" s="9"/>
      <c r="G258" s="10">
        <v>43908</v>
      </c>
      <c r="H258" s="10">
        <v>43932</v>
      </c>
      <c r="I258" s="9">
        <f t="shared" si="7"/>
        <v>24</v>
      </c>
      <c r="J258" s="38">
        <f t="shared" si="8"/>
        <v>20</v>
      </c>
      <c r="K258" s="9"/>
    </row>
    <row r="259" spans="1:11" x14ac:dyDescent="0.3">
      <c r="A259" s="9">
        <v>1600000037</v>
      </c>
      <c r="B259" s="9" t="s">
        <v>116</v>
      </c>
      <c r="C259" s="9">
        <v>1992</v>
      </c>
      <c r="D259" s="9" t="s">
        <v>118</v>
      </c>
      <c r="E259" s="9" t="s">
        <v>30</v>
      </c>
      <c r="F259" s="9"/>
      <c r="G259" s="10">
        <v>43914</v>
      </c>
      <c r="H259" s="10">
        <v>43962</v>
      </c>
      <c r="I259" s="9">
        <f t="shared" ref="I259:I322" si="9">_xlfn.DAYS(H259,G259)</f>
        <v>48</v>
      </c>
      <c r="J259" s="38">
        <f t="shared" ref="J259:J322" si="10">IF(C259="","",_xlfn.NUMBERVALUE(2020-C259))</f>
        <v>28</v>
      </c>
      <c r="K259" s="9"/>
    </row>
    <row r="260" spans="1:11" x14ac:dyDescent="0.3">
      <c r="A260" s="9">
        <v>1600000038</v>
      </c>
      <c r="B260" s="9" t="s">
        <v>115</v>
      </c>
      <c r="C260" s="9">
        <v>2005</v>
      </c>
      <c r="D260" s="9" t="s">
        <v>118</v>
      </c>
      <c r="E260" s="9" t="s">
        <v>30</v>
      </c>
      <c r="F260" s="9"/>
      <c r="G260" s="10">
        <v>43916</v>
      </c>
      <c r="H260" s="10">
        <v>43933</v>
      </c>
      <c r="I260" s="9">
        <f t="shared" si="9"/>
        <v>17</v>
      </c>
      <c r="J260" s="38">
        <f t="shared" si="10"/>
        <v>15</v>
      </c>
      <c r="K260" s="9"/>
    </row>
    <row r="261" spans="1:11" x14ac:dyDescent="0.3">
      <c r="A261" s="9">
        <v>1600000039</v>
      </c>
      <c r="B261" s="9" t="s">
        <v>116</v>
      </c>
      <c r="C261" s="9">
        <v>1999</v>
      </c>
      <c r="D261" s="9" t="s">
        <v>118</v>
      </c>
      <c r="E261" s="9" t="s">
        <v>30</v>
      </c>
      <c r="F261" s="9"/>
      <c r="G261" s="10">
        <v>43916</v>
      </c>
      <c r="H261" s="10">
        <v>43963</v>
      </c>
      <c r="I261" s="9">
        <f t="shared" si="9"/>
        <v>47</v>
      </c>
      <c r="J261" s="38">
        <f t="shared" si="10"/>
        <v>21</v>
      </c>
      <c r="K261" s="9"/>
    </row>
    <row r="262" spans="1:11" x14ac:dyDescent="0.3">
      <c r="A262" s="9">
        <v>1600000040</v>
      </c>
      <c r="B262" s="9" t="s">
        <v>115</v>
      </c>
      <c r="C262" s="9">
        <v>1994</v>
      </c>
      <c r="D262" s="9" t="s">
        <v>118</v>
      </c>
      <c r="E262" s="9" t="s">
        <v>30</v>
      </c>
      <c r="F262" s="9"/>
      <c r="G262" s="10">
        <v>43922</v>
      </c>
      <c r="H262" s="10">
        <v>43931</v>
      </c>
      <c r="I262" s="9">
        <f t="shared" si="9"/>
        <v>9</v>
      </c>
      <c r="J262" s="38">
        <f t="shared" si="10"/>
        <v>26</v>
      </c>
      <c r="K262" s="9"/>
    </row>
    <row r="263" spans="1:11" x14ac:dyDescent="0.3">
      <c r="A263" s="9">
        <v>1600000041</v>
      </c>
      <c r="B263" s="9" t="s">
        <v>116</v>
      </c>
      <c r="C263" s="9">
        <v>1998</v>
      </c>
      <c r="D263" s="9" t="s">
        <v>118</v>
      </c>
      <c r="E263" s="9" t="s">
        <v>30</v>
      </c>
      <c r="F263" s="9"/>
      <c r="G263" s="10">
        <v>43931</v>
      </c>
      <c r="H263" s="10">
        <v>43949</v>
      </c>
      <c r="I263" s="9">
        <f t="shared" si="9"/>
        <v>18</v>
      </c>
      <c r="J263" s="38">
        <f t="shared" si="10"/>
        <v>22</v>
      </c>
      <c r="K263" s="9"/>
    </row>
    <row r="264" spans="1:11" x14ac:dyDescent="0.3">
      <c r="A264" s="9">
        <v>1600000042</v>
      </c>
      <c r="B264" s="9" t="s">
        <v>115</v>
      </c>
      <c r="C264" s="9">
        <v>1992</v>
      </c>
      <c r="D264" s="9" t="s">
        <v>118</v>
      </c>
      <c r="E264" s="9" t="s">
        <v>30</v>
      </c>
      <c r="F264" s="9"/>
      <c r="G264" s="10">
        <v>43934</v>
      </c>
      <c r="H264" s="10">
        <v>43943</v>
      </c>
      <c r="I264" s="9">
        <f t="shared" si="9"/>
        <v>9</v>
      </c>
      <c r="J264" s="38">
        <f t="shared" si="10"/>
        <v>28</v>
      </c>
      <c r="K264" s="9"/>
    </row>
    <row r="265" spans="1:11" x14ac:dyDescent="0.3">
      <c r="A265" s="9">
        <v>1600000043</v>
      </c>
      <c r="B265" s="9" t="s">
        <v>116</v>
      </c>
      <c r="C265" s="9">
        <v>1968</v>
      </c>
      <c r="D265" s="9" t="s">
        <v>118</v>
      </c>
      <c r="E265" s="9" t="s">
        <v>30</v>
      </c>
      <c r="F265" s="9"/>
      <c r="G265" s="10">
        <v>43940</v>
      </c>
      <c r="H265" s="10">
        <v>43959</v>
      </c>
      <c r="I265" s="9">
        <f t="shared" si="9"/>
        <v>19</v>
      </c>
      <c r="J265" s="38">
        <f t="shared" si="10"/>
        <v>52</v>
      </c>
      <c r="K265" s="9"/>
    </row>
    <row r="266" spans="1:11" x14ac:dyDescent="0.3">
      <c r="A266" s="9">
        <v>1600000044</v>
      </c>
      <c r="B266" s="9" t="s">
        <v>115</v>
      </c>
      <c r="C266" s="9">
        <v>1973</v>
      </c>
      <c r="D266" s="9" t="s">
        <v>118</v>
      </c>
      <c r="E266" s="9" t="s">
        <v>30</v>
      </c>
      <c r="F266" s="9"/>
      <c r="G266" s="10">
        <v>43954</v>
      </c>
      <c r="H266" s="10">
        <v>43981</v>
      </c>
      <c r="I266" s="9">
        <f t="shared" si="9"/>
        <v>27</v>
      </c>
      <c r="J266" s="38">
        <f t="shared" si="10"/>
        <v>47</v>
      </c>
      <c r="K266" s="9"/>
    </row>
    <row r="267" spans="1:11" x14ac:dyDescent="0.3">
      <c r="A267" s="9">
        <v>1600000047</v>
      </c>
      <c r="B267" s="9" t="s">
        <v>115</v>
      </c>
      <c r="C267" s="9">
        <v>1997</v>
      </c>
      <c r="D267" s="9" t="s">
        <v>118</v>
      </c>
      <c r="E267" s="9" t="s">
        <v>30</v>
      </c>
      <c r="F267" s="9"/>
      <c r="G267" s="10">
        <v>43969</v>
      </c>
      <c r="H267" s="10">
        <v>43978</v>
      </c>
      <c r="I267" s="9">
        <f t="shared" si="9"/>
        <v>9</v>
      </c>
      <c r="J267" s="38">
        <f t="shared" si="10"/>
        <v>23</v>
      </c>
      <c r="K267" s="9"/>
    </row>
    <row r="268" spans="1:11" x14ac:dyDescent="0.3">
      <c r="A268" s="9">
        <v>1600000049</v>
      </c>
      <c r="B268" s="9" t="s">
        <v>115</v>
      </c>
      <c r="C268" s="9">
        <v>1962</v>
      </c>
      <c r="D268" s="9" t="s">
        <v>118</v>
      </c>
      <c r="E268" s="9" t="s">
        <v>30</v>
      </c>
      <c r="F268" s="9"/>
      <c r="G268" s="10">
        <v>43969</v>
      </c>
      <c r="H268" s="10">
        <v>43978</v>
      </c>
      <c r="I268" s="9">
        <f t="shared" si="9"/>
        <v>9</v>
      </c>
      <c r="J268" s="38">
        <f t="shared" si="10"/>
        <v>58</v>
      </c>
      <c r="K268" s="9"/>
    </row>
    <row r="269" spans="1:11" x14ac:dyDescent="0.3">
      <c r="A269" s="9">
        <v>1700000001</v>
      </c>
      <c r="B269" s="9" t="s">
        <v>115</v>
      </c>
      <c r="C269" s="9"/>
      <c r="D269" s="9" t="s">
        <v>118</v>
      </c>
      <c r="E269" s="9" t="s">
        <v>31</v>
      </c>
      <c r="F269" s="9"/>
      <c r="G269" s="10">
        <v>43882</v>
      </c>
      <c r="H269" s="10">
        <v>43919</v>
      </c>
      <c r="I269" s="9">
        <f t="shared" si="9"/>
        <v>37</v>
      </c>
      <c r="J269" s="38" t="str">
        <f t="shared" si="10"/>
        <v/>
      </c>
      <c r="K269" s="9"/>
    </row>
    <row r="270" spans="1:11" x14ac:dyDescent="0.3">
      <c r="A270" s="9">
        <v>1700000002</v>
      </c>
      <c r="B270" s="9" t="s">
        <v>116</v>
      </c>
      <c r="C270" s="9"/>
      <c r="D270" s="9" t="s">
        <v>118</v>
      </c>
      <c r="E270" s="9" t="s">
        <v>31</v>
      </c>
      <c r="F270" s="9"/>
      <c r="G270" s="10">
        <v>43928</v>
      </c>
      <c r="H270" s="10">
        <v>43942</v>
      </c>
      <c r="I270" s="9">
        <f t="shared" si="9"/>
        <v>14</v>
      </c>
      <c r="J270" s="38" t="str">
        <f t="shared" si="10"/>
        <v/>
      </c>
      <c r="K270" s="9"/>
    </row>
    <row r="271" spans="1:11" x14ac:dyDescent="0.3">
      <c r="A271" s="9">
        <v>1700000003</v>
      </c>
      <c r="B271" s="9" t="s">
        <v>116</v>
      </c>
      <c r="C271" s="9"/>
      <c r="D271" s="9" t="s">
        <v>118</v>
      </c>
      <c r="E271" s="9" t="s">
        <v>31</v>
      </c>
      <c r="F271" s="9"/>
      <c r="G271" s="10">
        <v>43897</v>
      </c>
      <c r="H271" s="10">
        <v>43924</v>
      </c>
      <c r="I271" s="9">
        <f t="shared" si="9"/>
        <v>27</v>
      </c>
      <c r="J271" s="38" t="str">
        <f t="shared" si="10"/>
        <v/>
      </c>
      <c r="K271" s="9"/>
    </row>
    <row r="272" spans="1:11" x14ac:dyDescent="0.3">
      <c r="A272" s="9">
        <v>1700000004</v>
      </c>
      <c r="B272" s="9" t="s">
        <v>116</v>
      </c>
      <c r="C272" s="9"/>
      <c r="D272" s="9" t="s">
        <v>118</v>
      </c>
      <c r="E272" s="9" t="s">
        <v>31</v>
      </c>
      <c r="F272" s="9"/>
      <c r="G272" s="10">
        <v>43898</v>
      </c>
      <c r="H272" s="10">
        <v>43915</v>
      </c>
      <c r="I272" s="9">
        <f t="shared" si="9"/>
        <v>17</v>
      </c>
      <c r="J272" s="38" t="str">
        <f t="shared" si="10"/>
        <v/>
      </c>
      <c r="K272" s="9"/>
    </row>
    <row r="273" spans="1:11" x14ac:dyDescent="0.3">
      <c r="A273" s="9">
        <v>1700000005</v>
      </c>
      <c r="B273" s="9" t="s">
        <v>116</v>
      </c>
      <c r="C273" s="9"/>
      <c r="D273" s="9" t="s">
        <v>118</v>
      </c>
      <c r="E273" s="9" t="s">
        <v>31</v>
      </c>
      <c r="F273" s="9"/>
      <c r="G273" s="10">
        <v>43898</v>
      </c>
      <c r="H273" s="10">
        <v>43918</v>
      </c>
      <c r="I273" s="9">
        <f t="shared" si="9"/>
        <v>20</v>
      </c>
      <c r="J273" s="38" t="str">
        <f t="shared" si="10"/>
        <v/>
      </c>
      <c r="K273" s="9"/>
    </row>
    <row r="274" spans="1:11" x14ac:dyDescent="0.3">
      <c r="A274" s="9">
        <v>1700000006</v>
      </c>
      <c r="B274" s="9" t="s">
        <v>116</v>
      </c>
      <c r="C274" s="9"/>
      <c r="D274" s="9" t="s">
        <v>118</v>
      </c>
      <c r="E274" s="9" t="s">
        <v>31</v>
      </c>
      <c r="F274" s="9"/>
      <c r="G274" s="10">
        <v>43928</v>
      </c>
      <c r="H274" s="10">
        <v>43939</v>
      </c>
      <c r="I274" s="9">
        <f t="shared" si="9"/>
        <v>11</v>
      </c>
      <c r="J274" s="38" t="str">
        <f t="shared" si="10"/>
        <v/>
      </c>
      <c r="K274" s="9"/>
    </row>
    <row r="275" spans="1:11" x14ac:dyDescent="0.3">
      <c r="A275" s="9">
        <v>1700000007</v>
      </c>
      <c r="B275" s="9" t="s">
        <v>116</v>
      </c>
      <c r="C275" s="9"/>
      <c r="D275" s="9" t="s">
        <v>118</v>
      </c>
      <c r="E275" s="9" t="s">
        <v>31</v>
      </c>
      <c r="F275" s="9"/>
      <c r="G275" s="10">
        <v>43899</v>
      </c>
      <c r="H275" s="10">
        <v>43911</v>
      </c>
      <c r="I275" s="9">
        <f t="shared" si="9"/>
        <v>12</v>
      </c>
      <c r="J275" s="38" t="str">
        <f t="shared" si="10"/>
        <v/>
      </c>
      <c r="K275" s="9"/>
    </row>
    <row r="276" spans="1:11" x14ac:dyDescent="0.3">
      <c r="A276" s="9">
        <v>1700000008</v>
      </c>
      <c r="B276" s="9" t="s">
        <v>116</v>
      </c>
      <c r="C276" s="9"/>
      <c r="D276" s="9" t="s">
        <v>118</v>
      </c>
      <c r="E276" s="9" t="s">
        <v>31</v>
      </c>
      <c r="F276" s="9"/>
      <c r="G276" s="10">
        <v>43899</v>
      </c>
      <c r="H276" s="10">
        <v>43915</v>
      </c>
      <c r="I276" s="9">
        <f t="shared" si="9"/>
        <v>16</v>
      </c>
      <c r="J276" s="38" t="str">
        <f t="shared" si="10"/>
        <v/>
      </c>
      <c r="K276" s="9"/>
    </row>
    <row r="277" spans="1:11" x14ac:dyDescent="0.3">
      <c r="A277" s="9">
        <v>1700000009</v>
      </c>
      <c r="B277" s="9" t="s">
        <v>115</v>
      </c>
      <c r="C277" s="9"/>
      <c r="D277" s="9" t="s">
        <v>118</v>
      </c>
      <c r="E277" s="9" t="s">
        <v>31</v>
      </c>
      <c r="F277" s="9"/>
      <c r="G277" s="10">
        <v>43900</v>
      </c>
      <c r="H277" s="10">
        <v>43916</v>
      </c>
      <c r="I277" s="9">
        <f t="shared" si="9"/>
        <v>16</v>
      </c>
      <c r="J277" s="38" t="str">
        <f t="shared" si="10"/>
        <v/>
      </c>
      <c r="K277" s="9"/>
    </row>
    <row r="278" spans="1:11" x14ac:dyDescent="0.3">
      <c r="A278" s="9">
        <v>1700000010</v>
      </c>
      <c r="B278" s="9" t="s">
        <v>115</v>
      </c>
      <c r="C278" s="9"/>
      <c r="D278" s="9" t="s">
        <v>118</v>
      </c>
      <c r="E278" s="9" t="s">
        <v>31</v>
      </c>
      <c r="F278" s="9"/>
      <c r="G278" s="10">
        <v>43900</v>
      </c>
      <c r="H278" s="10">
        <v>43910</v>
      </c>
      <c r="I278" s="9">
        <f t="shared" si="9"/>
        <v>10</v>
      </c>
      <c r="J278" s="38" t="str">
        <f t="shared" si="10"/>
        <v/>
      </c>
      <c r="K278" s="9"/>
    </row>
    <row r="279" spans="1:11" x14ac:dyDescent="0.3">
      <c r="A279" s="9">
        <v>1700000011</v>
      </c>
      <c r="B279" s="9" t="s">
        <v>116</v>
      </c>
      <c r="C279" s="9"/>
      <c r="D279" s="9" t="s">
        <v>118</v>
      </c>
      <c r="E279" s="9" t="s">
        <v>31</v>
      </c>
      <c r="F279" s="9"/>
      <c r="G279" s="10">
        <v>43928</v>
      </c>
      <c r="H279" s="10">
        <v>43949</v>
      </c>
      <c r="I279" s="9">
        <f t="shared" si="9"/>
        <v>21</v>
      </c>
      <c r="J279" s="38" t="str">
        <f t="shared" si="10"/>
        <v/>
      </c>
      <c r="K279" s="9"/>
    </row>
    <row r="280" spans="1:11" x14ac:dyDescent="0.3">
      <c r="A280" s="9">
        <v>1700000012</v>
      </c>
      <c r="B280" s="9" t="s">
        <v>116</v>
      </c>
      <c r="C280" s="9"/>
      <c r="D280" s="9" t="s">
        <v>118</v>
      </c>
      <c r="E280" s="9" t="s">
        <v>31</v>
      </c>
      <c r="F280" s="9"/>
      <c r="G280" s="10">
        <v>43900</v>
      </c>
      <c r="H280" s="10">
        <v>43925</v>
      </c>
      <c r="I280" s="9">
        <f t="shared" si="9"/>
        <v>25</v>
      </c>
      <c r="J280" s="38" t="str">
        <f t="shared" si="10"/>
        <v/>
      </c>
      <c r="K280" s="9"/>
    </row>
    <row r="281" spans="1:11" x14ac:dyDescent="0.3">
      <c r="A281" s="9">
        <v>1700000013</v>
      </c>
      <c r="B281" s="9" t="s">
        <v>116</v>
      </c>
      <c r="C281" s="9"/>
      <c r="D281" s="9" t="s">
        <v>118</v>
      </c>
      <c r="E281" s="9" t="s">
        <v>31</v>
      </c>
      <c r="F281" s="9"/>
      <c r="G281" s="10">
        <v>43900</v>
      </c>
      <c r="H281" s="10">
        <v>43945</v>
      </c>
      <c r="I281" s="9">
        <f t="shared" si="9"/>
        <v>45</v>
      </c>
      <c r="J281" s="38" t="str">
        <f t="shared" si="10"/>
        <v/>
      </c>
      <c r="K281" s="9"/>
    </row>
    <row r="282" spans="1:11" x14ac:dyDescent="0.3">
      <c r="A282" s="9">
        <v>1700000014</v>
      </c>
      <c r="B282" s="9" t="s">
        <v>115</v>
      </c>
      <c r="C282" s="9"/>
      <c r="D282" s="9" t="s">
        <v>118</v>
      </c>
      <c r="E282" s="9" t="s">
        <v>31</v>
      </c>
      <c r="F282" s="9"/>
      <c r="G282" s="10">
        <v>43900</v>
      </c>
      <c r="H282" s="10">
        <v>43952</v>
      </c>
      <c r="I282" s="9">
        <f t="shared" si="9"/>
        <v>52</v>
      </c>
      <c r="J282" s="38" t="str">
        <f t="shared" si="10"/>
        <v/>
      </c>
      <c r="K282" s="9"/>
    </row>
    <row r="283" spans="1:11" x14ac:dyDescent="0.3">
      <c r="A283" s="9">
        <v>1700000015</v>
      </c>
      <c r="B283" s="9" t="s">
        <v>115</v>
      </c>
      <c r="C283" s="9"/>
      <c r="D283" s="9" t="s">
        <v>118</v>
      </c>
      <c r="E283" s="9" t="s">
        <v>31</v>
      </c>
      <c r="F283" s="9"/>
      <c r="G283" s="10">
        <v>43900</v>
      </c>
      <c r="H283" s="10">
        <v>43942</v>
      </c>
      <c r="I283" s="9">
        <f t="shared" si="9"/>
        <v>42</v>
      </c>
      <c r="J283" s="38" t="str">
        <f t="shared" si="10"/>
        <v/>
      </c>
      <c r="K283" s="9"/>
    </row>
    <row r="284" spans="1:11" x14ac:dyDescent="0.3">
      <c r="A284" s="9">
        <v>1700000016</v>
      </c>
      <c r="B284" s="9" t="s">
        <v>115</v>
      </c>
      <c r="C284" s="9"/>
      <c r="D284" s="9" t="s">
        <v>118</v>
      </c>
      <c r="E284" s="9" t="s">
        <v>31</v>
      </c>
      <c r="F284" s="9"/>
      <c r="G284" s="10">
        <v>43929</v>
      </c>
      <c r="H284" s="10">
        <v>43954</v>
      </c>
      <c r="I284" s="9">
        <f t="shared" si="9"/>
        <v>25</v>
      </c>
      <c r="J284" s="38" t="str">
        <f t="shared" si="10"/>
        <v/>
      </c>
      <c r="K284" s="9"/>
    </row>
    <row r="285" spans="1:11" x14ac:dyDescent="0.3">
      <c r="A285" s="9">
        <v>1700000017</v>
      </c>
      <c r="B285" s="9" t="s">
        <v>116</v>
      </c>
      <c r="C285" s="9"/>
      <c r="D285" s="9" t="s">
        <v>118</v>
      </c>
      <c r="E285" s="9" t="s">
        <v>31</v>
      </c>
      <c r="F285" s="9"/>
      <c r="G285" s="10">
        <v>43901</v>
      </c>
      <c r="H285" s="10">
        <v>43941</v>
      </c>
      <c r="I285" s="9">
        <f t="shared" si="9"/>
        <v>40</v>
      </c>
      <c r="J285" s="38" t="str">
        <f t="shared" si="10"/>
        <v/>
      </c>
      <c r="K285" s="9"/>
    </row>
    <row r="286" spans="1:11" x14ac:dyDescent="0.3">
      <c r="A286" s="9">
        <v>1700000018</v>
      </c>
      <c r="B286" s="9" t="s">
        <v>116</v>
      </c>
      <c r="C286" s="9"/>
      <c r="D286" s="9" t="s">
        <v>118</v>
      </c>
      <c r="E286" s="9" t="s">
        <v>31</v>
      </c>
      <c r="F286" s="9"/>
      <c r="G286" s="10">
        <v>43901</v>
      </c>
      <c r="H286" s="10">
        <v>43923</v>
      </c>
      <c r="I286" s="9">
        <f t="shared" si="9"/>
        <v>22</v>
      </c>
      <c r="J286" s="38" t="str">
        <f t="shared" si="10"/>
        <v/>
      </c>
      <c r="K286" s="9"/>
    </row>
    <row r="287" spans="1:11" x14ac:dyDescent="0.3">
      <c r="A287" s="9">
        <v>1700000019</v>
      </c>
      <c r="B287" s="9" t="s">
        <v>115</v>
      </c>
      <c r="C287" s="9"/>
      <c r="D287" s="9" t="s">
        <v>118</v>
      </c>
      <c r="E287" s="9" t="s">
        <v>31</v>
      </c>
      <c r="F287" s="9"/>
      <c r="G287" s="10">
        <v>43943</v>
      </c>
      <c r="H287" s="10">
        <v>43952</v>
      </c>
      <c r="I287" s="9">
        <f t="shared" si="9"/>
        <v>9</v>
      </c>
      <c r="J287" s="38" t="str">
        <f t="shared" si="10"/>
        <v/>
      </c>
      <c r="K287" s="9"/>
    </row>
    <row r="288" spans="1:11" x14ac:dyDescent="0.3">
      <c r="A288" s="9">
        <v>1700000020</v>
      </c>
      <c r="B288" s="9" t="s">
        <v>115</v>
      </c>
      <c r="C288" s="9"/>
      <c r="D288" s="9" t="s">
        <v>118</v>
      </c>
      <c r="E288" s="9" t="s">
        <v>31</v>
      </c>
      <c r="F288" s="9"/>
      <c r="G288" s="10">
        <v>43901</v>
      </c>
      <c r="H288" s="10">
        <v>43930</v>
      </c>
      <c r="I288" s="9">
        <f t="shared" si="9"/>
        <v>29</v>
      </c>
      <c r="J288" s="38" t="str">
        <f t="shared" si="10"/>
        <v/>
      </c>
      <c r="K288" s="9"/>
    </row>
    <row r="289" spans="1:11" x14ac:dyDescent="0.3">
      <c r="A289" s="9">
        <v>1700000021</v>
      </c>
      <c r="B289" s="9" t="s">
        <v>115</v>
      </c>
      <c r="C289" s="9"/>
      <c r="D289" s="9" t="s">
        <v>118</v>
      </c>
      <c r="E289" s="9" t="s">
        <v>31</v>
      </c>
      <c r="F289" s="9"/>
      <c r="G289" s="10">
        <v>43901</v>
      </c>
      <c r="H289" s="10">
        <v>43965</v>
      </c>
      <c r="I289" s="9">
        <f t="shared" si="9"/>
        <v>64</v>
      </c>
      <c r="J289" s="38" t="str">
        <f t="shared" si="10"/>
        <v/>
      </c>
      <c r="K289" s="9"/>
    </row>
    <row r="290" spans="1:11" x14ac:dyDescent="0.3">
      <c r="A290" s="9">
        <v>1700000022</v>
      </c>
      <c r="B290" s="9" t="s">
        <v>115</v>
      </c>
      <c r="C290" s="9"/>
      <c r="D290" s="9" t="s">
        <v>118</v>
      </c>
      <c r="E290" s="9" t="s">
        <v>31</v>
      </c>
      <c r="F290" s="9"/>
      <c r="G290" s="10">
        <v>43901</v>
      </c>
      <c r="H290" s="10">
        <v>43943</v>
      </c>
      <c r="I290" s="9">
        <f t="shared" si="9"/>
        <v>42</v>
      </c>
      <c r="J290" s="38" t="str">
        <f t="shared" si="10"/>
        <v/>
      </c>
      <c r="K290" s="9"/>
    </row>
    <row r="291" spans="1:11" x14ac:dyDescent="0.3">
      <c r="A291" s="9">
        <v>1700000024</v>
      </c>
      <c r="B291" s="9" t="s">
        <v>115</v>
      </c>
      <c r="C291" s="9"/>
      <c r="D291" s="9" t="s">
        <v>118</v>
      </c>
      <c r="E291" s="9" t="s">
        <v>31</v>
      </c>
      <c r="F291" s="9"/>
      <c r="G291" s="10">
        <v>43901</v>
      </c>
      <c r="H291" s="10">
        <v>43939</v>
      </c>
      <c r="I291" s="9">
        <f t="shared" si="9"/>
        <v>38</v>
      </c>
      <c r="J291" s="38" t="str">
        <f t="shared" si="10"/>
        <v/>
      </c>
      <c r="K291" s="9"/>
    </row>
    <row r="292" spans="1:11" x14ac:dyDescent="0.3">
      <c r="A292" s="9">
        <v>1700000025</v>
      </c>
      <c r="B292" s="9" t="s">
        <v>115</v>
      </c>
      <c r="C292" s="9"/>
      <c r="D292" s="9" t="s">
        <v>118</v>
      </c>
      <c r="E292" s="9" t="s">
        <v>31</v>
      </c>
      <c r="F292" s="9"/>
      <c r="G292" s="10">
        <v>43902</v>
      </c>
      <c r="H292" s="10">
        <v>43930</v>
      </c>
      <c r="I292" s="9">
        <f t="shared" si="9"/>
        <v>28</v>
      </c>
      <c r="J292" s="38" t="str">
        <f t="shared" si="10"/>
        <v/>
      </c>
      <c r="K292" s="9"/>
    </row>
    <row r="293" spans="1:11" x14ac:dyDescent="0.3">
      <c r="A293" s="9">
        <v>1700000026</v>
      </c>
      <c r="B293" s="9" t="s">
        <v>115</v>
      </c>
      <c r="C293" s="9"/>
      <c r="D293" s="9" t="s">
        <v>118</v>
      </c>
      <c r="E293" s="9" t="s">
        <v>31</v>
      </c>
      <c r="F293" s="9"/>
      <c r="G293" s="10">
        <v>43902</v>
      </c>
      <c r="H293" s="10">
        <v>43942</v>
      </c>
      <c r="I293" s="9">
        <f t="shared" si="9"/>
        <v>40</v>
      </c>
      <c r="J293" s="38" t="str">
        <f t="shared" si="10"/>
        <v/>
      </c>
      <c r="K293" s="9"/>
    </row>
    <row r="294" spans="1:11" x14ac:dyDescent="0.3">
      <c r="A294" s="9">
        <v>1700000027</v>
      </c>
      <c r="B294" s="9" t="s">
        <v>115</v>
      </c>
      <c r="C294" s="9"/>
      <c r="D294" s="9" t="s">
        <v>118</v>
      </c>
      <c r="E294" s="9" t="s">
        <v>31</v>
      </c>
      <c r="F294" s="9"/>
      <c r="G294" s="10">
        <v>43941</v>
      </c>
      <c r="H294" s="10">
        <v>43950</v>
      </c>
      <c r="I294" s="9">
        <f t="shared" si="9"/>
        <v>9</v>
      </c>
      <c r="J294" s="38" t="str">
        <f t="shared" si="10"/>
        <v/>
      </c>
      <c r="K294" s="9"/>
    </row>
    <row r="295" spans="1:11" x14ac:dyDescent="0.3">
      <c r="A295" s="9">
        <v>1700000028</v>
      </c>
      <c r="B295" s="9" t="s">
        <v>115</v>
      </c>
      <c r="C295" s="9"/>
      <c r="D295" s="9" t="s">
        <v>118</v>
      </c>
      <c r="E295" s="9" t="s">
        <v>31</v>
      </c>
      <c r="F295" s="9"/>
      <c r="G295" s="10">
        <v>43934</v>
      </c>
      <c r="H295" s="10">
        <v>43942</v>
      </c>
      <c r="I295" s="9">
        <f t="shared" si="9"/>
        <v>8</v>
      </c>
      <c r="J295" s="38" t="str">
        <f t="shared" si="10"/>
        <v/>
      </c>
      <c r="K295" s="9"/>
    </row>
    <row r="296" spans="1:11" x14ac:dyDescent="0.3">
      <c r="A296" s="9">
        <v>1700000029</v>
      </c>
      <c r="B296" s="9" t="s">
        <v>115</v>
      </c>
      <c r="C296" s="9"/>
      <c r="D296" s="9" t="s">
        <v>118</v>
      </c>
      <c r="E296" s="9" t="s">
        <v>31</v>
      </c>
      <c r="F296" s="9"/>
      <c r="G296" s="10">
        <v>43902</v>
      </c>
      <c r="H296" s="10">
        <v>43943</v>
      </c>
      <c r="I296" s="9">
        <f t="shared" si="9"/>
        <v>41</v>
      </c>
      <c r="J296" s="38" t="str">
        <f t="shared" si="10"/>
        <v/>
      </c>
      <c r="K296" s="9"/>
    </row>
    <row r="297" spans="1:11" x14ac:dyDescent="0.3">
      <c r="A297" s="9">
        <v>1700000030</v>
      </c>
      <c r="B297" s="9" t="s">
        <v>115</v>
      </c>
      <c r="C297" s="9"/>
      <c r="D297" s="9" t="s">
        <v>118</v>
      </c>
      <c r="E297" s="9" t="s">
        <v>31</v>
      </c>
      <c r="F297" s="9"/>
      <c r="G297" s="10">
        <v>43902</v>
      </c>
      <c r="H297" s="10">
        <v>43924</v>
      </c>
      <c r="I297" s="9">
        <f t="shared" si="9"/>
        <v>22</v>
      </c>
      <c r="J297" s="38" t="str">
        <f t="shared" si="10"/>
        <v/>
      </c>
      <c r="K297" s="9"/>
    </row>
    <row r="298" spans="1:11" x14ac:dyDescent="0.3">
      <c r="A298" s="9">
        <v>1700000031</v>
      </c>
      <c r="B298" s="9" t="s">
        <v>115</v>
      </c>
      <c r="C298" s="9"/>
      <c r="D298" s="9" t="s">
        <v>118</v>
      </c>
      <c r="E298" s="9" t="s">
        <v>31</v>
      </c>
      <c r="F298" s="9"/>
      <c r="G298" s="10">
        <v>43902</v>
      </c>
      <c r="H298" s="10">
        <v>43932</v>
      </c>
      <c r="I298" s="9">
        <f t="shared" si="9"/>
        <v>30</v>
      </c>
      <c r="J298" s="38" t="str">
        <f t="shared" si="10"/>
        <v/>
      </c>
      <c r="K298" s="9"/>
    </row>
    <row r="299" spans="1:11" x14ac:dyDescent="0.3">
      <c r="A299" s="9">
        <v>1700000032</v>
      </c>
      <c r="B299" s="9" t="s">
        <v>115</v>
      </c>
      <c r="C299" s="9"/>
      <c r="D299" s="9" t="s">
        <v>118</v>
      </c>
      <c r="E299" s="9" t="s">
        <v>31</v>
      </c>
      <c r="F299" s="9"/>
      <c r="G299" s="10">
        <v>43902</v>
      </c>
      <c r="H299" s="10">
        <v>43930</v>
      </c>
      <c r="I299" s="9">
        <f t="shared" si="9"/>
        <v>28</v>
      </c>
      <c r="J299" s="38" t="str">
        <f t="shared" si="10"/>
        <v/>
      </c>
      <c r="K299" s="9"/>
    </row>
    <row r="300" spans="1:11" x14ac:dyDescent="0.3">
      <c r="A300" s="9">
        <v>1700000033</v>
      </c>
      <c r="B300" s="9" t="s">
        <v>115</v>
      </c>
      <c r="C300" s="9"/>
      <c r="D300" s="9" t="s">
        <v>118</v>
      </c>
      <c r="E300" s="9" t="s">
        <v>31</v>
      </c>
      <c r="F300" s="9"/>
      <c r="G300" s="10">
        <v>43902</v>
      </c>
      <c r="H300" s="10">
        <v>43930</v>
      </c>
      <c r="I300" s="9">
        <f t="shared" si="9"/>
        <v>28</v>
      </c>
      <c r="J300" s="38" t="str">
        <f t="shared" si="10"/>
        <v/>
      </c>
      <c r="K300" s="9"/>
    </row>
    <row r="301" spans="1:11" x14ac:dyDescent="0.3">
      <c r="A301" s="9">
        <v>1700000034</v>
      </c>
      <c r="B301" s="9" t="s">
        <v>116</v>
      </c>
      <c r="C301" s="9"/>
      <c r="D301" s="9" t="s">
        <v>118</v>
      </c>
      <c r="E301" s="9" t="s">
        <v>31</v>
      </c>
      <c r="F301" s="9"/>
      <c r="G301" s="10">
        <v>43902</v>
      </c>
      <c r="H301" s="10">
        <v>43937</v>
      </c>
      <c r="I301" s="9">
        <f t="shared" si="9"/>
        <v>35</v>
      </c>
      <c r="J301" s="38" t="str">
        <f t="shared" si="10"/>
        <v/>
      </c>
      <c r="K301" s="9"/>
    </row>
    <row r="302" spans="1:11" x14ac:dyDescent="0.3">
      <c r="A302" s="9">
        <v>1700000035</v>
      </c>
      <c r="B302" s="9" t="s">
        <v>115</v>
      </c>
      <c r="C302" s="9"/>
      <c r="D302" s="9" t="s">
        <v>118</v>
      </c>
      <c r="E302" s="9" t="s">
        <v>31</v>
      </c>
      <c r="F302" s="9"/>
      <c r="G302" s="10">
        <v>43902</v>
      </c>
      <c r="H302" s="10">
        <v>43939</v>
      </c>
      <c r="I302" s="9">
        <f t="shared" si="9"/>
        <v>37</v>
      </c>
      <c r="J302" s="38" t="str">
        <f t="shared" si="10"/>
        <v/>
      </c>
      <c r="K302" s="9"/>
    </row>
    <row r="303" spans="1:11" x14ac:dyDescent="0.3">
      <c r="A303" s="9">
        <v>1700000036</v>
      </c>
      <c r="B303" s="9" t="s">
        <v>116</v>
      </c>
      <c r="C303" s="9"/>
      <c r="D303" s="9" t="s">
        <v>118</v>
      </c>
      <c r="E303" s="9" t="s">
        <v>31</v>
      </c>
      <c r="F303" s="9"/>
      <c r="G303" s="10">
        <v>43902</v>
      </c>
      <c r="H303" s="10">
        <v>43939</v>
      </c>
      <c r="I303" s="9">
        <f t="shared" si="9"/>
        <v>37</v>
      </c>
      <c r="J303" s="38" t="str">
        <f t="shared" si="10"/>
        <v/>
      </c>
      <c r="K303" s="9"/>
    </row>
    <row r="304" spans="1:11" x14ac:dyDescent="0.3">
      <c r="A304" s="9">
        <v>1700000037</v>
      </c>
      <c r="B304" s="9" t="s">
        <v>116</v>
      </c>
      <c r="C304" s="9"/>
      <c r="D304" s="9" t="s">
        <v>118</v>
      </c>
      <c r="E304" s="9" t="s">
        <v>31</v>
      </c>
      <c r="F304" s="9"/>
      <c r="G304" s="10">
        <v>43902</v>
      </c>
      <c r="H304" s="10">
        <v>43953</v>
      </c>
      <c r="I304" s="9">
        <f t="shared" si="9"/>
        <v>51</v>
      </c>
      <c r="J304" s="38" t="str">
        <f t="shared" si="10"/>
        <v/>
      </c>
      <c r="K304" s="9"/>
    </row>
    <row r="305" spans="1:11" x14ac:dyDescent="0.3">
      <c r="A305" s="9">
        <v>1700000038</v>
      </c>
      <c r="B305" s="9" t="s">
        <v>115</v>
      </c>
      <c r="C305" s="9"/>
      <c r="D305" s="9" t="s">
        <v>118</v>
      </c>
      <c r="E305" s="9" t="s">
        <v>31</v>
      </c>
      <c r="F305" s="9"/>
      <c r="G305" s="10">
        <v>43903</v>
      </c>
      <c r="H305" s="10">
        <v>43950</v>
      </c>
      <c r="I305" s="9">
        <f t="shared" si="9"/>
        <v>47</v>
      </c>
      <c r="J305" s="38" t="str">
        <f t="shared" si="10"/>
        <v/>
      </c>
      <c r="K305" s="9"/>
    </row>
    <row r="306" spans="1:11" x14ac:dyDescent="0.3">
      <c r="A306" s="9">
        <v>1700000039</v>
      </c>
      <c r="B306" s="9" t="s">
        <v>115</v>
      </c>
      <c r="C306" s="9"/>
      <c r="D306" s="9" t="s">
        <v>118</v>
      </c>
      <c r="E306" s="9" t="s">
        <v>31</v>
      </c>
      <c r="F306" s="9"/>
      <c r="G306" s="10">
        <v>43904</v>
      </c>
      <c r="H306" s="10">
        <v>43930</v>
      </c>
      <c r="I306" s="9">
        <f t="shared" si="9"/>
        <v>26</v>
      </c>
      <c r="J306" s="38" t="str">
        <f t="shared" si="10"/>
        <v/>
      </c>
      <c r="K306" s="9"/>
    </row>
    <row r="307" spans="1:11" x14ac:dyDescent="0.3">
      <c r="A307" s="9">
        <v>1700000040</v>
      </c>
      <c r="B307" s="9" t="s">
        <v>116</v>
      </c>
      <c r="C307" s="9"/>
      <c r="D307" s="9" t="s">
        <v>118</v>
      </c>
      <c r="E307" s="9" t="s">
        <v>31</v>
      </c>
      <c r="F307" s="9"/>
      <c r="G307" s="10">
        <v>43905</v>
      </c>
      <c r="H307" s="10">
        <v>43937</v>
      </c>
      <c r="I307" s="9">
        <f t="shared" si="9"/>
        <v>32</v>
      </c>
      <c r="J307" s="38" t="str">
        <f t="shared" si="10"/>
        <v/>
      </c>
      <c r="K307" s="9"/>
    </row>
    <row r="308" spans="1:11" x14ac:dyDescent="0.3">
      <c r="A308" s="9">
        <v>1700000041</v>
      </c>
      <c r="B308" s="9" t="s">
        <v>115</v>
      </c>
      <c r="C308" s="9"/>
      <c r="D308" s="9" t="s">
        <v>118</v>
      </c>
      <c r="E308" s="9" t="s">
        <v>31</v>
      </c>
      <c r="F308" s="9"/>
      <c r="G308" s="10">
        <v>43907</v>
      </c>
      <c r="H308" s="10">
        <v>43938</v>
      </c>
      <c r="I308" s="9">
        <f t="shared" si="9"/>
        <v>31</v>
      </c>
      <c r="J308" s="38" t="str">
        <f t="shared" si="10"/>
        <v/>
      </c>
      <c r="K308" s="9"/>
    </row>
    <row r="309" spans="1:11" x14ac:dyDescent="0.3">
      <c r="A309" s="9">
        <v>1700000042</v>
      </c>
      <c r="B309" s="9" t="s">
        <v>116</v>
      </c>
      <c r="C309" s="9"/>
      <c r="D309" s="9" t="s">
        <v>118</v>
      </c>
      <c r="E309" s="9" t="s">
        <v>31</v>
      </c>
      <c r="F309" s="9"/>
      <c r="G309" s="10">
        <v>43912</v>
      </c>
      <c r="H309" s="10">
        <v>43930</v>
      </c>
      <c r="I309" s="9">
        <f t="shared" si="9"/>
        <v>18</v>
      </c>
      <c r="J309" s="38" t="str">
        <f t="shared" si="10"/>
        <v/>
      </c>
      <c r="K309" s="9"/>
    </row>
    <row r="310" spans="1:11" x14ac:dyDescent="0.3">
      <c r="A310" s="9">
        <v>1700000043</v>
      </c>
      <c r="B310" s="9" t="s">
        <v>115</v>
      </c>
      <c r="C310" s="9"/>
      <c r="D310" s="9" t="s">
        <v>118</v>
      </c>
      <c r="E310" s="9" t="s">
        <v>31</v>
      </c>
      <c r="F310" s="9"/>
      <c r="G310" s="10">
        <v>43914</v>
      </c>
      <c r="H310" s="10">
        <v>43950</v>
      </c>
      <c r="I310" s="9">
        <f t="shared" si="9"/>
        <v>36</v>
      </c>
      <c r="J310" s="38" t="str">
        <f t="shared" si="10"/>
        <v/>
      </c>
      <c r="K310" s="9"/>
    </row>
    <row r="311" spans="1:11" x14ac:dyDescent="0.3">
      <c r="A311" s="9">
        <v>1700000044</v>
      </c>
      <c r="B311" s="9" t="s">
        <v>115</v>
      </c>
      <c r="C311" s="9"/>
      <c r="D311" s="9" t="s">
        <v>118</v>
      </c>
      <c r="E311" s="9" t="s">
        <v>31</v>
      </c>
      <c r="F311" s="9"/>
      <c r="G311" s="10">
        <v>43914</v>
      </c>
      <c r="H311" s="10">
        <v>43930</v>
      </c>
      <c r="I311" s="9">
        <f t="shared" si="9"/>
        <v>16</v>
      </c>
      <c r="J311" s="38" t="str">
        <f t="shared" si="10"/>
        <v/>
      </c>
      <c r="K311" s="9"/>
    </row>
    <row r="312" spans="1:11" x14ac:dyDescent="0.3">
      <c r="A312" s="9">
        <v>1700000045</v>
      </c>
      <c r="B312" s="9" t="s">
        <v>115</v>
      </c>
      <c r="C312" s="9"/>
      <c r="D312" s="9" t="s">
        <v>118</v>
      </c>
      <c r="E312" s="9" t="s">
        <v>31</v>
      </c>
      <c r="F312" s="9"/>
      <c r="G312" s="10">
        <v>43918</v>
      </c>
      <c r="H312" s="10">
        <v>43954</v>
      </c>
      <c r="I312" s="9">
        <f t="shared" si="9"/>
        <v>36</v>
      </c>
      <c r="J312" s="38" t="str">
        <f t="shared" si="10"/>
        <v/>
      </c>
      <c r="K312" s="9"/>
    </row>
    <row r="313" spans="1:11" x14ac:dyDescent="0.3">
      <c r="A313" s="9">
        <v>1700000046</v>
      </c>
      <c r="B313" s="9" t="s">
        <v>115</v>
      </c>
      <c r="C313" s="9"/>
      <c r="D313" s="9" t="s">
        <v>118</v>
      </c>
      <c r="E313" s="9" t="s">
        <v>31</v>
      </c>
      <c r="F313" s="9"/>
      <c r="G313" s="10">
        <v>43918</v>
      </c>
      <c r="H313" s="10">
        <v>43954</v>
      </c>
      <c r="I313" s="9">
        <f t="shared" si="9"/>
        <v>36</v>
      </c>
      <c r="J313" s="38" t="str">
        <f t="shared" si="10"/>
        <v/>
      </c>
      <c r="K313" s="9"/>
    </row>
    <row r="314" spans="1:11" x14ac:dyDescent="0.3">
      <c r="A314" s="9">
        <v>1700000047</v>
      </c>
      <c r="B314" s="9" t="s">
        <v>116</v>
      </c>
      <c r="C314" s="9"/>
      <c r="D314" s="9" t="s">
        <v>118</v>
      </c>
      <c r="E314" s="9" t="s">
        <v>31</v>
      </c>
      <c r="F314" s="9"/>
      <c r="G314" s="10">
        <v>43961</v>
      </c>
      <c r="H314" s="10">
        <v>43963</v>
      </c>
      <c r="I314" s="9">
        <f t="shared" si="9"/>
        <v>2</v>
      </c>
      <c r="J314" s="38" t="str">
        <f t="shared" si="10"/>
        <v/>
      </c>
      <c r="K314" s="9"/>
    </row>
    <row r="315" spans="1:11" x14ac:dyDescent="0.3">
      <c r="A315" s="9">
        <v>2000000001</v>
      </c>
      <c r="B315" s="9" t="s">
        <v>115</v>
      </c>
      <c r="C315" s="9">
        <v>1966</v>
      </c>
      <c r="D315" s="9" t="s">
        <v>118</v>
      </c>
      <c r="E315" s="9" t="s">
        <v>32</v>
      </c>
      <c r="F315" s="9"/>
      <c r="G315" s="10">
        <v>43856</v>
      </c>
      <c r="H315" s="10">
        <v>43873</v>
      </c>
      <c r="I315" s="9">
        <f t="shared" si="9"/>
        <v>17</v>
      </c>
      <c r="J315" s="38">
        <f t="shared" si="10"/>
        <v>54</v>
      </c>
      <c r="K315" s="9"/>
    </row>
    <row r="316" spans="1:11" x14ac:dyDescent="0.3">
      <c r="A316" s="9">
        <v>2000000002</v>
      </c>
      <c r="B316" s="9" t="s">
        <v>115</v>
      </c>
      <c r="C316" s="9">
        <v>1964</v>
      </c>
      <c r="D316" s="9" t="s">
        <v>118</v>
      </c>
      <c r="E316" s="9" t="s">
        <v>32</v>
      </c>
      <c r="F316" s="9"/>
      <c r="G316" s="10">
        <v>43857</v>
      </c>
      <c r="H316" s="10">
        <v>43870</v>
      </c>
      <c r="I316" s="9">
        <f t="shared" si="9"/>
        <v>13</v>
      </c>
      <c r="J316" s="38">
        <f t="shared" si="10"/>
        <v>56</v>
      </c>
      <c r="K316" s="9"/>
    </row>
    <row r="317" spans="1:11" x14ac:dyDescent="0.3">
      <c r="A317" s="9">
        <v>2000000003</v>
      </c>
      <c r="B317" s="9" t="s">
        <v>115</v>
      </c>
      <c r="C317" s="9">
        <v>1971</v>
      </c>
      <c r="D317" s="9" t="s">
        <v>119</v>
      </c>
      <c r="E317" s="9" t="s">
        <v>32</v>
      </c>
      <c r="F317" s="9"/>
      <c r="G317" s="10">
        <v>43862</v>
      </c>
      <c r="H317" s="10">
        <v>43879</v>
      </c>
      <c r="I317" s="9">
        <f t="shared" si="9"/>
        <v>17</v>
      </c>
      <c r="J317" s="38">
        <f t="shared" si="10"/>
        <v>49</v>
      </c>
      <c r="K317" s="9"/>
    </row>
    <row r="318" spans="1:11" x14ac:dyDescent="0.3">
      <c r="A318" s="9">
        <v>2000000004</v>
      </c>
      <c r="B318" s="9" t="s">
        <v>116</v>
      </c>
      <c r="C318" s="9">
        <v>1980</v>
      </c>
      <c r="D318" s="9" t="s">
        <v>119</v>
      </c>
      <c r="E318" s="9" t="s">
        <v>32</v>
      </c>
      <c r="F318" s="9"/>
      <c r="G318" s="10">
        <v>43863</v>
      </c>
      <c r="H318" s="10">
        <v>43879</v>
      </c>
      <c r="I318" s="9">
        <f t="shared" si="9"/>
        <v>16</v>
      </c>
      <c r="J318" s="38">
        <f t="shared" si="10"/>
        <v>40</v>
      </c>
      <c r="K318" s="9"/>
    </row>
    <row r="319" spans="1:11" x14ac:dyDescent="0.3">
      <c r="A319" s="9">
        <v>2000000005</v>
      </c>
      <c r="B319" s="9" t="s">
        <v>115</v>
      </c>
      <c r="C319" s="9">
        <v>1977</v>
      </c>
      <c r="D319" s="9" t="s">
        <v>118</v>
      </c>
      <c r="E319" s="9" t="s">
        <v>32</v>
      </c>
      <c r="F319" s="9"/>
      <c r="G319" s="10">
        <v>43863</v>
      </c>
      <c r="H319" s="10">
        <v>43885</v>
      </c>
      <c r="I319" s="9">
        <f t="shared" si="9"/>
        <v>22</v>
      </c>
      <c r="J319" s="38">
        <f t="shared" si="10"/>
        <v>43</v>
      </c>
      <c r="K319" s="9"/>
    </row>
    <row r="320" spans="1:11" x14ac:dyDescent="0.3">
      <c r="A320" s="9">
        <v>2000000006</v>
      </c>
      <c r="B320" s="9" t="s">
        <v>115</v>
      </c>
      <c r="C320" s="9">
        <v>1982</v>
      </c>
      <c r="D320" s="9" t="s">
        <v>118</v>
      </c>
      <c r="E320" s="9" t="s">
        <v>32</v>
      </c>
      <c r="F320" s="9"/>
      <c r="G320" s="10">
        <v>43866</v>
      </c>
      <c r="H320" s="10">
        <v>43873</v>
      </c>
      <c r="I320" s="9">
        <f t="shared" si="9"/>
        <v>7</v>
      </c>
      <c r="J320" s="38">
        <f t="shared" si="10"/>
        <v>38</v>
      </c>
      <c r="K320" s="9"/>
    </row>
    <row r="321" spans="1:11" x14ac:dyDescent="0.3">
      <c r="A321" s="9">
        <v>2000000007</v>
      </c>
      <c r="B321" s="9" t="s">
        <v>116</v>
      </c>
      <c r="C321" s="9">
        <v>1978</v>
      </c>
      <c r="D321" s="9" t="s">
        <v>118</v>
      </c>
      <c r="E321" s="9" t="s">
        <v>32</v>
      </c>
      <c r="F321" s="9"/>
      <c r="G321" s="10">
        <v>43866</v>
      </c>
      <c r="H321" s="10">
        <v>43885</v>
      </c>
      <c r="I321" s="9">
        <f t="shared" si="9"/>
        <v>19</v>
      </c>
      <c r="J321" s="38">
        <f t="shared" si="10"/>
        <v>42</v>
      </c>
      <c r="K321" s="9"/>
    </row>
    <row r="322" spans="1:11" x14ac:dyDescent="0.3">
      <c r="A322" s="9">
        <v>2000000008</v>
      </c>
      <c r="B322" s="9" t="s">
        <v>116</v>
      </c>
      <c r="C322" s="9">
        <v>1946</v>
      </c>
      <c r="D322" s="9" t="s">
        <v>118</v>
      </c>
      <c r="E322" s="9" t="s">
        <v>32</v>
      </c>
      <c r="F322" s="9"/>
      <c r="G322" s="10">
        <v>43870</v>
      </c>
      <c r="H322" s="10">
        <v>43895</v>
      </c>
      <c r="I322" s="9">
        <f t="shared" si="9"/>
        <v>25</v>
      </c>
      <c r="J322" s="38">
        <f t="shared" si="10"/>
        <v>74</v>
      </c>
      <c r="K322" s="9"/>
    </row>
    <row r="323" spans="1:11" x14ac:dyDescent="0.3">
      <c r="A323" s="9">
        <v>2000000010</v>
      </c>
      <c r="B323" s="9" t="s">
        <v>116</v>
      </c>
      <c r="C323" s="9">
        <v>1982</v>
      </c>
      <c r="D323" s="9" t="s">
        <v>119</v>
      </c>
      <c r="E323" s="9" t="s">
        <v>32</v>
      </c>
      <c r="F323" s="9"/>
      <c r="G323" s="10">
        <v>43870</v>
      </c>
      <c r="H323" s="10">
        <v>43897</v>
      </c>
      <c r="I323" s="9">
        <f t="shared" ref="I323:I386" si="11">_xlfn.DAYS(H323,G323)</f>
        <v>27</v>
      </c>
      <c r="J323" s="38">
        <f t="shared" ref="J323:J386" si="12">IF(C323="","",_xlfn.NUMBERVALUE(2020-C323))</f>
        <v>38</v>
      </c>
      <c r="K323" s="9"/>
    </row>
    <row r="324" spans="1:11" x14ac:dyDescent="0.3">
      <c r="A324" s="9">
        <v>2000000011</v>
      </c>
      <c r="B324" s="9" t="s">
        <v>116</v>
      </c>
      <c r="C324" s="9">
        <v>1989</v>
      </c>
      <c r="D324" s="9" t="s">
        <v>119</v>
      </c>
      <c r="E324" s="9" t="s">
        <v>32</v>
      </c>
      <c r="F324" s="9"/>
      <c r="G324" s="10">
        <v>43871</v>
      </c>
      <c r="H324" s="10">
        <v>43878</v>
      </c>
      <c r="I324" s="9">
        <f t="shared" si="11"/>
        <v>7</v>
      </c>
      <c r="J324" s="38">
        <f t="shared" si="12"/>
        <v>31</v>
      </c>
      <c r="K324" s="9"/>
    </row>
    <row r="325" spans="1:11" x14ac:dyDescent="0.3">
      <c r="A325" s="9">
        <v>2000000012</v>
      </c>
      <c r="B325" s="9" t="s">
        <v>116</v>
      </c>
      <c r="C325" s="9">
        <v>2009</v>
      </c>
      <c r="D325" s="9" t="s">
        <v>118</v>
      </c>
      <c r="E325" s="9" t="s">
        <v>32</v>
      </c>
      <c r="F325" s="9"/>
      <c r="G325" s="10">
        <v>43879</v>
      </c>
      <c r="H325" s="10">
        <v>43894</v>
      </c>
      <c r="I325" s="9">
        <f t="shared" si="11"/>
        <v>15</v>
      </c>
      <c r="J325" s="38">
        <f t="shared" si="12"/>
        <v>11</v>
      </c>
      <c r="K325" s="9"/>
    </row>
    <row r="326" spans="1:11" x14ac:dyDescent="0.3">
      <c r="A326" s="9">
        <v>2000000016</v>
      </c>
      <c r="B326" s="9" t="s">
        <v>115</v>
      </c>
      <c r="C326" s="9">
        <v>1996</v>
      </c>
      <c r="D326" s="9" t="s">
        <v>118</v>
      </c>
      <c r="E326" s="9" t="s">
        <v>32</v>
      </c>
      <c r="F326" s="9"/>
      <c r="G326" s="10">
        <v>43883</v>
      </c>
      <c r="H326" s="10">
        <v>43894</v>
      </c>
      <c r="I326" s="9">
        <f t="shared" si="11"/>
        <v>11</v>
      </c>
      <c r="J326" s="38">
        <f t="shared" si="12"/>
        <v>24</v>
      </c>
      <c r="K326" s="9"/>
    </row>
    <row r="327" spans="1:11" x14ac:dyDescent="0.3">
      <c r="A327" s="9">
        <v>2000000017</v>
      </c>
      <c r="B327" s="9" t="s">
        <v>115</v>
      </c>
      <c r="C327" s="9">
        <v>1959</v>
      </c>
      <c r="D327" s="9" t="s">
        <v>118</v>
      </c>
      <c r="E327" s="9" t="s">
        <v>32</v>
      </c>
      <c r="F327" s="9"/>
      <c r="G327" s="10">
        <v>43883</v>
      </c>
      <c r="H327" s="10">
        <v>43909</v>
      </c>
      <c r="I327" s="9">
        <f t="shared" si="11"/>
        <v>26</v>
      </c>
      <c r="J327" s="38">
        <f t="shared" si="12"/>
        <v>61</v>
      </c>
      <c r="K327" s="9"/>
    </row>
    <row r="328" spans="1:11" x14ac:dyDescent="0.3">
      <c r="A328" s="9">
        <v>2000000020</v>
      </c>
      <c r="B328" s="9" t="s">
        <v>115</v>
      </c>
      <c r="C328" s="9">
        <v>1969</v>
      </c>
      <c r="D328" s="9" t="s">
        <v>118</v>
      </c>
      <c r="E328" s="9" t="s">
        <v>32</v>
      </c>
      <c r="F328" s="9"/>
      <c r="G328" s="10">
        <v>43887</v>
      </c>
      <c r="H328" s="10">
        <v>43895</v>
      </c>
      <c r="I328" s="9">
        <f t="shared" si="11"/>
        <v>8</v>
      </c>
      <c r="J328" s="38">
        <f t="shared" si="12"/>
        <v>51</v>
      </c>
      <c r="K328" s="9"/>
    </row>
    <row r="329" spans="1:11" x14ac:dyDescent="0.3">
      <c r="A329" s="9">
        <v>2000000028</v>
      </c>
      <c r="B329" s="9" t="s">
        <v>116</v>
      </c>
      <c r="C329" s="9">
        <v>1993</v>
      </c>
      <c r="D329" s="9" t="s">
        <v>118</v>
      </c>
      <c r="E329" s="9" t="s">
        <v>32</v>
      </c>
      <c r="F329" s="9"/>
      <c r="G329" s="10">
        <v>43885</v>
      </c>
      <c r="H329" s="10">
        <v>43900</v>
      </c>
      <c r="I329" s="9">
        <f t="shared" si="11"/>
        <v>15</v>
      </c>
      <c r="J329" s="38">
        <f t="shared" si="12"/>
        <v>27</v>
      </c>
      <c r="K329" s="9"/>
    </row>
    <row r="330" spans="1:11" x14ac:dyDescent="0.3">
      <c r="A330" s="9">
        <v>2000000033</v>
      </c>
      <c r="B330" s="9" t="s">
        <v>115</v>
      </c>
      <c r="C330" s="9">
        <v>1986</v>
      </c>
      <c r="D330" s="9" t="s">
        <v>118</v>
      </c>
      <c r="E330" s="9" t="s">
        <v>32</v>
      </c>
      <c r="F330" s="9"/>
      <c r="G330" s="10">
        <v>43885</v>
      </c>
      <c r="H330" s="10">
        <v>43903</v>
      </c>
      <c r="I330" s="9">
        <f t="shared" si="11"/>
        <v>18</v>
      </c>
      <c r="J330" s="38">
        <f t="shared" si="12"/>
        <v>34</v>
      </c>
      <c r="K330" s="9"/>
    </row>
    <row r="331" spans="1:11" x14ac:dyDescent="0.3">
      <c r="A331" s="9">
        <v>2000000043</v>
      </c>
      <c r="B331" s="9" t="s">
        <v>116</v>
      </c>
      <c r="C331" s="9">
        <v>1985</v>
      </c>
      <c r="D331" s="9" t="s">
        <v>118</v>
      </c>
      <c r="E331" s="9" t="s">
        <v>32</v>
      </c>
      <c r="F331" s="9"/>
      <c r="G331" s="10">
        <v>43886</v>
      </c>
      <c r="H331" s="10">
        <v>43894</v>
      </c>
      <c r="I331" s="9">
        <f t="shared" si="11"/>
        <v>8</v>
      </c>
      <c r="J331" s="38">
        <f t="shared" si="12"/>
        <v>35</v>
      </c>
      <c r="K331" s="9"/>
    </row>
    <row r="332" spans="1:11" x14ac:dyDescent="0.3">
      <c r="A332" s="9">
        <v>2000000045</v>
      </c>
      <c r="B332" s="9" t="s">
        <v>115</v>
      </c>
      <c r="C332" s="9">
        <v>1981</v>
      </c>
      <c r="D332" s="9" t="s">
        <v>118</v>
      </c>
      <c r="E332" s="9" t="s">
        <v>32</v>
      </c>
      <c r="F332" s="9"/>
      <c r="G332" s="10">
        <v>43887</v>
      </c>
      <c r="H332" s="10">
        <v>43888</v>
      </c>
      <c r="I332" s="9">
        <f t="shared" si="11"/>
        <v>1</v>
      </c>
      <c r="J332" s="38">
        <f t="shared" si="12"/>
        <v>39</v>
      </c>
      <c r="K332" s="9"/>
    </row>
    <row r="333" spans="1:11" x14ac:dyDescent="0.3">
      <c r="A333" s="9">
        <v>2000000046</v>
      </c>
      <c r="B333" s="9" t="s">
        <v>115</v>
      </c>
      <c r="C333" s="9">
        <v>1957</v>
      </c>
      <c r="D333" s="9" t="s">
        <v>118</v>
      </c>
      <c r="E333" s="9" t="s">
        <v>32</v>
      </c>
      <c r="F333" s="9"/>
      <c r="G333" s="10">
        <v>43886</v>
      </c>
      <c r="H333" s="10">
        <v>43906</v>
      </c>
      <c r="I333" s="9">
        <f t="shared" si="11"/>
        <v>20</v>
      </c>
      <c r="J333" s="38">
        <f t="shared" si="12"/>
        <v>63</v>
      </c>
      <c r="K333" s="9"/>
    </row>
    <row r="334" spans="1:11" x14ac:dyDescent="0.3">
      <c r="A334" s="9">
        <v>2000000048</v>
      </c>
      <c r="B334" s="9" t="s">
        <v>115</v>
      </c>
      <c r="C334" s="9">
        <v>1956</v>
      </c>
      <c r="D334" s="9" t="s">
        <v>118</v>
      </c>
      <c r="E334" s="9" t="s">
        <v>32</v>
      </c>
      <c r="F334" s="9"/>
      <c r="G334" s="10">
        <v>43887</v>
      </c>
      <c r="H334" s="10">
        <v>43901</v>
      </c>
      <c r="I334" s="9">
        <f t="shared" si="11"/>
        <v>14</v>
      </c>
      <c r="J334" s="38">
        <f t="shared" si="12"/>
        <v>64</v>
      </c>
      <c r="K334" s="9"/>
    </row>
    <row r="335" spans="1:11" x14ac:dyDescent="0.3">
      <c r="A335" s="9">
        <v>2000000049</v>
      </c>
      <c r="B335" s="9" t="s">
        <v>115</v>
      </c>
      <c r="C335" s="9">
        <v>1981</v>
      </c>
      <c r="D335" s="9" t="s">
        <v>118</v>
      </c>
      <c r="E335" s="9" t="s">
        <v>32</v>
      </c>
      <c r="F335" s="9"/>
      <c r="G335" s="10">
        <v>43887</v>
      </c>
      <c r="H335" s="10">
        <v>43905</v>
      </c>
      <c r="I335" s="9">
        <f t="shared" si="11"/>
        <v>18</v>
      </c>
      <c r="J335" s="38">
        <f t="shared" si="12"/>
        <v>39</v>
      </c>
      <c r="K335" s="9"/>
    </row>
    <row r="336" spans="1:11" x14ac:dyDescent="0.3">
      <c r="A336" s="9">
        <v>2000000050</v>
      </c>
      <c r="B336" s="9" t="s">
        <v>116</v>
      </c>
      <c r="C336" s="9">
        <v>1947</v>
      </c>
      <c r="D336" s="9" t="s">
        <v>118</v>
      </c>
      <c r="E336" s="9" t="s">
        <v>32</v>
      </c>
      <c r="F336" s="9"/>
      <c r="G336" s="10">
        <v>43887</v>
      </c>
      <c r="H336" s="10">
        <v>43907</v>
      </c>
      <c r="I336" s="9">
        <f t="shared" si="11"/>
        <v>20</v>
      </c>
      <c r="J336" s="38">
        <f t="shared" si="12"/>
        <v>73</v>
      </c>
      <c r="K336" s="9"/>
    </row>
    <row r="337" spans="1:11" x14ac:dyDescent="0.3">
      <c r="A337" s="9">
        <v>2000000051</v>
      </c>
      <c r="B337" s="9" t="s">
        <v>115</v>
      </c>
      <c r="C337" s="9">
        <v>1942</v>
      </c>
      <c r="D337" s="9" t="s">
        <v>118</v>
      </c>
      <c r="E337" s="9" t="s">
        <v>32</v>
      </c>
      <c r="F337" s="9"/>
      <c r="G337" s="10">
        <v>43887</v>
      </c>
      <c r="H337" s="10">
        <v>43908</v>
      </c>
      <c r="I337" s="9">
        <f t="shared" si="11"/>
        <v>21</v>
      </c>
      <c r="J337" s="38">
        <f t="shared" si="12"/>
        <v>78</v>
      </c>
      <c r="K337" s="9"/>
    </row>
    <row r="338" spans="1:11" x14ac:dyDescent="0.3">
      <c r="A338" s="9">
        <v>2000000052</v>
      </c>
      <c r="B338" s="9" t="s">
        <v>115</v>
      </c>
      <c r="C338" s="9">
        <v>1985</v>
      </c>
      <c r="D338" s="9" t="s">
        <v>118</v>
      </c>
      <c r="E338" s="9" t="s">
        <v>32</v>
      </c>
      <c r="F338" s="9"/>
      <c r="G338" s="10">
        <v>43888</v>
      </c>
      <c r="H338" s="10">
        <v>43906</v>
      </c>
      <c r="I338" s="9">
        <f t="shared" si="11"/>
        <v>18</v>
      </c>
      <c r="J338" s="38">
        <f t="shared" si="12"/>
        <v>35</v>
      </c>
      <c r="K338" s="9"/>
    </row>
    <row r="339" spans="1:11" x14ac:dyDescent="0.3">
      <c r="A339" s="9">
        <v>2000000054</v>
      </c>
      <c r="B339" s="9" t="s">
        <v>116</v>
      </c>
      <c r="C339" s="9">
        <v>1985</v>
      </c>
      <c r="D339" s="9" t="s">
        <v>118</v>
      </c>
      <c r="E339" s="9" t="s">
        <v>32</v>
      </c>
      <c r="F339" s="9"/>
      <c r="G339" s="10">
        <v>43887</v>
      </c>
      <c r="H339" s="10">
        <v>43894</v>
      </c>
      <c r="I339" s="9">
        <f t="shared" si="11"/>
        <v>7</v>
      </c>
      <c r="J339" s="38">
        <f t="shared" si="12"/>
        <v>35</v>
      </c>
      <c r="K339" s="9"/>
    </row>
    <row r="340" spans="1:11" x14ac:dyDescent="0.3">
      <c r="A340" s="9">
        <v>2000000055</v>
      </c>
      <c r="B340" s="9" t="s">
        <v>115</v>
      </c>
      <c r="C340" s="9">
        <v>1993</v>
      </c>
      <c r="D340" s="9" t="s">
        <v>118</v>
      </c>
      <c r="E340" s="9" t="s">
        <v>32</v>
      </c>
      <c r="F340" s="9"/>
      <c r="G340" s="10">
        <v>43888</v>
      </c>
      <c r="H340" s="10">
        <v>43904</v>
      </c>
      <c r="I340" s="9">
        <f t="shared" si="11"/>
        <v>16</v>
      </c>
      <c r="J340" s="38">
        <f t="shared" si="12"/>
        <v>27</v>
      </c>
      <c r="K340" s="9"/>
    </row>
    <row r="341" spans="1:11" x14ac:dyDescent="0.3">
      <c r="A341" s="9">
        <v>2000000056</v>
      </c>
      <c r="B341" s="9" t="s">
        <v>115</v>
      </c>
      <c r="C341" s="9">
        <v>1992</v>
      </c>
      <c r="D341" s="9" t="s">
        <v>118</v>
      </c>
      <c r="E341" s="9" t="s">
        <v>32</v>
      </c>
      <c r="F341" s="9"/>
      <c r="G341" s="10">
        <v>43888</v>
      </c>
      <c r="H341" s="10">
        <v>43902</v>
      </c>
      <c r="I341" s="9">
        <f t="shared" si="11"/>
        <v>14</v>
      </c>
      <c r="J341" s="38">
        <f t="shared" si="12"/>
        <v>28</v>
      </c>
      <c r="K341" s="9"/>
    </row>
    <row r="342" spans="1:11" x14ac:dyDescent="0.3">
      <c r="A342" s="9">
        <v>2000000058</v>
      </c>
      <c r="B342" s="9" t="s">
        <v>116</v>
      </c>
      <c r="C342" s="9">
        <v>1990</v>
      </c>
      <c r="D342" s="9" t="s">
        <v>118</v>
      </c>
      <c r="E342" s="9" t="s">
        <v>32</v>
      </c>
      <c r="F342" s="9"/>
      <c r="G342" s="10">
        <v>43888</v>
      </c>
      <c r="H342" s="10">
        <v>43915</v>
      </c>
      <c r="I342" s="9">
        <f t="shared" si="11"/>
        <v>27</v>
      </c>
      <c r="J342" s="38">
        <f t="shared" si="12"/>
        <v>30</v>
      </c>
      <c r="K342" s="9"/>
    </row>
    <row r="343" spans="1:11" x14ac:dyDescent="0.3">
      <c r="A343" s="9">
        <v>2000000062</v>
      </c>
      <c r="B343" s="9" t="s">
        <v>115</v>
      </c>
      <c r="C343" s="9">
        <v>1969</v>
      </c>
      <c r="D343" s="9" t="s">
        <v>118</v>
      </c>
      <c r="E343" s="9" t="s">
        <v>32</v>
      </c>
      <c r="F343" s="9"/>
      <c r="G343" s="10">
        <v>43888</v>
      </c>
      <c r="H343" s="10">
        <v>43906</v>
      </c>
      <c r="I343" s="9">
        <f t="shared" si="11"/>
        <v>18</v>
      </c>
      <c r="J343" s="38">
        <f t="shared" si="12"/>
        <v>51</v>
      </c>
      <c r="K343" s="9"/>
    </row>
    <row r="344" spans="1:11" x14ac:dyDescent="0.3">
      <c r="A344" s="9">
        <v>2000000063</v>
      </c>
      <c r="B344" s="9" t="s">
        <v>116</v>
      </c>
      <c r="C344" s="9">
        <v>1995</v>
      </c>
      <c r="D344" s="9" t="s">
        <v>118</v>
      </c>
      <c r="E344" s="9" t="s">
        <v>32</v>
      </c>
      <c r="F344" s="9"/>
      <c r="G344" s="10">
        <v>43888</v>
      </c>
      <c r="H344" s="10">
        <v>43913</v>
      </c>
      <c r="I344" s="9">
        <f t="shared" si="11"/>
        <v>25</v>
      </c>
      <c r="J344" s="38">
        <f t="shared" si="12"/>
        <v>25</v>
      </c>
      <c r="K344" s="9"/>
    </row>
    <row r="345" spans="1:11" x14ac:dyDescent="0.3">
      <c r="A345" s="9">
        <v>2000000065</v>
      </c>
      <c r="B345" s="9" t="s">
        <v>115</v>
      </c>
      <c r="C345" s="9">
        <v>1969</v>
      </c>
      <c r="D345" s="9" t="s">
        <v>118</v>
      </c>
      <c r="E345" s="9" t="s">
        <v>32</v>
      </c>
      <c r="F345" s="9"/>
      <c r="G345" s="10">
        <v>43890</v>
      </c>
      <c r="H345" s="10">
        <v>43895</v>
      </c>
      <c r="I345" s="9">
        <f t="shared" si="11"/>
        <v>5</v>
      </c>
      <c r="J345" s="38">
        <f t="shared" si="12"/>
        <v>51</v>
      </c>
      <c r="K345" s="9"/>
    </row>
    <row r="346" spans="1:11" x14ac:dyDescent="0.3">
      <c r="A346" s="9">
        <v>2000000066</v>
      </c>
      <c r="B346" s="9" t="s">
        <v>115</v>
      </c>
      <c r="C346" s="9">
        <v>1975</v>
      </c>
      <c r="D346" s="9" t="s">
        <v>118</v>
      </c>
      <c r="E346" s="9" t="s">
        <v>32</v>
      </c>
      <c r="F346" s="9"/>
      <c r="G346" s="10">
        <v>43889</v>
      </c>
      <c r="H346" s="10">
        <v>43903</v>
      </c>
      <c r="I346" s="9">
        <f t="shared" si="11"/>
        <v>14</v>
      </c>
      <c r="J346" s="38">
        <f t="shared" si="12"/>
        <v>45</v>
      </c>
      <c r="K346" s="9"/>
    </row>
    <row r="347" spans="1:11" x14ac:dyDescent="0.3">
      <c r="A347" s="9">
        <v>2000000067</v>
      </c>
      <c r="B347" s="9" t="s">
        <v>115</v>
      </c>
      <c r="C347" s="9">
        <v>1970</v>
      </c>
      <c r="D347" s="9" t="s">
        <v>118</v>
      </c>
      <c r="E347" s="9" t="s">
        <v>32</v>
      </c>
      <c r="F347" s="9"/>
      <c r="G347" s="10">
        <v>43889</v>
      </c>
      <c r="H347" s="10">
        <v>43908</v>
      </c>
      <c r="I347" s="9">
        <f t="shared" si="11"/>
        <v>19</v>
      </c>
      <c r="J347" s="38">
        <f t="shared" si="12"/>
        <v>50</v>
      </c>
      <c r="K347" s="9"/>
    </row>
    <row r="348" spans="1:11" x14ac:dyDescent="0.3">
      <c r="A348" s="9">
        <v>2000000075</v>
      </c>
      <c r="B348" s="9" t="s">
        <v>116</v>
      </c>
      <c r="C348" s="9">
        <v>1980</v>
      </c>
      <c r="D348" s="9" t="s">
        <v>118</v>
      </c>
      <c r="E348" s="9" t="s">
        <v>32</v>
      </c>
      <c r="F348" s="9"/>
      <c r="G348" s="10">
        <v>43890</v>
      </c>
      <c r="H348" s="10">
        <v>43916</v>
      </c>
      <c r="I348" s="9">
        <f t="shared" si="11"/>
        <v>26</v>
      </c>
      <c r="J348" s="38">
        <f t="shared" si="12"/>
        <v>40</v>
      </c>
      <c r="K348" s="9"/>
    </row>
    <row r="349" spans="1:11" x14ac:dyDescent="0.3">
      <c r="A349" s="9">
        <v>2000000076</v>
      </c>
      <c r="B349" s="9" t="s">
        <v>116</v>
      </c>
      <c r="C349" s="9">
        <v>1945</v>
      </c>
      <c r="D349" s="9" t="s">
        <v>118</v>
      </c>
      <c r="E349" s="9" t="s">
        <v>32</v>
      </c>
      <c r="F349" s="9"/>
      <c r="G349" s="10">
        <v>43889</v>
      </c>
      <c r="H349" s="10">
        <v>43904</v>
      </c>
      <c r="I349" s="9">
        <f t="shared" si="11"/>
        <v>15</v>
      </c>
      <c r="J349" s="38">
        <f t="shared" si="12"/>
        <v>75</v>
      </c>
      <c r="K349" s="9"/>
    </row>
    <row r="350" spans="1:11" x14ac:dyDescent="0.3">
      <c r="A350" s="9">
        <v>2000000077</v>
      </c>
      <c r="B350" s="9" t="s">
        <v>115</v>
      </c>
      <c r="C350" s="9">
        <v>1946</v>
      </c>
      <c r="D350" s="9" t="s">
        <v>118</v>
      </c>
      <c r="E350" s="9" t="s">
        <v>32</v>
      </c>
      <c r="F350" s="9"/>
      <c r="G350" s="10">
        <v>43889</v>
      </c>
      <c r="H350" s="10">
        <v>43920</v>
      </c>
      <c r="I350" s="9">
        <f t="shared" si="11"/>
        <v>31</v>
      </c>
      <c r="J350" s="38">
        <f t="shared" si="12"/>
        <v>74</v>
      </c>
      <c r="K350" s="9"/>
    </row>
    <row r="351" spans="1:11" x14ac:dyDescent="0.3">
      <c r="A351" s="9">
        <v>2000000078</v>
      </c>
      <c r="B351" s="9" t="s">
        <v>115</v>
      </c>
      <c r="C351" s="9">
        <v>2000</v>
      </c>
      <c r="D351" s="9" t="s">
        <v>118</v>
      </c>
      <c r="E351" s="9" t="s">
        <v>32</v>
      </c>
      <c r="F351" s="9"/>
      <c r="G351" s="10">
        <v>43890</v>
      </c>
      <c r="H351" s="10">
        <v>43898</v>
      </c>
      <c r="I351" s="9">
        <f t="shared" si="11"/>
        <v>8</v>
      </c>
      <c r="J351" s="38">
        <f t="shared" si="12"/>
        <v>20</v>
      </c>
      <c r="K351" s="9"/>
    </row>
    <row r="352" spans="1:11" x14ac:dyDescent="0.3">
      <c r="A352" s="9">
        <v>2000000080</v>
      </c>
      <c r="B352" s="9" t="s">
        <v>116</v>
      </c>
      <c r="C352" s="9">
        <v>1997</v>
      </c>
      <c r="D352" s="9" t="s">
        <v>118</v>
      </c>
      <c r="E352" s="9" t="s">
        <v>32</v>
      </c>
      <c r="F352" s="9"/>
      <c r="G352" s="10">
        <v>43890</v>
      </c>
      <c r="H352" s="10">
        <v>43912</v>
      </c>
      <c r="I352" s="9">
        <f t="shared" si="11"/>
        <v>22</v>
      </c>
      <c r="J352" s="38">
        <f t="shared" si="12"/>
        <v>23</v>
      </c>
      <c r="K352" s="9"/>
    </row>
    <row r="353" spans="1:11" x14ac:dyDescent="0.3">
      <c r="A353" s="9">
        <v>2000000085</v>
      </c>
      <c r="B353" s="9" t="s">
        <v>115</v>
      </c>
      <c r="C353" s="9">
        <v>1990</v>
      </c>
      <c r="D353" s="9" t="s">
        <v>118</v>
      </c>
      <c r="E353" s="9" t="s">
        <v>32</v>
      </c>
      <c r="F353" s="9"/>
      <c r="G353" s="10">
        <v>43891</v>
      </c>
      <c r="H353" s="10">
        <v>43897</v>
      </c>
      <c r="I353" s="9">
        <f t="shared" si="11"/>
        <v>6</v>
      </c>
      <c r="J353" s="38">
        <f t="shared" si="12"/>
        <v>30</v>
      </c>
      <c r="K353" s="9"/>
    </row>
    <row r="354" spans="1:11" x14ac:dyDescent="0.3">
      <c r="A354" s="9">
        <v>2000000088</v>
      </c>
      <c r="B354" s="9" t="s">
        <v>115</v>
      </c>
      <c r="C354" s="9">
        <v>1973</v>
      </c>
      <c r="D354" s="9" t="s">
        <v>118</v>
      </c>
      <c r="E354" s="9" t="s">
        <v>32</v>
      </c>
      <c r="F354" s="9"/>
      <c r="G354" s="10">
        <v>43891</v>
      </c>
      <c r="H354" s="10">
        <v>43911</v>
      </c>
      <c r="I354" s="9">
        <f t="shared" si="11"/>
        <v>20</v>
      </c>
      <c r="J354" s="38">
        <f t="shared" si="12"/>
        <v>47</v>
      </c>
      <c r="K354" s="9"/>
    </row>
    <row r="355" spans="1:11" x14ac:dyDescent="0.3">
      <c r="A355" s="9">
        <v>2000000089</v>
      </c>
      <c r="B355" s="9" t="s">
        <v>115</v>
      </c>
      <c r="C355" s="9">
        <v>1981</v>
      </c>
      <c r="D355" s="9" t="s">
        <v>118</v>
      </c>
      <c r="E355" s="9" t="s">
        <v>32</v>
      </c>
      <c r="F355" s="9"/>
      <c r="G355" s="10">
        <v>43891</v>
      </c>
      <c r="H355" s="10">
        <v>43914</v>
      </c>
      <c r="I355" s="9">
        <f t="shared" si="11"/>
        <v>23</v>
      </c>
      <c r="J355" s="38">
        <f t="shared" si="12"/>
        <v>39</v>
      </c>
      <c r="K355" s="9"/>
    </row>
    <row r="356" spans="1:11" x14ac:dyDescent="0.3">
      <c r="A356" s="9">
        <v>2000000092</v>
      </c>
      <c r="B356" s="9" t="s">
        <v>115</v>
      </c>
      <c r="C356" s="9">
        <v>1997</v>
      </c>
      <c r="D356" s="9" t="s">
        <v>118</v>
      </c>
      <c r="E356" s="9" t="s">
        <v>32</v>
      </c>
      <c r="F356" s="9"/>
      <c r="G356" s="10">
        <v>43892</v>
      </c>
      <c r="H356" s="10">
        <v>43892</v>
      </c>
      <c r="I356" s="9">
        <f t="shared" si="11"/>
        <v>0</v>
      </c>
      <c r="J356" s="38">
        <f t="shared" si="12"/>
        <v>23</v>
      </c>
      <c r="K356" s="9"/>
    </row>
    <row r="357" spans="1:11" x14ac:dyDescent="0.3">
      <c r="A357" s="9">
        <v>2000000093</v>
      </c>
      <c r="B357" s="9" t="s">
        <v>116</v>
      </c>
      <c r="C357" s="9">
        <v>1965</v>
      </c>
      <c r="D357" s="9" t="s">
        <v>118</v>
      </c>
      <c r="E357" s="9" t="s">
        <v>32</v>
      </c>
      <c r="F357" s="9"/>
      <c r="G357" s="10">
        <v>43891</v>
      </c>
      <c r="H357" s="10">
        <v>43906</v>
      </c>
      <c r="I357" s="9">
        <f t="shared" si="11"/>
        <v>15</v>
      </c>
      <c r="J357" s="38">
        <f t="shared" si="12"/>
        <v>55</v>
      </c>
      <c r="K357" s="9"/>
    </row>
    <row r="358" spans="1:11" x14ac:dyDescent="0.3">
      <c r="A358" s="9">
        <v>2000000095</v>
      </c>
      <c r="B358" s="9" t="s">
        <v>116</v>
      </c>
      <c r="C358" s="9">
        <v>1984</v>
      </c>
      <c r="D358" s="9" t="s">
        <v>118</v>
      </c>
      <c r="E358" s="9" t="s">
        <v>32</v>
      </c>
      <c r="F358" s="9"/>
      <c r="G358" s="10">
        <v>43894</v>
      </c>
      <c r="H358" s="10">
        <v>43901</v>
      </c>
      <c r="I358" s="9">
        <f t="shared" si="11"/>
        <v>7</v>
      </c>
      <c r="J358" s="38">
        <f t="shared" si="12"/>
        <v>36</v>
      </c>
      <c r="K358" s="9"/>
    </row>
    <row r="359" spans="1:11" x14ac:dyDescent="0.3">
      <c r="A359" s="9">
        <v>2000000096</v>
      </c>
      <c r="B359" s="9" t="s">
        <v>116</v>
      </c>
      <c r="C359" s="9">
        <v>1974</v>
      </c>
      <c r="D359" s="9" t="s">
        <v>118</v>
      </c>
      <c r="E359" s="9" t="s">
        <v>32</v>
      </c>
      <c r="F359" s="9"/>
      <c r="G359" s="10">
        <v>43893</v>
      </c>
      <c r="H359" s="10">
        <v>43919</v>
      </c>
      <c r="I359" s="9">
        <f t="shared" si="11"/>
        <v>26</v>
      </c>
      <c r="J359" s="38">
        <f t="shared" si="12"/>
        <v>46</v>
      </c>
      <c r="K359" s="9"/>
    </row>
    <row r="360" spans="1:11" x14ac:dyDescent="0.3">
      <c r="A360" s="9">
        <v>2000000098</v>
      </c>
      <c r="B360" s="9" t="s">
        <v>115</v>
      </c>
      <c r="C360" s="9">
        <v>1981</v>
      </c>
      <c r="D360" s="9" t="s">
        <v>118</v>
      </c>
      <c r="E360" s="9" t="s">
        <v>32</v>
      </c>
      <c r="F360" s="9"/>
      <c r="G360" s="10">
        <v>43893</v>
      </c>
      <c r="H360" s="10">
        <v>43918</v>
      </c>
      <c r="I360" s="9">
        <f t="shared" si="11"/>
        <v>25</v>
      </c>
      <c r="J360" s="38">
        <f t="shared" si="12"/>
        <v>39</v>
      </c>
      <c r="K360" s="9"/>
    </row>
    <row r="361" spans="1:11" x14ac:dyDescent="0.3">
      <c r="A361" s="9">
        <v>2000000106</v>
      </c>
      <c r="B361" s="9" t="s">
        <v>115</v>
      </c>
      <c r="C361" s="9">
        <v>1993</v>
      </c>
      <c r="D361" s="9" t="s">
        <v>118</v>
      </c>
      <c r="E361" s="9" t="s">
        <v>32</v>
      </c>
      <c r="F361" s="9"/>
      <c r="G361" s="10">
        <v>43895</v>
      </c>
      <c r="H361" s="10">
        <v>43910</v>
      </c>
      <c r="I361" s="9">
        <f t="shared" si="11"/>
        <v>15</v>
      </c>
      <c r="J361" s="38">
        <f t="shared" si="12"/>
        <v>27</v>
      </c>
      <c r="K361" s="9"/>
    </row>
    <row r="362" spans="1:11" x14ac:dyDescent="0.3">
      <c r="A362" s="9">
        <v>2000000141</v>
      </c>
      <c r="B362" s="9" t="s">
        <v>115</v>
      </c>
      <c r="C362" s="9">
        <v>1955</v>
      </c>
      <c r="D362" s="9" t="s">
        <v>118</v>
      </c>
      <c r="E362" s="9" t="s">
        <v>32</v>
      </c>
      <c r="F362" s="9"/>
      <c r="G362" s="10">
        <v>43898</v>
      </c>
      <c r="H362" s="10">
        <v>43935</v>
      </c>
      <c r="I362" s="9">
        <f t="shared" si="11"/>
        <v>37</v>
      </c>
      <c r="J362" s="38">
        <f t="shared" si="12"/>
        <v>65</v>
      </c>
      <c r="K362" s="9"/>
    </row>
    <row r="363" spans="1:11" x14ac:dyDescent="0.3">
      <c r="A363" s="9">
        <v>2000000148</v>
      </c>
      <c r="B363" s="9" t="s">
        <v>116</v>
      </c>
      <c r="C363" s="9">
        <v>1952</v>
      </c>
      <c r="D363" s="9" t="s">
        <v>118</v>
      </c>
      <c r="E363" s="9" t="s">
        <v>32</v>
      </c>
      <c r="F363" s="9"/>
      <c r="G363" s="10">
        <v>43898</v>
      </c>
      <c r="H363" s="10">
        <v>43909</v>
      </c>
      <c r="I363" s="9">
        <f t="shared" si="11"/>
        <v>11</v>
      </c>
      <c r="J363" s="38">
        <f t="shared" si="12"/>
        <v>68</v>
      </c>
      <c r="K363" s="9"/>
    </row>
    <row r="364" spans="1:11" x14ac:dyDescent="0.3">
      <c r="A364" s="9">
        <v>2000000155</v>
      </c>
      <c r="B364" s="9" t="s">
        <v>116</v>
      </c>
      <c r="C364" s="9">
        <v>1993</v>
      </c>
      <c r="D364" s="9" t="s">
        <v>118</v>
      </c>
      <c r="E364" s="9" t="s">
        <v>32</v>
      </c>
      <c r="F364" s="9"/>
      <c r="G364" s="10">
        <v>43899</v>
      </c>
      <c r="H364" s="10">
        <v>43909</v>
      </c>
      <c r="I364" s="9">
        <f t="shared" si="11"/>
        <v>10</v>
      </c>
      <c r="J364" s="38">
        <f t="shared" si="12"/>
        <v>27</v>
      </c>
      <c r="K364" s="9"/>
    </row>
    <row r="365" spans="1:11" x14ac:dyDescent="0.3">
      <c r="A365" s="9">
        <v>2000000172</v>
      </c>
      <c r="B365" s="9" t="s">
        <v>116</v>
      </c>
      <c r="C365" s="9">
        <v>1971</v>
      </c>
      <c r="D365" s="9" t="s">
        <v>118</v>
      </c>
      <c r="E365" s="9" t="s">
        <v>32</v>
      </c>
      <c r="F365" s="9"/>
      <c r="G365" s="10">
        <v>43900</v>
      </c>
      <c r="H365" s="10">
        <v>43930</v>
      </c>
      <c r="I365" s="9">
        <f t="shared" si="11"/>
        <v>30</v>
      </c>
      <c r="J365" s="38">
        <f t="shared" si="12"/>
        <v>49</v>
      </c>
      <c r="K365" s="9"/>
    </row>
    <row r="366" spans="1:11" x14ac:dyDescent="0.3">
      <c r="A366" s="9">
        <v>2000000177</v>
      </c>
      <c r="B366" s="9" t="s">
        <v>115</v>
      </c>
      <c r="C366" s="9">
        <v>1968</v>
      </c>
      <c r="D366" s="9" t="s">
        <v>118</v>
      </c>
      <c r="E366" s="9" t="s">
        <v>32</v>
      </c>
      <c r="F366" s="9"/>
      <c r="G366" s="10">
        <v>43901</v>
      </c>
      <c r="H366" s="10">
        <v>43927</v>
      </c>
      <c r="I366" s="9">
        <f t="shared" si="11"/>
        <v>26</v>
      </c>
      <c r="J366" s="38">
        <f t="shared" si="12"/>
        <v>52</v>
      </c>
      <c r="K366" s="9"/>
    </row>
    <row r="367" spans="1:11" x14ac:dyDescent="0.3">
      <c r="A367" s="9">
        <v>2000000187</v>
      </c>
      <c r="B367" s="9" t="s">
        <v>115</v>
      </c>
      <c r="C367" s="9">
        <v>1999</v>
      </c>
      <c r="D367" s="9" t="s">
        <v>118</v>
      </c>
      <c r="E367" s="9" t="s">
        <v>32</v>
      </c>
      <c r="F367" s="9"/>
      <c r="G367" s="10">
        <v>43903</v>
      </c>
      <c r="H367" s="10">
        <v>43914</v>
      </c>
      <c r="I367" s="9">
        <f t="shared" si="11"/>
        <v>11</v>
      </c>
      <c r="J367" s="38">
        <f t="shared" si="12"/>
        <v>21</v>
      </c>
      <c r="K367" s="9"/>
    </row>
    <row r="368" spans="1:11" x14ac:dyDescent="0.3">
      <c r="A368" s="9">
        <v>2000000207</v>
      </c>
      <c r="B368" s="9" t="s">
        <v>116</v>
      </c>
      <c r="C368" s="9">
        <v>1967</v>
      </c>
      <c r="D368" s="9" t="s">
        <v>118</v>
      </c>
      <c r="E368" s="9" t="s">
        <v>32</v>
      </c>
      <c r="F368" s="9"/>
      <c r="G368" s="10">
        <v>43904</v>
      </c>
      <c r="H368" s="10">
        <v>43919</v>
      </c>
      <c r="I368" s="9">
        <f t="shared" si="11"/>
        <v>15</v>
      </c>
      <c r="J368" s="38">
        <f t="shared" si="12"/>
        <v>53</v>
      </c>
      <c r="K368" s="9"/>
    </row>
    <row r="369" spans="1:11" x14ac:dyDescent="0.3">
      <c r="A369" s="9">
        <v>2000000306</v>
      </c>
      <c r="B369" s="9" t="s">
        <v>116</v>
      </c>
      <c r="C369" s="9">
        <v>1967</v>
      </c>
      <c r="D369" s="9" t="s">
        <v>118</v>
      </c>
      <c r="E369" s="9" t="s">
        <v>32</v>
      </c>
      <c r="F369" s="9"/>
      <c r="G369" s="10">
        <v>43909</v>
      </c>
      <c r="H369" s="10">
        <v>43920</v>
      </c>
      <c r="I369" s="9">
        <f t="shared" si="11"/>
        <v>11</v>
      </c>
      <c r="J369" s="38">
        <f t="shared" si="12"/>
        <v>53</v>
      </c>
      <c r="K369" s="9"/>
    </row>
    <row r="370" spans="1:11" x14ac:dyDescent="0.3">
      <c r="A370" s="9">
        <v>2000000322</v>
      </c>
      <c r="B370" s="9" t="s">
        <v>116</v>
      </c>
      <c r="C370" s="9">
        <v>1984</v>
      </c>
      <c r="D370" s="9" t="s">
        <v>118</v>
      </c>
      <c r="E370" s="9" t="s">
        <v>32</v>
      </c>
      <c r="F370" s="9"/>
      <c r="G370" s="10">
        <v>43910</v>
      </c>
      <c r="H370" s="10">
        <v>43930</v>
      </c>
      <c r="I370" s="9">
        <f t="shared" si="11"/>
        <v>20</v>
      </c>
      <c r="J370" s="38">
        <f t="shared" si="12"/>
        <v>36</v>
      </c>
      <c r="K370" s="9"/>
    </row>
    <row r="371" spans="1:11" x14ac:dyDescent="0.3">
      <c r="A371" s="9">
        <v>2000000344</v>
      </c>
      <c r="B371" s="9" t="s">
        <v>116</v>
      </c>
      <c r="C371" s="9">
        <v>1958</v>
      </c>
      <c r="D371" s="9" t="s">
        <v>118</v>
      </c>
      <c r="E371" s="9" t="s">
        <v>32</v>
      </c>
      <c r="F371" s="9"/>
      <c r="G371" s="10">
        <v>43912</v>
      </c>
      <c r="H371" s="10">
        <v>43922</v>
      </c>
      <c r="I371" s="9">
        <f t="shared" si="11"/>
        <v>10</v>
      </c>
      <c r="J371" s="38">
        <f t="shared" si="12"/>
        <v>62</v>
      </c>
      <c r="K371" s="9"/>
    </row>
    <row r="372" spans="1:11" x14ac:dyDescent="0.3">
      <c r="A372" s="9">
        <v>2000000345</v>
      </c>
      <c r="B372" s="9" t="s">
        <v>116</v>
      </c>
      <c r="C372" s="9">
        <v>1994</v>
      </c>
      <c r="D372" s="9" t="s">
        <v>118</v>
      </c>
      <c r="E372" s="9" t="s">
        <v>32</v>
      </c>
      <c r="F372" s="9"/>
      <c r="G372" s="10">
        <v>43912</v>
      </c>
      <c r="H372" s="10">
        <v>43933</v>
      </c>
      <c r="I372" s="9">
        <f t="shared" si="11"/>
        <v>21</v>
      </c>
      <c r="J372" s="38">
        <f t="shared" si="12"/>
        <v>26</v>
      </c>
      <c r="K372" s="9"/>
    </row>
    <row r="373" spans="1:11" x14ac:dyDescent="0.3">
      <c r="A373" s="9">
        <v>2000000400</v>
      </c>
      <c r="B373" s="9" t="s">
        <v>115</v>
      </c>
      <c r="C373" s="9">
        <v>1964</v>
      </c>
      <c r="D373" s="9" t="s">
        <v>118</v>
      </c>
      <c r="E373" s="9" t="s">
        <v>32</v>
      </c>
      <c r="F373" s="9"/>
      <c r="G373" s="10">
        <v>43915</v>
      </c>
      <c r="H373" s="10">
        <v>43930</v>
      </c>
      <c r="I373" s="9">
        <f t="shared" si="11"/>
        <v>15</v>
      </c>
      <c r="J373" s="38">
        <f t="shared" si="12"/>
        <v>56</v>
      </c>
      <c r="K373" s="9"/>
    </row>
    <row r="374" spans="1:11" x14ac:dyDescent="0.3">
      <c r="A374" s="9">
        <v>2000000401</v>
      </c>
      <c r="B374" s="9" t="s">
        <v>115</v>
      </c>
      <c r="C374" s="9">
        <v>1986</v>
      </c>
      <c r="D374" s="9" t="s">
        <v>118</v>
      </c>
      <c r="E374" s="9" t="s">
        <v>32</v>
      </c>
      <c r="F374" s="9"/>
      <c r="G374" s="10">
        <v>43915</v>
      </c>
      <c r="H374" s="10">
        <v>43931</v>
      </c>
      <c r="I374" s="9">
        <f t="shared" si="11"/>
        <v>16</v>
      </c>
      <c r="J374" s="38">
        <f t="shared" si="12"/>
        <v>34</v>
      </c>
      <c r="K374" s="9"/>
    </row>
    <row r="375" spans="1:11" x14ac:dyDescent="0.3">
      <c r="A375" s="9">
        <v>2000000440</v>
      </c>
      <c r="B375" s="9" t="s">
        <v>115</v>
      </c>
      <c r="C375" s="9">
        <v>1993</v>
      </c>
      <c r="D375" s="9" t="s">
        <v>118</v>
      </c>
      <c r="E375" s="9" t="s">
        <v>32</v>
      </c>
      <c r="F375" s="9"/>
      <c r="G375" s="10">
        <v>43918</v>
      </c>
      <c r="H375" s="10">
        <v>43934</v>
      </c>
      <c r="I375" s="9">
        <f t="shared" si="11"/>
        <v>16</v>
      </c>
      <c r="J375" s="38">
        <f t="shared" si="12"/>
        <v>27</v>
      </c>
      <c r="K375" s="9"/>
    </row>
    <row r="376" spans="1:11" x14ac:dyDescent="0.3">
      <c r="A376" s="9">
        <v>3001000001</v>
      </c>
      <c r="B376" s="9" t="s">
        <v>115</v>
      </c>
      <c r="C376" s="9"/>
      <c r="D376" s="9" t="s">
        <v>118</v>
      </c>
      <c r="E376" s="9" t="s">
        <v>37</v>
      </c>
      <c r="F376" s="9"/>
      <c r="G376" s="10">
        <v>43883</v>
      </c>
      <c r="H376" s="10">
        <v>43934</v>
      </c>
      <c r="I376" s="9">
        <f t="shared" si="11"/>
        <v>51</v>
      </c>
      <c r="J376" s="38" t="str">
        <f t="shared" si="12"/>
        <v/>
      </c>
      <c r="K376" s="9"/>
    </row>
    <row r="377" spans="1:11" x14ac:dyDescent="0.3">
      <c r="A377" s="9">
        <v>3001000002</v>
      </c>
      <c r="B377" s="9" t="s">
        <v>115</v>
      </c>
      <c r="C377" s="9"/>
      <c r="D377" s="9" t="s">
        <v>119</v>
      </c>
      <c r="E377" s="9" t="s">
        <v>37</v>
      </c>
      <c r="F377" s="9"/>
      <c r="G377" s="10">
        <v>43891</v>
      </c>
      <c r="H377" s="10">
        <v>43899</v>
      </c>
      <c r="I377" s="9">
        <f t="shared" si="11"/>
        <v>8</v>
      </c>
      <c r="J377" s="38" t="str">
        <f t="shared" si="12"/>
        <v/>
      </c>
      <c r="K377" s="9"/>
    </row>
    <row r="378" spans="1:11" x14ac:dyDescent="0.3">
      <c r="A378" s="9">
        <v>3001000003</v>
      </c>
      <c r="B378" s="9" t="s">
        <v>115</v>
      </c>
      <c r="C378" s="9"/>
      <c r="D378" s="9" t="s">
        <v>118</v>
      </c>
      <c r="E378" s="9" t="s">
        <v>37</v>
      </c>
      <c r="F378" s="9"/>
      <c r="G378" s="10">
        <v>43891</v>
      </c>
      <c r="H378" s="10">
        <v>43904</v>
      </c>
      <c r="I378" s="9">
        <f t="shared" si="11"/>
        <v>13</v>
      </c>
      <c r="J378" s="38" t="str">
        <f t="shared" si="12"/>
        <v/>
      </c>
      <c r="K378" s="9"/>
    </row>
    <row r="379" spans="1:11" x14ac:dyDescent="0.3">
      <c r="A379" s="9">
        <v>3001000004</v>
      </c>
      <c r="B379" s="9" t="s">
        <v>116</v>
      </c>
      <c r="C379" s="9"/>
      <c r="D379" s="9" t="s">
        <v>118</v>
      </c>
      <c r="E379" s="9" t="s">
        <v>37</v>
      </c>
      <c r="F379" s="9"/>
      <c r="G379" s="10">
        <v>43891</v>
      </c>
      <c r="H379" s="10">
        <v>43899</v>
      </c>
      <c r="I379" s="9">
        <f t="shared" si="11"/>
        <v>8</v>
      </c>
      <c r="J379" s="38" t="str">
        <f t="shared" si="12"/>
        <v/>
      </c>
      <c r="K379" s="9"/>
    </row>
    <row r="380" spans="1:11" x14ac:dyDescent="0.3">
      <c r="A380" s="9">
        <v>3001000005</v>
      </c>
      <c r="B380" s="9" t="s">
        <v>115</v>
      </c>
      <c r="C380" s="9"/>
      <c r="D380" s="9" t="s">
        <v>118</v>
      </c>
      <c r="E380" s="9" t="s">
        <v>37</v>
      </c>
      <c r="F380" s="9"/>
      <c r="G380" s="10">
        <v>43891</v>
      </c>
      <c r="H380" s="10">
        <v>43899</v>
      </c>
      <c r="I380" s="9">
        <f t="shared" si="11"/>
        <v>8</v>
      </c>
      <c r="J380" s="38" t="str">
        <f t="shared" si="12"/>
        <v/>
      </c>
      <c r="K380" s="9"/>
    </row>
    <row r="381" spans="1:11" x14ac:dyDescent="0.3">
      <c r="A381" s="9">
        <v>3001000007</v>
      </c>
      <c r="B381" s="9" t="s">
        <v>116</v>
      </c>
      <c r="C381" s="9"/>
      <c r="D381" s="9" t="s">
        <v>118</v>
      </c>
      <c r="E381" s="9" t="s">
        <v>37</v>
      </c>
      <c r="F381" s="9"/>
      <c r="G381" s="10">
        <v>43907</v>
      </c>
      <c r="H381" s="10">
        <v>43915</v>
      </c>
      <c r="I381" s="9">
        <f t="shared" si="11"/>
        <v>8</v>
      </c>
      <c r="J381" s="38" t="str">
        <f t="shared" si="12"/>
        <v/>
      </c>
      <c r="K381" s="9"/>
    </row>
    <row r="382" spans="1:11" x14ac:dyDescent="0.3">
      <c r="A382" s="9">
        <v>3001000008</v>
      </c>
      <c r="B382" s="9" t="s">
        <v>116</v>
      </c>
      <c r="C382" s="9"/>
      <c r="D382" s="9" t="s">
        <v>118</v>
      </c>
      <c r="E382" s="9" t="s">
        <v>37</v>
      </c>
      <c r="F382" s="9"/>
      <c r="G382" s="10">
        <v>43925</v>
      </c>
      <c r="H382" s="10">
        <v>43950</v>
      </c>
      <c r="I382" s="9">
        <f t="shared" si="11"/>
        <v>25</v>
      </c>
      <c r="J382" s="38" t="str">
        <f t="shared" si="12"/>
        <v/>
      </c>
      <c r="K382" s="9"/>
    </row>
    <row r="383" spans="1:11" x14ac:dyDescent="0.3">
      <c r="A383" s="9">
        <v>3001000009</v>
      </c>
      <c r="B383" s="9" t="s">
        <v>116</v>
      </c>
      <c r="C383" s="9"/>
      <c r="D383" s="9" t="s">
        <v>118</v>
      </c>
      <c r="E383" s="9" t="s">
        <v>37</v>
      </c>
      <c r="F383" s="9"/>
      <c r="G383" s="10">
        <v>43962</v>
      </c>
      <c r="H383" s="10">
        <v>43973</v>
      </c>
      <c r="I383" s="9">
        <f t="shared" si="11"/>
        <v>11</v>
      </c>
      <c r="J383" s="38" t="str">
        <f t="shared" si="12"/>
        <v/>
      </c>
      <c r="K383" s="9"/>
    </row>
    <row r="384" spans="1:11" x14ac:dyDescent="0.3">
      <c r="A384" s="9">
        <v>3004000001</v>
      </c>
      <c r="B384" s="9" t="s">
        <v>115</v>
      </c>
      <c r="C384" s="9">
        <v>1999</v>
      </c>
      <c r="D384" s="9" t="s">
        <v>118</v>
      </c>
      <c r="E384" s="9" t="s">
        <v>37</v>
      </c>
      <c r="F384" s="9"/>
      <c r="G384" s="10">
        <v>43883</v>
      </c>
      <c r="H384" s="10">
        <v>43894</v>
      </c>
      <c r="I384" s="9">
        <f t="shared" si="11"/>
        <v>11</v>
      </c>
      <c r="J384" s="38">
        <f t="shared" si="12"/>
        <v>21</v>
      </c>
      <c r="K384" s="9"/>
    </row>
    <row r="385" spans="1:11" x14ac:dyDescent="0.3">
      <c r="A385" s="9">
        <v>3005000001</v>
      </c>
      <c r="B385" s="9" t="s">
        <v>116</v>
      </c>
      <c r="C385" s="9"/>
      <c r="D385" s="9" t="s">
        <v>118</v>
      </c>
      <c r="E385" s="9" t="s">
        <v>37</v>
      </c>
      <c r="F385" s="9"/>
      <c r="G385" s="10">
        <v>43883</v>
      </c>
      <c r="H385" s="10">
        <v>43894</v>
      </c>
      <c r="I385" s="9">
        <f t="shared" si="11"/>
        <v>11</v>
      </c>
      <c r="J385" s="38" t="str">
        <f t="shared" si="12"/>
        <v/>
      </c>
      <c r="K385" s="9"/>
    </row>
    <row r="386" spans="1:11" x14ac:dyDescent="0.3">
      <c r="A386" s="9">
        <v>3005000002</v>
      </c>
      <c r="B386" s="9" t="s">
        <v>115</v>
      </c>
      <c r="C386" s="9"/>
      <c r="D386" s="9" t="s">
        <v>118</v>
      </c>
      <c r="E386" s="9" t="s">
        <v>37</v>
      </c>
      <c r="F386" s="9"/>
      <c r="G386" s="10">
        <v>43883</v>
      </c>
      <c r="H386" s="10">
        <v>43894</v>
      </c>
      <c r="I386" s="9">
        <f t="shared" si="11"/>
        <v>11</v>
      </c>
      <c r="J386" s="38" t="str">
        <f t="shared" si="12"/>
        <v/>
      </c>
      <c r="K386" s="9"/>
    </row>
    <row r="387" spans="1:11" x14ac:dyDescent="0.3">
      <c r="A387" s="9">
        <v>3009000001</v>
      </c>
      <c r="B387" s="9" t="s">
        <v>115</v>
      </c>
      <c r="C387" s="9">
        <v>1973</v>
      </c>
      <c r="D387" s="9" t="s">
        <v>118</v>
      </c>
      <c r="E387" s="9" t="s">
        <v>37</v>
      </c>
      <c r="F387" s="9"/>
      <c r="G387" s="10">
        <v>43888</v>
      </c>
      <c r="H387" s="10">
        <v>43906</v>
      </c>
      <c r="I387" s="9">
        <f t="shared" ref="I387:I450" si="13">_xlfn.DAYS(H387,G387)</f>
        <v>18</v>
      </c>
      <c r="J387" s="38">
        <f t="shared" ref="J387:J450" si="14">IF(C387="","",_xlfn.NUMBERVALUE(2020-C387))</f>
        <v>47</v>
      </c>
      <c r="K387" s="9"/>
    </row>
    <row r="388" spans="1:11" x14ac:dyDescent="0.3">
      <c r="A388" s="9">
        <v>3009000002</v>
      </c>
      <c r="B388" s="9" t="s">
        <v>115</v>
      </c>
      <c r="C388" s="9">
        <v>1963</v>
      </c>
      <c r="D388" s="9" t="s">
        <v>118</v>
      </c>
      <c r="E388" s="9" t="s">
        <v>37</v>
      </c>
      <c r="F388" s="9"/>
      <c r="G388" s="10">
        <v>43890</v>
      </c>
      <c r="H388" s="10">
        <v>43915</v>
      </c>
      <c r="I388" s="9">
        <f t="shared" si="13"/>
        <v>25</v>
      </c>
      <c r="J388" s="38">
        <f t="shared" si="14"/>
        <v>57</v>
      </c>
      <c r="K388" s="9"/>
    </row>
    <row r="389" spans="1:11" x14ac:dyDescent="0.3">
      <c r="A389" s="9">
        <v>3009000005</v>
      </c>
      <c r="B389" s="9" t="s">
        <v>116</v>
      </c>
      <c r="C389" s="9">
        <v>1970</v>
      </c>
      <c r="D389" s="9" t="s">
        <v>118</v>
      </c>
      <c r="E389" s="9" t="s">
        <v>37</v>
      </c>
      <c r="F389" s="9"/>
      <c r="G389" s="10">
        <v>43891</v>
      </c>
      <c r="H389" s="10">
        <v>43910</v>
      </c>
      <c r="I389" s="9">
        <f t="shared" si="13"/>
        <v>19</v>
      </c>
      <c r="J389" s="38">
        <f t="shared" si="14"/>
        <v>50</v>
      </c>
      <c r="K389" s="9"/>
    </row>
    <row r="390" spans="1:11" x14ac:dyDescent="0.3">
      <c r="A390" s="9">
        <v>3009000006</v>
      </c>
      <c r="B390" s="9" t="s">
        <v>116</v>
      </c>
      <c r="C390" s="9">
        <v>1966</v>
      </c>
      <c r="D390" s="9" t="s">
        <v>118</v>
      </c>
      <c r="E390" s="9" t="s">
        <v>37</v>
      </c>
      <c r="F390" s="9"/>
      <c r="G390" s="10">
        <v>43891</v>
      </c>
      <c r="H390" s="10">
        <v>43909</v>
      </c>
      <c r="I390" s="9">
        <f t="shared" si="13"/>
        <v>18</v>
      </c>
      <c r="J390" s="38">
        <f t="shared" si="14"/>
        <v>54</v>
      </c>
      <c r="K390" s="9"/>
    </row>
    <row r="391" spans="1:11" x14ac:dyDescent="0.3">
      <c r="A391" s="9">
        <v>3009000007</v>
      </c>
      <c r="B391" s="9" t="s">
        <v>116</v>
      </c>
      <c r="C391" s="9">
        <v>1994</v>
      </c>
      <c r="D391" s="9" t="s">
        <v>118</v>
      </c>
      <c r="E391" s="9" t="s">
        <v>37</v>
      </c>
      <c r="F391" s="9"/>
      <c r="G391" s="10">
        <v>43891</v>
      </c>
      <c r="H391" s="10">
        <v>43906</v>
      </c>
      <c r="I391" s="9">
        <f t="shared" si="13"/>
        <v>15</v>
      </c>
      <c r="J391" s="38">
        <f t="shared" si="14"/>
        <v>26</v>
      </c>
      <c r="K391" s="9"/>
    </row>
    <row r="392" spans="1:11" x14ac:dyDescent="0.3">
      <c r="A392" s="9">
        <v>3009000008</v>
      </c>
      <c r="B392" s="9" t="s">
        <v>116</v>
      </c>
      <c r="C392" s="9">
        <v>1963</v>
      </c>
      <c r="D392" s="9" t="s">
        <v>118</v>
      </c>
      <c r="E392" s="9" t="s">
        <v>37</v>
      </c>
      <c r="F392" s="9"/>
      <c r="G392" s="10">
        <v>43891</v>
      </c>
      <c r="H392" s="10">
        <v>43910</v>
      </c>
      <c r="I392" s="9">
        <f t="shared" si="13"/>
        <v>19</v>
      </c>
      <c r="J392" s="38">
        <f t="shared" si="14"/>
        <v>57</v>
      </c>
      <c r="K392" s="9"/>
    </row>
    <row r="393" spans="1:11" x14ac:dyDescent="0.3">
      <c r="A393" s="9">
        <v>3009000010</v>
      </c>
      <c r="B393" s="9" t="s">
        <v>115</v>
      </c>
      <c r="C393" s="9">
        <v>1976</v>
      </c>
      <c r="D393" s="9" t="s">
        <v>118</v>
      </c>
      <c r="E393" s="9" t="s">
        <v>37</v>
      </c>
      <c r="F393" s="9"/>
      <c r="G393" s="10">
        <v>43892</v>
      </c>
      <c r="H393" s="10">
        <v>43915</v>
      </c>
      <c r="I393" s="9">
        <f t="shared" si="13"/>
        <v>23</v>
      </c>
      <c r="J393" s="38">
        <f t="shared" si="14"/>
        <v>44</v>
      </c>
      <c r="K393" s="9"/>
    </row>
    <row r="394" spans="1:11" x14ac:dyDescent="0.3">
      <c r="A394" s="9">
        <v>3009000014</v>
      </c>
      <c r="B394" s="9" t="s">
        <v>115</v>
      </c>
      <c r="C394" s="9">
        <v>1969</v>
      </c>
      <c r="D394" s="9" t="s">
        <v>118</v>
      </c>
      <c r="E394" s="9" t="s">
        <v>37</v>
      </c>
      <c r="F394" s="9"/>
      <c r="G394" s="10">
        <v>43894</v>
      </c>
      <c r="H394" s="10">
        <v>43918</v>
      </c>
      <c r="I394" s="9">
        <f t="shared" si="13"/>
        <v>24</v>
      </c>
      <c r="J394" s="38">
        <f t="shared" si="14"/>
        <v>51</v>
      </c>
      <c r="K394" s="9"/>
    </row>
    <row r="395" spans="1:11" x14ac:dyDescent="0.3">
      <c r="A395" s="9">
        <v>3009000016</v>
      </c>
      <c r="B395" s="9" t="s">
        <v>116</v>
      </c>
      <c r="C395" s="9">
        <v>1953</v>
      </c>
      <c r="D395" s="9" t="s">
        <v>118</v>
      </c>
      <c r="E395" s="9" t="s">
        <v>37</v>
      </c>
      <c r="F395" s="9"/>
      <c r="G395" s="10">
        <v>43897</v>
      </c>
      <c r="H395" s="10">
        <v>43920</v>
      </c>
      <c r="I395" s="9">
        <f t="shared" si="13"/>
        <v>23</v>
      </c>
      <c r="J395" s="38">
        <f t="shared" si="14"/>
        <v>67</v>
      </c>
      <c r="K395" s="9"/>
    </row>
    <row r="396" spans="1:11" x14ac:dyDescent="0.3">
      <c r="A396" s="9">
        <v>3009000017</v>
      </c>
      <c r="B396" s="9" t="s">
        <v>116</v>
      </c>
      <c r="C396" s="9">
        <v>1978</v>
      </c>
      <c r="D396" s="9" t="s">
        <v>118</v>
      </c>
      <c r="E396" s="9" t="s">
        <v>37</v>
      </c>
      <c r="F396" s="9"/>
      <c r="G396" s="10">
        <v>43900</v>
      </c>
      <c r="H396" s="10">
        <v>43922</v>
      </c>
      <c r="I396" s="9">
        <f t="shared" si="13"/>
        <v>22</v>
      </c>
      <c r="J396" s="38">
        <f t="shared" si="14"/>
        <v>42</v>
      </c>
      <c r="K396" s="9"/>
    </row>
    <row r="397" spans="1:11" x14ac:dyDescent="0.3">
      <c r="A397" s="9">
        <v>3013000001</v>
      </c>
      <c r="B397" s="9" t="s">
        <v>116</v>
      </c>
      <c r="C397" s="9"/>
      <c r="D397" s="9" t="s">
        <v>118</v>
      </c>
      <c r="E397" s="9" t="s">
        <v>37</v>
      </c>
      <c r="F397" s="9"/>
      <c r="G397" s="10">
        <v>43883</v>
      </c>
      <c r="H397" s="10">
        <v>43908</v>
      </c>
      <c r="I397" s="9">
        <f t="shared" si="13"/>
        <v>25</v>
      </c>
      <c r="J397" s="38" t="str">
        <f t="shared" si="14"/>
        <v/>
      </c>
      <c r="K397" s="9"/>
    </row>
    <row r="398" spans="1:11" x14ac:dyDescent="0.3">
      <c r="A398" s="9">
        <v>3013000002</v>
      </c>
      <c r="B398" s="9" t="s">
        <v>116</v>
      </c>
      <c r="C398" s="9"/>
      <c r="D398" s="9" t="s">
        <v>118</v>
      </c>
      <c r="E398" s="9" t="s">
        <v>37</v>
      </c>
      <c r="F398" s="9"/>
      <c r="G398" s="10">
        <v>43883</v>
      </c>
      <c r="H398" s="10">
        <v>43920</v>
      </c>
      <c r="I398" s="9">
        <f t="shared" si="13"/>
        <v>37</v>
      </c>
      <c r="J398" s="38" t="str">
        <f t="shared" si="14"/>
        <v/>
      </c>
      <c r="K398" s="9"/>
    </row>
    <row r="399" spans="1:11" x14ac:dyDescent="0.3">
      <c r="A399" s="9">
        <v>3013000003</v>
      </c>
      <c r="B399" s="9" t="s">
        <v>115</v>
      </c>
      <c r="C399" s="9"/>
      <c r="D399" s="9" t="s">
        <v>118</v>
      </c>
      <c r="E399" s="9" t="s">
        <v>37</v>
      </c>
      <c r="F399" s="9"/>
      <c r="G399" s="10">
        <v>43917</v>
      </c>
      <c r="H399" s="10">
        <v>43970</v>
      </c>
      <c r="I399" s="9">
        <f t="shared" si="13"/>
        <v>53</v>
      </c>
      <c r="J399" s="38" t="str">
        <f t="shared" si="14"/>
        <v/>
      </c>
      <c r="K399" s="9"/>
    </row>
    <row r="400" spans="1:11" x14ac:dyDescent="0.3">
      <c r="A400" s="9">
        <v>3013000005</v>
      </c>
      <c r="B400" s="9" t="s">
        <v>115</v>
      </c>
      <c r="C400" s="9"/>
      <c r="D400" s="9" t="s">
        <v>118</v>
      </c>
      <c r="E400" s="9" t="s">
        <v>37</v>
      </c>
      <c r="F400" s="9"/>
      <c r="G400" s="10">
        <v>43919</v>
      </c>
      <c r="H400" s="10">
        <v>43946</v>
      </c>
      <c r="I400" s="9">
        <f t="shared" si="13"/>
        <v>27</v>
      </c>
      <c r="J400" s="38" t="str">
        <f t="shared" si="14"/>
        <v/>
      </c>
      <c r="K400" s="9"/>
    </row>
    <row r="401" spans="1:11" x14ac:dyDescent="0.3">
      <c r="A401" s="9">
        <v>3013000006</v>
      </c>
      <c r="B401" s="9" t="s">
        <v>116</v>
      </c>
      <c r="C401" s="9"/>
      <c r="D401" s="9" t="s">
        <v>118</v>
      </c>
      <c r="E401" s="9" t="s">
        <v>37</v>
      </c>
      <c r="F401" s="9"/>
      <c r="G401" s="10">
        <v>43926</v>
      </c>
      <c r="H401" s="10">
        <v>43940</v>
      </c>
      <c r="I401" s="9">
        <f t="shared" si="13"/>
        <v>14</v>
      </c>
      <c r="J401" s="38" t="str">
        <f t="shared" si="14"/>
        <v/>
      </c>
      <c r="K401" s="9"/>
    </row>
    <row r="402" spans="1:11" x14ac:dyDescent="0.3">
      <c r="A402" s="9">
        <v>3013000007</v>
      </c>
      <c r="B402" s="9" t="s">
        <v>116</v>
      </c>
      <c r="C402" s="9"/>
      <c r="D402" s="9" t="s">
        <v>118</v>
      </c>
      <c r="E402" s="9" t="s">
        <v>37</v>
      </c>
      <c r="F402" s="9"/>
      <c r="G402" s="10">
        <v>43927</v>
      </c>
      <c r="H402" s="10">
        <v>43938</v>
      </c>
      <c r="I402" s="9">
        <f t="shared" si="13"/>
        <v>11</v>
      </c>
      <c r="J402" s="38" t="str">
        <f t="shared" si="14"/>
        <v/>
      </c>
      <c r="K402" s="9"/>
    </row>
    <row r="403" spans="1:11" x14ac:dyDescent="0.3">
      <c r="A403" s="9">
        <v>3018000001</v>
      </c>
      <c r="B403" s="9" t="s">
        <v>115</v>
      </c>
      <c r="C403" s="9">
        <v>1988</v>
      </c>
      <c r="D403" s="9" t="s">
        <v>118</v>
      </c>
      <c r="E403" s="9" t="s">
        <v>37</v>
      </c>
      <c r="F403" s="9"/>
      <c r="G403" s="10">
        <v>43921</v>
      </c>
      <c r="H403" s="10">
        <v>43940</v>
      </c>
      <c r="I403" s="9">
        <f t="shared" si="13"/>
        <v>19</v>
      </c>
      <c r="J403" s="38">
        <f t="shared" si="14"/>
        <v>32</v>
      </c>
      <c r="K403" s="9"/>
    </row>
    <row r="404" spans="1:11" x14ac:dyDescent="0.3">
      <c r="A404" s="9">
        <v>4000000001</v>
      </c>
      <c r="B404" s="9" t="s">
        <v>115</v>
      </c>
      <c r="C404" s="9">
        <v>1990</v>
      </c>
      <c r="D404" s="9" t="s">
        <v>118</v>
      </c>
      <c r="E404" s="9" t="s">
        <v>39</v>
      </c>
      <c r="F404" s="9"/>
      <c r="G404" s="10">
        <v>43881</v>
      </c>
      <c r="H404" s="10">
        <v>43904</v>
      </c>
      <c r="I404" s="9">
        <f t="shared" si="13"/>
        <v>23</v>
      </c>
      <c r="J404" s="38">
        <f t="shared" si="14"/>
        <v>30</v>
      </c>
      <c r="K404" s="9"/>
    </row>
    <row r="405" spans="1:11" x14ac:dyDescent="0.3">
      <c r="A405" s="9">
        <v>4000000002</v>
      </c>
      <c r="B405" s="9" t="s">
        <v>115</v>
      </c>
      <c r="C405" s="9">
        <v>1985</v>
      </c>
      <c r="D405" s="9" t="s">
        <v>118</v>
      </c>
      <c r="E405" s="9" t="s">
        <v>39</v>
      </c>
      <c r="F405" s="9"/>
      <c r="G405" s="10">
        <v>43883</v>
      </c>
      <c r="H405" s="10">
        <v>43897</v>
      </c>
      <c r="I405" s="9">
        <f t="shared" si="13"/>
        <v>14</v>
      </c>
      <c r="J405" s="38">
        <f t="shared" si="14"/>
        <v>35</v>
      </c>
      <c r="K405" s="9"/>
    </row>
    <row r="406" spans="1:11" x14ac:dyDescent="0.3">
      <c r="A406" s="9">
        <v>4000000003</v>
      </c>
      <c r="B406" s="9" t="s">
        <v>116</v>
      </c>
      <c r="C406" s="9">
        <v>1986</v>
      </c>
      <c r="D406" s="9" t="s">
        <v>118</v>
      </c>
      <c r="E406" s="9" t="s">
        <v>39</v>
      </c>
      <c r="F406" s="9"/>
      <c r="G406" s="10">
        <v>43883</v>
      </c>
      <c r="H406" s="10">
        <v>43910</v>
      </c>
      <c r="I406" s="9">
        <f t="shared" si="13"/>
        <v>27</v>
      </c>
      <c r="J406" s="38">
        <f t="shared" si="14"/>
        <v>34</v>
      </c>
      <c r="K406" s="9"/>
    </row>
    <row r="407" spans="1:11" x14ac:dyDescent="0.3">
      <c r="A407" s="9">
        <v>4000000004</v>
      </c>
      <c r="B407" s="9" t="s">
        <v>115</v>
      </c>
      <c r="C407" s="9">
        <v>1970</v>
      </c>
      <c r="D407" s="9" t="s">
        <v>118</v>
      </c>
      <c r="E407" s="9" t="s">
        <v>39</v>
      </c>
      <c r="F407" s="9"/>
      <c r="G407" s="10">
        <v>43886</v>
      </c>
      <c r="H407" s="10">
        <v>43909</v>
      </c>
      <c r="I407" s="9">
        <f t="shared" si="13"/>
        <v>23</v>
      </c>
      <c r="J407" s="38">
        <f t="shared" si="14"/>
        <v>50</v>
      </c>
      <c r="K407" s="9"/>
    </row>
    <row r="408" spans="1:11" x14ac:dyDescent="0.3">
      <c r="A408" s="9">
        <v>4000000005</v>
      </c>
      <c r="B408" s="9" t="s">
        <v>116</v>
      </c>
      <c r="C408" s="9">
        <v>1986</v>
      </c>
      <c r="D408" s="9" t="s">
        <v>118</v>
      </c>
      <c r="E408" s="9" t="s">
        <v>39</v>
      </c>
      <c r="F408" s="9"/>
      <c r="G408" s="10">
        <v>43886</v>
      </c>
      <c r="H408" s="10">
        <v>43898</v>
      </c>
      <c r="I408" s="9">
        <f t="shared" si="13"/>
        <v>12</v>
      </c>
      <c r="J408" s="38">
        <f t="shared" si="14"/>
        <v>34</v>
      </c>
      <c r="K408" s="9"/>
    </row>
    <row r="409" spans="1:11" x14ac:dyDescent="0.3">
      <c r="A409" s="9">
        <v>4000000006</v>
      </c>
      <c r="B409" s="9" t="s">
        <v>116</v>
      </c>
      <c r="C409" s="9">
        <v>1997</v>
      </c>
      <c r="D409" s="9" t="s">
        <v>118</v>
      </c>
      <c r="E409" s="9" t="s">
        <v>39</v>
      </c>
      <c r="F409" s="9"/>
      <c r="G409" s="10">
        <v>43886</v>
      </c>
      <c r="H409" s="10">
        <v>43894</v>
      </c>
      <c r="I409" s="9">
        <f t="shared" si="13"/>
        <v>8</v>
      </c>
      <c r="J409" s="38">
        <f t="shared" si="14"/>
        <v>23</v>
      </c>
      <c r="K409" s="9"/>
    </row>
    <row r="410" spans="1:11" x14ac:dyDescent="0.3">
      <c r="A410" s="9">
        <v>4000000007</v>
      </c>
      <c r="B410" s="9" t="s">
        <v>116</v>
      </c>
      <c r="C410" s="9">
        <v>1983</v>
      </c>
      <c r="D410" s="9" t="s">
        <v>118</v>
      </c>
      <c r="E410" s="9" t="s">
        <v>39</v>
      </c>
      <c r="F410" s="9"/>
      <c r="G410" s="10">
        <v>43887</v>
      </c>
      <c r="H410" s="10">
        <v>43917</v>
      </c>
      <c r="I410" s="9">
        <f t="shared" si="13"/>
        <v>30</v>
      </c>
      <c r="J410" s="38">
        <f t="shared" si="14"/>
        <v>37</v>
      </c>
      <c r="K410" s="9"/>
    </row>
    <row r="411" spans="1:11" x14ac:dyDescent="0.3">
      <c r="A411" s="9">
        <v>4000000008</v>
      </c>
      <c r="B411" s="9" t="s">
        <v>115</v>
      </c>
      <c r="C411" s="9">
        <v>1998</v>
      </c>
      <c r="D411" s="9" t="s">
        <v>118</v>
      </c>
      <c r="E411" s="9" t="s">
        <v>39</v>
      </c>
      <c r="F411" s="9"/>
      <c r="G411" s="10">
        <v>43888</v>
      </c>
      <c r="H411" s="10">
        <v>43901</v>
      </c>
      <c r="I411" s="9">
        <f t="shared" si="13"/>
        <v>13</v>
      </c>
      <c r="J411" s="38">
        <f t="shared" si="14"/>
        <v>22</v>
      </c>
      <c r="K411" s="9"/>
    </row>
    <row r="412" spans="1:11" x14ac:dyDescent="0.3">
      <c r="A412" s="9">
        <v>4000000009</v>
      </c>
      <c r="B412" s="9" t="s">
        <v>115</v>
      </c>
      <c r="C412" s="9">
        <v>1974</v>
      </c>
      <c r="D412" s="9" t="s">
        <v>118</v>
      </c>
      <c r="E412" s="9" t="s">
        <v>39</v>
      </c>
      <c r="F412" s="9"/>
      <c r="G412" s="10">
        <v>43888</v>
      </c>
      <c r="H412" s="10">
        <v>43937</v>
      </c>
      <c r="I412" s="9">
        <f t="shared" si="13"/>
        <v>49</v>
      </c>
      <c r="J412" s="38">
        <f t="shared" si="14"/>
        <v>46</v>
      </c>
      <c r="K412" s="9"/>
    </row>
    <row r="413" spans="1:11" x14ac:dyDescent="0.3">
      <c r="A413" s="9">
        <v>4000000010</v>
      </c>
      <c r="B413" s="9" t="s">
        <v>115</v>
      </c>
      <c r="C413" s="9">
        <v>1998</v>
      </c>
      <c r="D413" s="9" t="s">
        <v>118</v>
      </c>
      <c r="E413" s="9" t="s">
        <v>39</v>
      </c>
      <c r="F413" s="9"/>
      <c r="G413" s="10">
        <v>43888</v>
      </c>
      <c r="H413" s="10">
        <v>43913</v>
      </c>
      <c r="I413" s="9">
        <f t="shared" si="13"/>
        <v>25</v>
      </c>
      <c r="J413" s="38">
        <f t="shared" si="14"/>
        <v>22</v>
      </c>
      <c r="K413" s="9"/>
    </row>
    <row r="414" spans="1:11" x14ac:dyDescent="0.3">
      <c r="A414" s="9">
        <v>4000000011</v>
      </c>
      <c r="B414" s="9" t="s">
        <v>115</v>
      </c>
      <c r="C414" s="9">
        <v>1996</v>
      </c>
      <c r="D414" s="9" t="s">
        <v>118</v>
      </c>
      <c r="E414" s="9" t="s">
        <v>39</v>
      </c>
      <c r="F414" s="9"/>
      <c r="G414" s="10">
        <v>43890</v>
      </c>
      <c r="H414" s="10">
        <v>43943</v>
      </c>
      <c r="I414" s="9">
        <f t="shared" si="13"/>
        <v>53</v>
      </c>
      <c r="J414" s="38">
        <f t="shared" si="14"/>
        <v>24</v>
      </c>
      <c r="K414" s="9"/>
    </row>
    <row r="415" spans="1:11" x14ac:dyDescent="0.3">
      <c r="A415" s="9">
        <v>4000000012</v>
      </c>
      <c r="B415" s="9" t="s">
        <v>116</v>
      </c>
      <c r="C415" s="9">
        <v>1939</v>
      </c>
      <c r="D415" s="9" t="s">
        <v>118</v>
      </c>
      <c r="E415" s="9" t="s">
        <v>39</v>
      </c>
      <c r="F415" s="9"/>
      <c r="G415" s="10">
        <v>43894</v>
      </c>
      <c r="H415" s="10">
        <v>43917</v>
      </c>
      <c r="I415" s="9">
        <f t="shared" si="13"/>
        <v>23</v>
      </c>
      <c r="J415" s="38">
        <f t="shared" si="14"/>
        <v>81</v>
      </c>
      <c r="K415" s="9"/>
    </row>
    <row r="416" spans="1:11" x14ac:dyDescent="0.3">
      <c r="A416" s="9">
        <v>4000000013</v>
      </c>
      <c r="B416" s="9" t="s">
        <v>115</v>
      </c>
      <c r="C416" s="9">
        <v>1963</v>
      </c>
      <c r="D416" s="9" t="s">
        <v>118</v>
      </c>
      <c r="E416" s="9" t="s">
        <v>39</v>
      </c>
      <c r="F416" s="9"/>
      <c r="G416" s="10">
        <v>43895</v>
      </c>
      <c r="H416" s="10">
        <v>43914</v>
      </c>
      <c r="I416" s="9">
        <f t="shared" si="13"/>
        <v>19</v>
      </c>
      <c r="J416" s="38">
        <f t="shared" si="14"/>
        <v>57</v>
      </c>
      <c r="K416" s="9"/>
    </row>
    <row r="417" spans="1:11" x14ac:dyDescent="0.3">
      <c r="A417" s="9">
        <v>4000000014</v>
      </c>
      <c r="B417" s="9" t="s">
        <v>116</v>
      </c>
      <c r="C417" s="9">
        <v>1962</v>
      </c>
      <c r="D417" s="9" t="s">
        <v>118</v>
      </c>
      <c r="E417" s="9" t="s">
        <v>39</v>
      </c>
      <c r="F417" s="9"/>
      <c r="G417" s="10">
        <v>43895</v>
      </c>
      <c r="H417" s="10">
        <v>43914</v>
      </c>
      <c r="I417" s="9">
        <f t="shared" si="13"/>
        <v>19</v>
      </c>
      <c r="J417" s="38">
        <f t="shared" si="14"/>
        <v>58</v>
      </c>
      <c r="K417" s="9"/>
    </row>
    <row r="418" spans="1:11" x14ac:dyDescent="0.3">
      <c r="A418" s="9">
        <v>4000000016</v>
      </c>
      <c r="B418" s="9" t="s">
        <v>116</v>
      </c>
      <c r="C418" s="9">
        <v>1944</v>
      </c>
      <c r="D418" s="9" t="s">
        <v>118</v>
      </c>
      <c r="E418" s="9" t="s">
        <v>39</v>
      </c>
      <c r="F418" s="9"/>
      <c r="G418" s="10">
        <v>43896</v>
      </c>
      <c r="H418" s="10">
        <v>43937</v>
      </c>
      <c r="I418" s="9">
        <f t="shared" si="13"/>
        <v>41</v>
      </c>
      <c r="J418" s="38">
        <f t="shared" si="14"/>
        <v>76</v>
      </c>
      <c r="K418" s="9"/>
    </row>
    <row r="419" spans="1:11" x14ac:dyDescent="0.3">
      <c r="A419" s="9">
        <v>4000000017</v>
      </c>
      <c r="B419" s="9" t="s">
        <v>116</v>
      </c>
      <c r="C419" s="9">
        <v>1944</v>
      </c>
      <c r="D419" s="9" t="s">
        <v>118</v>
      </c>
      <c r="E419" s="9" t="s">
        <v>39</v>
      </c>
      <c r="F419" s="9"/>
      <c r="G419" s="10">
        <v>43896</v>
      </c>
      <c r="H419" s="10">
        <v>43922</v>
      </c>
      <c r="I419" s="9">
        <f t="shared" si="13"/>
        <v>26</v>
      </c>
      <c r="J419" s="38">
        <f t="shared" si="14"/>
        <v>76</v>
      </c>
      <c r="K419" s="9"/>
    </row>
    <row r="420" spans="1:11" x14ac:dyDescent="0.3">
      <c r="A420" s="9">
        <v>4000000018</v>
      </c>
      <c r="B420" s="9" t="s">
        <v>116</v>
      </c>
      <c r="C420" s="9">
        <v>1954</v>
      </c>
      <c r="D420" s="9" t="s">
        <v>118</v>
      </c>
      <c r="E420" s="9" t="s">
        <v>39</v>
      </c>
      <c r="F420" s="9"/>
      <c r="G420" s="10">
        <v>43896</v>
      </c>
      <c r="H420" s="10">
        <v>43921</v>
      </c>
      <c r="I420" s="9">
        <f t="shared" si="13"/>
        <v>25</v>
      </c>
      <c r="J420" s="38">
        <f t="shared" si="14"/>
        <v>66</v>
      </c>
      <c r="K420" s="9"/>
    </row>
    <row r="421" spans="1:11" x14ac:dyDescent="0.3">
      <c r="A421" s="9">
        <v>4000000020</v>
      </c>
      <c r="B421" s="9" t="s">
        <v>116</v>
      </c>
      <c r="C421" s="9">
        <v>1937</v>
      </c>
      <c r="D421" s="9" t="s">
        <v>118</v>
      </c>
      <c r="E421" s="9" t="s">
        <v>39</v>
      </c>
      <c r="F421" s="9"/>
      <c r="G421" s="10">
        <v>43896</v>
      </c>
      <c r="H421" s="10">
        <v>43924</v>
      </c>
      <c r="I421" s="9">
        <f t="shared" si="13"/>
        <v>28</v>
      </c>
      <c r="J421" s="38">
        <f t="shared" si="14"/>
        <v>83</v>
      </c>
      <c r="K421" s="9"/>
    </row>
    <row r="422" spans="1:11" x14ac:dyDescent="0.3">
      <c r="A422" s="9">
        <v>4000000021</v>
      </c>
      <c r="B422" s="9" t="s">
        <v>116</v>
      </c>
      <c r="C422" s="9">
        <v>1930</v>
      </c>
      <c r="D422" s="9" t="s">
        <v>118</v>
      </c>
      <c r="E422" s="9" t="s">
        <v>39</v>
      </c>
      <c r="F422" s="9"/>
      <c r="G422" s="10">
        <v>43897</v>
      </c>
      <c r="H422" s="10">
        <v>43917</v>
      </c>
      <c r="I422" s="9">
        <f t="shared" si="13"/>
        <v>20</v>
      </c>
      <c r="J422" s="38">
        <f t="shared" si="14"/>
        <v>90</v>
      </c>
      <c r="K422" s="9"/>
    </row>
    <row r="423" spans="1:11" x14ac:dyDescent="0.3">
      <c r="A423" s="9">
        <v>4000000022</v>
      </c>
      <c r="B423" s="9" t="s">
        <v>115</v>
      </c>
      <c r="C423" s="9">
        <v>1975</v>
      </c>
      <c r="D423" s="9" t="s">
        <v>118</v>
      </c>
      <c r="E423" s="9" t="s">
        <v>39</v>
      </c>
      <c r="F423" s="9"/>
      <c r="G423" s="10">
        <v>43897</v>
      </c>
      <c r="H423" s="10">
        <v>43920</v>
      </c>
      <c r="I423" s="9">
        <f t="shared" si="13"/>
        <v>23</v>
      </c>
      <c r="J423" s="38">
        <f t="shared" si="14"/>
        <v>45</v>
      </c>
      <c r="K423" s="9"/>
    </row>
    <row r="424" spans="1:11" x14ac:dyDescent="0.3">
      <c r="A424" s="9">
        <v>4000000023</v>
      </c>
      <c r="B424" s="9" t="s">
        <v>115</v>
      </c>
      <c r="C424" s="9">
        <v>1946</v>
      </c>
      <c r="D424" s="9" t="s">
        <v>118</v>
      </c>
      <c r="E424" s="9" t="s">
        <v>39</v>
      </c>
      <c r="F424" s="9"/>
      <c r="G424" s="10">
        <v>43897</v>
      </c>
      <c r="H424" s="10">
        <v>43916</v>
      </c>
      <c r="I424" s="9">
        <f t="shared" si="13"/>
        <v>19</v>
      </c>
      <c r="J424" s="38">
        <f t="shared" si="14"/>
        <v>74</v>
      </c>
      <c r="K424" s="9"/>
    </row>
    <row r="425" spans="1:11" x14ac:dyDescent="0.3">
      <c r="A425" s="9">
        <v>4000000024</v>
      </c>
      <c r="B425" s="9" t="s">
        <v>115</v>
      </c>
      <c r="C425" s="9">
        <v>1957</v>
      </c>
      <c r="D425" s="9" t="s">
        <v>118</v>
      </c>
      <c r="E425" s="9" t="s">
        <v>39</v>
      </c>
      <c r="F425" s="9"/>
      <c r="G425" s="10">
        <v>43897</v>
      </c>
      <c r="H425" s="10">
        <v>43916</v>
      </c>
      <c r="I425" s="9">
        <f t="shared" si="13"/>
        <v>19</v>
      </c>
      <c r="J425" s="38">
        <f t="shared" si="14"/>
        <v>63</v>
      </c>
      <c r="K425" s="9"/>
    </row>
    <row r="426" spans="1:11" x14ac:dyDescent="0.3">
      <c r="A426" s="9">
        <v>4000000025</v>
      </c>
      <c r="B426" s="9" t="s">
        <v>116</v>
      </c>
      <c r="C426" s="9">
        <v>1964</v>
      </c>
      <c r="D426" s="9" t="s">
        <v>118</v>
      </c>
      <c r="E426" s="9" t="s">
        <v>39</v>
      </c>
      <c r="F426" s="9"/>
      <c r="G426" s="10">
        <v>43898</v>
      </c>
      <c r="H426" s="10">
        <v>43911</v>
      </c>
      <c r="I426" s="9">
        <f t="shared" si="13"/>
        <v>13</v>
      </c>
      <c r="J426" s="38">
        <f t="shared" si="14"/>
        <v>56</v>
      </c>
      <c r="K426" s="9"/>
    </row>
    <row r="427" spans="1:11" x14ac:dyDescent="0.3">
      <c r="A427" s="9">
        <v>4000000026</v>
      </c>
      <c r="B427" s="9" t="s">
        <v>116</v>
      </c>
      <c r="C427" s="9">
        <v>1966</v>
      </c>
      <c r="D427" s="9" t="s">
        <v>118</v>
      </c>
      <c r="E427" s="9" t="s">
        <v>39</v>
      </c>
      <c r="F427" s="9"/>
      <c r="G427" s="10">
        <v>43899</v>
      </c>
      <c r="H427" s="10">
        <v>43926</v>
      </c>
      <c r="I427" s="9">
        <f t="shared" si="13"/>
        <v>27</v>
      </c>
      <c r="J427" s="38">
        <f t="shared" si="14"/>
        <v>54</v>
      </c>
      <c r="K427" s="9"/>
    </row>
    <row r="428" spans="1:11" x14ac:dyDescent="0.3">
      <c r="A428" s="9">
        <v>4000000027</v>
      </c>
      <c r="B428" s="9" t="s">
        <v>116</v>
      </c>
      <c r="C428" s="9">
        <v>1950</v>
      </c>
      <c r="D428" s="9" t="s">
        <v>118</v>
      </c>
      <c r="E428" s="9" t="s">
        <v>39</v>
      </c>
      <c r="F428" s="9"/>
      <c r="G428" s="10">
        <v>43900</v>
      </c>
      <c r="H428" s="10">
        <v>43915</v>
      </c>
      <c r="I428" s="9">
        <f t="shared" si="13"/>
        <v>15</v>
      </c>
      <c r="J428" s="38">
        <f t="shared" si="14"/>
        <v>70</v>
      </c>
      <c r="K428" s="9"/>
    </row>
    <row r="429" spans="1:11" x14ac:dyDescent="0.3">
      <c r="A429" s="9">
        <v>4000000028</v>
      </c>
      <c r="B429" s="9" t="s">
        <v>116</v>
      </c>
      <c r="C429" s="9">
        <v>1975</v>
      </c>
      <c r="D429" s="9" t="s">
        <v>118</v>
      </c>
      <c r="E429" s="9" t="s">
        <v>39</v>
      </c>
      <c r="F429" s="9"/>
      <c r="G429" s="10">
        <v>43903</v>
      </c>
      <c r="H429" s="10">
        <v>43929</v>
      </c>
      <c r="I429" s="9">
        <f t="shared" si="13"/>
        <v>26</v>
      </c>
      <c r="J429" s="38">
        <f t="shared" si="14"/>
        <v>45</v>
      </c>
      <c r="K429" s="9"/>
    </row>
    <row r="430" spans="1:11" x14ac:dyDescent="0.3">
      <c r="A430" s="9">
        <v>4000000029</v>
      </c>
      <c r="B430" s="9" t="s">
        <v>115</v>
      </c>
      <c r="C430" s="9">
        <v>1973</v>
      </c>
      <c r="D430" s="9" t="s">
        <v>118</v>
      </c>
      <c r="E430" s="9" t="s">
        <v>39</v>
      </c>
      <c r="F430" s="9"/>
      <c r="G430" s="10">
        <v>43904</v>
      </c>
      <c r="H430" s="10">
        <v>43923</v>
      </c>
      <c r="I430" s="9">
        <f t="shared" si="13"/>
        <v>19</v>
      </c>
      <c r="J430" s="38">
        <f t="shared" si="14"/>
        <v>47</v>
      </c>
      <c r="K430" s="9"/>
    </row>
    <row r="431" spans="1:11" x14ac:dyDescent="0.3">
      <c r="A431" s="9">
        <v>4000000030</v>
      </c>
      <c r="B431" s="9" t="s">
        <v>116</v>
      </c>
      <c r="C431" s="9">
        <v>2001</v>
      </c>
      <c r="D431" s="9" t="s">
        <v>118</v>
      </c>
      <c r="E431" s="9" t="s">
        <v>39</v>
      </c>
      <c r="F431" s="9"/>
      <c r="G431" s="10">
        <v>43904</v>
      </c>
      <c r="H431" s="10">
        <v>43937</v>
      </c>
      <c r="I431" s="9">
        <f t="shared" si="13"/>
        <v>33</v>
      </c>
      <c r="J431" s="38">
        <f t="shared" si="14"/>
        <v>19</v>
      </c>
      <c r="K431" s="9"/>
    </row>
    <row r="432" spans="1:11" x14ac:dyDescent="0.3">
      <c r="A432" s="9">
        <v>4000000031</v>
      </c>
      <c r="B432" s="9" t="s">
        <v>116</v>
      </c>
      <c r="C432" s="9">
        <v>2004</v>
      </c>
      <c r="D432" s="9" t="s">
        <v>118</v>
      </c>
      <c r="E432" s="9" t="s">
        <v>39</v>
      </c>
      <c r="F432" s="9"/>
      <c r="G432" s="10">
        <v>43904</v>
      </c>
      <c r="H432" s="10">
        <v>43913</v>
      </c>
      <c r="I432" s="9">
        <f t="shared" si="13"/>
        <v>9</v>
      </c>
      <c r="J432" s="38">
        <f t="shared" si="14"/>
        <v>16</v>
      </c>
      <c r="K432" s="9"/>
    </row>
    <row r="433" spans="1:11" x14ac:dyDescent="0.3">
      <c r="A433" s="9">
        <v>4000000032</v>
      </c>
      <c r="B433" s="9" t="s">
        <v>115</v>
      </c>
      <c r="C433" s="9">
        <v>1993</v>
      </c>
      <c r="D433" s="9" t="s">
        <v>118</v>
      </c>
      <c r="E433" s="9" t="s">
        <v>39</v>
      </c>
      <c r="F433" s="9"/>
      <c r="G433" s="10">
        <v>43907</v>
      </c>
      <c r="H433" s="10">
        <v>43936</v>
      </c>
      <c r="I433" s="9">
        <f t="shared" si="13"/>
        <v>29</v>
      </c>
      <c r="J433" s="38">
        <f t="shared" si="14"/>
        <v>27</v>
      </c>
      <c r="K433" s="9"/>
    </row>
    <row r="434" spans="1:11" x14ac:dyDescent="0.3">
      <c r="A434" s="9">
        <v>4000000033</v>
      </c>
      <c r="B434" s="9" t="s">
        <v>115</v>
      </c>
      <c r="C434" s="9">
        <v>1991</v>
      </c>
      <c r="D434" s="9" t="s">
        <v>118</v>
      </c>
      <c r="E434" s="9" t="s">
        <v>39</v>
      </c>
      <c r="F434" s="9"/>
      <c r="G434" s="10">
        <v>43908</v>
      </c>
      <c r="H434" s="10">
        <v>43917</v>
      </c>
      <c r="I434" s="9">
        <f t="shared" si="13"/>
        <v>9</v>
      </c>
      <c r="J434" s="38">
        <f t="shared" si="14"/>
        <v>29</v>
      </c>
      <c r="K434" s="9"/>
    </row>
    <row r="435" spans="1:11" x14ac:dyDescent="0.3">
      <c r="A435" s="9">
        <v>4000000034</v>
      </c>
      <c r="B435" s="9" t="s">
        <v>116</v>
      </c>
      <c r="C435" s="9">
        <v>1955</v>
      </c>
      <c r="D435" s="9" t="s">
        <v>118</v>
      </c>
      <c r="E435" s="9" t="s">
        <v>39</v>
      </c>
      <c r="F435" s="9"/>
      <c r="G435" s="10">
        <v>43910</v>
      </c>
      <c r="H435" s="10">
        <v>43924</v>
      </c>
      <c r="I435" s="9">
        <f t="shared" si="13"/>
        <v>14</v>
      </c>
      <c r="J435" s="38">
        <f t="shared" si="14"/>
        <v>65</v>
      </c>
      <c r="K435" s="9"/>
    </row>
    <row r="436" spans="1:11" x14ac:dyDescent="0.3">
      <c r="A436" s="9">
        <v>4000000035</v>
      </c>
      <c r="B436" s="9" t="s">
        <v>115</v>
      </c>
      <c r="C436" s="9">
        <v>1962</v>
      </c>
      <c r="D436" s="9" t="s">
        <v>118</v>
      </c>
      <c r="E436" s="9" t="s">
        <v>39</v>
      </c>
      <c r="F436" s="9"/>
      <c r="G436" s="10">
        <v>43911</v>
      </c>
      <c r="H436" s="10">
        <v>43932</v>
      </c>
      <c r="I436" s="9">
        <f t="shared" si="13"/>
        <v>21</v>
      </c>
      <c r="J436" s="38">
        <f t="shared" si="14"/>
        <v>58</v>
      </c>
      <c r="K436" s="9"/>
    </row>
    <row r="437" spans="1:11" x14ac:dyDescent="0.3">
      <c r="A437" s="9">
        <v>4000000036</v>
      </c>
      <c r="B437" s="9" t="s">
        <v>116</v>
      </c>
      <c r="C437" s="9">
        <v>1988</v>
      </c>
      <c r="D437" s="9" t="s">
        <v>118</v>
      </c>
      <c r="E437" s="9" t="s">
        <v>39</v>
      </c>
      <c r="F437" s="9"/>
      <c r="G437" s="10">
        <v>43912</v>
      </c>
      <c r="H437" s="10">
        <v>43936</v>
      </c>
      <c r="I437" s="9">
        <f t="shared" si="13"/>
        <v>24</v>
      </c>
      <c r="J437" s="38">
        <f t="shared" si="14"/>
        <v>32</v>
      </c>
      <c r="K437" s="9"/>
    </row>
    <row r="438" spans="1:11" x14ac:dyDescent="0.3">
      <c r="A438" s="9">
        <v>4000000037</v>
      </c>
      <c r="B438" s="9" t="s">
        <v>116</v>
      </c>
      <c r="C438" s="9">
        <v>1970</v>
      </c>
      <c r="D438" s="9" t="s">
        <v>118</v>
      </c>
      <c r="E438" s="9" t="s">
        <v>39</v>
      </c>
      <c r="F438" s="9"/>
      <c r="G438" s="10">
        <v>43912</v>
      </c>
      <c r="H438" s="10">
        <v>43916</v>
      </c>
      <c r="I438" s="9">
        <f t="shared" si="13"/>
        <v>4</v>
      </c>
      <c r="J438" s="38">
        <f t="shared" si="14"/>
        <v>50</v>
      </c>
      <c r="K438" s="9"/>
    </row>
    <row r="439" spans="1:11" x14ac:dyDescent="0.3">
      <c r="A439" s="9">
        <v>4000000038</v>
      </c>
      <c r="B439" s="9" t="s">
        <v>116</v>
      </c>
      <c r="C439" s="9">
        <v>1964</v>
      </c>
      <c r="D439" s="9" t="s">
        <v>118</v>
      </c>
      <c r="E439" s="9" t="s">
        <v>39</v>
      </c>
      <c r="F439" s="9"/>
      <c r="G439" s="10">
        <v>43912</v>
      </c>
      <c r="H439" s="10">
        <v>43936</v>
      </c>
      <c r="I439" s="9">
        <f t="shared" si="13"/>
        <v>24</v>
      </c>
      <c r="J439" s="38">
        <f t="shared" si="14"/>
        <v>56</v>
      </c>
      <c r="K439" s="9"/>
    </row>
    <row r="440" spans="1:11" x14ac:dyDescent="0.3">
      <c r="A440" s="9">
        <v>4000000039</v>
      </c>
      <c r="B440" s="9" t="s">
        <v>116</v>
      </c>
      <c r="C440" s="9">
        <v>1961</v>
      </c>
      <c r="D440" s="9" t="s">
        <v>118</v>
      </c>
      <c r="E440" s="9" t="s">
        <v>39</v>
      </c>
      <c r="F440" s="9"/>
      <c r="G440" s="10">
        <v>43915</v>
      </c>
      <c r="H440" s="10">
        <v>43933</v>
      </c>
      <c r="I440" s="9">
        <f t="shared" si="13"/>
        <v>18</v>
      </c>
      <c r="J440" s="38">
        <f t="shared" si="14"/>
        <v>59</v>
      </c>
      <c r="K440" s="9"/>
    </row>
    <row r="441" spans="1:11" x14ac:dyDescent="0.3">
      <c r="A441" s="9">
        <v>4000000040</v>
      </c>
      <c r="B441" s="9" t="s">
        <v>115</v>
      </c>
      <c r="C441" s="9">
        <v>2000</v>
      </c>
      <c r="D441" s="9" t="s">
        <v>118</v>
      </c>
      <c r="E441" s="9" t="s">
        <v>39</v>
      </c>
      <c r="F441" s="9"/>
      <c r="G441" s="10">
        <v>43916</v>
      </c>
      <c r="H441" s="10">
        <v>43933</v>
      </c>
      <c r="I441" s="9">
        <f t="shared" si="13"/>
        <v>17</v>
      </c>
      <c r="J441" s="38">
        <f t="shared" si="14"/>
        <v>20</v>
      </c>
      <c r="K441" s="9"/>
    </row>
    <row r="442" spans="1:11" x14ac:dyDescent="0.3">
      <c r="A442" s="9">
        <v>4000000044</v>
      </c>
      <c r="B442" s="9" t="s">
        <v>115</v>
      </c>
      <c r="C442" s="9">
        <v>1992</v>
      </c>
      <c r="D442" s="9" t="s">
        <v>118</v>
      </c>
      <c r="E442" s="9" t="s">
        <v>39</v>
      </c>
      <c r="F442" s="9"/>
      <c r="G442" s="10">
        <v>43919</v>
      </c>
      <c r="H442" s="10">
        <v>43940</v>
      </c>
      <c r="I442" s="9">
        <f t="shared" si="13"/>
        <v>21</v>
      </c>
      <c r="J442" s="38">
        <f t="shared" si="14"/>
        <v>28</v>
      </c>
      <c r="K442" s="9"/>
    </row>
    <row r="443" spans="1:11" x14ac:dyDescent="0.3">
      <c r="A443" s="9">
        <v>4000000047</v>
      </c>
      <c r="B443" s="9" t="s">
        <v>116</v>
      </c>
      <c r="C443" s="9">
        <v>1984</v>
      </c>
      <c r="D443" s="9" t="s">
        <v>118</v>
      </c>
      <c r="E443" s="9" t="s">
        <v>39</v>
      </c>
      <c r="F443" s="9"/>
      <c r="G443" s="10">
        <v>43958</v>
      </c>
      <c r="H443" s="10">
        <v>43973</v>
      </c>
      <c r="I443" s="9">
        <f t="shared" si="13"/>
        <v>15</v>
      </c>
      <c r="J443" s="38">
        <f t="shared" si="14"/>
        <v>36</v>
      </c>
      <c r="K443" s="9"/>
    </row>
    <row r="444" spans="1:11" x14ac:dyDescent="0.3">
      <c r="A444" s="9">
        <v>4000000051</v>
      </c>
      <c r="B444" s="9" t="s">
        <v>116</v>
      </c>
      <c r="C444" s="9">
        <v>1974</v>
      </c>
      <c r="D444" s="9" t="s">
        <v>118</v>
      </c>
      <c r="E444" s="9" t="s">
        <v>39</v>
      </c>
      <c r="F444" s="9"/>
      <c r="G444" s="10">
        <v>43968</v>
      </c>
      <c r="H444" s="10">
        <v>43980</v>
      </c>
      <c r="I444" s="9">
        <f t="shared" si="13"/>
        <v>12</v>
      </c>
      <c r="J444" s="38">
        <f t="shared" si="14"/>
        <v>46</v>
      </c>
      <c r="K444" s="9"/>
    </row>
    <row r="445" spans="1:11" x14ac:dyDescent="0.3">
      <c r="A445" s="9">
        <v>4000000052</v>
      </c>
      <c r="B445" s="9" t="s">
        <v>115</v>
      </c>
      <c r="C445" s="9">
        <v>1984</v>
      </c>
      <c r="D445" s="9" t="s">
        <v>118</v>
      </c>
      <c r="E445" s="9" t="s">
        <v>39</v>
      </c>
      <c r="F445" s="9"/>
      <c r="G445" s="10">
        <v>43975</v>
      </c>
      <c r="H445" s="10">
        <v>43979</v>
      </c>
      <c r="I445" s="9">
        <f t="shared" si="13"/>
        <v>4</v>
      </c>
      <c r="J445" s="38">
        <f t="shared" si="14"/>
        <v>36</v>
      </c>
      <c r="K445" s="9"/>
    </row>
    <row r="446" spans="1:11" x14ac:dyDescent="0.3">
      <c r="A446" s="9">
        <v>4100000001</v>
      </c>
      <c r="B446" s="9" t="s">
        <v>115</v>
      </c>
      <c r="C446" s="9">
        <v>1995</v>
      </c>
      <c r="D446" s="9" t="s">
        <v>118</v>
      </c>
      <c r="E446" s="9" t="s">
        <v>41</v>
      </c>
      <c r="F446" s="9"/>
      <c r="G446" s="10">
        <v>43882</v>
      </c>
      <c r="H446" s="10">
        <v>43916</v>
      </c>
      <c r="I446" s="9">
        <f t="shared" si="13"/>
        <v>34</v>
      </c>
      <c r="J446" s="38">
        <f t="shared" si="14"/>
        <v>25</v>
      </c>
      <c r="K446" s="9"/>
    </row>
    <row r="447" spans="1:11" x14ac:dyDescent="0.3">
      <c r="A447" s="9">
        <v>4100000002</v>
      </c>
      <c r="B447" s="9" t="s">
        <v>116</v>
      </c>
      <c r="C447" s="9">
        <v>1973</v>
      </c>
      <c r="D447" s="9" t="s">
        <v>118</v>
      </c>
      <c r="E447" s="9" t="s">
        <v>41</v>
      </c>
      <c r="F447" s="9"/>
      <c r="G447" s="10">
        <v>43886</v>
      </c>
      <c r="H447" s="10">
        <v>43905</v>
      </c>
      <c r="I447" s="9">
        <f t="shared" si="13"/>
        <v>19</v>
      </c>
      <c r="J447" s="38">
        <f t="shared" si="14"/>
        <v>47</v>
      </c>
      <c r="K447" s="9"/>
    </row>
    <row r="448" spans="1:11" x14ac:dyDescent="0.3">
      <c r="A448" s="9">
        <v>4100000003</v>
      </c>
      <c r="B448" s="9" t="s">
        <v>116</v>
      </c>
      <c r="C448" s="9">
        <v>1970</v>
      </c>
      <c r="D448" s="9" t="s">
        <v>118</v>
      </c>
      <c r="E448" s="9" t="s">
        <v>41</v>
      </c>
      <c r="F448" s="9"/>
      <c r="G448" s="10">
        <v>43886</v>
      </c>
      <c r="H448" s="10">
        <v>43910</v>
      </c>
      <c r="I448" s="9">
        <f t="shared" si="13"/>
        <v>24</v>
      </c>
      <c r="J448" s="38">
        <f t="shared" si="14"/>
        <v>50</v>
      </c>
      <c r="K448" s="9"/>
    </row>
    <row r="449" spans="1:11" x14ac:dyDescent="0.3">
      <c r="A449" s="9">
        <v>4100000004</v>
      </c>
      <c r="B449" s="9" t="s">
        <v>116</v>
      </c>
      <c r="C449" s="9">
        <v>1973</v>
      </c>
      <c r="D449" s="9" t="s">
        <v>118</v>
      </c>
      <c r="E449" s="9" t="s">
        <v>41</v>
      </c>
      <c r="F449" s="9"/>
      <c r="G449" s="10">
        <v>43886</v>
      </c>
      <c r="H449" s="10">
        <v>43907</v>
      </c>
      <c r="I449" s="9">
        <f t="shared" si="13"/>
        <v>21</v>
      </c>
      <c r="J449" s="38">
        <f t="shared" si="14"/>
        <v>47</v>
      </c>
      <c r="K449" s="9"/>
    </row>
    <row r="450" spans="1:11" x14ac:dyDescent="0.3">
      <c r="A450" s="9">
        <v>4100000005</v>
      </c>
      <c r="B450" s="9" t="s">
        <v>116</v>
      </c>
      <c r="C450" s="9">
        <v>1976</v>
      </c>
      <c r="D450" s="9" t="s">
        <v>118</v>
      </c>
      <c r="E450" s="9" t="s">
        <v>41</v>
      </c>
      <c r="F450" s="9"/>
      <c r="G450" s="10">
        <v>43887</v>
      </c>
      <c r="H450" s="10">
        <v>43917</v>
      </c>
      <c r="I450" s="9">
        <f t="shared" si="13"/>
        <v>30</v>
      </c>
      <c r="J450" s="38">
        <f t="shared" si="14"/>
        <v>44</v>
      </c>
      <c r="K450" s="9"/>
    </row>
    <row r="451" spans="1:11" x14ac:dyDescent="0.3">
      <c r="A451" s="9">
        <v>4100000006</v>
      </c>
      <c r="B451" s="9" t="s">
        <v>116</v>
      </c>
      <c r="C451" s="9">
        <v>1978</v>
      </c>
      <c r="D451" s="9" t="s">
        <v>118</v>
      </c>
      <c r="E451" s="9" t="s">
        <v>41</v>
      </c>
      <c r="F451" s="9"/>
      <c r="G451" s="10">
        <v>43887</v>
      </c>
      <c r="H451" s="10">
        <v>43912</v>
      </c>
      <c r="I451" s="9">
        <f t="shared" ref="I451:I514" si="15">_xlfn.DAYS(H451,G451)</f>
        <v>25</v>
      </c>
      <c r="J451" s="38">
        <f t="shared" ref="J451:J514" si="16">IF(C451="","",_xlfn.NUMBERVALUE(2020-C451))</f>
        <v>42</v>
      </c>
      <c r="K451" s="9"/>
    </row>
    <row r="452" spans="1:11" x14ac:dyDescent="0.3">
      <c r="A452" s="9">
        <v>4100000007</v>
      </c>
      <c r="B452" s="9" t="s">
        <v>115</v>
      </c>
      <c r="C452" s="9">
        <v>1975</v>
      </c>
      <c r="D452" s="9" t="s">
        <v>118</v>
      </c>
      <c r="E452" s="9" t="s">
        <v>41</v>
      </c>
      <c r="F452" s="9"/>
      <c r="G452" s="10">
        <v>43887</v>
      </c>
      <c r="H452" s="10">
        <v>43916</v>
      </c>
      <c r="I452" s="9">
        <f t="shared" si="15"/>
        <v>29</v>
      </c>
      <c r="J452" s="38">
        <f t="shared" si="16"/>
        <v>45</v>
      </c>
      <c r="K452" s="9"/>
    </row>
    <row r="453" spans="1:11" x14ac:dyDescent="0.3">
      <c r="A453" s="9">
        <v>4100000008</v>
      </c>
      <c r="B453" s="9" t="s">
        <v>116</v>
      </c>
      <c r="C453" s="9">
        <v>1974</v>
      </c>
      <c r="D453" s="9" t="s">
        <v>118</v>
      </c>
      <c r="E453" s="9" t="s">
        <v>41</v>
      </c>
      <c r="F453" s="9"/>
      <c r="G453" s="10">
        <v>43887</v>
      </c>
      <c r="H453" s="10">
        <v>43919</v>
      </c>
      <c r="I453" s="9">
        <f t="shared" si="15"/>
        <v>32</v>
      </c>
      <c r="J453" s="38">
        <f t="shared" si="16"/>
        <v>46</v>
      </c>
      <c r="K453" s="9"/>
    </row>
    <row r="454" spans="1:11" x14ac:dyDescent="0.3">
      <c r="A454" s="9">
        <v>4100000009</v>
      </c>
      <c r="B454" s="9" t="s">
        <v>116</v>
      </c>
      <c r="C454" s="9">
        <v>1982</v>
      </c>
      <c r="D454" s="9" t="s">
        <v>118</v>
      </c>
      <c r="E454" s="9" t="s">
        <v>41</v>
      </c>
      <c r="F454" s="9"/>
      <c r="G454" s="10">
        <v>43887</v>
      </c>
      <c r="H454" s="10">
        <v>43913</v>
      </c>
      <c r="I454" s="9">
        <f t="shared" si="15"/>
        <v>26</v>
      </c>
      <c r="J454" s="38">
        <f t="shared" si="16"/>
        <v>38</v>
      </c>
      <c r="K454" s="9"/>
    </row>
    <row r="455" spans="1:11" x14ac:dyDescent="0.3">
      <c r="A455" s="9">
        <v>4100000010</v>
      </c>
      <c r="B455" s="9" t="s">
        <v>116</v>
      </c>
      <c r="C455" s="9">
        <v>1971</v>
      </c>
      <c r="D455" s="9" t="s">
        <v>118</v>
      </c>
      <c r="E455" s="9" t="s">
        <v>41</v>
      </c>
      <c r="F455" s="9"/>
      <c r="G455" s="10">
        <v>43888</v>
      </c>
      <c r="H455" s="10">
        <v>43938</v>
      </c>
      <c r="I455" s="9">
        <f t="shared" si="15"/>
        <v>50</v>
      </c>
      <c r="J455" s="38">
        <f t="shared" si="16"/>
        <v>49</v>
      </c>
      <c r="K455" s="9"/>
    </row>
    <row r="456" spans="1:11" x14ac:dyDescent="0.3">
      <c r="A456" s="9">
        <v>4100000011</v>
      </c>
      <c r="B456" s="9" t="s">
        <v>116</v>
      </c>
      <c r="C456" s="9">
        <v>1989</v>
      </c>
      <c r="D456" s="9" t="s">
        <v>118</v>
      </c>
      <c r="E456" s="9" t="s">
        <v>41</v>
      </c>
      <c r="F456" s="9"/>
      <c r="G456" s="10">
        <v>43888</v>
      </c>
      <c r="H456" s="10">
        <v>43939</v>
      </c>
      <c r="I456" s="9">
        <f t="shared" si="15"/>
        <v>51</v>
      </c>
      <c r="J456" s="38">
        <f t="shared" si="16"/>
        <v>31</v>
      </c>
      <c r="K456" s="9"/>
    </row>
    <row r="457" spans="1:11" x14ac:dyDescent="0.3">
      <c r="A457" s="9">
        <v>4100000012</v>
      </c>
      <c r="B457" s="9" t="s">
        <v>116</v>
      </c>
      <c r="C457" s="9">
        <v>1967</v>
      </c>
      <c r="D457" s="9" t="s">
        <v>118</v>
      </c>
      <c r="E457" s="9" t="s">
        <v>41</v>
      </c>
      <c r="F457" s="9"/>
      <c r="G457" s="10">
        <v>43888</v>
      </c>
      <c r="H457" s="10">
        <v>43916</v>
      </c>
      <c r="I457" s="9">
        <f t="shared" si="15"/>
        <v>28</v>
      </c>
      <c r="J457" s="38">
        <f t="shared" si="16"/>
        <v>53</v>
      </c>
      <c r="K457" s="9"/>
    </row>
    <row r="458" spans="1:11" x14ac:dyDescent="0.3">
      <c r="A458" s="9">
        <v>4100000013</v>
      </c>
      <c r="B458" s="9" t="s">
        <v>116</v>
      </c>
      <c r="C458" s="9">
        <v>1977</v>
      </c>
      <c r="D458" s="9" t="s">
        <v>118</v>
      </c>
      <c r="E458" s="9" t="s">
        <v>41</v>
      </c>
      <c r="F458" s="9"/>
      <c r="G458" s="10">
        <v>43888</v>
      </c>
      <c r="H458" s="10">
        <v>43907</v>
      </c>
      <c r="I458" s="9">
        <f t="shared" si="15"/>
        <v>19</v>
      </c>
      <c r="J458" s="38">
        <f t="shared" si="16"/>
        <v>43</v>
      </c>
      <c r="K458" s="9"/>
    </row>
    <row r="459" spans="1:11" x14ac:dyDescent="0.3">
      <c r="A459" s="9">
        <v>4100000014</v>
      </c>
      <c r="B459" s="9" t="s">
        <v>115</v>
      </c>
      <c r="C459" s="9">
        <v>1975</v>
      </c>
      <c r="D459" s="9" t="s">
        <v>118</v>
      </c>
      <c r="E459" s="9" t="s">
        <v>41</v>
      </c>
      <c r="F459" s="9"/>
      <c r="G459" s="10">
        <v>43888</v>
      </c>
      <c r="H459" s="10">
        <v>43922</v>
      </c>
      <c r="I459" s="9">
        <f t="shared" si="15"/>
        <v>34</v>
      </c>
      <c r="J459" s="38">
        <f t="shared" si="16"/>
        <v>45</v>
      </c>
      <c r="K459" s="9"/>
    </row>
    <row r="460" spans="1:11" x14ac:dyDescent="0.3">
      <c r="A460" s="9">
        <v>4100000015</v>
      </c>
      <c r="B460" s="9" t="s">
        <v>116</v>
      </c>
      <c r="C460" s="9">
        <v>1977</v>
      </c>
      <c r="D460" s="9" t="s">
        <v>118</v>
      </c>
      <c r="E460" s="9" t="s">
        <v>41</v>
      </c>
      <c r="F460" s="9"/>
      <c r="G460" s="10">
        <v>43888</v>
      </c>
      <c r="H460" s="10">
        <v>43913</v>
      </c>
      <c r="I460" s="9">
        <f t="shared" si="15"/>
        <v>25</v>
      </c>
      <c r="J460" s="38">
        <f t="shared" si="16"/>
        <v>43</v>
      </c>
      <c r="K460" s="9"/>
    </row>
    <row r="461" spans="1:11" x14ac:dyDescent="0.3">
      <c r="A461" s="9">
        <v>4100000016</v>
      </c>
      <c r="B461" s="9" t="s">
        <v>116</v>
      </c>
      <c r="C461" s="9">
        <v>1974</v>
      </c>
      <c r="D461" s="9" t="s">
        <v>118</v>
      </c>
      <c r="E461" s="9" t="s">
        <v>41</v>
      </c>
      <c r="F461" s="9"/>
      <c r="G461" s="10">
        <v>43888</v>
      </c>
      <c r="H461" s="10">
        <v>43908</v>
      </c>
      <c r="I461" s="9">
        <f t="shared" si="15"/>
        <v>20</v>
      </c>
      <c r="J461" s="38">
        <f t="shared" si="16"/>
        <v>46</v>
      </c>
      <c r="K461" s="9"/>
    </row>
    <row r="462" spans="1:11" x14ac:dyDescent="0.3">
      <c r="A462" s="9">
        <v>4100000017</v>
      </c>
      <c r="B462" s="9" t="s">
        <v>116</v>
      </c>
      <c r="C462" s="9">
        <v>1980</v>
      </c>
      <c r="D462" s="9" t="s">
        <v>118</v>
      </c>
      <c r="E462" s="9" t="s">
        <v>41</v>
      </c>
      <c r="F462" s="9"/>
      <c r="G462" s="10">
        <v>43888</v>
      </c>
      <c r="H462" s="10">
        <v>43904</v>
      </c>
      <c r="I462" s="9">
        <f t="shared" si="15"/>
        <v>16</v>
      </c>
      <c r="J462" s="38">
        <f t="shared" si="16"/>
        <v>40</v>
      </c>
      <c r="K462" s="9"/>
    </row>
    <row r="463" spans="1:11" x14ac:dyDescent="0.3">
      <c r="A463" s="9">
        <v>4100000018</v>
      </c>
      <c r="B463" s="9" t="s">
        <v>115</v>
      </c>
      <c r="C463" s="9">
        <v>1990</v>
      </c>
      <c r="D463" s="9" t="s">
        <v>118</v>
      </c>
      <c r="E463" s="9" t="s">
        <v>41</v>
      </c>
      <c r="F463" s="9"/>
      <c r="G463" s="10">
        <v>43936</v>
      </c>
      <c r="H463" s="10">
        <v>43955</v>
      </c>
      <c r="I463" s="9">
        <f t="shared" si="15"/>
        <v>19</v>
      </c>
      <c r="J463" s="38">
        <f t="shared" si="16"/>
        <v>30</v>
      </c>
      <c r="K463" s="9"/>
    </row>
    <row r="464" spans="1:11" x14ac:dyDescent="0.3">
      <c r="A464" s="9">
        <v>4100000019</v>
      </c>
      <c r="B464" s="9" t="s">
        <v>116</v>
      </c>
      <c r="C464" s="9">
        <v>1979</v>
      </c>
      <c r="D464" s="9" t="s">
        <v>118</v>
      </c>
      <c r="E464" s="9" t="s">
        <v>41</v>
      </c>
      <c r="F464" s="9"/>
      <c r="G464" s="10">
        <v>43888</v>
      </c>
      <c r="H464" s="10">
        <v>43913</v>
      </c>
      <c r="I464" s="9">
        <f t="shared" si="15"/>
        <v>25</v>
      </c>
      <c r="J464" s="38">
        <f t="shared" si="16"/>
        <v>41</v>
      </c>
      <c r="K464" s="9"/>
    </row>
    <row r="465" spans="1:11" x14ac:dyDescent="0.3">
      <c r="A465" s="9">
        <v>4100000020</v>
      </c>
      <c r="B465" s="9" t="s">
        <v>116</v>
      </c>
      <c r="C465" s="9">
        <v>1980</v>
      </c>
      <c r="D465" s="9" t="s">
        <v>118</v>
      </c>
      <c r="E465" s="9" t="s">
        <v>41</v>
      </c>
      <c r="F465" s="9"/>
      <c r="G465" s="10">
        <v>43889</v>
      </c>
      <c r="H465" s="10">
        <v>43912</v>
      </c>
      <c r="I465" s="9">
        <f t="shared" si="15"/>
        <v>23</v>
      </c>
      <c r="J465" s="38">
        <f t="shared" si="16"/>
        <v>40</v>
      </c>
      <c r="K465" s="9"/>
    </row>
    <row r="466" spans="1:11" x14ac:dyDescent="0.3">
      <c r="A466" s="9">
        <v>4100000021</v>
      </c>
      <c r="B466" s="9" t="s">
        <v>115</v>
      </c>
      <c r="C466" s="9">
        <v>1989</v>
      </c>
      <c r="D466" s="9" t="s">
        <v>118</v>
      </c>
      <c r="E466" s="9" t="s">
        <v>41</v>
      </c>
      <c r="F466" s="9"/>
      <c r="G466" s="10">
        <v>43889</v>
      </c>
      <c r="H466" s="10">
        <v>43916</v>
      </c>
      <c r="I466" s="9">
        <f t="shared" si="15"/>
        <v>27</v>
      </c>
      <c r="J466" s="38">
        <f t="shared" si="16"/>
        <v>31</v>
      </c>
      <c r="K466" s="9"/>
    </row>
    <row r="467" spans="1:11" x14ac:dyDescent="0.3">
      <c r="A467" s="9">
        <v>4100000022</v>
      </c>
      <c r="B467" s="9" t="s">
        <v>116</v>
      </c>
      <c r="C467" s="9">
        <v>1982</v>
      </c>
      <c r="D467" s="9" t="s">
        <v>118</v>
      </c>
      <c r="E467" s="9" t="s">
        <v>41</v>
      </c>
      <c r="F467" s="9"/>
      <c r="G467" s="10">
        <v>43889</v>
      </c>
      <c r="H467" s="10">
        <v>43896</v>
      </c>
      <c r="I467" s="9">
        <f t="shared" si="15"/>
        <v>7</v>
      </c>
      <c r="J467" s="38">
        <f t="shared" si="16"/>
        <v>38</v>
      </c>
      <c r="K467" s="9"/>
    </row>
    <row r="468" spans="1:11" x14ac:dyDescent="0.3">
      <c r="A468" s="9">
        <v>4100000023</v>
      </c>
      <c r="B468" s="9" t="s">
        <v>116</v>
      </c>
      <c r="C468" s="9">
        <v>1969</v>
      </c>
      <c r="D468" s="9" t="s">
        <v>118</v>
      </c>
      <c r="E468" s="9" t="s">
        <v>41</v>
      </c>
      <c r="F468" s="9"/>
      <c r="G468" s="10">
        <v>43889</v>
      </c>
      <c r="H468" s="10">
        <v>43913</v>
      </c>
      <c r="I468" s="9">
        <f t="shared" si="15"/>
        <v>24</v>
      </c>
      <c r="J468" s="38">
        <f t="shared" si="16"/>
        <v>51</v>
      </c>
      <c r="K468" s="9"/>
    </row>
    <row r="469" spans="1:11" x14ac:dyDescent="0.3">
      <c r="A469" s="9">
        <v>4100000024</v>
      </c>
      <c r="B469" s="9" t="s">
        <v>116</v>
      </c>
      <c r="C469" s="9">
        <v>1971</v>
      </c>
      <c r="D469" s="9" t="s">
        <v>118</v>
      </c>
      <c r="E469" s="9" t="s">
        <v>41</v>
      </c>
      <c r="F469" s="9"/>
      <c r="G469" s="10">
        <v>43889</v>
      </c>
      <c r="H469" s="10">
        <v>43927</v>
      </c>
      <c r="I469" s="9">
        <f t="shared" si="15"/>
        <v>38</v>
      </c>
      <c r="J469" s="38">
        <f t="shared" si="16"/>
        <v>49</v>
      </c>
      <c r="K469" s="9"/>
    </row>
    <row r="470" spans="1:11" x14ac:dyDescent="0.3">
      <c r="A470" s="9">
        <v>4100000025</v>
      </c>
      <c r="B470" s="9" t="s">
        <v>116</v>
      </c>
      <c r="C470" s="9">
        <v>1971</v>
      </c>
      <c r="D470" s="9" t="s">
        <v>118</v>
      </c>
      <c r="E470" s="9" t="s">
        <v>41</v>
      </c>
      <c r="F470" s="9"/>
      <c r="G470" s="10">
        <v>43889</v>
      </c>
      <c r="H470" s="10">
        <v>43908</v>
      </c>
      <c r="I470" s="9">
        <f t="shared" si="15"/>
        <v>19</v>
      </c>
      <c r="J470" s="38">
        <f t="shared" si="16"/>
        <v>49</v>
      </c>
      <c r="K470" s="9"/>
    </row>
    <row r="471" spans="1:11" x14ac:dyDescent="0.3">
      <c r="A471" s="9">
        <v>4100000026</v>
      </c>
      <c r="B471" s="9" t="s">
        <v>116</v>
      </c>
      <c r="C471" s="9">
        <v>1959</v>
      </c>
      <c r="D471" s="9" t="s">
        <v>118</v>
      </c>
      <c r="E471" s="9" t="s">
        <v>41</v>
      </c>
      <c r="F471" s="9"/>
      <c r="G471" s="10">
        <v>43889</v>
      </c>
      <c r="H471" s="10">
        <v>43908</v>
      </c>
      <c r="I471" s="9">
        <f t="shared" si="15"/>
        <v>19</v>
      </c>
      <c r="J471" s="38">
        <f t="shared" si="16"/>
        <v>61</v>
      </c>
      <c r="K471" s="9"/>
    </row>
    <row r="472" spans="1:11" x14ac:dyDescent="0.3">
      <c r="A472" s="9">
        <v>4100000027</v>
      </c>
      <c r="B472" s="9" t="s">
        <v>116</v>
      </c>
      <c r="C472" s="9">
        <v>1981</v>
      </c>
      <c r="D472" s="9" t="s">
        <v>118</v>
      </c>
      <c r="E472" s="9" t="s">
        <v>41</v>
      </c>
      <c r="F472" s="9"/>
      <c r="G472" s="10">
        <v>43889</v>
      </c>
      <c r="H472" s="10">
        <v>43932</v>
      </c>
      <c r="I472" s="9">
        <f t="shared" si="15"/>
        <v>43</v>
      </c>
      <c r="J472" s="38">
        <f t="shared" si="16"/>
        <v>39</v>
      </c>
      <c r="K472" s="9"/>
    </row>
    <row r="473" spans="1:11" x14ac:dyDescent="0.3">
      <c r="A473" s="9">
        <v>4100000028</v>
      </c>
      <c r="B473" s="9" t="s">
        <v>116</v>
      </c>
      <c r="C473" s="9">
        <v>1979</v>
      </c>
      <c r="D473" s="9" t="s">
        <v>118</v>
      </c>
      <c r="E473" s="9" t="s">
        <v>41</v>
      </c>
      <c r="F473" s="9"/>
      <c r="G473" s="10">
        <v>43889</v>
      </c>
      <c r="H473" s="10">
        <v>43913</v>
      </c>
      <c r="I473" s="9">
        <f t="shared" si="15"/>
        <v>24</v>
      </c>
      <c r="J473" s="38">
        <f t="shared" si="16"/>
        <v>41</v>
      </c>
      <c r="K473" s="9"/>
    </row>
    <row r="474" spans="1:11" x14ac:dyDescent="0.3">
      <c r="A474" s="9">
        <v>4100000029</v>
      </c>
      <c r="B474" s="9" t="s">
        <v>116</v>
      </c>
      <c r="C474" s="9">
        <v>1975</v>
      </c>
      <c r="D474" s="9" t="s">
        <v>118</v>
      </c>
      <c r="E474" s="9" t="s">
        <v>41</v>
      </c>
      <c r="F474" s="9"/>
      <c r="G474" s="10">
        <v>43889</v>
      </c>
      <c r="H474" s="10">
        <v>43909</v>
      </c>
      <c r="I474" s="9">
        <f t="shared" si="15"/>
        <v>20</v>
      </c>
      <c r="J474" s="38">
        <f t="shared" si="16"/>
        <v>45</v>
      </c>
      <c r="K474" s="9"/>
    </row>
    <row r="475" spans="1:11" x14ac:dyDescent="0.3">
      <c r="A475" s="9">
        <v>4100000030</v>
      </c>
      <c r="B475" s="9" t="s">
        <v>116</v>
      </c>
      <c r="C475" s="9">
        <v>1966</v>
      </c>
      <c r="D475" s="9" t="s">
        <v>118</v>
      </c>
      <c r="E475" s="9" t="s">
        <v>41</v>
      </c>
      <c r="F475" s="9"/>
      <c r="G475" s="10">
        <v>43889</v>
      </c>
      <c r="H475" s="10">
        <v>43933</v>
      </c>
      <c r="I475" s="9">
        <f t="shared" si="15"/>
        <v>44</v>
      </c>
      <c r="J475" s="38">
        <f t="shared" si="16"/>
        <v>54</v>
      </c>
      <c r="K475" s="9"/>
    </row>
    <row r="476" spans="1:11" x14ac:dyDescent="0.3">
      <c r="A476" s="9">
        <v>4100000031</v>
      </c>
      <c r="B476" s="9" t="s">
        <v>116</v>
      </c>
      <c r="C476" s="9">
        <v>1977</v>
      </c>
      <c r="D476" s="9" t="s">
        <v>118</v>
      </c>
      <c r="E476" s="9" t="s">
        <v>41</v>
      </c>
      <c r="F476" s="9"/>
      <c r="G476" s="10">
        <v>43889</v>
      </c>
      <c r="H476" s="10">
        <v>43906</v>
      </c>
      <c r="I476" s="9">
        <f t="shared" si="15"/>
        <v>17</v>
      </c>
      <c r="J476" s="38">
        <f t="shared" si="16"/>
        <v>43</v>
      </c>
      <c r="K476" s="9"/>
    </row>
    <row r="477" spans="1:11" x14ac:dyDescent="0.3">
      <c r="A477" s="9">
        <v>4100000032</v>
      </c>
      <c r="B477" s="9" t="s">
        <v>116</v>
      </c>
      <c r="C477" s="9">
        <v>1982</v>
      </c>
      <c r="D477" s="9" t="s">
        <v>118</v>
      </c>
      <c r="E477" s="9" t="s">
        <v>41</v>
      </c>
      <c r="F477" s="9"/>
      <c r="G477" s="10">
        <v>43889</v>
      </c>
      <c r="H477" s="10">
        <v>43901</v>
      </c>
      <c r="I477" s="9">
        <f t="shared" si="15"/>
        <v>12</v>
      </c>
      <c r="J477" s="38">
        <f t="shared" si="16"/>
        <v>38</v>
      </c>
      <c r="K477" s="9"/>
    </row>
    <row r="478" spans="1:11" x14ac:dyDescent="0.3">
      <c r="A478" s="9">
        <v>4100000033</v>
      </c>
      <c r="B478" s="9" t="s">
        <v>116</v>
      </c>
      <c r="C478" s="9">
        <v>1971</v>
      </c>
      <c r="D478" s="9" t="s">
        <v>118</v>
      </c>
      <c r="E478" s="9" t="s">
        <v>41</v>
      </c>
      <c r="F478" s="9"/>
      <c r="G478" s="10">
        <v>43889</v>
      </c>
      <c r="H478" s="10">
        <v>43905</v>
      </c>
      <c r="I478" s="9">
        <f t="shared" si="15"/>
        <v>16</v>
      </c>
      <c r="J478" s="38">
        <f t="shared" si="16"/>
        <v>49</v>
      </c>
      <c r="K478" s="9"/>
    </row>
    <row r="479" spans="1:11" x14ac:dyDescent="0.3">
      <c r="A479" s="9">
        <v>4100000034</v>
      </c>
      <c r="B479" s="9" t="s">
        <v>116</v>
      </c>
      <c r="C479" s="9">
        <v>1975</v>
      </c>
      <c r="D479" s="9" t="s">
        <v>118</v>
      </c>
      <c r="E479" s="9" t="s">
        <v>41</v>
      </c>
      <c r="F479" s="9"/>
      <c r="G479" s="10">
        <v>43889</v>
      </c>
      <c r="H479" s="10">
        <v>43926</v>
      </c>
      <c r="I479" s="9">
        <f t="shared" si="15"/>
        <v>37</v>
      </c>
      <c r="J479" s="38">
        <f t="shared" si="16"/>
        <v>45</v>
      </c>
      <c r="K479" s="9"/>
    </row>
    <row r="480" spans="1:11" x14ac:dyDescent="0.3">
      <c r="A480" s="9">
        <v>4100000035</v>
      </c>
      <c r="B480" s="9" t="s">
        <v>116</v>
      </c>
      <c r="C480" s="9">
        <v>1973</v>
      </c>
      <c r="D480" s="9" t="s">
        <v>118</v>
      </c>
      <c r="E480" s="9" t="s">
        <v>41</v>
      </c>
      <c r="F480" s="9"/>
      <c r="G480" s="10">
        <v>43889</v>
      </c>
      <c r="H480" s="10">
        <v>43924</v>
      </c>
      <c r="I480" s="9">
        <f t="shared" si="15"/>
        <v>35</v>
      </c>
      <c r="J480" s="38">
        <f t="shared" si="16"/>
        <v>47</v>
      </c>
      <c r="K480" s="9"/>
    </row>
    <row r="481" spans="1:11" x14ac:dyDescent="0.3">
      <c r="A481" s="9">
        <v>4100000036</v>
      </c>
      <c r="B481" s="9" t="s">
        <v>116</v>
      </c>
      <c r="C481" s="9">
        <v>1980</v>
      </c>
      <c r="D481" s="9" t="s">
        <v>118</v>
      </c>
      <c r="E481" s="9" t="s">
        <v>41</v>
      </c>
      <c r="F481" s="9"/>
      <c r="G481" s="10">
        <v>43889</v>
      </c>
      <c r="H481" s="10">
        <v>43924</v>
      </c>
      <c r="I481" s="9">
        <f t="shared" si="15"/>
        <v>35</v>
      </c>
      <c r="J481" s="38">
        <f t="shared" si="16"/>
        <v>40</v>
      </c>
      <c r="K481" s="9"/>
    </row>
    <row r="482" spans="1:11" x14ac:dyDescent="0.3">
      <c r="A482" s="9">
        <v>4100000037</v>
      </c>
      <c r="B482" s="9" t="s">
        <v>116</v>
      </c>
      <c r="C482" s="9">
        <v>1981</v>
      </c>
      <c r="D482" s="9" t="s">
        <v>118</v>
      </c>
      <c r="E482" s="9" t="s">
        <v>41</v>
      </c>
      <c r="F482" s="9"/>
      <c r="G482" s="10">
        <v>43889</v>
      </c>
      <c r="H482" s="10">
        <v>43902</v>
      </c>
      <c r="I482" s="9">
        <f t="shared" si="15"/>
        <v>13</v>
      </c>
      <c r="J482" s="38">
        <f t="shared" si="16"/>
        <v>39</v>
      </c>
      <c r="K482" s="9"/>
    </row>
    <row r="483" spans="1:11" x14ac:dyDescent="0.3">
      <c r="A483" s="9">
        <v>4100000038</v>
      </c>
      <c r="B483" s="9" t="s">
        <v>116</v>
      </c>
      <c r="C483" s="9">
        <v>1977</v>
      </c>
      <c r="D483" s="9" t="s">
        <v>118</v>
      </c>
      <c r="E483" s="9" t="s">
        <v>41</v>
      </c>
      <c r="F483" s="9"/>
      <c r="G483" s="10">
        <v>43889</v>
      </c>
      <c r="H483" s="10">
        <v>43908</v>
      </c>
      <c r="I483" s="9">
        <f t="shared" si="15"/>
        <v>19</v>
      </c>
      <c r="J483" s="38">
        <f t="shared" si="16"/>
        <v>43</v>
      </c>
      <c r="K483" s="9"/>
    </row>
    <row r="484" spans="1:11" x14ac:dyDescent="0.3">
      <c r="A484" s="9">
        <v>4100000039</v>
      </c>
      <c r="B484" s="9" t="s">
        <v>116</v>
      </c>
      <c r="C484" s="9">
        <v>1975</v>
      </c>
      <c r="D484" s="9" t="s">
        <v>118</v>
      </c>
      <c r="E484" s="9" t="s">
        <v>41</v>
      </c>
      <c r="F484" s="9"/>
      <c r="G484" s="10">
        <v>43889</v>
      </c>
      <c r="H484" s="10">
        <v>43914</v>
      </c>
      <c r="I484" s="9">
        <f t="shared" si="15"/>
        <v>25</v>
      </c>
      <c r="J484" s="38">
        <f t="shared" si="16"/>
        <v>45</v>
      </c>
      <c r="K484" s="9"/>
    </row>
    <row r="485" spans="1:11" x14ac:dyDescent="0.3">
      <c r="A485" s="9">
        <v>4100000040</v>
      </c>
      <c r="B485" s="9" t="s">
        <v>116</v>
      </c>
      <c r="C485" s="9">
        <v>1982</v>
      </c>
      <c r="D485" s="9" t="s">
        <v>118</v>
      </c>
      <c r="E485" s="9" t="s">
        <v>41</v>
      </c>
      <c r="F485" s="9"/>
      <c r="G485" s="10">
        <v>43889</v>
      </c>
      <c r="H485" s="10">
        <v>43918</v>
      </c>
      <c r="I485" s="9">
        <f t="shared" si="15"/>
        <v>29</v>
      </c>
      <c r="J485" s="38">
        <f t="shared" si="16"/>
        <v>38</v>
      </c>
      <c r="K485" s="9"/>
    </row>
    <row r="486" spans="1:11" x14ac:dyDescent="0.3">
      <c r="A486" s="9">
        <v>4100000041</v>
      </c>
      <c r="B486" s="9" t="s">
        <v>116</v>
      </c>
      <c r="C486" s="9">
        <v>1979</v>
      </c>
      <c r="D486" s="9" t="s">
        <v>118</v>
      </c>
      <c r="E486" s="9" t="s">
        <v>41</v>
      </c>
      <c r="F486" s="9"/>
      <c r="G486" s="10">
        <v>43889</v>
      </c>
      <c r="H486" s="10">
        <v>43912</v>
      </c>
      <c r="I486" s="9">
        <f t="shared" si="15"/>
        <v>23</v>
      </c>
      <c r="J486" s="38">
        <f t="shared" si="16"/>
        <v>41</v>
      </c>
      <c r="K486" s="9"/>
    </row>
    <row r="487" spans="1:11" x14ac:dyDescent="0.3">
      <c r="A487" s="9">
        <v>4100000042</v>
      </c>
      <c r="B487" s="9" t="s">
        <v>116</v>
      </c>
      <c r="C487" s="9">
        <v>1987</v>
      </c>
      <c r="D487" s="9" t="s">
        <v>118</v>
      </c>
      <c r="E487" s="9" t="s">
        <v>41</v>
      </c>
      <c r="F487" s="9"/>
      <c r="G487" s="10">
        <v>43889</v>
      </c>
      <c r="H487" s="10">
        <v>43958</v>
      </c>
      <c r="I487" s="9">
        <f t="shared" si="15"/>
        <v>69</v>
      </c>
      <c r="J487" s="38">
        <f t="shared" si="16"/>
        <v>33</v>
      </c>
      <c r="K487" s="9"/>
    </row>
    <row r="488" spans="1:11" x14ac:dyDescent="0.3">
      <c r="A488" s="9">
        <v>4100000043</v>
      </c>
      <c r="B488" s="9" t="s">
        <v>116</v>
      </c>
      <c r="C488" s="9">
        <v>1981</v>
      </c>
      <c r="D488" s="9" t="s">
        <v>118</v>
      </c>
      <c r="E488" s="9" t="s">
        <v>41</v>
      </c>
      <c r="F488" s="9"/>
      <c r="G488" s="10">
        <v>43889</v>
      </c>
      <c r="H488" s="10">
        <v>43919</v>
      </c>
      <c r="I488" s="9">
        <f t="shared" si="15"/>
        <v>30</v>
      </c>
      <c r="J488" s="38">
        <f t="shared" si="16"/>
        <v>39</v>
      </c>
      <c r="K488" s="9"/>
    </row>
    <row r="489" spans="1:11" x14ac:dyDescent="0.3">
      <c r="A489" s="9">
        <v>4100000044</v>
      </c>
      <c r="B489" s="9" t="s">
        <v>116</v>
      </c>
      <c r="C489" s="9">
        <v>1955</v>
      </c>
      <c r="D489" s="9" t="s">
        <v>118</v>
      </c>
      <c r="E489" s="9" t="s">
        <v>41</v>
      </c>
      <c r="F489" s="9"/>
      <c r="G489" s="10">
        <v>43889</v>
      </c>
      <c r="H489" s="10">
        <v>43921</v>
      </c>
      <c r="I489" s="9">
        <f t="shared" si="15"/>
        <v>32</v>
      </c>
      <c r="J489" s="38">
        <f t="shared" si="16"/>
        <v>65</v>
      </c>
      <c r="K489" s="9"/>
    </row>
    <row r="490" spans="1:11" x14ac:dyDescent="0.3">
      <c r="A490" s="9">
        <v>4100000045</v>
      </c>
      <c r="B490" s="9" t="s">
        <v>116</v>
      </c>
      <c r="C490" s="9">
        <v>1972</v>
      </c>
      <c r="D490" s="9" t="s">
        <v>118</v>
      </c>
      <c r="E490" s="9" t="s">
        <v>41</v>
      </c>
      <c r="F490" s="9"/>
      <c r="G490" s="10">
        <v>43889</v>
      </c>
      <c r="H490" s="10">
        <v>43912</v>
      </c>
      <c r="I490" s="9">
        <f t="shared" si="15"/>
        <v>23</v>
      </c>
      <c r="J490" s="38">
        <f t="shared" si="16"/>
        <v>48</v>
      </c>
      <c r="K490" s="9"/>
    </row>
    <row r="491" spans="1:11" x14ac:dyDescent="0.3">
      <c r="A491" s="9">
        <v>4100000046</v>
      </c>
      <c r="B491" s="9" t="s">
        <v>116</v>
      </c>
      <c r="C491" s="9">
        <v>1971</v>
      </c>
      <c r="D491" s="9" t="s">
        <v>118</v>
      </c>
      <c r="E491" s="9" t="s">
        <v>41</v>
      </c>
      <c r="F491" s="9"/>
      <c r="G491" s="10">
        <v>43889</v>
      </c>
      <c r="H491" s="10">
        <v>43916</v>
      </c>
      <c r="I491" s="9">
        <f t="shared" si="15"/>
        <v>27</v>
      </c>
      <c r="J491" s="38">
        <f t="shared" si="16"/>
        <v>49</v>
      </c>
      <c r="K491" s="9"/>
    </row>
    <row r="492" spans="1:11" x14ac:dyDescent="0.3">
      <c r="A492" s="9">
        <v>4100000047</v>
      </c>
      <c r="B492" s="9" t="s">
        <v>115</v>
      </c>
      <c r="C492" s="9">
        <v>1978</v>
      </c>
      <c r="D492" s="9" t="s">
        <v>118</v>
      </c>
      <c r="E492" s="9" t="s">
        <v>41</v>
      </c>
      <c r="F492" s="9"/>
      <c r="G492" s="10">
        <v>43890</v>
      </c>
      <c r="H492" s="10">
        <v>43901</v>
      </c>
      <c r="I492" s="9">
        <f t="shared" si="15"/>
        <v>11</v>
      </c>
      <c r="J492" s="38">
        <f t="shared" si="16"/>
        <v>42</v>
      </c>
      <c r="K492" s="9"/>
    </row>
    <row r="493" spans="1:11" x14ac:dyDescent="0.3">
      <c r="A493" s="9">
        <v>4100000048</v>
      </c>
      <c r="B493" s="9" t="s">
        <v>115</v>
      </c>
      <c r="C493" s="9">
        <v>2007</v>
      </c>
      <c r="D493" s="9" t="s">
        <v>118</v>
      </c>
      <c r="E493" s="9" t="s">
        <v>41</v>
      </c>
      <c r="F493" s="9"/>
      <c r="G493" s="10">
        <v>43890</v>
      </c>
      <c r="H493" s="10">
        <v>43901</v>
      </c>
      <c r="I493" s="9">
        <f t="shared" si="15"/>
        <v>11</v>
      </c>
      <c r="J493" s="38">
        <f t="shared" si="16"/>
        <v>13</v>
      </c>
      <c r="K493" s="9"/>
    </row>
    <row r="494" spans="1:11" x14ac:dyDescent="0.3">
      <c r="A494" s="9">
        <v>4100000049</v>
      </c>
      <c r="B494" s="9" t="s">
        <v>115</v>
      </c>
      <c r="C494" s="9">
        <v>1983</v>
      </c>
      <c r="D494" s="9" t="s">
        <v>118</v>
      </c>
      <c r="E494" s="9" t="s">
        <v>41</v>
      </c>
      <c r="F494" s="9"/>
      <c r="G494" s="10">
        <v>43890</v>
      </c>
      <c r="H494" s="10">
        <v>43933</v>
      </c>
      <c r="I494" s="9">
        <f t="shared" si="15"/>
        <v>43</v>
      </c>
      <c r="J494" s="38">
        <f t="shared" si="16"/>
        <v>37</v>
      </c>
      <c r="K494" s="9"/>
    </row>
    <row r="495" spans="1:11" x14ac:dyDescent="0.3">
      <c r="A495" s="9">
        <v>4100000050</v>
      </c>
      <c r="B495" s="9" t="s">
        <v>116</v>
      </c>
      <c r="C495" s="9">
        <v>1991</v>
      </c>
      <c r="D495" s="9" t="s">
        <v>118</v>
      </c>
      <c r="E495" s="9" t="s">
        <v>41</v>
      </c>
      <c r="F495" s="9"/>
      <c r="G495" s="10">
        <v>43890</v>
      </c>
      <c r="H495" s="10">
        <v>43903</v>
      </c>
      <c r="I495" s="9">
        <f t="shared" si="15"/>
        <v>13</v>
      </c>
      <c r="J495" s="38">
        <f t="shared" si="16"/>
        <v>29</v>
      </c>
      <c r="K495" s="9"/>
    </row>
    <row r="496" spans="1:11" x14ac:dyDescent="0.3">
      <c r="A496" s="9">
        <v>4100000051</v>
      </c>
      <c r="B496" s="9" t="s">
        <v>116</v>
      </c>
      <c r="C496" s="9">
        <v>1959</v>
      </c>
      <c r="D496" s="9" t="s">
        <v>118</v>
      </c>
      <c r="E496" s="9" t="s">
        <v>41</v>
      </c>
      <c r="F496" s="9"/>
      <c r="G496" s="10">
        <v>43890</v>
      </c>
      <c r="H496" s="10">
        <v>43939</v>
      </c>
      <c r="I496" s="9">
        <f t="shared" si="15"/>
        <v>49</v>
      </c>
      <c r="J496" s="38">
        <f t="shared" si="16"/>
        <v>61</v>
      </c>
      <c r="K496" s="9"/>
    </row>
    <row r="497" spans="1:11" x14ac:dyDescent="0.3">
      <c r="A497" s="9">
        <v>4100000052</v>
      </c>
      <c r="B497" s="9" t="s">
        <v>116</v>
      </c>
      <c r="C497" s="9">
        <v>1978</v>
      </c>
      <c r="D497" s="9" t="s">
        <v>118</v>
      </c>
      <c r="E497" s="9" t="s">
        <v>41</v>
      </c>
      <c r="F497" s="9"/>
      <c r="G497" s="10">
        <v>43890</v>
      </c>
      <c r="H497" s="10">
        <v>43908</v>
      </c>
      <c r="I497" s="9">
        <f t="shared" si="15"/>
        <v>18</v>
      </c>
      <c r="J497" s="38">
        <f t="shared" si="16"/>
        <v>42</v>
      </c>
      <c r="K497" s="9"/>
    </row>
    <row r="498" spans="1:11" x14ac:dyDescent="0.3">
      <c r="A498" s="9">
        <v>4100000053</v>
      </c>
      <c r="B498" s="9" t="s">
        <v>116</v>
      </c>
      <c r="C498" s="9">
        <v>1959</v>
      </c>
      <c r="D498" s="9" t="s">
        <v>118</v>
      </c>
      <c r="E498" s="9" t="s">
        <v>41</v>
      </c>
      <c r="F498" s="9"/>
      <c r="G498" s="10">
        <v>43890</v>
      </c>
      <c r="H498" s="10">
        <v>43914</v>
      </c>
      <c r="I498" s="9">
        <f t="shared" si="15"/>
        <v>24</v>
      </c>
      <c r="J498" s="38">
        <f t="shared" si="16"/>
        <v>61</v>
      </c>
      <c r="K498" s="9"/>
    </row>
    <row r="499" spans="1:11" x14ac:dyDescent="0.3">
      <c r="A499" s="9">
        <v>4100000054</v>
      </c>
      <c r="B499" s="9" t="s">
        <v>116</v>
      </c>
      <c r="C499" s="9">
        <v>1969</v>
      </c>
      <c r="D499" s="9" t="s">
        <v>118</v>
      </c>
      <c r="E499" s="9" t="s">
        <v>41</v>
      </c>
      <c r="F499" s="9"/>
      <c r="G499" s="10">
        <v>43890</v>
      </c>
      <c r="H499" s="10">
        <v>43913</v>
      </c>
      <c r="I499" s="9">
        <f t="shared" si="15"/>
        <v>23</v>
      </c>
      <c r="J499" s="38">
        <f t="shared" si="16"/>
        <v>51</v>
      </c>
      <c r="K499" s="9"/>
    </row>
    <row r="500" spans="1:11" x14ac:dyDescent="0.3">
      <c r="A500" s="9">
        <v>4100000055</v>
      </c>
      <c r="B500" s="9" t="s">
        <v>116</v>
      </c>
      <c r="C500" s="9">
        <v>1997</v>
      </c>
      <c r="D500" s="9" t="s">
        <v>118</v>
      </c>
      <c r="E500" s="9" t="s">
        <v>41</v>
      </c>
      <c r="F500" s="9"/>
      <c r="G500" s="10">
        <v>43890</v>
      </c>
      <c r="H500" s="10">
        <v>43907</v>
      </c>
      <c r="I500" s="9">
        <f t="shared" si="15"/>
        <v>17</v>
      </c>
      <c r="J500" s="38">
        <f t="shared" si="16"/>
        <v>23</v>
      </c>
      <c r="K500" s="9"/>
    </row>
    <row r="501" spans="1:11" x14ac:dyDescent="0.3">
      <c r="A501" s="9">
        <v>4100000056</v>
      </c>
      <c r="B501" s="9" t="s">
        <v>115</v>
      </c>
      <c r="C501" s="9">
        <v>1972</v>
      </c>
      <c r="D501" s="9" t="s">
        <v>118</v>
      </c>
      <c r="E501" s="9" t="s">
        <v>41</v>
      </c>
      <c r="F501" s="9"/>
      <c r="G501" s="10">
        <v>43890</v>
      </c>
      <c r="H501" s="10">
        <v>43907</v>
      </c>
      <c r="I501" s="9">
        <f t="shared" si="15"/>
        <v>17</v>
      </c>
      <c r="J501" s="38">
        <f t="shared" si="16"/>
        <v>48</v>
      </c>
      <c r="K501" s="9"/>
    </row>
    <row r="502" spans="1:11" x14ac:dyDescent="0.3">
      <c r="A502" s="9">
        <v>4100000057</v>
      </c>
      <c r="B502" s="9" t="s">
        <v>115</v>
      </c>
      <c r="C502" s="9">
        <v>2002</v>
      </c>
      <c r="D502" s="9" t="s">
        <v>118</v>
      </c>
      <c r="E502" s="9" t="s">
        <v>41</v>
      </c>
      <c r="F502" s="9"/>
      <c r="G502" s="10">
        <v>43890</v>
      </c>
      <c r="H502" s="10">
        <v>43916</v>
      </c>
      <c r="I502" s="9">
        <f t="shared" si="15"/>
        <v>26</v>
      </c>
      <c r="J502" s="38">
        <f t="shared" si="16"/>
        <v>18</v>
      </c>
      <c r="K502" s="9"/>
    </row>
    <row r="503" spans="1:11" x14ac:dyDescent="0.3">
      <c r="A503" s="9">
        <v>4100000058</v>
      </c>
      <c r="B503" s="9" t="s">
        <v>115</v>
      </c>
      <c r="C503" s="9">
        <v>2007</v>
      </c>
      <c r="D503" s="9" t="s">
        <v>118</v>
      </c>
      <c r="E503" s="9" t="s">
        <v>41</v>
      </c>
      <c r="F503" s="9"/>
      <c r="G503" s="10">
        <v>43890</v>
      </c>
      <c r="H503" s="10">
        <v>43908</v>
      </c>
      <c r="I503" s="9">
        <f t="shared" si="15"/>
        <v>18</v>
      </c>
      <c r="J503" s="38">
        <f t="shared" si="16"/>
        <v>13</v>
      </c>
      <c r="K503" s="9"/>
    </row>
    <row r="504" spans="1:11" x14ac:dyDescent="0.3">
      <c r="A504" s="9">
        <v>4100000059</v>
      </c>
      <c r="B504" s="9" t="s">
        <v>116</v>
      </c>
      <c r="C504" s="9">
        <v>1977</v>
      </c>
      <c r="D504" s="9" t="s">
        <v>118</v>
      </c>
      <c r="E504" s="9" t="s">
        <v>41</v>
      </c>
      <c r="F504" s="9"/>
      <c r="G504" s="10">
        <v>43890</v>
      </c>
      <c r="H504" s="10">
        <v>43908</v>
      </c>
      <c r="I504" s="9">
        <f t="shared" si="15"/>
        <v>18</v>
      </c>
      <c r="J504" s="38">
        <f t="shared" si="16"/>
        <v>43</v>
      </c>
      <c r="K504" s="9"/>
    </row>
    <row r="505" spans="1:11" x14ac:dyDescent="0.3">
      <c r="A505" s="9">
        <v>4100000060</v>
      </c>
      <c r="B505" s="9" t="s">
        <v>115</v>
      </c>
      <c r="C505" s="9">
        <v>2006</v>
      </c>
      <c r="D505" s="9" t="s">
        <v>118</v>
      </c>
      <c r="E505" s="9" t="s">
        <v>41</v>
      </c>
      <c r="F505" s="9"/>
      <c r="G505" s="10">
        <v>43890</v>
      </c>
      <c r="H505" s="10">
        <v>43908</v>
      </c>
      <c r="I505" s="9">
        <f t="shared" si="15"/>
        <v>18</v>
      </c>
      <c r="J505" s="38">
        <f t="shared" si="16"/>
        <v>14</v>
      </c>
      <c r="K505" s="9"/>
    </row>
    <row r="506" spans="1:11" x14ac:dyDescent="0.3">
      <c r="A506" s="9">
        <v>4100000061</v>
      </c>
      <c r="B506" s="9" t="s">
        <v>115</v>
      </c>
      <c r="C506" s="9">
        <v>2007</v>
      </c>
      <c r="D506" s="9" t="s">
        <v>118</v>
      </c>
      <c r="E506" s="9" t="s">
        <v>41</v>
      </c>
      <c r="F506" s="9"/>
      <c r="G506" s="10">
        <v>43890</v>
      </c>
      <c r="H506" s="10">
        <v>43902</v>
      </c>
      <c r="I506" s="9">
        <f t="shared" si="15"/>
        <v>12</v>
      </c>
      <c r="J506" s="38">
        <f t="shared" si="16"/>
        <v>13</v>
      </c>
      <c r="K506" s="9"/>
    </row>
    <row r="507" spans="1:11" x14ac:dyDescent="0.3">
      <c r="A507" s="9">
        <v>4100000062</v>
      </c>
      <c r="B507" s="9" t="s">
        <v>116</v>
      </c>
      <c r="C507" s="9">
        <v>1985</v>
      </c>
      <c r="D507" s="9" t="s">
        <v>118</v>
      </c>
      <c r="E507" s="9" t="s">
        <v>41</v>
      </c>
      <c r="F507" s="9"/>
      <c r="G507" s="10">
        <v>43890</v>
      </c>
      <c r="H507" s="10">
        <v>43910</v>
      </c>
      <c r="I507" s="9">
        <f t="shared" si="15"/>
        <v>20</v>
      </c>
      <c r="J507" s="38">
        <f t="shared" si="16"/>
        <v>35</v>
      </c>
      <c r="K507" s="9"/>
    </row>
    <row r="508" spans="1:11" x14ac:dyDescent="0.3">
      <c r="A508" s="9">
        <v>4100000063</v>
      </c>
      <c r="B508" s="9" t="s">
        <v>116</v>
      </c>
      <c r="C508" s="9">
        <v>1979</v>
      </c>
      <c r="D508" s="9" t="s">
        <v>118</v>
      </c>
      <c r="E508" s="9" t="s">
        <v>41</v>
      </c>
      <c r="F508" s="9"/>
      <c r="G508" s="10">
        <v>43890</v>
      </c>
      <c r="H508" s="10">
        <v>43912</v>
      </c>
      <c r="I508" s="9">
        <f t="shared" si="15"/>
        <v>22</v>
      </c>
      <c r="J508" s="38">
        <f t="shared" si="16"/>
        <v>41</v>
      </c>
      <c r="K508" s="9"/>
    </row>
    <row r="509" spans="1:11" x14ac:dyDescent="0.3">
      <c r="A509" s="9">
        <v>4100000064</v>
      </c>
      <c r="B509" s="9" t="s">
        <v>115</v>
      </c>
      <c r="C509" s="9">
        <v>2007</v>
      </c>
      <c r="D509" s="9" t="s">
        <v>118</v>
      </c>
      <c r="E509" s="9" t="s">
        <v>41</v>
      </c>
      <c r="F509" s="9"/>
      <c r="G509" s="10">
        <v>43891</v>
      </c>
      <c r="H509" s="10">
        <v>43908</v>
      </c>
      <c r="I509" s="9">
        <f t="shared" si="15"/>
        <v>17</v>
      </c>
      <c r="J509" s="38">
        <f t="shared" si="16"/>
        <v>13</v>
      </c>
      <c r="K509" s="9"/>
    </row>
    <row r="510" spans="1:11" x14ac:dyDescent="0.3">
      <c r="A510" s="9">
        <v>4100000065</v>
      </c>
      <c r="B510" s="9" t="s">
        <v>115</v>
      </c>
      <c r="C510" s="9">
        <v>2018</v>
      </c>
      <c r="D510" s="9" t="s">
        <v>118</v>
      </c>
      <c r="E510" s="9" t="s">
        <v>41</v>
      </c>
      <c r="F510" s="9"/>
      <c r="G510" s="10">
        <v>43891</v>
      </c>
      <c r="H510" s="10">
        <v>43908</v>
      </c>
      <c r="I510" s="9">
        <f t="shared" si="15"/>
        <v>17</v>
      </c>
      <c r="J510" s="38">
        <f t="shared" si="16"/>
        <v>2</v>
      </c>
      <c r="K510" s="9"/>
    </row>
    <row r="511" spans="1:11" x14ac:dyDescent="0.3">
      <c r="A511" s="9">
        <v>4100000066</v>
      </c>
      <c r="B511" s="9" t="s">
        <v>116</v>
      </c>
      <c r="C511" s="9">
        <v>1960</v>
      </c>
      <c r="D511" s="9" t="s">
        <v>118</v>
      </c>
      <c r="E511" s="9" t="s">
        <v>41</v>
      </c>
      <c r="F511" s="9"/>
      <c r="G511" s="10">
        <v>43891</v>
      </c>
      <c r="H511" s="10">
        <v>43914</v>
      </c>
      <c r="I511" s="9">
        <f t="shared" si="15"/>
        <v>23</v>
      </c>
      <c r="J511" s="38">
        <f t="shared" si="16"/>
        <v>60</v>
      </c>
      <c r="K511" s="9"/>
    </row>
    <row r="512" spans="1:11" x14ac:dyDescent="0.3">
      <c r="A512" s="9">
        <v>4100000067</v>
      </c>
      <c r="B512" s="9" t="s">
        <v>115</v>
      </c>
      <c r="C512" s="9">
        <v>1984</v>
      </c>
      <c r="D512" s="9" t="s">
        <v>118</v>
      </c>
      <c r="E512" s="9" t="s">
        <v>41</v>
      </c>
      <c r="F512" s="9"/>
      <c r="G512" s="10">
        <v>43891</v>
      </c>
      <c r="H512" s="10">
        <v>43902</v>
      </c>
      <c r="I512" s="9">
        <f t="shared" si="15"/>
        <v>11</v>
      </c>
      <c r="J512" s="38">
        <f t="shared" si="16"/>
        <v>36</v>
      </c>
      <c r="K512" s="9"/>
    </row>
    <row r="513" spans="1:11" x14ac:dyDescent="0.3">
      <c r="A513" s="9">
        <v>4100000068</v>
      </c>
      <c r="B513" s="9" t="s">
        <v>115</v>
      </c>
      <c r="C513" s="9">
        <v>1972</v>
      </c>
      <c r="D513" s="9" t="s">
        <v>118</v>
      </c>
      <c r="E513" s="9" t="s">
        <v>41</v>
      </c>
      <c r="F513" s="9"/>
      <c r="G513" s="10">
        <v>43891</v>
      </c>
      <c r="H513" s="10">
        <v>43914</v>
      </c>
      <c r="I513" s="9">
        <f t="shared" si="15"/>
        <v>23</v>
      </c>
      <c r="J513" s="38">
        <f t="shared" si="16"/>
        <v>48</v>
      </c>
      <c r="K513" s="9"/>
    </row>
    <row r="514" spans="1:11" x14ac:dyDescent="0.3">
      <c r="A514" s="9">
        <v>4100000069</v>
      </c>
      <c r="B514" s="9" t="s">
        <v>116</v>
      </c>
      <c r="C514" s="9">
        <v>1972</v>
      </c>
      <c r="D514" s="9" t="s">
        <v>118</v>
      </c>
      <c r="E514" s="9" t="s">
        <v>41</v>
      </c>
      <c r="F514" s="9"/>
      <c r="G514" s="10">
        <v>43891</v>
      </c>
      <c r="H514" s="10">
        <v>43914</v>
      </c>
      <c r="I514" s="9">
        <f t="shared" si="15"/>
        <v>23</v>
      </c>
      <c r="J514" s="38">
        <f t="shared" si="16"/>
        <v>48</v>
      </c>
      <c r="K514" s="9"/>
    </row>
    <row r="515" spans="1:11" x14ac:dyDescent="0.3">
      <c r="A515" s="9">
        <v>4100000070</v>
      </c>
      <c r="B515" s="9" t="s">
        <v>115</v>
      </c>
      <c r="C515" s="9">
        <v>2007</v>
      </c>
      <c r="D515" s="9" t="s">
        <v>118</v>
      </c>
      <c r="E515" s="9" t="s">
        <v>41</v>
      </c>
      <c r="F515" s="9"/>
      <c r="G515" s="10">
        <v>43891</v>
      </c>
      <c r="H515" s="10">
        <v>43908</v>
      </c>
      <c r="I515" s="9">
        <f t="shared" ref="I515:I578" si="17">_xlfn.DAYS(H515,G515)</f>
        <v>17</v>
      </c>
      <c r="J515" s="38">
        <f t="shared" ref="J515:J578" si="18">IF(C515="","",_xlfn.NUMBERVALUE(2020-C515))</f>
        <v>13</v>
      </c>
      <c r="K515" s="9"/>
    </row>
    <row r="516" spans="1:11" x14ac:dyDescent="0.3">
      <c r="A516" s="9">
        <v>4100000071</v>
      </c>
      <c r="B516" s="9" t="s">
        <v>116</v>
      </c>
      <c r="C516" s="9">
        <v>1986</v>
      </c>
      <c r="D516" s="9" t="s">
        <v>118</v>
      </c>
      <c r="E516" s="9" t="s">
        <v>41</v>
      </c>
      <c r="F516" s="9"/>
      <c r="G516" s="10">
        <v>43891</v>
      </c>
      <c r="H516" s="10">
        <v>43914</v>
      </c>
      <c r="I516" s="9">
        <f t="shared" si="17"/>
        <v>23</v>
      </c>
      <c r="J516" s="38">
        <f t="shared" si="18"/>
        <v>34</v>
      </c>
      <c r="K516" s="9"/>
    </row>
    <row r="517" spans="1:11" x14ac:dyDescent="0.3">
      <c r="A517" s="9">
        <v>4100000072</v>
      </c>
      <c r="B517" s="9" t="s">
        <v>115</v>
      </c>
      <c r="C517" s="9">
        <v>2012</v>
      </c>
      <c r="D517" s="9" t="s">
        <v>118</v>
      </c>
      <c r="E517" s="9" t="s">
        <v>41</v>
      </c>
      <c r="F517" s="9"/>
      <c r="G517" s="10">
        <v>43891</v>
      </c>
      <c r="H517" s="10">
        <v>43908</v>
      </c>
      <c r="I517" s="9">
        <f t="shared" si="17"/>
        <v>17</v>
      </c>
      <c r="J517" s="38">
        <f t="shared" si="18"/>
        <v>8</v>
      </c>
      <c r="K517" s="9"/>
    </row>
    <row r="518" spans="1:11" x14ac:dyDescent="0.3">
      <c r="A518" s="9">
        <v>4100000073</v>
      </c>
      <c r="B518" s="9" t="s">
        <v>115</v>
      </c>
      <c r="C518" s="9">
        <v>1974</v>
      </c>
      <c r="D518" s="9" t="s">
        <v>118</v>
      </c>
      <c r="E518" s="9" t="s">
        <v>41</v>
      </c>
      <c r="F518" s="9"/>
      <c r="G518" s="10">
        <v>43891</v>
      </c>
      <c r="H518" s="10">
        <v>43913</v>
      </c>
      <c r="I518" s="9">
        <f t="shared" si="17"/>
        <v>22</v>
      </c>
      <c r="J518" s="38">
        <f t="shared" si="18"/>
        <v>46</v>
      </c>
      <c r="K518" s="9"/>
    </row>
    <row r="519" spans="1:11" x14ac:dyDescent="0.3">
      <c r="A519" s="9">
        <v>4100000074</v>
      </c>
      <c r="B519" s="9" t="s">
        <v>116</v>
      </c>
      <c r="C519" s="9">
        <v>1968</v>
      </c>
      <c r="D519" s="9" t="s">
        <v>118</v>
      </c>
      <c r="E519" s="9" t="s">
        <v>41</v>
      </c>
      <c r="F519" s="9"/>
      <c r="G519" s="10">
        <v>43891</v>
      </c>
      <c r="H519" s="10">
        <v>43917</v>
      </c>
      <c r="I519" s="9">
        <f t="shared" si="17"/>
        <v>26</v>
      </c>
      <c r="J519" s="38">
        <f t="shared" si="18"/>
        <v>52</v>
      </c>
      <c r="K519" s="9"/>
    </row>
    <row r="520" spans="1:11" x14ac:dyDescent="0.3">
      <c r="A520" s="9">
        <v>4100000075</v>
      </c>
      <c r="B520" s="9" t="s">
        <v>116</v>
      </c>
      <c r="C520" s="9">
        <v>1999</v>
      </c>
      <c r="D520" s="9" t="s">
        <v>118</v>
      </c>
      <c r="E520" s="9" t="s">
        <v>41</v>
      </c>
      <c r="F520" s="9"/>
      <c r="G520" s="10">
        <v>43891</v>
      </c>
      <c r="H520" s="10">
        <v>43906</v>
      </c>
      <c r="I520" s="9">
        <f t="shared" si="17"/>
        <v>15</v>
      </c>
      <c r="J520" s="38">
        <f t="shared" si="18"/>
        <v>21</v>
      </c>
      <c r="K520" s="9"/>
    </row>
    <row r="521" spans="1:11" x14ac:dyDescent="0.3">
      <c r="A521" s="9">
        <v>4100000076</v>
      </c>
      <c r="B521" s="9" t="s">
        <v>116</v>
      </c>
      <c r="C521" s="9">
        <v>1987</v>
      </c>
      <c r="D521" s="9" t="s">
        <v>118</v>
      </c>
      <c r="E521" s="9" t="s">
        <v>41</v>
      </c>
      <c r="F521" s="9"/>
      <c r="G521" s="10">
        <v>43891</v>
      </c>
      <c r="H521" s="10">
        <v>43901</v>
      </c>
      <c r="I521" s="9">
        <f t="shared" si="17"/>
        <v>10</v>
      </c>
      <c r="J521" s="38">
        <f t="shared" si="18"/>
        <v>33</v>
      </c>
      <c r="K521" s="9"/>
    </row>
    <row r="522" spans="1:11" x14ac:dyDescent="0.3">
      <c r="A522" s="9">
        <v>4100000077</v>
      </c>
      <c r="B522" s="9" t="s">
        <v>116</v>
      </c>
      <c r="C522" s="9">
        <v>1973</v>
      </c>
      <c r="D522" s="9" t="s">
        <v>118</v>
      </c>
      <c r="E522" s="9" t="s">
        <v>41</v>
      </c>
      <c r="F522" s="9"/>
      <c r="G522" s="10">
        <v>43891</v>
      </c>
      <c r="H522" s="10">
        <v>43910</v>
      </c>
      <c r="I522" s="9">
        <f t="shared" si="17"/>
        <v>19</v>
      </c>
      <c r="J522" s="38">
        <f t="shared" si="18"/>
        <v>47</v>
      </c>
      <c r="K522" s="9"/>
    </row>
    <row r="523" spans="1:11" x14ac:dyDescent="0.3">
      <c r="A523" s="9">
        <v>4100000078</v>
      </c>
      <c r="B523" s="9" t="s">
        <v>115</v>
      </c>
      <c r="C523" s="9">
        <v>2001</v>
      </c>
      <c r="D523" s="9" t="s">
        <v>118</v>
      </c>
      <c r="E523" s="9" t="s">
        <v>41</v>
      </c>
      <c r="F523" s="9"/>
      <c r="G523" s="10">
        <v>43892</v>
      </c>
      <c r="H523" s="10">
        <v>43913</v>
      </c>
      <c r="I523" s="9">
        <f t="shared" si="17"/>
        <v>21</v>
      </c>
      <c r="J523" s="38">
        <f t="shared" si="18"/>
        <v>19</v>
      </c>
      <c r="K523" s="9"/>
    </row>
    <row r="524" spans="1:11" x14ac:dyDescent="0.3">
      <c r="A524" s="9">
        <v>4100000079</v>
      </c>
      <c r="B524" s="9" t="s">
        <v>116</v>
      </c>
      <c r="C524" s="9">
        <v>2018</v>
      </c>
      <c r="D524" s="9" t="s">
        <v>118</v>
      </c>
      <c r="E524" s="9" t="s">
        <v>41</v>
      </c>
      <c r="F524" s="9"/>
      <c r="G524" s="10">
        <v>43892</v>
      </c>
      <c r="H524" s="10">
        <v>43906</v>
      </c>
      <c r="I524" s="9">
        <f t="shared" si="17"/>
        <v>14</v>
      </c>
      <c r="J524" s="38">
        <f t="shared" si="18"/>
        <v>2</v>
      </c>
      <c r="K524" s="9"/>
    </row>
    <row r="525" spans="1:11" x14ac:dyDescent="0.3">
      <c r="A525" s="9">
        <v>4100000080</v>
      </c>
      <c r="B525" s="9" t="s">
        <v>115</v>
      </c>
      <c r="C525" s="9">
        <v>1968</v>
      </c>
      <c r="D525" s="9" t="s">
        <v>118</v>
      </c>
      <c r="E525" s="9" t="s">
        <v>41</v>
      </c>
      <c r="F525" s="9"/>
      <c r="G525" s="10">
        <v>43892</v>
      </c>
      <c r="H525" s="10">
        <v>43916</v>
      </c>
      <c r="I525" s="9">
        <f t="shared" si="17"/>
        <v>24</v>
      </c>
      <c r="J525" s="38">
        <f t="shared" si="18"/>
        <v>52</v>
      </c>
      <c r="K525" s="9"/>
    </row>
    <row r="526" spans="1:11" x14ac:dyDescent="0.3">
      <c r="A526" s="9">
        <v>4100000081</v>
      </c>
      <c r="B526" s="9" t="s">
        <v>116</v>
      </c>
      <c r="C526" s="9">
        <v>1967</v>
      </c>
      <c r="D526" s="9" t="s">
        <v>118</v>
      </c>
      <c r="E526" s="9" t="s">
        <v>41</v>
      </c>
      <c r="F526" s="9"/>
      <c r="G526" s="10">
        <v>43893</v>
      </c>
      <c r="H526" s="10">
        <v>43923</v>
      </c>
      <c r="I526" s="9">
        <f t="shared" si="17"/>
        <v>30</v>
      </c>
      <c r="J526" s="38">
        <f t="shared" si="18"/>
        <v>53</v>
      </c>
      <c r="K526" s="9"/>
    </row>
    <row r="527" spans="1:11" x14ac:dyDescent="0.3">
      <c r="A527" s="9">
        <v>4100000082</v>
      </c>
      <c r="B527" s="9" t="s">
        <v>116</v>
      </c>
      <c r="C527" s="9">
        <v>1966</v>
      </c>
      <c r="D527" s="9" t="s">
        <v>118</v>
      </c>
      <c r="E527" s="9" t="s">
        <v>41</v>
      </c>
      <c r="F527" s="9"/>
      <c r="G527" s="10">
        <v>43893</v>
      </c>
      <c r="H527" s="10">
        <v>43914</v>
      </c>
      <c r="I527" s="9">
        <f t="shared" si="17"/>
        <v>21</v>
      </c>
      <c r="J527" s="38">
        <f t="shared" si="18"/>
        <v>54</v>
      </c>
      <c r="K527" s="9"/>
    </row>
    <row r="528" spans="1:11" x14ac:dyDescent="0.3">
      <c r="A528" s="9">
        <v>4100000083</v>
      </c>
      <c r="B528" s="9" t="s">
        <v>116</v>
      </c>
      <c r="C528" s="9">
        <v>1997</v>
      </c>
      <c r="D528" s="9" t="s">
        <v>118</v>
      </c>
      <c r="E528" s="9" t="s">
        <v>41</v>
      </c>
      <c r="F528" s="9"/>
      <c r="G528" s="10">
        <v>43894</v>
      </c>
      <c r="H528" s="10">
        <v>43919</v>
      </c>
      <c r="I528" s="9">
        <f t="shared" si="17"/>
        <v>25</v>
      </c>
      <c r="J528" s="38">
        <f t="shared" si="18"/>
        <v>23</v>
      </c>
      <c r="K528" s="9"/>
    </row>
    <row r="529" spans="1:11" x14ac:dyDescent="0.3">
      <c r="A529" s="9">
        <v>4100000084</v>
      </c>
      <c r="B529" s="9" t="s">
        <v>115</v>
      </c>
      <c r="C529" s="9">
        <v>1981</v>
      </c>
      <c r="D529" s="9" t="s">
        <v>118</v>
      </c>
      <c r="E529" s="9" t="s">
        <v>41</v>
      </c>
      <c r="F529" s="9"/>
      <c r="G529" s="10">
        <v>43894</v>
      </c>
      <c r="H529" s="10">
        <v>43913</v>
      </c>
      <c r="I529" s="9">
        <f t="shared" si="17"/>
        <v>19</v>
      </c>
      <c r="J529" s="38">
        <f t="shared" si="18"/>
        <v>39</v>
      </c>
      <c r="K529" s="9"/>
    </row>
    <row r="530" spans="1:11" x14ac:dyDescent="0.3">
      <c r="A530" s="9">
        <v>4100000085</v>
      </c>
      <c r="B530" s="9" t="s">
        <v>116</v>
      </c>
      <c r="C530" s="9">
        <v>1972</v>
      </c>
      <c r="D530" s="9" t="s">
        <v>118</v>
      </c>
      <c r="E530" s="9" t="s">
        <v>41</v>
      </c>
      <c r="F530" s="9"/>
      <c r="G530" s="10">
        <v>43894</v>
      </c>
      <c r="H530" s="10">
        <v>43913</v>
      </c>
      <c r="I530" s="9">
        <f t="shared" si="17"/>
        <v>19</v>
      </c>
      <c r="J530" s="38">
        <f t="shared" si="18"/>
        <v>48</v>
      </c>
      <c r="K530" s="9"/>
    </row>
    <row r="531" spans="1:11" x14ac:dyDescent="0.3">
      <c r="A531" s="9">
        <v>4100000086</v>
      </c>
      <c r="B531" s="9" t="s">
        <v>116</v>
      </c>
      <c r="C531" s="9">
        <v>1981</v>
      </c>
      <c r="D531" s="9" t="s">
        <v>118</v>
      </c>
      <c r="E531" s="9" t="s">
        <v>41</v>
      </c>
      <c r="F531" s="9"/>
      <c r="G531" s="10">
        <v>43895</v>
      </c>
      <c r="H531" s="10">
        <v>43910</v>
      </c>
      <c r="I531" s="9">
        <f t="shared" si="17"/>
        <v>15</v>
      </c>
      <c r="J531" s="38">
        <f t="shared" si="18"/>
        <v>39</v>
      </c>
      <c r="K531" s="9"/>
    </row>
    <row r="532" spans="1:11" x14ac:dyDescent="0.3">
      <c r="A532" s="9">
        <v>4100000087</v>
      </c>
      <c r="B532" s="9" t="s">
        <v>115</v>
      </c>
      <c r="C532" s="9">
        <v>2008</v>
      </c>
      <c r="D532" s="9" t="s">
        <v>118</v>
      </c>
      <c r="E532" s="9" t="s">
        <v>41</v>
      </c>
      <c r="F532" s="9"/>
      <c r="G532" s="10">
        <v>43895</v>
      </c>
      <c r="H532" s="10">
        <v>43922</v>
      </c>
      <c r="I532" s="9">
        <f t="shared" si="17"/>
        <v>27</v>
      </c>
      <c r="J532" s="38">
        <f t="shared" si="18"/>
        <v>12</v>
      </c>
      <c r="K532" s="9"/>
    </row>
    <row r="533" spans="1:11" x14ac:dyDescent="0.3">
      <c r="A533" s="9">
        <v>4100000088</v>
      </c>
      <c r="B533" s="9" t="s">
        <v>116</v>
      </c>
      <c r="C533" s="9">
        <v>2014</v>
      </c>
      <c r="D533" s="9" t="s">
        <v>118</v>
      </c>
      <c r="E533" s="9" t="s">
        <v>41</v>
      </c>
      <c r="F533" s="9"/>
      <c r="G533" s="10">
        <v>43895</v>
      </c>
      <c r="H533" s="10">
        <v>43910</v>
      </c>
      <c r="I533" s="9">
        <f t="shared" si="17"/>
        <v>15</v>
      </c>
      <c r="J533" s="38">
        <f t="shared" si="18"/>
        <v>6</v>
      </c>
      <c r="K533" s="9"/>
    </row>
    <row r="534" spans="1:11" x14ac:dyDescent="0.3">
      <c r="A534" s="9">
        <v>4100000089</v>
      </c>
      <c r="B534" s="9" t="s">
        <v>116</v>
      </c>
      <c r="C534" s="9">
        <v>1995</v>
      </c>
      <c r="D534" s="9" t="s">
        <v>118</v>
      </c>
      <c r="E534" s="9" t="s">
        <v>41</v>
      </c>
      <c r="F534" s="9"/>
      <c r="G534" s="10">
        <v>43895</v>
      </c>
      <c r="H534" s="10">
        <v>43913</v>
      </c>
      <c r="I534" s="9">
        <f t="shared" si="17"/>
        <v>18</v>
      </c>
      <c r="J534" s="38">
        <f t="shared" si="18"/>
        <v>25</v>
      </c>
      <c r="K534" s="9"/>
    </row>
    <row r="535" spans="1:11" x14ac:dyDescent="0.3">
      <c r="A535" s="9">
        <v>4100000090</v>
      </c>
      <c r="B535" s="9" t="s">
        <v>115</v>
      </c>
      <c r="C535" s="9">
        <v>1968</v>
      </c>
      <c r="D535" s="9" t="s">
        <v>118</v>
      </c>
      <c r="E535" s="9" t="s">
        <v>41</v>
      </c>
      <c r="F535" s="9"/>
      <c r="G535" s="10">
        <v>43895</v>
      </c>
      <c r="H535" s="10">
        <v>43914</v>
      </c>
      <c r="I535" s="9">
        <f t="shared" si="17"/>
        <v>19</v>
      </c>
      <c r="J535" s="38">
        <f t="shared" si="18"/>
        <v>52</v>
      </c>
      <c r="K535" s="9"/>
    </row>
    <row r="536" spans="1:11" x14ac:dyDescent="0.3">
      <c r="A536" s="9">
        <v>4100000091</v>
      </c>
      <c r="B536" s="9" t="s">
        <v>115</v>
      </c>
      <c r="C536" s="9">
        <v>1969</v>
      </c>
      <c r="D536" s="9" t="s">
        <v>118</v>
      </c>
      <c r="E536" s="9" t="s">
        <v>41</v>
      </c>
      <c r="F536" s="9"/>
      <c r="G536" s="10">
        <v>43896</v>
      </c>
      <c r="H536" s="10">
        <v>43963</v>
      </c>
      <c r="I536" s="9">
        <f t="shared" si="17"/>
        <v>67</v>
      </c>
      <c r="J536" s="38">
        <f t="shared" si="18"/>
        <v>51</v>
      </c>
      <c r="K536" s="9"/>
    </row>
    <row r="537" spans="1:11" x14ac:dyDescent="0.3">
      <c r="A537" s="9">
        <v>4100000092</v>
      </c>
      <c r="B537" s="9" t="s">
        <v>115</v>
      </c>
      <c r="C537" s="9">
        <v>1951</v>
      </c>
      <c r="D537" s="9" t="s">
        <v>118</v>
      </c>
      <c r="E537" s="9" t="s">
        <v>41</v>
      </c>
      <c r="F537" s="9"/>
      <c r="G537" s="10">
        <v>43942</v>
      </c>
      <c r="H537" s="10">
        <v>43951</v>
      </c>
      <c r="I537" s="9">
        <f t="shared" si="17"/>
        <v>9</v>
      </c>
      <c r="J537" s="38">
        <f t="shared" si="18"/>
        <v>69</v>
      </c>
      <c r="K537" s="9"/>
    </row>
    <row r="538" spans="1:11" x14ac:dyDescent="0.3">
      <c r="A538" s="9">
        <v>4100000093</v>
      </c>
      <c r="B538" s="9" t="s">
        <v>116</v>
      </c>
      <c r="C538" s="9">
        <v>1989</v>
      </c>
      <c r="D538" s="9" t="s">
        <v>118</v>
      </c>
      <c r="E538" s="9" t="s">
        <v>41</v>
      </c>
      <c r="F538" s="9"/>
      <c r="G538" s="10">
        <v>43896</v>
      </c>
      <c r="H538" s="10">
        <v>43914</v>
      </c>
      <c r="I538" s="9">
        <f t="shared" si="17"/>
        <v>18</v>
      </c>
      <c r="J538" s="38">
        <f t="shared" si="18"/>
        <v>31</v>
      </c>
      <c r="K538" s="9"/>
    </row>
    <row r="539" spans="1:11" x14ac:dyDescent="0.3">
      <c r="A539" s="9">
        <v>4100000094</v>
      </c>
      <c r="B539" s="9" t="s">
        <v>115</v>
      </c>
      <c r="C539" s="9">
        <v>1982</v>
      </c>
      <c r="D539" s="9" t="s">
        <v>118</v>
      </c>
      <c r="E539" s="9" t="s">
        <v>41</v>
      </c>
      <c r="F539" s="9"/>
      <c r="G539" s="10">
        <v>43896</v>
      </c>
      <c r="H539" s="10">
        <v>43917</v>
      </c>
      <c r="I539" s="9">
        <f t="shared" si="17"/>
        <v>21</v>
      </c>
      <c r="J539" s="38">
        <f t="shared" si="18"/>
        <v>38</v>
      </c>
      <c r="K539" s="9"/>
    </row>
    <row r="540" spans="1:11" x14ac:dyDescent="0.3">
      <c r="A540" s="9">
        <v>4100000095</v>
      </c>
      <c r="B540" s="9" t="s">
        <v>116</v>
      </c>
      <c r="C540" s="9">
        <v>1988</v>
      </c>
      <c r="D540" s="9" t="s">
        <v>118</v>
      </c>
      <c r="E540" s="9" t="s">
        <v>41</v>
      </c>
      <c r="F540" s="9"/>
      <c r="G540" s="10">
        <v>43897</v>
      </c>
      <c r="H540" s="10">
        <v>43922</v>
      </c>
      <c r="I540" s="9">
        <f t="shared" si="17"/>
        <v>25</v>
      </c>
      <c r="J540" s="38">
        <f t="shared" si="18"/>
        <v>32</v>
      </c>
      <c r="K540" s="9"/>
    </row>
    <row r="541" spans="1:11" x14ac:dyDescent="0.3">
      <c r="A541" s="9">
        <v>4100000096</v>
      </c>
      <c r="B541" s="9" t="s">
        <v>116</v>
      </c>
      <c r="C541" s="9">
        <v>2017</v>
      </c>
      <c r="D541" s="9" t="s">
        <v>118</v>
      </c>
      <c r="E541" s="9" t="s">
        <v>41</v>
      </c>
      <c r="F541" s="9"/>
      <c r="G541" s="10">
        <v>43897</v>
      </c>
      <c r="H541" s="10">
        <v>43918</v>
      </c>
      <c r="I541" s="9">
        <f t="shared" si="17"/>
        <v>21</v>
      </c>
      <c r="J541" s="38">
        <f t="shared" si="18"/>
        <v>3</v>
      </c>
      <c r="K541" s="9"/>
    </row>
    <row r="542" spans="1:11" x14ac:dyDescent="0.3">
      <c r="A542" s="9">
        <v>4100000097</v>
      </c>
      <c r="B542" s="9" t="s">
        <v>116</v>
      </c>
      <c r="C542" s="9">
        <v>1973</v>
      </c>
      <c r="D542" s="9" t="s">
        <v>118</v>
      </c>
      <c r="E542" s="9" t="s">
        <v>41</v>
      </c>
      <c r="F542" s="9"/>
      <c r="G542" s="10">
        <v>43897</v>
      </c>
      <c r="H542" s="10">
        <v>43916</v>
      </c>
      <c r="I542" s="9">
        <f t="shared" si="17"/>
        <v>19</v>
      </c>
      <c r="J542" s="38">
        <f t="shared" si="18"/>
        <v>47</v>
      </c>
      <c r="K542" s="9"/>
    </row>
    <row r="543" spans="1:11" x14ac:dyDescent="0.3">
      <c r="A543" s="9">
        <v>4100000098</v>
      </c>
      <c r="B543" s="9" t="s">
        <v>116</v>
      </c>
      <c r="C543" s="9">
        <v>2000</v>
      </c>
      <c r="D543" s="9" t="s">
        <v>118</v>
      </c>
      <c r="E543" s="9" t="s">
        <v>41</v>
      </c>
      <c r="F543" s="9"/>
      <c r="G543" s="10">
        <v>43897</v>
      </c>
      <c r="H543" s="10">
        <v>43913</v>
      </c>
      <c r="I543" s="9">
        <f t="shared" si="17"/>
        <v>16</v>
      </c>
      <c r="J543" s="38">
        <f t="shared" si="18"/>
        <v>20</v>
      </c>
      <c r="K543" s="9"/>
    </row>
    <row r="544" spans="1:11" x14ac:dyDescent="0.3">
      <c r="A544" s="9">
        <v>4100000099</v>
      </c>
      <c r="B544" s="9" t="s">
        <v>116</v>
      </c>
      <c r="C544" s="9">
        <v>1970</v>
      </c>
      <c r="D544" s="9" t="s">
        <v>118</v>
      </c>
      <c r="E544" s="9" t="s">
        <v>41</v>
      </c>
      <c r="F544" s="9"/>
      <c r="G544" s="10">
        <v>43898</v>
      </c>
      <c r="H544" s="10">
        <v>43915</v>
      </c>
      <c r="I544" s="9">
        <f t="shared" si="17"/>
        <v>17</v>
      </c>
      <c r="J544" s="38">
        <f t="shared" si="18"/>
        <v>50</v>
      </c>
      <c r="K544" s="9"/>
    </row>
    <row r="545" spans="1:11" x14ac:dyDescent="0.3">
      <c r="A545" s="9">
        <v>4100000100</v>
      </c>
      <c r="B545" s="9" t="s">
        <v>115</v>
      </c>
      <c r="C545" s="9">
        <v>1966</v>
      </c>
      <c r="D545" s="9" t="s">
        <v>118</v>
      </c>
      <c r="E545" s="9" t="s">
        <v>41</v>
      </c>
      <c r="F545" s="9"/>
      <c r="G545" s="10">
        <v>43898</v>
      </c>
      <c r="H545" s="10">
        <v>43920</v>
      </c>
      <c r="I545" s="9">
        <f t="shared" si="17"/>
        <v>22</v>
      </c>
      <c r="J545" s="38">
        <f t="shared" si="18"/>
        <v>54</v>
      </c>
      <c r="K545" s="9"/>
    </row>
    <row r="546" spans="1:11" x14ac:dyDescent="0.3">
      <c r="A546" s="9">
        <v>4100000101</v>
      </c>
      <c r="B546" s="9" t="s">
        <v>116</v>
      </c>
      <c r="C546" s="9">
        <v>1998</v>
      </c>
      <c r="D546" s="9" t="s">
        <v>118</v>
      </c>
      <c r="E546" s="9" t="s">
        <v>41</v>
      </c>
      <c r="F546" s="9"/>
      <c r="G546" s="10">
        <v>43898</v>
      </c>
      <c r="H546" s="10">
        <v>43937</v>
      </c>
      <c r="I546" s="9">
        <f t="shared" si="17"/>
        <v>39</v>
      </c>
      <c r="J546" s="38">
        <f t="shared" si="18"/>
        <v>22</v>
      </c>
      <c r="K546" s="9"/>
    </row>
    <row r="547" spans="1:11" x14ac:dyDescent="0.3">
      <c r="A547" s="9">
        <v>4100000102</v>
      </c>
      <c r="B547" s="9" t="s">
        <v>116</v>
      </c>
      <c r="C547" s="9">
        <v>1996</v>
      </c>
      <c r="D547" s="9" t="s">
        <v>118</v>
      </c>
      <c r="E547" s="9" t="s">
        <v>41</v>
      </c>
      <c r="F547" s="9"/>
      <c r="G547" s="10">
        <v>43898</v>
      </c>
      <c r="H547" s="10">
        <v>43913</v>
      </c>
      <c r="I547" s="9">
        <f t="shared" si="17"/>
        <v>15</v>
      </c>
      <c r="J547" s="38">
        <f t="shared" si="18"/>
        <v>24</v>
      </c>
      <c r="K547" s="9"/>
    </row>
    <row r="548" spans="1:11" x14ac:dyDescent="0.3">
      <c r="A548" s="9">
        <v>4100000103</v>
      </c>
      <c r="B548" s="9" t="s">
        <v>116</v>
      </c>
      <c r="C548" s="9">
        <v>2000</v>
      </c>
      <c r="D548" s="9" t="s">
        <v>118</v>
      </c>
      <c r="E548" s="9" t="s">
        <v>41</v>
      </c>
      <c r="F548" s="9"/>
      <c r="G548" s="10">
        <v>43899</v>
      </c>
      <c r="H548" s="10">
        <v>43950</v>
      </c>
      <c r="I548" s="9">
        <f t="shared" si="17"/>
        <v>51</v>
      </c>
      <c r="J548" s="38">
        <f t="shared" si="18"/>
        <v>20</v>
      </c>
      <c r="K548" s="9"/>
    </row>
    <row r="549" spans="1:11" x14ac:dyDescent="0.3">
      <c r="A549" s="9">
        <v>4100000104</v>
      </c>
      <c r="B549" s="9" t="s">
        <v>115</v>
      </c>
      <c r="C549" s="9">
        <v>1966</v>
      </c>
      <c r="D549" s="9" t="s">
        <v>118</v>
      </c>
      <c r="E549" s="9" t="s">
        <v>41</v>
      </c>
      <c r="F549" s="9"/>
      <c r="G549" s="10">
        <v>43899</v>
      </c>
      <c r="H549" s="10">
        <v>43923</v>
      </c>
      <c r="I549" s="9">
        <f t="shared" si="17"/>
        <v>24</v>
      </c>
      <c r="J549" s="38">
        <f t="shared" si="18"/>
        <v>54</v>
      </c>
      <c r="K549" s="9"/>
    </row>
    <row r="550" spans="1:11" x14ac:dyDescent="0.3">
      <c r="A550" s="9">
        <v>4100000105</v>
      </c>
      <c r="B550" s="9" t="s">
        <v>116</v>
      </c>
      <c r="C550" s="9">
        <v>1967</v>
      </c>
      <c r="D550" s="9" t="s">
        <v>118</v>
      </c>
      <c r="E550" s="9" t="s">
        <v>41</v>
      </c>
      <c r="F550" s="9"/>
      <c r="G550" s="10">
        <v>43900</v>
      </c>
      <c r="H550" s="10">
        <v>43923</v>
      </c>
      <c r="I550" s="9">
        <f t="shared" si="17"/>
        <v>23</v>
      </c>
      <c r="J550" s="38">
        <f t="shared" si="18"/>
        <v>53</v>
      </c>
      <c r="K550" s="9"/>
    </row>
    <row r="551" spans="1:11" x14ac:dyDescent="0.3">
      <c r="A551" s="9">
        <v>4100000106</v>
      </c>
      <c r="B551" s="9" t="s">
        <v>116</v>
      </c>
      <c r="C551" s="9">
        <v>1945</v>
      </c>
      <c r="D551" s="9" t="s">
        <v>118</v>
      </c>
      <c r="E551" s="9" t="s">
        <v>41</v>
      </c>
      <c r="F551" s="9"/>
      <c r="G551" s="10">
        <v>43900</v>
      </c>
      <c r="H551" s="10">
        <v>43914</v>
      </c>
      <c r="I551" s="9">
        <f t="shared" si="17"/>
        <v>14</v>
      </c>
      <c r="J551" s="38">
        <f t="shared" si="18"/>
        <v>75</v>
      </c>
      <c r="K551" s="9"/>
    </row>
    <row r="552" spans="1:11" x14ac:dyDescent="0.3">
      <c r="A552" s="9">
        <v>4100000107</v>
      </c>
      <c r="B552" s="9" t="s">
        <v>116</v>
      </c>
      <c r="C552" s="9">
        <v>1978</v>
      </c>
      <c r="D552" s="9" t="s">
        <v>118</v>
      </c>
      <c r="E552" s="9" t="s">
        <v>41</v>
      </c>
      <c r="F552" s="9"/>
      <c r="G552" s="10">
        <v>43900</v>
      </c>
      <c r="H552" s="10">
        <v>43916</v>
      </c>
      <c r="I552" s="9">
        <f t="shared" si="17"/>
        <v>16</v>
      </c>
      <c r="J552" s="38">
        <f t="shared" si="18"/>
        <v>42</v>
      </c>
      <c r="K552" s="9"/>
    </row>
    <row r="553" spans="1:11" x14ac:dyDescent="0.3">
      <c r="A553" s="9">
        <v>4100000108</v>
      </c>
      <c r="B553" s="9" t="s">
        <v>115</v>
      </c>
      <c r="C553" s="9">
        <v>2019</v>
      </c>
      <c r="D553" s="9" t="s">
        <v>118</v>
      </c>
      <c r="E553" s="9" t="s">
        <v>41</v>
      </c>
      <c r="F553" s="9"/>
      <c r="G553" s="10">
        <v>43900</v>
      </c>
      <c r="H553" s="10">
        <v>43916</v>
      </c>
      <c r="I553" s="9">
        <f t="shared" si="17"/>
        <v>16</v>
      </c>
      <c r="J553" s="38">
        <f t="shared" si="18"/>
        <v>1</v>
      </c>
      <c r="K553" s="9"/>
    </row>
    <row r="554" spans="1:11" x14ac:dyDescent="0.3">
      <c r="A554" s="9">
        <v>4100000109</v>
      </c>
      <c r="B554" s="9" t="s">
        <v>116</v>
      </c>
      <c r="C554" s="9">
        <v>1986</v>
      </c>
      <c r="D554" s="9" t="s">
        <v>118</v>
      </c>
      <c r="E554" s="9" t="s">
        <v>41</v>
      </c>
      <c r="F554" s="9"/>
      <c r="G554" s="10">
        <v>43900</v>
      </c>
      <c r="H554" s="10">
        <v>43910</v>
      </c>
      <c r="I554" s="9">
        <f t="shared" si="17"/>
        <v>10</v>
      </c>
      <c r="J554" s="38">
        <f t="shared" si="18"/>
        <v>34</v>
      </c>
      <c r="K554" s="9"/>
    </row>
    <row r="555" spans="1:11" x14ac:dyDescent="0.3">
      <c r="A555" s="9">
        <v>4100000110</v>
      </c>
      <c r="B555" s="9" t="s">
        <v>115</v>
      </c>
      <c r="C555" s="9">
        <v>1968</v>
      </c>
      <c r="D555" s="9" t="s">
        <v>118</v>
      </c>
      <c r="E555" s="9" t="s">
        <v>41</v>
      </c>
      <c r="F555" s="9"/>
      <c r="G555" s="10">
        <v>43900</v>
      </c>
      <c r="H555" s="10">
        <v>43938</v>
      </c>
      <c r="I555" s="9">
        <f t="shared" si="17"/>
        <v>38</v>
      </c>
      <c r="J555" s="38">
        <f t="shared" si="18"/>
        <v>52</v>
      </c>
      <c r="K555" s="9"/>
    </row>
    <row r="556" spans="1:11" x14ac:dyDescent="0.3">
      <c r="A556" s="9">
        <v>4100000111</v>
      </c>
      <c r="B556" s="9" t="s">
        <v>116</v>
      </c>
      <c r="C556" s="9">
        <v>1995</v>
      </c>
      <c r="D556" s="9" t="s">
        <v>118</v>
      </c>
      <c r="E556" s="9" t="s">
        <v>41</v>
      </c>
      <c r="F556" s="9"/>
      <c r="G556" s="10">
        <v>43900</v>
      </c>
      <c r="H556" s="10">
        <v>43922</v>
      </c>
      <c r="I556" s="9">
        <f t="shared" si="17"/>
        <v>22</v>
      </c>
      <c r="J556" s="38">
        <f t="shared" si="18"/>
        <v>25</v>
      </c>
      <c r="K556" s="9"/>
    </row>
    <row r="557" spans="1:11" x14ac:dyDescent="0.3">
      <c r="A557" s="9">
        <v>4100000112</v>
      </c>
      <c r="B557" s="9" t="s">
        <v>115</v>
      </c>
      <c r="C557" s="9">
        <v>1967</v>
      </c>
      <c r="D557" s="9" t="s">
        <v>118</v>
      </c>
      <c r="E557" s="9" t="s">
        <v>41</v>
      </c>
      <c r="F557" s="9"/>
      <c r="G557" s="10">
        <v>43900</v>
      </c>
      <c r="H557" s="10">
        <v>43932</v>
      </c>
      <c r="I557" s="9">
        <f t="shared" si="17"/>
        <v>32</v>
      </c>
      <c r="J557" s="38">
        <f t="shared" si="18"/>
        <v>53</v>
      </c>
      <c r="K557" s="9"/>
    </row>
    <row r="558" spans="1:11" x14ac:dyDescent="0.3">
      <c r="A558" s="9">
        <v>4100000113</v>
      </c>
      <c r="B558" s="9" t="s">
        <v>115</v>
      </c>
      <c r="C558" s="9">
        <v>1983</v>
      </c>
      <c r="D558" s="9" t="s">
        <v>118</v>
      </c>
      <c r="E558" s="9" t="s">
        <v>41</v>
      </c>
      <c r="F558" s="9"/>
      <c r="G558" s="10">
        <v>43900</v>
      </c>
      <c r="H558" s="10">
        <v>43919</v>
      </c>
      <c r="I558" s="9">
        <f t="shared" si="17"/>
        <v>19</v>
      </c>
      <c r="J558" s="38">
        <f t="shared" si="18"/>
        <v>37</v>
      </c>
      <c r="K558" s="9"/>
    </row>
    <row r="559" spans="1:11" x14ac:dyDescent="0.3">
      <c r="A559" s="9">
        <v>4100000114</v>
      </c>
      <c r="B559" s="9" t="s">
        <v>115</v>
      </c>
      <c r="C559" s="9">
        <v>1967</v>
      </c>
      <c r="D559" s="9" t="s">
        <v>118</v>
      </c>
      <c r="E559" s="9" t="s">
        <v>41</v>
      </c>
      <c r="F559" s="9"/>
      <c r="G559" s="10">
        <v>43900</v>
      </c>
      <c r="H559" s="10">
        <v>43919</v>
      </c>
      <c r="I559" s="9">
        <f t="shared" si="17"/>
        <v>19</v>
      </c>
      <c r="J559" s="38">
        <f t="shared" si="18"/>
        <v>53</v>
      </c>
      <c r="K559" s="9"/>
    </row>
    <row r="560" spans="1:11" x14ac:dyDescent="0.3">
      <c r="A560" s="9">
        <v>4100000115</v>
      </c>
      <c r="B560" s="9" t="s">
        <v>116</v>
      </c>
      <c r="C560" s="9">
        <v>1939</v>
      </c>
      <c r="D560" s="9" t="s">
        <v>118</v>
      </c>
      <c r="E560" s="9" t="s">
        <v>41</v>
      </c>
      <c r="F560" s="9"/>
      <c r="G560" s="10">
        <v>43901</v>
      </c>
      <c r="H560" s="10">
        <v>43910</v>
      </c>
      <c r="I560" s="9">
        <f t="shared" si="17"/>
        <v>9</v>
      </c>
      <c r="J560" s="38">
        <f t="shared" si="18"/>
        <v>81</v>
      </c>
      <c r="K560" s="9"/>
    </row>
    <row r="561" spans="1:11" x14ac:dyDescent="0.3">
      <c r="A561" s="9">
        <v>4100000116</v>
      </c>
      <c r="B561" s="9" t="s">
        <v>115</v>
      </c>
      <c r="C561" s="9">
        <v>1955</v>
      </c>
      <c r="D561" s="9" t="s">
        <v>118</v>
      </c>
      <c r="E561" s="9" t="s">
        <v>41</v>
      </c>
      <c r="F561" s="9"/>
      <c r="G561" s="10">
        <v>43907</v>
      </c>
      <c r="H561" s="10">
        <v>43924</v>
      </c>
      <c r="I561" s="9">
        <f t="shared" si="17"/>
        <v>17</v>
      </c>
      <c r="J561" s="38">
        <f t="shared" si="18"/>
        <v>65</v>
      </c>
      <c r="K561" s="9"/>
    </row>
    <row r="562" spans="1:11" x14ac:dyDescent="0.3">
      <c r="A562" s="9">
        <v>4100000117</v>
      </c>
      <c r="B562" s="9" t="s">
        <v>115</v>
      </c>
      <c r="C562" s="9">
        <v>1995</v>
      </c>
      <c r="D562" s="9" t="s">
        <v>118</v>
      </c>
      <c r="E562" s="9" t="s">
        <v>41</v>
      </c>
      <c r="F562" s="9"/>
      <c r="G562" s="10">
        <v>43907</v>
      </c>
      <c r="H562" s="10">
        <v>43926</v>
      </c>
      <c r="I562" s="9">
        <f t="shared" si="17"/>
        <v>19</v>
      </c>
      <c r="J562" s="38">
        <f t="shared" si="18"/>
        <v>25</v>
      </c>
      <c r="K562" s="9"/>
    </row>
    <row r="563" spans="1:11" x14ac:dyDescent="0.3">
      <c r="A563" s="9">
        <v>4100000118</v>
      </c>
      <c r="B563" s="9" t="s">
        <v>116</v>
      </c>
      <c r="C563" s="9">
        <v>1958</v>
      </c>
      <c r="D563" s="9" t="s">
        <v>118</v>
      </c>
      <c r="E563" s="9" t="s">
        <v>41</v>
      </c>
      <c r="F563" s="9"/>
      <c r="G563" s="10">
        <v>43907</v>
      </c>
      <c r="H563" s="10">
        <v>43936</v>
      </c>
      <c r="I563" s="9">
        <f t="shared" si="17"/>
        <v>29</v>
      </c>
      <c r="J563" s="38">
        <f t="shared" si="18"/>
        <v>62</v>
      </c>
      <c r="K563" s="9"/>
    </row>
    <row r="564" spans="1:11" x14ac:dyDescent="0.3">
      <c r="A564" s="9">
        <v>4100000119</v>
      </c>
      <c r="B564" s="9" t="s">
        <v>116</v>
      </c>
      <c r="C564" s="9">
        <v>1984</v>
      </c>
      <c r="D564" s="9" t="s">
        <v>118</v>
      </c>
      <c r="E564" s="9" t="s">
        <v>41</v>
      </c>
      <c r="F564" s="9"/>
      <c r="G564" s="10">
        <v>43909</v>
      </c>
      <c r="H564" s="10">
        <v>43952</v>
      </c>
      <c r="I564" s="9">
        <f t="shared" si="17"/>
        <v>43</v>
      </c>
      <c r="J564" s="38">
        <f t="shared" si="18"/>
        <v>36</v>
      </c>
      <c r="K564" s="9"/>
    </row>
    <row r="565" spans="1:11" x14ac:dyDescent="0.3">
      <c r="A565" s="9">
        <v>4100000120</v>
      </c>
      <c r="B565" s="9" t="s">
        <v>116</v>
      </c>
      <c r="C565" s="9">
        <v>1975</v>
      </c>
      <c r="D565" s="9" t="s">
        <v>118</v>
      </c>
      <c r="E565" s="9" t="s">
        <v>41</v>
      </c>
      <c r="F565" s="9"/>
      <c r="G565" s="10">
        <v>43911</v>
      </c>
      <c r="H565" s="10">
        <v>43918</v>
      </c>
      <c r="I565" s="9">
        <f t="shared" si="17"/>
        <v>7</v>
      </c>
      <c r="J565" s="38">
        <f t="shared" si="18"/>
        <v>45</v>
      </c>
      <c r="K565" s="9"/>
    </row>
    <row r="566" spans="1:11" x14ac:dyDescent="0.3">
      <c r="A566" s="9">
        <v>4100000121</v>
      </c>
      <c r="B566" s="9" t="s">
        <v>115</v>
      </c>
      <c r="C566" s="9">
        <v>1972</v>
      </c>
      <c r="D566" s="9" t="s">
        <v>118</v>
      </c>
      <c r="E566" s="9" t="s">
        <v>41</v>
      </c>
      <c r="F566" s="9"/>
      <c r="G566" s="10">
        <v>43914</v>
      </c>
      <c r="H566" s="10">
        <v>43928</v>
      </c>
      <c r="I566" s="9">
        <f t="shared" si="17"/>
        <v>14</v>
      </c>
      <c r="J566" s="38">
        <f t="shared" si="18"/>
        <v>48</v>
      </c>
      <c r="K566" s="9"/>
    </row>
    <row r="567" spans="1:11" x14ac:dyDescent="0.3">
      <c r="A567" s="9">
        <v>4100000122</v>
      </c>
      <c r="B567" s="9" t="s">
        <v>116</v>
      </c>
      <c r="C567" s="9">
        <v>1975</v>
      </c>
      <c r="D567" s="9" t="s">
        <v>118</v>
      </c>
      <c r="E567" s="9" t="s">
        <v>41</v>
      </c>
      <c r="F567" s="9"/>
      <c r="G567" s="10">
        <v>43914</v>
      </c>
      <c r="H567" s="10">
        <v>43935</v>
      </c>
      <c r="I567" s="9">
        <f t="shared" si="17"/>
        <v>21</v>
      </c>
      <c r="J567" s="38">
        <f t="shared" si="18"/>
        <v>45</v>
      </c>
      <c r="K567" s="9"/>
    </row>
    <row r="568" spans="1:11" x14ac:dyDescent="0.3">
      <c r="A568" s="9">
        <v>4100000123</v>
      </c>
      <c r="B568" s="9" t="s">
        <v>115</v>
      </c>
      <c r="C568" s="9">
        <v>1971</v>
      </c>
      <c r="D568" s="9" t="s">
        <v>118</v>
      </c>
      <c r="E568" s="9" t="s">
        <v>41</v>
      </c>
      <c r="F568" s="9"/>
      <c r="G568" s="10">
        <v>43914</v>
      </c>
      <c r="H568" s="10">
        <v>43934</v>
      </c>
      <c r="I568" s="9">
        <f t="shared" si="17"/>
        <v>20</v>
      </c>
      <c r="J568" s="38">
        <f t="shared" si="18"/>
        <v>49</v>
      </c>
      <c r="K568" s="9"/>
    </row>
    <row r="569" spans="1:11" x14ac:dyDescent="0.3">
      <c r="A569" s="9">
        <v>4100000124</v>
      </c>
      <c r="B569" s="9" t="s">
        <v>115</v>
      </c>
      <c r="C569" s="9">
        <v>1990</v>
      </c>
      <c r="D569" s="9" t="s">
        <v>118</v>
      </c>
      <c r="E569" s="9" t="s">
        <v>41</v>
      </c>
      <c r="F569" s="9"/>
      <c r="G569" s="10">
        <v>43915</v>
      </c>
      <c r="H569" s="10">
        <v>43941</v>
      </c>
      <c r="I569" s="9">
        <f t="shared" si="17"/>
        <v>26</v>
      </c>
      <c r="J569" s="38">
        <f t="shared" si="18"/>
        <v>30</v>
      </c>
      <c r="K569" s="9"/>
    </row>
    <row r="570" spans="1:11" x14ac:dyDescent="0.3">
      <c r="A570" s="9">
        <v>4100000125</v>
      </c>
      <c r="B570" s="9" t="s">
        <v>115</v>
      </c>
      <c r="C570" s="9">
        <v>1981</v>
      </c>
      <c r="D570" s="9" t="s">
        <v>118</v>
      </c>
      <c r="E570" s="9" t="s">
        <v>41</v>
      </c>
      <c r="F570" s="9"/>
      <c r="G570" s="10">
        <v>43917</v>
      </c>
      <c r="H570" s="10">
        <v>43939</v>
      </c>
      <c r="I570" s="9">
        <f t="shared" si="17"/>
        <v>22</v>
      </c>
      <c r="J570" s="38">
        <f t="shared" si="18"/>
        <v>39</v>
      </c>
      <c r="K570" s="9"/>
    </row>
    <row r="571" spans="1:11" x14ac:dyDescent="0.3">
      <c r="A571" s="9">
        <v>4100000126</v>
      </c>
      <c r="B571" s="9" t="s">
        <v>115</v>
      </c>
      <c r="C571" s="9">
        <v>1986</v>
      </c>
      <c r="D571" s="9" t="s">
        <v>118</v>
      </c>
      <c r="E571" s="9" t="s">
        <v>41</v>
      </c>
      <c r="F571" s="9"/>
      <c r="G571" s="10">
        <v>43917</v>
      </c>
      <c r="H571" s="10">
        <v>43937</v>
      </c>
      <c r="I571" s="9">
        <f t="shared" si="17"/>
        <v>20</v>
      </c>
      <c r="J571" s="38">
        <f t="shared" si="18"/>
        <v>34</v>
      </c>
      <c r="K571" s="9"/>
    </row>
    <row r="572" spans="1:11" x14ac:dyDescent="0.3">
      <c r="A572" s="9">
        <v>4100000127</v>
      </c>
      <c r="B572" s="9" t="s">
        <v>115</v>
      </c>
      <c r="C572" s="9">
        <v>2001</v>
      </c>
      <c r="D572" s="9" t="s">
        <v>118</v>
      </c>
      <c r="E572" s="9" t="s">
        <v>41</v>
      </c>
      <c r="F572" s="9"/>
      <c r="G572" s="10">
        <v>43918</v>
      </c>
      <c r="H572" s="10">
        <v>43962</v>
      </c>
      <c r="I572" s="9">
        <f t="shared" si="17"/>
        <v>44</v>
      </c>
      <c r="J572" s="38">
        <f t="shared" si="18"/>
        <v>19</v>
      </c>
      <c r="K572" s="9"/>
    </row>
    <row r="573" spans="1:11" x14ac:dyDescent="0.3">
      <c r="A573" s="9">
        <v>4100000128</v>
      </c>
      <c r="B573" s="9" t="s">
        <v>116</v>
      </c>
      <c r="C573" s="9">
        <v>1977</v>
      </c>
      <c r="D573" s="9" t="s">
        <v>118</v>
      </c>
      <c r="E573" s="9" t="s">
        <v>41</v>
      </c>
      <c r="F573" s="9"/>
      <c r="G573" s="10">
        <v>43920</v>
      </c>
      <c r="H573" s="10">
        <v>43962</v>
      </c>
      <c r="I573" s="9">
        <f t="shared" si="17"/>
        <v>42</v>
      </c>
      <c r="J573" s="38">
        <f t="shared" si="18"/>
        <v>43</v>
      </c>
      <c r="K573" s="9"/>
    </row>
    <row r="574" spans="1:11" x14ac:dyDescent="0.3">
      <c r="A574" s="9">
        <v>4100000129</v>
      </c>
      <c r="B574" s="9" t="s">
        <v>115</v>
      </c>
      <c r="C574" s="9">
        <v>1985</v>
      </c>
      <c r="D574" s="9" t="s">
        <v>118</v>
      </c>
      <c r="E574" s="9" t="s">
        <v>41</v>
      </c>
      <c r="F574" s="9"/>
      <c r="G574" s="10">
        <v>43921</v>
      </c>
      <c r="H574" s="10">
        <v>43959</v>
      </c>
      <c r="I574" s="9">
        <f t="shared" si="17"/>
        <v>38</v>
      </c>
      <c r="J574" s="38">
        <f t="shared" si="18"/>
        <v>35</v>
      </c>
      <c r="K574" s="9"/>
    </row>
    <row r="575" spans="1:11" x14ac:dyDescent="0.3">
      <c r="A575" s="9">
        <v>4100000130</v>
      </c>
      <c r="B575" s="9" t="s">
        <v>116</v>
      </c>
      <c r="C575" s="9">
        <v>1957</v>
      </c>
      <c r="D575" s="9" t="s">
        <v>118</v>
      </c>
      <c r="E575" s="9" t="s">
        <v>41</v>
      </c>
      <c r="F575" s="9"/>
      <c r="G575" s="10">
        <v>43921</v>
      </c>
      <c r="H575" s="10">
        <v>43950</v>
      </c>
      <c r="I575" s="9">
        <f t="shared" si="17"/>
        <v>29</v>
      </c>
      <c r="J575" s="38">
        <f t="shared" si="18"/>
        <v>63</v>
      </c>
      <c r="K575" s="9"/>
    </row>
    <row r="576" spans="1:11" x14ac:dyDescent="0.3">
      <c r="A576" s="9">
        <v>4100000131</v>
      </c>
      <c r="B576" s="9" t="s">
        <v>115</v>
      </c>
      <c r="C576" s="9">
        <v>1964</v>
      </c>
      <c r="D576" s="9" t="s">
        <v>118</v>
      </c>
      <c r="E576" s="9" t="s">
        <v>41</v>
      </c>
      <c r="F576" s="9"/>
      <c r="G576" s="10">
        <v>43921</v>
      </c>
      <c r="H576" s="10">
        <v>43938</v>
      </c>
      <c r="I576" s="9">
        <f t="shared" si="17"/>
        <v>17</v>
      </c>
      <c r="J576" s="38">
        <f t="shared" si="18"/>
        <v>56</v>
      </c>
      <c r="K576" s="9"/>
    </row>
    <row r="577" spans="1:11" x14ac:dyDescent="0.3">
      <c r="A577" s="9">
        <v>4100000133</v>
      </c>
      <c r="B577" s="9" t="s">
        <v>116</v>
      </c>
      <c r="C577" s="9">
        <v>1970</v>
      </c>
      <c r="D577" s="9" t="s">
        <v>118</v>
      </c>
      <c r="E577" s="9" t="s">
        <v>41</v>
      </c>
      <c r="F577" s="9"/>
      <c r="G577" s="10">
        <v>43922</v>
      </c>
      <c r="H577" s="10">
        <v>43950</v>
      </c>
      <c r="I577" s="9">
        <f t="shared" si="17"/>
        <v>28</v>
      </c>
      <c r="J577" s="38">
        <f t="shared" si="18"/>
        <v>50</v>
      </c>
      <c r="K577" s="9"/>
    </row>
    <row r="578" spans="1:11" x14ac:dyDescent="0.3">
      <c r="A578" s="9">
        <v>4100000134</v>
      </c>
      <c r="B578" s="9" t="s">
        <v>116</v>
      </c>
      <c r="C578" s="9">
        <v>1999</v>
      </c>
      <c r="D578" s="9" t="s">
        <v>118</v>
      </c>
      <c r="E578" s="9" t="s">
        <v>41</v>
      </c>
      <c r="F578" s="9"/>
      <c r="G578" s="10">
        <v>43923</v>
      </c>
      <c r="H578" s="10">
        <v>43950</v>
      </c>
      <c r="I578" s="9">
        <f t="shared" si="17"/>
        <v>27</v>
      </c>
      <c r="J578" s="38">
        <f t="shared" si="18"/>
        <v>21</v>
      </c>
      <c r="K578" s="9"/>
    </row>
    <row r="579" spans="1:11" x14ac:dyDescent="0.3">
      <c r="A579" s="9">
        <v>4100000135</v>
      </c>
      <c r="B579" s="9" t="s">
        <v>115</v>
      </c>
      <c r="C579" s="9">
        <v>1973</v>
      </c>
      <c r="D579" s="9" t="s">
        <v>120</v>
      </c>
      <c r="E579" s="9" t="s">
        <v>41</v>
      </c>
      <c r="F579" s="9"/>
      <c r="G579" s="10">
        <v>43924</v>
      </c>
      <c r="H579" s="10">
        <v>43943</v>
      </c>
      <c r="I579" s="9">
        <f t="shared" ref="I579:I642" si="19">_xlfn.DAYS(H579,G579)</f>
        <v>19</v>
      </c>
      <c r="J579" s="38">
        <f t="shared" ref="J579:J642" si="20">IF(C579="","",_xlfn.NUMBERVALUE(2020-C579))</f>
        <v>47</v>
      </c>
      <c r="K579" s="9"/>
    </row>
    <row r="580" spans="1:11" x14ac:dyDescent="0.3">
      <c r="A580" s="9">
        <v>4100000136</v>
      </c>
      <c r="B580" s="9" t="s">
        <v>115</v>
      </c>
      <c r="C580" s="9">
        <v>1949</v>
      </c>
      <c r="D580" s="9" t="s">
        <v>118</v>
      </c>
      <c r="E580" s="9" t="s">
        <v>41</v>
      </c>
      <c r="F580" s="9"/>
      <c r="G580" s="10">
        <v>43926</v>
      </c>
      <c r="H580" s="10">
        <v>43970</v>
      </c>
      <c r="I580" s="9">
        <f t="shared" si="19"/>
        <v>44</v>
      </c>
      <c r="J580" s="38">
        <f t="shared" si="20"/>
        <v>71</v>
      </c>
      <c r="K580" s="9"/>
    </row>
    <row r="581" spans="1:11" x14ac:dyDescent="0.3">
      <c r="A581" s="9">
        <v>4100000137</v>
      </c>
      <c r="B581" s="9" t="s">
        <v>116</v>
      </c>
      <c r="C581" s="9">
        <v>1993</v>
      </c>
      <c r="D581" s="9" t="s">
        <v>118</v>
      </c>
      <c r="E581" s="9" t="s">
        <v>41</v>
      </c>
      <c r="F581" s="9"/>
      <c r="G581" s="10">
        <v>43927</v>
      </c>
      <c r="H581" s="10">
        <v>43931</v>
      </c>
      <c r="I581" s="9">
        <f t="shared" si="19"/>
        <v>4</v>
      </c>
      <c r="J581" s="38">
        <f t="shared" si="20"/>
        <v>27</v>
      </c>
      <c r="K581" s="9"/>
    </row>
    <row r="582" spans="1:11" x14ac:dyDescent="0.3">
      <c r="A582" s="9">
        <v>4100000138</v>
      </c>
      <c r="B582" s="9" t="s">
        <v>115</v>
      </c>
      <c r="C582" s="9">
        <v>1982</v>
      </c>
      <c r="D582" s="9" t="s">
        <v>118</v>
      </c>
      <c r="E582" s="9" t="s">
        <v>41</v>
      </c>
      <c r="F582" s="9"/>
      <c r="G582" s="10">
        <v>43928</v>
      </c>
      <c r="H582" s="10">
        <v>43959</v>
      </c>
      <c r="I582" s="9">
        <f t="shared" si="19"/>
        <v>31</v>
      </c>
      <c r="J582" s="38">
        <f t="shared" si="20"/>
        <v>38</v>
      </c>
      <c r="K582" s="9"/>
    </row>
    <row r="583" spans="1:11" x14ac:dyDescent="0.3">
      <c r="A583" s="9">
        <v>4100000139</v>
      </c>
      <c r="B583" s="9" t="s">
        <v>116</v>
      </c>
      <c r="C583" s="9">
        <v>1959</v>
      </c>
      <c r="D583" s="9" t="s">
        <v>120</v>
      </c>
      <c r="E583" s="9" t="s">
        <v>41</v>
      </c>
      <c r="F583" s="9"/>
      <c r="G583" s="10">
        <v>43932</v>
      </c>
      <c r="H583" s="10">
        <v>43958</v>
      </c>
      <c r="I583" s="9">
        <f t="shared" si="19"/>
        <v>26</v>
      </c>
      <c r="J583" s="38">
        <f t="shared" si="20"/>
        <v>61</v>
      </c>
      <c r="K583" s="9"/>
    </row>
    <row r="584" spans="1:11" x14ac:dyDescent="0.3">
      <c r="A584" s="9">
        <v>4100000140</v>
      </c>
      <c r="B584" s="9" t="s">
        <v>116</v>
      </c>
      <c r="C584" s="9">
        <v>1958</v>
      </c>
      <c r="D584" s="9" t="s">
        <v>118</v>
      </c>
      <c r="E584" s="9" t="s">
        <v>41</v>
      </c>
      <c r="F584" s="9"/>
      <c r="G584" s="10">
        <v>43938</v>
      </c>
      <c r="H584" s="10">
        <v>43963</v>
      </c>
      <c r="I584" s="9">
        <f t="shared" si="19"/>
        <v>25</v>
      </c>
      <c r="J584" s="38">
        <f t="shared" si="20"/>
        <v>62</v>
      </c>
      <c r="K584" s="9"/>
    </row>
    <row r="585" spans="1:11" x14ac:dyDescent="0.3">
      <c r="A585" s="9">
        <v>4100000141</v>
      </c>
      <c r="B585" s="9" t="s">
        <v>115</v>
      </c>
      <c r="C585" s="9">
        <v>1999</v>
      </c>
      <c r="D585" s="9" t="s">
        <v>118</v>
      </c>
      <c r="E585" s="9" t="s">
        <v>41</v>
      </c>
      <c r="F585" s="9"/>
      <c r="G585" s="10">
        <v>43938</v>
      </c>
      <c r="H585" s="10">
        <v>43980</v>
      </c>
      <c r="I585" s="9">
        <f t="shared" si="19"/>
        <v>42</v>
      </c>
      <c r="J585" s="38">
        <f t="shared" si="20"/>
        <v>21</v>
      </c>
      <c r="K585" s="9"/>
    </row>
    <row r="586" spans="1:11" x14ac:dyDescent="0.3">
      <c r="A586" s="9">
        <v>4100000142</v>
      </c>
      <c r="B586" s="9" t="s">
        <v>116</v>
      </c>
      <c r="C586" s="9">
        <v>2004</v>
      </c>
      <c r="D586" s="9" t="s">
        <v>118</v>
      </c>
      <c r="E586" s="9" t="s">
        <v>41</v>
      </c>
      <c r="F586" s="9"/>
      <c r="G586" s="10">
        <v>43947</v>
      </c>
      <c r="H586" s="10">
        <v>43961</v>
      </c>
      <c r="I586" s="9">
        <f t="shared" si="19"/>
        <v>14</v>
      </c>
      <c r="J586" s="38">
        <f t="shared" si="20"/>
        <v>16</v>
      </c>
      <c r="K586" s="9"/>
    </row>
    <row r="587" spans="1:11" x14ac:dyDescent="0.3">
      <c r="A587" s="9">
        <v>4100000143</v>
      </c>
      <c r="B587" s="9" t="s">
        <v>115</v>
      </c>
      <c r="C587" s="9">
        <v>1981</v>
      </c>
      <c r="D587" s="9" t="s">
        <v>118</v>
      </c>
      <c r="E587" s="9" t="s">
        <v>41</v>
      </c>
      <c r="F587" s="9"/>
      <c r="G587" s="10">
        <v>43949</v>
      </c>
      <c r="H587" s="10">
        <v>43967</v>
      </c>
      <c r="I587" s="9">
        <f t="shared" si="19"/>
        <v>18</v>
      </c>
      <c r="J587" s="38">
        <f t="shared" si="20"/>
        <v>39</v>
      </c>
      <c r="K587" s="9"/>
    </row>
    <row r="588" spans="1:11" x14ac:dyDescent="0.3">
      <c r="A588" s="9">
        <v>5000000001</v>
      </c>
      <c r="B588" s="9" t="s">
        <v>116</v>
      </c>
      <c r="C588" s="9">
        <v>1958</v>
      </c>
      <c r="D588" s="9" t="s">
        <v>118</v>
      </c>
      <c r="E588" s="9" t="s">
        <v>44</v>
      </c>
      <c r="F588" s="9"/>
      <c r="G588" s="10">
        <v>43861</v>
      </c>
      <c r="H588" s="10">
        <v>43873</v>
      </c>
      <c r="I588" s="9">
        <f t="shared" si="19"/>
        <v>12</v>
      </c>
      <c r="J588" s="38">
        <f t="shared" si="20"/>
        <v>62</v>
      </c>
      <c r="K588" s="9"/>
    </row>
    <row r="589" spans="1:11" x14ac:dyDescent="0.3">
      <c r="A589" s="9">
        <v>5000000002</v>
      </c>
      <c r="B589" s="9" t="s">
        <v>115</v>
      </c>
      <c r="C589" s="9">
        <v>1992</v>
      </c>
      <c r="D589" s="9" t="s">
        <v>118</v>
      </c>
      <c r="E589" s="9" t="s">
        <v>44</v>
      </c>
      <c r="F589" s="9"/>
      <c r="G589" s="10">
        <v>43881</v>
      </c>
      <c r="H589" s="10">
        <v>43900</v>
      </c>
      <c r="I589" s="9">
        <f t="shared" si="19"/>
        <v>19</v>
      </c>
      <c r="J589" s="38">
        <f t="shared" si="20"/>
        <v>28</v>
      </c>
      <c r="K589" s="9"/>
    </row>
    <row r="590" spans="1:11" x14ac:dyDescent="0.3">
      <c r="A590" s="9">
        <v>5000000003</v>
      </c>
      <c r="B590" s="9" t="s">
        <v>115</v>
      </c>
      <c r="C590" s="9">
        <v>1984</v>
      </c>
      <c r="D590" s="9" t="s">
        <v>118</v>
      </c>
      <c r="E590" s="9" t="s">
        <v>44</v>
      </c>
      <c r="F590" s="9"/>
      <c r="G590" s="10">
        <v>43882</v>
      </c>
      <c r="H590" s="10">
        <v>43897</v>
      </c>
      <c r="I590" s="9">
        <f t="shared" si="19"/>
        <v>15</v>
      </c>
      <c r="J590" s="38">
        <f t="shared" si="20"/>
        <v>36</v>
      </c>
      <c r="K590" s="9"/>
    </row>
    <row r="591" spans="1:11" x14ac:dyDescent="0.3">
      <c r="A591" s="9">
        <v>5000000007</v>
      </c>
      <c r="B591" s="9" t="s">
        <v>116</v>
      </c>
      <c r="C591" s="9">
        <v>1994</v>
      </c>
      <c r="D591" s="9" t="s">
        <v>118</v>
      </c>
      <c r="E591" s="9" t="s">
        <v>44</v>
      </c>
      <c r="F591" s="9"/>
      <c r="G591" s="10">
        <v>43892</v>
      </c>
      <c r="H591" s="10">
        <v>43901</v>
      </c>
      <c r="I591" s="9">
        <f t="shared" si="19"/>
        <v>9</v>
      </c>
      <c r="J591" s="38">
        <f t="shared" si="20"/>
        <v>26</v>
      </c>
      <c r="K591" s="9"/>
    </row>
    <row r="592" spans="1:11" x14ac:dyDescent="0.3">
      <c r="A592" s="9">
        <v>5100000001</v>
      </c>
      <c r="B592" s="9" t="s">
        <v>115</v>
      </c>
      <c r="C592" s="9">
        <v>1974</v>
      </c>
      <c r="D592" s="9" t="s">
        <v>118</v>
      </c>
      <c r="E592" s="9" t="s">
        <v>45</v>
      </c>
      <c r="F592" s="9"/>
      <c r="G592" s="10">
        <v>43867</v>
      </c>
      <c r="H592" s="10">
        <v>43876</v>
      </c>
      <c r="I592" s="9">
        <f t="shared" si="19"/>
        <v>9</v>
      </c>
      <c r="J592" s="38">
        <f t="shared" si="20"/>
        <v>46</v>
      </c>
      <c r="K592" s="9"/>
    </row>
    <row r="593" spans="1:11" x14ac:dyDescent="0.3">
      <c r="A593" s="9">
        <v>5100000002</v>
      </c>
      <c r="B593" s="9" t="s">
        <v>116</v>
      </c>
      <c r="C593" s="9">
        <v>1995</v>
      </c>
      <c r="D593" s="9" t="s">
        <v>118</v>
      </c>
      <c r="E593" s="9" t="s">
        <v>45</v>
      </c>
      <c r="F593" s="9"/>
      <c r="G593" s="10">
        <v>43889</v>
      </c>
      <c r="H593" s="10">
        <v>43924</v>
      </c>
      <c r="I593" s="9">
        <f t="shared" si="19"/>
        <v>35</v>
      </c>
      <c r="J593" s="38">
        <f t="shared" si="20"/>
        <v>25</v>
      </c>
      <c r="K593" s="9"/>
    </row>
    <row r="594" spans="1:11" x14ac:dyDescent="0.3">
      <c r="A594" s="9">
        <v>5100000003</v>
      </c>
      <c r="B594" s="9" t="s">
        <v>115</v>
      </c>
      <c r="C594" s="9">
        <v>1998</v>
      </c>
      <c r="D594" s="9" t="s">
        <v>118</v>
      </c>
      <c r="E594" s="9" t="s">
        <v>45</v>
      </c>
      <c r="F594" s="9"/>
      <c r="G594" s="10">
        <v>43890</v>
      </c>
      <c r="H594" s="10">
        <v>43903</v>
      </c>
      <c r="I594" s="9">
        <f t="shared" si="19"/>
        <v>13</v>
      </c>
      <c r="J594" s="38">
        <f t="shared" si="20"/>
        <v>22</v>
      </c>
      <c r="K594" s="9"/>
    </row>
    <row r="595" spans="1:11" x14ac:dyDescent="0.3">
      <c r="A595" s="9">
        <v>5100000004</v>
      </c>
      <c r="B595" s="9" t="s">
        <v>116</v>
      </c>
      <c r="C595" s="9">
        <v>1984</v>
      </c>
      <c r="D595" s="9" t="s">
        <v>118</v>
      </c>
      <c r="E595" s="9" t="s">
        <v>45</v>
      </c>
      <c r="F595" s="9"/>
      <c r="G595" s="10">
        <v>43891</v>
      </c>
      <c r="H595" s="10">
        <v>43908</v>
      </c>
      <c r="I595" s="9">
        <f t="shared" si="19"/>
        <v>17</v>
      </c>
      <c r="J595" s="38">
        <f t="shared" si="20"/>
        <v>36</v>
      </c>
      <c r="K595" s="9"/>
    </row>
    <row r="596" spans="1:11" x14ac:dyDescent="0.3">
      <c r="A596" s="9">
        <v>5100000005</v>
      </c>
      <c r="B596" s="9" t="s">
        <v>115</v>
      </c>
      <c r="C596" s="9">
        <v>1958</v>
      </c>
      <c r="D596" s="9" t="s">
        <v>118</v>
      </c>
      <c r="E596" s="9" t="s">
        <v>45</v>
      </c>
      <c r="F596" s="9"/>
      <c r="G596" s="10">
        <v>43907</v>
      </c>
      <c r="H596" s="10">
        <v>43935</v>
      </c>
      <c r="I596" s="9">
        <f t="shared" si="19"/>
        <v>28</v>
      </c>
      <c r="J596" s="38">
        <f t="shared" si="20"/>
        <v>62</v>
      </c>
      <c r="K596" s="9"/>
    </row>
    <row r="597" spans="1:11" x14ac:dyDescent="0.3">
      <c r="A597" s="9">
        <v>5100000006</v>
      </c>
      <c r="B597" s="9" t="s">
        <v>115</v>
      </c>
      <c r="C597" s="9">
        <v>1977</v>
      </c>
      <c r="D597" s="9" t="s">
        <v>118</v>
      </c>
      <c r="E597" s="9" t="s">
        <v>45</v>
      </c>
      <c r="F597" s="9"/>
      <c r="G597" s="10">
        <v>43911</v>
      </c>
      <c r="H597" s="10">
        <v>43933</v>
      </c>
      <c r="I597" s="9">
        <f t="shared" si="19"/>
        <v>22</v>
      </c>
      <c r="J597" s="38">
        <f t="shared" si="20"/>
        <v>43</v>
      </c>
      <c r="K597" s="9"/>
    </row>
    <row r="598" spans="1:11" x14ac:dyDescent="0.3">
      <c r="A598" s="9">
        <v>5100000007</v>
      </c>
      <c r="B598" s="9" t="s">
        <v>116</v>
      </c>
      <c r="C598" s="9">
        <v>1959</v>
      </c>
      <c r="D598" s="9" t="s">
        <v>118</v>
      </c>
      <c r="E598" s="9" t="s">
        <v>45</v>
      </c>
      <c r="F598" s="9"/>
      <c r="G598" s="10">
        <v>43914</v>
      </c>
      <c r="H598" s="10">
        <v>43931</v>
      </c>
      <c r="I598" s="9">
        <f t="shared" si="19"/>
        <v>17</v>
      </c>
      <c r="J598" s="38">
        <f t="shared" si="20"/>
        <v>61</v>
      </c>
      <c r="K598" s="9"/>
    </row>
    <row r="599" spans="1:11" x14ac:dyDescent="0.3">
      <c r="A599" s="9">
        <v>5100000008</v>
      </c>
      <c r="B599" s="9" t="s">
        <v>115</v>
      </c>
      <c r="C599" s="9">
        <v>1948</v>
      </c>
      <c r="D599" s="9" t="s">
        <v>118</v>
      </c>
      <c r="E599" s="9" t="s">
        <v>45</v>
      </c>
      <c r="F599" s="9"/>
      <c r="G599" s="10">
        <v>43914</v>
      </c>
      <c r="H599" s="10">
        <v>43948</v>
      </c>
      <c r="I599" s="9">
        <f t="shared" si="19"/>
        <v>34</v>
      </c>
      <c r="J599" s="38">
        <f t="shared" si="20"/>
        <v>72</v>
      </c>
      <c r="K599" s="9"/>
    </row>
    <row r="600" spans="1:11" x14ac:dyDescent="0.3">
      <c r="A600" s="9">
        <v>5100000009</v>
      </c>
      <c r="B600" s="9" t="s">
        <v>115</v>
      </c>
      <c r="C600" s="9">
        <v>1995</v>
      </c>
      <c r="D600" s="9" t="s">
        <v>118</v>
      </c>
      <c r="E600" s="9" t="s">
        <v>45</v>
      </c>
      <c r="F600" s="9"/>
      <c r="G600" s="10">
        <v>43918</v>
      </c>
      <c r="H600" s="10">
        <v>43964</v>
      </c>
      <c r="I600" s="9">
        <f t="shared" si="19"/>
        <v>46</v>
      </c>
      <c r="J600" s="38">
        <f t="shared" si="20"/>
        <v>25</v>
      </c>
      <c r="K600" s="9"/>
    </row>
    <row r="601" spans="1:11" x14ac:dyDescent="0.3">
      <c r="A601" s="9">
        <v>5100000010</v>
      </c>
      <c r="B601" s="9" t="s">
        <v>115</v>
      </c>
      <c r="C601" s="9">
        <v>1977</v>
      </c>
      <c r="D601" s="9" t="s">
        <v>118</v>
      </c>
      <c r="E601" s="9" t="s">
        <v>45</v>
      </c>
      <c r="F601" s="9"/>
      <c r="G601" s="10">
        <v>43920</v>
      </c>
      <c r="H601" s="10">
        <v>43951</v>
      </c>
      <c r="I601" s="9">
        <f t="shared" si="19"/>
        <v>31</v>
      </c>
      <c r="J601" s="38">
        <f t="shared" si="20"/>
        <v>43</v>
      </c>
      <c r="K601" s="9"/>
    </row>
    <row r="602" spans="1:11" x14ac:dyDescent="0.3">
      <c r="A602" s="9">
        <v>5100000011</v>
      </c>
      <c r="B602" s="9" t="s">
        <v>116</v>
      </c>
      <c r="C602" s="9">
        <v>1929</v>
      </c>
      <c r="D602" s="9" t="s">
        <v>118</v>
      </c>
      <c r="E602" s="9" t="s">
        <v>45</v>
      </c>
      <c r="F602" s="9"/>
      <c r="G602" s="10">
        <v>43920</v>
      </c>
      <c r="H602" s="10">
        <v>43939</v>
      </c>
      <c r="I602" s="9">
        <f t="shared" si="19"/>
        <v>19</v>
      </c>
      <c r="J602" s="38">
        <f t="shared" si="20"/>
        <v>91</v>
      </c>
      <c r="K602" s="9"/>
    </row>
    <row r="603" spans="1:11" x14ac:dyDescent="0.3">
      <c r="A603" s="9">
        <v>5100000012</v>
      </c>
      <c r="B603" s="9" t="s">
        <v>116</v>
      </c>
      <c r="C603" s="9">
        <v>1995</v>
      </c>
      <c r="D603" s="9" t="s">
        <v>118</v>
      </c>
      <c r="E603" s="9" t="s">
        <v>45</v>
      </c>
      <c r="F603" s="9"/>
      <c r="G603" s="10">
        <v>43921</v>
      </c>
      <c r="H603" s="10">
        <v>43946</v>
      </c>
      <c r="I603" s="9">
        <f t="shared" si="19"/>
        <v>25</v>
      </c>
      <c r="J603" s="38">
        <f t="shared" si="20"/>
        <v>25</v>
      </c>
      <c r="K603" s="9"/>
    </row>
    <row r="604" spans="1:11" x14ac:dyDescent="0.3">
      <c r="A604" s="9">
        <v>5100000013</v>
      </c>
      <c r="B604" s="9" t="s">
        <v>115</v>
      </c>
      <c r="C604" s="9">
        <v>1998</v>
      </c>
      <c r="D604" s="9" t="s">
        <v>122</v>
      </c>
      <c r="E604" s="9" t="s">
        <v>45</v>
      </c>
      <c r="F604" s="9"/>
      <c r="G604" s="10">
        <v>43921</v>
      </c>
      <c r="H604" s="10">
        <v>43970</v>
      </c>
      <c r="I604" s="9">
        <f t="shared" si="19"/>
        <v>49</v>
      </c>
      <c r="J604" s="38">
        <f t="shared" si="20"/>
        <v>22</v>
      </c>
      <c r="K604" s="9"/>
    </row>
    <row r="605" spans="1:11" x14ac:dyDescent="0.3">
      <c r="A605" s="9">
        <v>5100000014</v>
      </c>
      <c r="B605" s="9" t="s">
        <v>116</v>
      </c>
      <c r="C605" s="9">
        <v>1968</v>
      </c>
      <c r="D605" s="9" t="s">
        <v>118</v>
      </c>
      <c r="E605" s="9" t="s">
        <v>45</v>
      </c>
      <c r="F605" s="9"/>
      <c r="G605" s="10">
        <v>43922</v>
      </c>
      <c r="H605" s="10">
        <v>43968</v>
      </c>
      <c r="I605" s="9">
        <f t="shared" si="19"/>
        <v>46</v>
      </c>
      <c r="J605" s="38">
        <f t="shared" si="20"/>
        <v>52</v>
      </c>
      <c r="K605" s="9"/>
    </row>
    <row r="606" spans="1:11" x14ac:dyDescent="0.3">
      <c r="A606" s="9">
        <v>5100000015</v>
      </c>
      <c r="B606" s="9" t="s">
        <v>115</v>
      </c>
      <c r="C606" s="9">
        <v>1975</v>
      </c>
      <c r="D606" s="9" t="s">
        <v>118</v>
      </c>
      <c r="E606" s="9" t="s">
        <v>45</v>
      </c>
      <c r="F606" s="9"/>
      <c r="G606" s="10">
        <v>43923</v>
      </c>
      <c r="H606" s="10">
        <v>43950</v>
      </c>
      <c r="I606" s="9">
        <f t="shared" si="19"/>
        <v>27</v>
      </c>
      <c r="J606" s="38">
        <f t="shared" si="20"/>
        <v>45</v>
      </c>
      <c r="K606" s="9"/>
    </row>
    <row r="607" spans="1:11" x14ac:dyDescent="0.3">
      <c r="A607" s="9">
        <v>5100000016</v>
      </c>
      <c r="B607" s="9" t="s">
        <v>115</v>
      </c>
      <c r="C607" s="9">
        <v>1961</v>
      </c>
      <c r="D607" s="9" t="s">
        <v>118</v>
      </c>
      <c r="E607" s="9" t="s">
        <v>45</v>
      </c>
      <c r="F607" s="9"/>
      <c r="G607" s="10">
        <v>43953</v>
      </c>
      <c r="H607" s="10">
        <v>43971</v>
      </c>
      <c r="I607" s="9">
        <f t="shared" si="19"/>
        <v>18</v>
      </c>
      <c r="J607" s="38">
        <f t="shared" si="20"/>
        <v>59</v>
      </c>
      <c r="K607" s="9"/>
    </row>
    <row r="608" spans="1:11" x14ac:dyDescent="0.3">
      <c r="A608" s="9">
        <v>5100000018</v>
      </c>
      <c r="B608" s="9" t="s">
        <v>115</v>
      </c>
      <c r="C608" s="9">
        <v>1995</v>
      </c>
      <c r="D608" s="9" t="s">
        <v>118</v>
      </c>
      <c r="E608" s="9" t="s">
        <v>45</v>
      </c>
      <c r="F608" s="9"/>
      <c r="G608" s="10">
        <v>43965</v>
      </c>
      <c r="H608" s="10">
        <v>43973</v>
      </c>
      <c r="I608" s="9">
        <f t="shared" si="19"/>
        <v>8</v>
      </c>
      <c r="J608" s="38">
        <f t="shared" si="20"/>
        <v>25</v>
      </c>
      <c r="K608" s="9"/>
    </row>
    <row r="609" spans="1:11" x14ac:dyDescent="0.3">
      <c r="A609" s="9">
        <v>6001000001</v>
      </c>
      <c r="B609" s="9" t="s">
        <v>116</v>
      </c>
      <c r="C609" s="9">
        <v>1991</v>
      </c>
      <c r="D609" s="9" t="s">
        <v>118</v>
      </c>
      <c r="E609" s="9" t="s">
        <v>47</v>
      </c>
      <c r="F609" s="9"/>
      <c r="G609" s="10">
        <v>43880</v>
      </c>
      <c r="H609" s="10">
        <v>43930</v>
      </c>
      <c r="I609" s="9">
        <f t="shared" si="19"/>
        <v>50</v>
      </c>
      <c r="J609" s="38">
        <f t="shared" si="20"/>
        <v>29</v>
      </c>
      <c r="K609" s="9"/>
    </row>
    <row r="610" spans="1:11" x14ac:dyDescent="0.3">
      <c r="A610" s="9">
        <v>6001000002</v>
      </c>
      <c r="B610" s="9" t="s">
        <v>116</v>
      </c>
      <c r="C610" s="9">
        <v>2001</v>
      </c>
      <c r="D610" s="9" t="s">
        <v>118</v>
      </c>
      <c r="E610" s="9" t="s">
        <v>47</v>
      </c>
      <c r="F610" s="9"/>
      <c r="G610" s="10">
        <v>43880</v>
      </c>
      <c r="H610" s="10">
        <v>43909</v>
      </c>
      <c r="I610" s="9">
        <f t="shared" si="19"/>
        <v>29</v>
      </c>
      <c r="J610" s="38">
        <f t="shared" si="20"/>
        <v>19</v>
      </c>
      <c r="K610" s="9"/>
    </row>
    <row r="611" spans="1:11" x14ac:dyDescent="0.3">
      <c r="A611" s="9">
        <v>6001000003</v>
      </c>
      <c r="B611" s="9" t="s">
        <v>116</v>
      </c>
      <c r="C611" s="9">
        <v>1974</v>
      </c>
      <c r="D611" s="9" t="s">
        <v>118</v>
      </c>
      <c r="E611" s="9" t="s">
        <v>47</v>
      </c>
      <c r="F611" s="9"/>
      <c r="G611" s="10">
        <v>43881</v>
      </c>
      <c r="H611" s="10">
        <v>43896</v>
      </c>
      <c r="I611" s="9">
        <f t="shared" si="19"/>
        <v>15</v>
      </c>
      <c r="J611" s="38">
        <f t="shared" si="20"/>
        <v>46</v>
      </c>
      <c r="K611" s="9"/>
    </row>
    <row r="612" spans="1:11" x14ac:dyDescent="0.3">
      <c r="A612" s="9">
        <v>6001000004</v>
      </c>
      <c r="B612" s="9" t="s">
        <v>116</v>
      </c>
      <c r="C612" s="9">
        <v>1965</v>
      </c>
      <c r="D612" s="9" t="s">
        <v>118</v>
      </c>
      <c r="E612" s="9" t="s">
        <v>47</v>
      </c>
      <c r="F612" s="9"/>
      <c r="G612" s="10">
        <v>43881</v>
      </c>
      <c r="H612" s="10">
        <v>43915</v>
      </c>
      <c r="I612" s="9">
        <f t="shared" si="19"/>
        <v>34</v>
      </c>
      <c r="J612" s="38">
        <f t="shared" si="20"/>
        <v>55</v>
      </c>
      <c r="K612" s="9"/>
    </row>
    <row r="613" spans="1:11" x14ac:dyDescent="0.3">
      <c r="A613" s="9">
        <v>6001000005</v>
      </c>
      <c r="B613" s="9" t="s">
        <v>116</v>
      </c>
      <c r="C613" s="9">
        <v>1991</v>
      </c>
      <c r="D613" s="9" t="s">
        <v>118</v>
      </c>
      <c r="E613" s="9" t="s">
        <v>47</v>
      </c>
      <c r="F613" s="9"/>
      <c r="G613" s="10">
        <v>43881</v>
      </c>
      <c r="H613" s="10">
        <v>43908</v>
      </c>
      <c r="I613" s="9">
        <f t="shared" si="19"/>
        <v>27</v>
      </c>
      <c r="J613" s="38">
        <f t="shared" si="20"/>
        <v>29</v>
      </c>
      <c r="K613" s="9"/>
    </row>
    <row r="614" spans="1:11" x14ac:dyDescent="0.3">
      <c r="A614" s="9">
        <v>6001000006</v>
      </c>
      <c r="B614" s="9" t="s">
        <v>116</v>
      </c>
      <c r="C614" s="9">
        <v>1974</v>
      </c>
      <c r="D614" s="9" t="s">
        <v>118</v>
      </c>
      <c r="E614" s="9" t="s">
        <v>47</v>
      </c>
      <c r="F614" s="9"/>
      <c r="G614" s="10">
        <v>43882</v>
      </c>
      <c r="H614" s="10">
        <v>43904</v>
      </c>
      <c r="I614" s="9">
        <f t="shared" si="19"/>
        <v>22</v>
      </c>
      <c r="J614" s="38">
        <f t="shared" si="20"/>
        <v>46</v>
      </c>
      <c r="K614" s="9"/>
    </row>
    <row r="615" spans="1:11" x14ac:dyDescent="0.3">
      <c r="A615" s="9">
        <v>6001000007</v>
      </c>
      <c r="B615" s="9" t="s">
        <v>116</v>
      </c>
      <c r="C615" s="9">
        <v>1974</v>
      </c>
      <c r="D615" s="9" t="s">
        <v>118</v>
      </c>
      <c r="E615" s="9" t="s">
        <v>47</v>
      </c>
      <c r="F615" s="9"/>
      <c r="G615" s="10">
        <v>43882</v>
      </c>
      <c r="H615" s="10">
        <v>43917</v>
      </c>
      <c r="I615" s="9">
        <f t="shared" si="19"/>
        <v>35</v>
      </c>
      <c r="J615" s="38">
        <f t="shared" si="20"/>
        <v>46</v>
      </c>
      <c r="K615" s="9"/>
    </row>
    <row r="616" spans="1:11" x14ac:dyDescent="0.3">
      <c r="A616" s="9">
        <v>6001000008</v>
      </c>
      <c r="B616" s="9" t="s">
        <v>115</v>
      </c>
      <c r="C616" s="9">
        <v>1968</v>
      </c>
      <c r="D616" s="9" t="s">
        <v>118</v>
      </c>
      <c r="E616" s="9" t="s">
        <v>47</v>
      </c>
      <c r="F616" s="9"/>
      <c r="G616" s="10">
        <v>43882</v>
      </c>
      <c r="H616" s="10">
        <v>43910</v>
      </c>
      <c r="I616" s="9">
        <f t="shared" si="19"/>
        <v>28</v>
      </c>
      <c r="J616" s="38">
        <f t="shared" si="20"/>
        <v>52</v>
      </c>
      <c r="K616" s="9"/>
    </row>
    <row r="617" spans="1:11" x14ac:dyDescent="0.3">
      <c r="A617" s="9">
        <v>6001000009</v>
      </c>
      <c r="B617" s="9" t="s">
        <v>115</v>
      </c>
      <c r="C617" s="9">
        <v>1983</v>
      </c>
      <c r="D617" s="9" t="s">
        <v>118</v>
      </c>
      <c r="E617" s="9" t="s">
        <v>47</v>
      </c>
      <c r="F617" s="9"/>
      <c r="G617" s="10">
        <v>43882</v>
      </c>
      <c r="H617" s="10">
        <v>43914</v>
      </c>
      <c r="I617" s="9">
        <f t="shared" si="19"/>
        <v>32</v>
      </c>
      <c r="J617" s="38">
        <f t="shared" si="20"/>
        <v>37</v>
      </c>
      <c r="K617" s="9"/>
    </row>
    <row r="618" spans="1:11" x14ac:dyDescent="0.3">
      <c r="A618" s="9">
        <v>6001000010</v>
      </c>
      <c r="B618" s="9" t="s">
        <v>116</v>
      </c>
      <c r="C618" s="9">
        <v>2000</v>
      </c>
      <c r="D618" s="9" t="s">
        <v>118</v>
      </c>
      <c r="E618" s="9" t="s">
        <v>47</v>
      </c>
      <c r="F618" s="9"/>
      <c r="G618" s="10">
        <v>43882</v>
      </c>
      <c r="H618" s="10">
        <v>43916</v>
      </c>
      <c r="I618" s="9">
        <f t="shared" si="19"/>
        <v>34</v>
      </c>
      <c r="J618" s="38">
        <f t="shared" si="20"/>
        <v>20</v>
      </c>
      <c r="K618" s="9"/>
    </row>
    <row r="619" spans="1:11" x14ac:dyDescent="0.3">
      <c r="A619" s="9">
        <v>6001000011</v>
      </c>
      <c r="B619" s="9" t="s">
        <v>115</v>
      </c>
      <c r="C619" s="9">
        <v>1966</v>
      </c>
      <c r="D619" s="9" t="s">
        <v>118</v>
      </c>
      <c r="E619" s="9" t="s">
        <v>47</v>
      </c>
      <c r="F619" s="9"/>
      <c r="G619" s="10">
        <v>43882</v>
      </c>
      <c r="H619" s="10">
        <v>43916</v>
      </c>
      <c r="I619" s="9">
        <f t="shared" si="19"/>
        <v>34</v>
      </c>
      <c r="J619" s="38">
        <f t="shared" si="20"/>
        <v>54</v>
      </c>
      <c r="K619" s="9"/>
    </row>
    <row r="620" spans="1:11" x14ac:dyDescent="0.3">
      <c r="A620" s="9">
        <v>6001000012</v>
      </c>
      <c r="B620" s="9" t="s">
        <v>116</v>
      </c>
      <c r="C620" s="9">
        <v>1978</v>
      </c>
      <c r="D620" s="9" t="s">
        <v>118</v>
      </c>
      <c r="E620" s="9" t="s">
        <v>47</v>
      </c>
      <c r="F620" s="9"/>
      <c r="G620" s="10">
        <v>43882</v>
      </c>
      <c r="H620" s="10">
        <v>43896</v>
      </c>
      <c r="I620" s="9">
        <f t="shared" si="19"/>
        <v>14</v>
      </c>
      <c r="J620" s="38">
        <f t="shared" si="20"/>
        <v>42</v>
      </c>
      <c r="K620" s="9"/>
    </row>
    <row r="621" spans="1:11" x14ac:dyDescent="0.3">
      <c r="A621" s="9">
        <v>6001000013</v>
      </c>
      <c r="B621" s="9" t="s">
        <v>115</v>
      </c>
      <c r="C621" s="9">
        <v>1987</v>
      </c>
      <c r="D621" s="9" t="s">
        <v>118</v>
      </c>
      <c r="E621" s="9" t="s">
        <v>47</v>
      </c>
      <c r="F621" s="9"/>
      <c r="G621" s="10">
        <v>43883</v>
      </c>
      <c r="H621" s="10">
        <v>43911</v>
      </c>
      <c r="I621" s="9">
        <f t="shared" si="19"/>
        <v>28</v>
      </c>
      <c r="J621" s="38">
        <f t="shared" si="20"/>
        <v>33</v>
      </c>
      <c r="K621" s="9"/>
    </row>
    <row r="622" spans="1:11" x14ac:dyDescent="0.3">
      <c r="A622" s="9">
        <v>6001000014</v>
      </c>
      <c r="B622" s="9" t="s">
        <v>116</v>
      </c>
      <c r="C622" s="9">
        <v>1977</v>
      </c>
      <c r="D622" s="9" t="s">
        <v>118</v>
      </c>
      <c r="E622" s="9" t="s">
        <v>47</v>
      </c>
      <c r="F622" s="9"/>
      <c r="G622" s="10">
        <v>43883</v>
      </c>
      <c r="H622" s="10">
        <v>43917</v>
      </c>
      <c r="I622" s="9">
        <f t="shared" si="19"/>
        <v>34</v>
      </c>
      <c r="J622" s="38">
        <f t="shared" si="20"/>
        <v>43</v>
      </c>
      <c r="K622" s="9"/>
    </row>
    <row r="623" spans="1:11" x14ac:dyDescent="0.3">
      <c r="A623" s="9">
        <v>6001000015</v>
      </c>
      <c r="B623" s="9" t="s">
        <v>116</v>
      </c>
      <c r="C623" s="9">
        <v>1962</v>
      </c>
      <c r="D623" s="9" t="s">
        <v>118</v>
      </c>
      <c r="E623" s="9" t="s">
        <v>47</v>
      </c>
      <c r="F623" s="9"/>
      <c r="G623" s="10">
        <v>43883</v>
      </c>
      <c r="H623" s="10">
        <v>43935</v>
      </c>
      <c r="I623" s="9">
        <f t="shared" si="19"/>
        <v>52</v>
      </c>
      <c r="J623" s="38">
        <f t="shared" si="20"/>
        <v>58</v>
      </c>
      <c r="K623" s="9"/>
    </row>
    <row r="624" spans="1:11" x14ac:dyDescent="0.3">
      <c r="A624" s="9">
        <v>6001000016</v>
      </c>
      <c r="B624" s="9" t="s">
        <v>115</v>
      </c>
      <c r="C624" s="9">
        <v>1957</v>
      </c>
      <c r="D624" s="9" t="s">
        <v>118</v>
      </c>
      <c r="E624" s="9" t="s">
        <v>47</v>
      </c>
      <c r="F624" s="9"/>
      <c r="G624" s="10">
        <v>43883</v>
      </c>
      <c r="H624" s="10">
        <v>43910</v>
      </c>
      <c r="I624" s="9">
        <f t="shared" si="19"/>
        <v>27</v>
      </c>
      <c r="J624" s="38">
        <f t="shared" si="20"/>
        <v>63</v>
      </c>
      <c r="K624" s="9"/>
    </row>
    <row r="625" spans="1:11" x14ac:dyDescent="0.3">
      <c r="A625" s="9">
        <v>6001000017</v>
      </c>
      <c r="B625" s="9" t="s">
        <v>116</v>
      </c>
      <c r="C625" s="9">
        <v>1977</v>
      </c>
      <c r="D625" s="9" t="s">
        <v>118</v>
      </c>
      <c r="E625" s="9" t="s">
        <v>47</v>
      </c>
      <c r="F625" s="9"/>
      <c r="G625" s="10">
        <v>43883</v>
      </c>
      <c r="H625" s="10">
        <v>43908</v>
      </c>
      <c r="I625" s="9">
        <f t="shared" si="19"/>
        <v>25</v>
      </c>
      <c r="J625" s="38">
        <f t="shared" si="20"/>
        <v>43</v>
      </c>
      <c r="K625" s="9"/>
    </row>
    <row r="626" spans="1:11" x14ac:dyDescent="0.3">
      <c r="A626" s="9">
        <v>6001000018</v>
      </c>
      <c r="B626" s="9" t="s">
        <v>116</v>
      </c>
      <c r="C626" s="9">
        <v>1969</v>
      </c>
      <c r="D626" s="9" t="s">
        <v>118</v>
      </c>
      <c r="E626" s="9" t="s">
        <v>47</v>
      </c>
      <c r="F626" s="9"/>
      <c r="G626" s="10">
        <v>43884</v>
      </c>
      <c r="H626" s="10">
        <v>43918</v>
      </c>
      <c r="I626" s="9">
        <f t="shared" si="19"/>
        <v>34</v>
      </c>
      <c r="J626" s="38">
        <f t="shared" si="20"/>
        <v>51</v>
      </c>
      <c r="K626" s="9"/>
    </row>
    <row r="627" spans="1:11" x14ac:dyDescent="0.3">
      <c r="A627" s="9">
        <v>6001000019</v>
      </c>
      <c r="B627" s="9" t="s">
        <v>116</v>
      </c>
      <c r="C627" s="9">
        <v>1997</v>
      </c>
      <c r="D627" s="9" t="s">
        <v>118</v>
      </c>
      <c r="E627" s="9" t="s">
        <v>47</v>
      </c>
      <c r="F627" s="9"/>
      <c r="G627" s="10">
        <v>43884</v>
      </c>
      <c r="H627" s="10">
        <v>43907</v>
      </c>
      <c r="I627" s="9">
        <f t="shared" si="19"/>
        <v>23</v>
      </c>
      <c r="J627" s="38">
        <f t="shared" si="20"/>
        <v>23</v>
      </c>
      <c r="K627" s="9"/>
    </row>
    <row r="628" spans="1:11" x14ac:dyDescent="0.3">
      <c r="A628" s="9">
        <v>6001000020</v>
      </c>
      <c r="B628" s="9" t="s">
        <v>116</v>
      </c>
      <c r="C628" s="9">
        <v>1958</v>
      </c>
      <c r="D628" s="9" t="s">
        <v>118</v>
      </c>
      <c r="E628" s="9" t="s">
        <v>47</v>
      </c>
      <c r="F628" s="9"/>
      <c r="G628" s="10">
        <v>43884</v>
      </c>
      <c r="H628" s="10">
        <v>43923</v>
      </c>
      <c r="I628" s="9">
        <f t="shared" si="19"/>
        <v>39</v>
      </c>
      <c r="J628" s="38">
        <f t="shared" si="20"/>
        <v>62</v>
      </c>
      <c r="K628" s="9"/>
    </row>
    <row r="629" spans="1:11" x14ac:dyDescent="0.3">
      <c r="A629" s="9">
        <v>6001000021</v>
      </c>
      <c r="B629" s="9" t="s">
        <v>115</v>
      </c>
      <c r="C629" s="9">
        <v>1997</v>
      </c>
      <c r="D629" s="9" t="s">
        <v>118</v>
      </c>
      <c r="E629" s="9" t="s">
        <v>47</v>
      </c>
      <c r="F629" s="9"/>
      <c r="G629" s="10">
        <v>43884</v>
      </c>
      <c r="H629" s="10">
        <v>43915</v>
      </c>
      <c r="I629" s="9">
        <f t="shared" si="19"/>
        <v>31</v>
      </c>
      <c r="J629" s="38">
        <f t="shared" si="20"/>
        <v>23</v>
      </c>
      <c r="K629" s="9"/>
    </row>
    <row r="630" spans="1:11" x14ac:dyDescent="0.3">
      <c r="A630" s="9">
        <v>6001000022</v>
      </c>
      <c r="B630" s="9" t="s">
        <v>116</v>
      </c>
      <c r="C630" s="9">
        <v>1961</v>
      </c>
      <c r="D630" s="9" t="s">
        <v>118</v>
      </c>
      <c r="E630" s="9" t="s">
        <v>47</v>
      </c>
      <c r="F630" s="9"/>
      <c r="G630" s="10">
        <v>43884</v>
      </c>
      <c r="H630" s="10">
        <v>43900</v>
      </c>
      <c r="I630" s="9">
        <f t="shared" si="19"/>
        <v>16</v>
      </c>
      <c r="J630" s="38">
        <f t="shared" si="20"/>
        <v>59</v>
      </c>
      <c r="K630" s="9"/>
    </row>
    <row r="631" spans="1:11" x14ac:dyDescent="0.3">
      <c r="A631" s="9">
        <v>6001000023</v>
      </c>
      <c r="B631" s="9" t="s">
        <v>116</v>
      </c>
      <c r="C631" s="9">
        <v>1963</v>
      </c>
      <c r="D631" s="9" t="s">
        <v>118</v>
      </c>
      <c r="E631" s="9" t="s">
        <v>47</v>
      </c>
      <c r="F631" s="9"/>
      <c r="G631" s="10">
        <v>43884</v>
      </c>
      <c r="H631" s="10">
        <v>43903</v>
      </c>
      <c r="I631" s="9">
        <f t="shared" si="19"/>
        <v>19</v>
      </c>
      <c r="J631" s="38">
        <f t="shared" si="20"/>
        <v>57</v>
      </c>
      <c r="K631" s="9"/>
    </row>
    <row r="632" spans="1:11" x14ac:dyDescent="0.3">
      <c r="A632" s="9">
        <v>6001000024</v>
      </c>
      <c r="B632" s="9" t="s">
        <v>116</v>
      </c>
      <c r="C632" s="9">
        <v>1966</v>
      </c>
      <c r="D632" s="9" t="s">
        <v>118</v>
      </c>
      <c r="E632" s="9" t="s">
        <v>47</v>
      </c>
      <c r="F632" s="9"/>
      <c r="G632" s="10">
        <v>43885</v>
      </c>
      <c r="H632" s="10">
        <v>43923</v>
      </c>
      <c r="I632" s="9">
        <f t="shared" si="19"/>
        <v>38</v>
      </c>
      <c r="J632" s="38">
        <f t="shared" si="20"/>
        <v>54</v>
      </c>
      <c r="K632" s="9"/>
    </row>
    <row r="633" spans="1:11" x14ac:dyDescent="0.3">
      <c r="A633" s="9">
        <v>6001000025</v>
      </c>
      <c r="B633" s="9" t="s">
        <v>116</v>
      </c>
      <c r="C633" s="9">
        <v>1966</v>
      </c>
      <c r="D633" s="9" t="s">
        <v>118</v>
      </c>
      <c r="E633" s="9" t="s">
        <v>47</v>
      </c>
      <c r="F633" s="9"/>
      <c r="G633" s="10">
        <v>43885</v>
      </c>
      <c r="H633" s="10">
        <v>43896</v>
      </c>
      <c r="I633" s="9">
        <f t="shared" si="19"/>
        <v>11</v>
      </c>
      <c r="J633" s="38">
        <f t="shared" si="20"/>
        <v>54</v>
      </c>
      <c r="K633" s="9"/>
    </row>
    <row r="634" spans="1:11" x14ac:dyDescent="0.3">
      <c r="A634" s="9">
        <v>6001000026</v>
      </c>
      <c r="B634" s="9" t="s">
        <v>116</v>
      </c>
      <c r="C634" s="9">
        <v>1956</v>
      </c>
      <c r="D634" s="9" t="s">
        <v>118</v>
      </c>
      <c r="E634" s="9" t="s">
        <v>47</v>
      </c>
      <c r="F634" s="9"/>
      <c r="G634" s="10">
        <v>43885</v>
      </c>
      <c r="H634" s="10">
        <v>43916</v>
      </c>
      <c r="I634" s="9">
        <f t="shared" si="19"/>
        <v>31</v>
      </c>
      <c r="J634" s="38">
        <f t="shared" si="20"/>
        <v>64</v>
      </c>
      <c r="K634" s="9"/>
    </row>
    <row r="635" spans="1:11" x14ac:dyDescent="0.3">
      <c r="A635" s="9">
        <v>6001000027</v>
      </c>
      <c r="B635" s="9" t="s">
        <v>115</v>
      </c>
      <c r="C635" s="9">
        <v>1982</v>
      </c>
      <c r="D635" s="9" t="s">
        <v>118</v>
      </c>
      <c r="E635" s="9" t="s">
        <v>47</v>
      </c>
      <c r="F635" s="9"/>
      <c r="G635" s="10">
        <v>43885</v>
      </c>
      <c r="H635" s="10">
        <v>43912</v>
      </c>
      <c r="I635" s="9">
        <f t="shared" si="19"/>
        <v>27</v>
      </c>
      <c r="J635" s="38">
        <f t="shared" si="20"/>
        <v>38</v>
      </c>
      <c r="K635" s="9"/>
    </row>
    <row r="636" spans="1:11" x14ac:dyDescent="0.3">
      <c r="A636" s="9">
        <v>6001000028</v>
      </c>
      <c r="B636" s="9" t="s">
        <v>115</v>
      </c>
      <c r="C636" s="9">
        <v>1949</v>
      </c>
      <c r="D636" s="9" t="s">
        <v>118</v>
      </c>
      <c r="E636" s="9" t="s">
        <v>47</v>
      </c>
      <c r="F636" s="9"/>
      <c r="G636" s="10">
        <v>43885</v>
      </c>
      <c r="H636" s="10">
        <v>43936</v>
      </c>
      <c r="I636" s="9">
        <f t="shared" si="19"/>
        <v>51</v>
      </c>
      <c r="J636" s="38">
        <f t="shared" si="20"/>
        <v>71</v>
      </c>
      <c r="K636" s="9"/>
    </row>
    <row r="637" spans="1:11" x14ac:dyDescent="0.3">
      <c r="A637" s="9">
        <v>6001000029</v>
      </c>
      <c r="B637" s="9" t="s">
        <v>116</v>
      </c>
      <c r="C637" s="9">
        <v>1973</v>
      </c>
      <c r="D637" s="9" t="s">
        <v>118</v>
      </c>
      <c r="E637" s="9" t="s">
        <v>47</v>
      </c>
      <c r="F637" s="9"/>
      <c r="G637" s="10">
        <v>43885</v>
      </c>
      <c r="H637" s="10">
        <v>43920</v>
      </c>
      <c r="I637" s="9">
        <f t="shared" si="19"/>
        <v>35</v>
      </c>
      <c r="J637" s="38">
        <f t="shared" si="20"/>
        <v>47</v>
      </c>
      <c r="K637" s="9"/>
    </row>
    <row r="638" spans="1:11" x14ac:dyDescent="0.3">
      <c r="A638" s="9">
        <v>6001000030</v>
      </c>
      <c r="B638" s="9" t="s">
        <v>116</v>
      </c>
      <c r="C638" s="9">
        <v>1985</v>
      </c>
      <c r="D638" s="9" t="s">
        <v>118</v>
      </c>
      <c r="E638" s="9" t="s">
        <v>47</v>
      </c>
      <c r="F638" s="9"/>
      <c r="G638" s="10">
        <v>43885</v>
      </c>
      <c r="H638" s="10">
        <v>43910</v>
      </c>
      <c r="I638" s="9">
        <f t="shared" si="19"/>
        <v>25</v>
      </c>
      <c r="J638" s="38">
        <f t="shared" si="20"/>
        <v>35</v>
      </c>
      <c r="K638" s="9"/>
    </row>
    <row r="639" spans="1:11" x14ac:dyDescent="0.3">
      <c r="A639" s="9">
        <v>6001000031</v>
      </c>
      <c r="B639" s="9" t="s">
        <v>115</v>
      </c>
      <c r="C639" s="9">
        <v>2009</v>
      </c>
      <c r="D639" s="9" t="s">
        <v>118</v>
      </c>
      <c r="E639" s="9" t="s">
        <v>47</v>
      </c>
      <c r="F639" s="9"/>
      <c r="G639" s="10">
        <v>43885</v>
      </c>
      <c r="H639" s="10">
        <v>43909</v>
      </c>
      <c r="I639" s="9">
        <f t="shared" si="19"/>
        <v>24</v>
      </c>
      <c r="J639" s="38">
        <f t="shared" si="20"/>
        <v>11</v>
      </c>
      <c r="K639" s="9"/>
    </row>
    <row r="640" spans="1:11" x14ac:dyDescent="0.3">
      <c r="A640" s="9">
        <v>6001000032</v>
      </c>
      <c r="B640" s="9" t="s">
        <v>115</v>
      </c>
      <c r="C640" s="9">
        <v>1996</v>
      </c>
      <c r="D640" s="9" t="s">
        <v>118</v>
      </c>
      <c r="E640" s="9" t="s">
        <v>47</v>
      </c>
      <c r="F640" s="9"/>
      <c r="G640" s="10">
        <v>43885</v>
      </c>
      <c r="H640" s="10">
        <v>43910</v>
      </c>
      <c r="I640" s="9">
        <f t="shared" si="19"/>
        <v>25</v>
      </c>
      <c r="J640" s="38">
        <f t="shared" si="20"/>
        <v>24</v>
      </c>
      <c r="K640" s="9"/>
    </row>
    <row r="641" spans="1:11" x14ac:dyDescent="0.3">
      <c r="A641" s="9">
        <v>6001000033</v>
      </c>
      <c r="B641" s="9" t="s">
        <v>116</v>
      </c>
      <c r="C641" s="9">
        <v>1968</v>
      </c>
      <c r="D641" s="9" t="s">
        <v>118</v>
      </c>
      <c r="E641" s="9" t="s">
        <v>47</v>
      </c>
      <c r="F641" s="9"/>
      <c r="G641" s="10">
        <v>43885</v>
      </c>
      <c r="H641" s="10">
        <v>43903</v>
      </c>
      <c r="I641" s="9">
        <f t="shared" si="19"/>
        <v>18</v>
      </c>
      <c r="J641" s="38">
        <f t="shared" si="20"/>
        <v>52</v>
      </c>
      <c r="K641" s="9"/>
    </row>
    <row r="642" spans="1:11" x14ac:dyDescent="0.3">
      <c r="A642" s="9">
        <v>6001000034</v>
      </c>
      <c r="B642" s="9" t="s">
        <v>116</v>
      </c>
      <c r="C642" s="9">
        <v>1955</v>
      </c>
      <c r="D642" s="9" t="s">
        <v>118</v>
      </c>
      <c r="E642" s="9" t="s">
        <v>47</v>
      </c>
      <c r="F642" s="9"/>
      <c r="G642" s="10">
        <v>43885</v>
      </c>
      <c r="H642" s="10">
        <v>43916</v>
      </c>
      <c r="I642" s="9">
        <f t="shared" si="19"/>
        <v>31</v>
      </c>
      <c r="J642" s="38">
        <f t="shared" si="20"/>
        <v>65</v>
      </c>
      <c r="K642" s="9"/>
    </row>
    <row r="643" spans="1:11" x14ac:dyDescent="0.3">
      <c r="A643" s="9">
        <v>6001000036</v>
      </c>
      <c r="B643" s="9" t="s">
        <v>116</v>
      </c>
      <c r="C643" s="9">
        <v>1996</v>
      </c>
      <c r="D643" s="9" t="s">
        <v>118</v>
      </c>
      <c r="E643" s="9" t="s">
        <v>47</v>
      </c>
      <c r="F643" s="9"/>
      <c r="G643" s="10">
        <v>43886</v>
      </c>
      <c r="H643" s="10">
        <v>43919</v>
      </c>
      <c r="I643" s="9">
        <f t="shared" ref="I643:I706" si="21">_xlfn.DAYS(H643,G643)</f>
        <v>33</v>
      </c>
      <c r="J643" s="38">
        <f t="shared" ref="J643:J706" si="22">IF(C643="","",_xlfn.NUMBERVALUE(2020-C643))</f>
        <v>24</v>
      </c>
      <c r="K643" s="9"/>
    </row>
    <row r="644" spans="1:11" x14ac:dyDescent="0.3">
      <c r="A644" s="9">
        <v>6001000037</v>
      </c>
      <c r="B644" s="9" t="s">
        <v>116</v>
      </c>
      <c r="C644" s="9">
        <v>1997</v>
      </c>
      <c r="D644" s="9" t="s">
        <v>118</v>
      </c>
      <c r="E644" s="9" t="s">
        <v>47</v>
      </c>
      <c r="F644" s="9"/>
      <c r="G644" s="10">
        <v>43886</v>
      </c>
      <c r="H644" s="10">
        <v>43909</v>
      </c>
      <c r="I644" s="9">
        <f t="shared" si="21"/>
        <v>23</v>
      </c>
      <c r="J644" s="38">
        <f t="shared" si="22"/>
        <v>23</v>
      </c>
      <c r="K644" s="9"/>
    </row>
    <row r="645" spans="1:11" x14ac:dyDescent="0.3">
      <c r="A645" s="9">
        <v>6001000038</v>
      </c>
      <c r="B645" s="9" t="s">
        <v>116</v>
      </c>
      <c r="C645" s="9">
        <v>1962</v>
      </c>
      <c r="D645" s="9" t="s">
        <v>118</v>
      </c>
      <c r="E645" s="9" t="s">
        <v>47</v>
      </c>
      <c r="F645" s="9"/>
      <c r="G645" s="10">
        <v>43886</v>
      </c>
      <c r="H645" s="10">
        <v>43910</v>
      </c>
      <c r="I645" s="9">
        <f t="shared" si="21"/>
        <v>24</v>
      </c>
      <c r="J645" s="38">
        <f t="shared" si="22"/>
        <v>58</v>
      </c>
      <c r="K645" s="9"/>
    </row>
    <row r="646" spans="1:11" x14ac:dyDescent="0.3">
      <c r="A646" s="9">
        <v>6001000039</v>
      </c>
      <c r="B646" s="9" t="s">
        <v>116</v>
      </c>
      <c r="C646" s="9">
        <v>1960</v>
      </c>
      <c r="D646" s="9" t="s">
        <v>118</v>
      </c>
      <c r="E646" s="9" t="s">
        <v>47</v>
      </c>
      <c r="F646" s="9"/>
      <c r="G646" s="10">
        <v>43886</v>
      </c>
      <c r="H646" s="10">
        <v>43910</v>
      </c>
      <c r="I646" s="9">
        <f t="shared" si="21"/>
        <v>24</v>
      </c>
      <c r="J646" s="38">
        <f t="shared" si="22"/>
        <v>60</v>
      </c>
      <c r="K646" s="9"/>
    </row>
    <row r="647" spans="1:11" x14ac:dyDescent="0.3">
      <c r="A647" s="9">
        <v>6001000040</v>
      </c>
      <c r="B647" s="9" t="s">
        <v>116</v>
      </c>
      <c r="C647" s="9">
        <v>1993</v>
      </c>
      <c r="D647" s="9" t="s">
        <v>118</v>
      </c>
      <c r="E647" s="9" t="s">
        <v>47</v>
      </c>
      <c r="F647" s="9"/>
      <c r="G647" s="10">
        <v>43886</v>
      </c>
      <c r="H647" s="10">
        <v>43909</v>
      </c>
      <c r="I647" s="9">
        <f t="shared" si="21"/>
        <v>23</v>
      </c>
      <c r="J647" s="38">
        <f t="shared" si="22"/>
        <v>27</v>
      </c>
      <c r="K647" s="9"/>
    </row>
    <row r="648" spans="1:11" x14ac:dyDescent="0.3">
      <c r="A648" s="9">
        <v>6001000041</v>
      </c>
      <c r="B648" s="9" t="s">
        <v>116</v>
      </c>
      <c r="C648" s="9">
        <v>1959</v>
      </c>
      <c r="D648" s="9" t="s">
        <v>118</v>
      </c>
      <c r="E648" s="9" t="s">
        <v>47</v>
      </c>
      <c r="F648" s="9"/>
      <c r="G648" s="10">
        <v>43886</v>
      </c>
      <c r="H648" s="10">
        <v>43911</v>
      </c>
      <c r="I648" s="9">
        <f t="shared" si="21"/>
        <v>25</v>
      </c>
      <c r="J648" s="38">
        <f t="shared" si="22"/>
        <v>61</v>
      </c>
      <c r="K648" s="9"/>
    </row>
    <row r="649" spans="1:11" x14ac:dyDescent="0.3">
      <c r="A649" s="9">
        <v>6001000042</v>
      </c>
      <c r="B649" s="9" t="s">
        <v>115</v>
      </c>
      <c r="C649" s="9">
        <v>1964</v>
      </c>
      <c r="D649" s="9" t="s">
        <v>118</v>
      </c>
      <c r="E649" s="9" t="s">
        <v>47</v>
      </c>
      <c r="F649" s="9"/>
      <c r="G649" s="10">
        <v>43886</v>
      </c>
      <c r="H649" s="10">
        <v>43909</v>
      </c>
      <c r="I649" s="9">
        <f t="shared" si="21"/>
        <v>23</v>
      </c>
      <c r="J649" s="38">
        <f t="shared" si="22"/>
        <v>56</v>
      </c>
      <c r="K649" s="9"/>
    </row>
    <row r="650" spans="1:11" x14ac:dyDescent="0.3">
      <c r="A650" s="9">
        <v>6001000043</v>
      </c>
      <c r="B650" s="9" t="s">
        <v>116</v>
      </c>
      <c r="C650" s="9">
        <v>1968</v>
      </c>
      <c r="D650" s="9" t="s">
        <v>118</v>
      </c>
      <c r="E650" s="9" t="s">
        <v>47</v>
      </c>
      <c r="F650" s="9"/>
      <c r="G650" s="10">
        <v>43886</v>
      </c>
      <c r="H650" s="10">
        <v>43900</v>
      </c>
      <c r="I650" s="9">
        <f t="shared" si="21"/>
        <v>14</v>
      </c>
      <c r="J650" s="38">
        <f t="shared" si="22"/>
        <v>52</v>
      </c>
      <c r="K650" s="9"/>
    </row>
    <row r="651" spans="1:11" x14ac:dyDescent="0.3">
      <c r="A651" s="9">
        <v>6001000044</v>
      </c>
      <c r="B651" s="9" t="s">
        <v>116</v>
      </c>
      <c r="C651" s="9">
        <v>1954</v>
      </c>
      <c r="D651" s="9" t="s">
        <v>118</v>
      </c>
      <c r="E651" s="9" t="s">
        <v>47</v>
      </c>
      <c r="F651" s="9"/>
      <c r="G651" s="10">
        <v>43886</v>
      </c>
      <c r="H651" s="10">
        <v>43919</v>
      </c>
      <c r="I651" s="9">
        <f t="shared" si="21"/>
        <v>33</v>
      </c>
      <c r="J651" s="38">
        <f t="shared" si="22"/>
        <v>66</v>
      </c>
      <c r="K651" s="9"/>
    </row>
    <row r="652" spans="1:11" x14ac:dyDescent="0.3">
      <c r="A652" s="9">
        <v>6001000045</v>
      </c>
      <c r="B652" s="9" t="s">
        <v>115</v>
      </c>
      <c r="C652" s="9">
        <v>1938</v>
      </c>
      <c r="D652" s="9" t="s">
        <v>118</v>
      </c>
      <c r="E652" s="9" t="s">
        <v>47</v>
      </c>
      <c r="F652" s="9"/>
      <c r="G652" s="10">
        <v>43886</v>
      </c>
      <c r="H652" s="10">
        <v>43903</v>
      </c>
      <c r="I652" s="9">
        <f t="shared" si="21"/>
        <v>17</v>
      </c>
      <c r="J652" s="38">
        <f t="shared" si="22"/>
        <v>82</v>
      </c>
      <c r="K652" s="9"/>
    </row>
    <row r="653" spans="1:11" x14ac:dyDescent="0.3">
      <c r="A653" s="9">
        <v>6001000046</v>
      </c>
      <c r="B653" s="9" t="s">
        <v>115</v>
      </c>
      <c r="C653" s="9">
        <v>1956</v>
      </c>
      <c r="D653" s="9" t="s">
        <v>118</v>
      </c>
      <c r="E653" s="9" t="s">
        <v>47</v>
      </c>
      <c r="F653" s="9"/>
      <c r="G653" s="10">
        <v>43887</v>
      </c>
      <c r="H653" s="10">
        <v>43920</v>
      </c>
      <c r="I653" s="9">
        <f t="shared" si="21"/>
        <v>33</v>
      </c>
      <c r="J653" s="38">
        <f t="shared" si="22"/>
        <v>64</v>
      </c>
      <c r="K653" s="9"/>
    </row>
    <row r="654" spans="1:11" x14ac:dyDescent="0.3">
      <c r="A654" s="9">
        <v>6001000047</v>
      </c>
      <c r="B654" s="9" t="s">
        <v>116</v>
      </c>
      <c r="C654" s="9">
        <v>1975</v>
      </c>
      <c r="D654" s="9" t="s">
        <v>118</v>
      </c>
      <c r="E654" s="9" t="s">
        <v>47</v>
      </c>
      <c r="F654" s="9"/>
      <c r="G654" s="10">
        <v>43887</v>
      </c>
      <c r="H654" s="10">
        <v>43911</v>
      </c>
      <c r="I654" s="9">
        <f t="shared" si="21"/>
        <v>24</v>
      </c>
      <c r="J654" s="38">
        <f t="shared" si="22"/>
        <v>45</v>
      </c>
      <c r="K654" s="9"/>
    </row>
    <row r="655" spans="1:11" x14ac:dyDescent="0.3">
      <c r="A655" s="9">
        <v>6001000048</v>
      </c>
      <c r="B655" s="9" t="s">
        <v>116</v>
      </c>
      <c r="C655" s="9">
        <v>2011</v>
      </c>
      <c r="D655" s="9" t="s">
        <v>118</v>
      </c>
      <c r="E655" s="9" t="s">
        <v>47</v>
      </c>
      <c r="F655" s="9"/>
      <c r="G655" s="10">
        <v>43887</v>
      </c>
      <c r="H655" s="10">
        <v>43918</v>
      </c>
      <c r="I655" s="9">
        <f t="shared" si="21"/>
        <v>31</v>
      </c>
      <c r="J655" s="38">
        <f t="shared" si="22"/>
        <v>9</v>
      </c>
      <c r="K655" s="9"/>
    </row>
    <row r="656" spans="1:11" x14ac:dyDescent="0.3">
      <c r="A656" s="9">
        <v>6001000049</v>
      </c>
      <c r="B656" s="9" t="s">
        <v>115</v>
      </c>
      <c r="C656" s="9">
        <v>1999</v>
      </c>
      <c r="D656" s="9" t="s">
        <v>118</v>
      </c>
      <c r="E656" s="9" t="s">
        <v>47</v>
      </c>
      <c r="F656" s="9"/>
      <c r="G656" s="10">
        <v>43887</v>
      </c>
      <c r="H656" s="10">
        <v>43915</v>
      </c>
      <c r="I656" s="9">
        <f t="shared" si="21"/>
        <v>28</v>
      </c>
      <c r="J656" s="38">
        <f t="shared" si="22"/>
        <v>21</v>
      </c>
      <c r="K656" s="9"/>
    </row>
    <row r="657" spans="1:11" x14ac:dyDescent="0.3">
      <c r="A657" s="9">
        <v>6001000050</v>
      </c>
      <c r="B657" s="9" t="s">
        <v>115</v>
      </c>
      <c r="C657" s="9">
        <v>1977</v>
      </c>
      <c r="D657" s="9" t="s">
        <v>118</v>
      </c>
      <c r="E657" s="9" t="s">
        <v>47</v>
      </c>
      <c r="F657" s="9"/>
      <c r="G657" s="10">
        <v>43887</v>
      </c>
      <c r="H657" s="10">
        <v>43910</v>
      </c>
      <c r="I657" s="9">
        <f t="shared" si="21"/>
        <v>23</v>
      </c>
      <c r="J657" s="38">
        <f t="shared" si="22"/>
        <v>43</v>
      </c>
      <c r="K657" s="9"/>
    </row>
    <row r="658" spans="1:11" x14ac:dyDescent="0.3">
      <c r="A658" s="9">
        <v>6001000051</v>
      </c>
      <c r="B658" s="9" t="s">
        <v>115</v>
      </c>
      <c r="C658" s="9">
        <v>2002</v>
      </c>
      <c r="D658" s="9" t="s">
        <v>118</v>
      </c>
      <c r="E658" s="9" t="s">
        <v>47</v>
      </c>
      <c r="F658" s="9"/>
      <c r="G658" s="10">
        <v>43887</v>
      </c>
      <c r="H658" s="10">
        <v>43903</v>
      </c>
      <c r="I658" s="9">
        <f t="shared" si="21"/>
        <v>16</v>
      </c>
      <c r="J658" s="38">
        <f t="shared" si="22"/>
        <v>18</v>
      </c>
      <c r="K658" s="9"/>
    </row>
    <row r="659" spans="1:11" x14ac:dyDescent="0.3">
      <c r="A659" s="9">
        <v>6001000052</v>
      </c>
      <c r="B659" s="9" t="s">
        <v>116</v>
      </c>
      <c r="C659" s="9">
        <v>1989</v>
      </c>
      <c r="D659" s="9" t="s">
        <v>118</v>
      </c>
      <c r="E659" s="9" t="s">
        <v>47</v>
      </c>
      <c r="F659" s="9"/>
      <c r="G659" s="10">
        <v>43887</v>
      </c>
      <c r="H659" s="10">
        <v>43895</v>
      </c>
      <c r="I659" s="9">
        <f t="shared" si="21"/>
        <v>8</v>
      </c>
      <c r="J659" s="38">
        <f t="shared" si="22"/>
        <v>31</v>
      </c>
      <c r="K659" s="9"/>
    </row>
    <row r="660" spans="1:11" x14ac:dyDescent="0.3">
      <c r="A660" s="9">
        <v>6001000053</v>
      </c>
      <c r="B660" s="9" t="s">
        <v>116</v>
      </c>
      <c r="C660" s="9">
        <v>2004</v>
      </c>
      <c r="D660" s="9" t="s">
        <v>118</v>
      </c>
      <c r="E660" s="9" t="s">
        <v>47</v>
      </c>
      <c r="F660" s="9"/>
      <c r="G660" s="10">
        <v>43887</v>
      </c>
      <c r="H660" s="10">
        <v>43906</v>
      </c>
      <c r="I660" s="9">
        <f t="shared" si="21"/>
        <v>19</v>
      </c>
      <c r="J660" s="38">
        <f t="shared" si="22"/>
        <v>16</v>
      </c>
      <c r="K660" s="9"/>
    </row>
    <row r="661" spans="1:11" x14ac:dyDescent="0.3">
      <c r="A661" s="9">
        <v>6001000054</v>
      </c>
      <c r="B661" s="9" t="s">
        <v>116</v>
      </c>
      <c r="C661" s="9">
        <v>1948</v>
      </c>
      <c r="D661" s="9" t="s">
        <v>118</v>
      </c>
      <c r="E661" s="9" t="s">
        <v>47</v>
      </c>
      <c r="F661" s="9"/>
      <c r="G661" s="10">
        <v>43887</v>
      </c>
      <c r="H661" s="10">
        <v>43904</v>
      </c>
      <c r="I661" s="9">
        <f t="shared" si="21"/>
        <v>17</v>
      </c>
      <c r="J661" s="38">
        <f t="shared" si="22"/>
        <v>72</v>
      </c>
      <c r="K661" s="9"/>
    </row>
    <row r="662" spans="1:11" x14ac:dyDescent="0.3">
      <c r="A662" s="9">
        <v>6001000055</v>
      </c>
      <c r="B662" s="9" t="s">
        <v>115</v>
      </c>
      <c r="C662" s="9">
        <v>1994</v>
      </c>
      <c r="D662" s="9" t="s">
        <v>118</v>
      </c>
      <c r="E662" s="9" t="s">
        <v>47</v>
      </c>
      <c r="F662" s="9"/>
      <c r="G662" s="10">
        <v>43887</v>
      </c>
      <c r="H662" s="10">
        <v>43909</v>
      </c>
      <c r="I662" s="9">
        <f t="shared" si="21"/>
        <v>22</v>
      </c>
      <c r="J662" s="38">
        <f t="shared" si="22"/>
        <v>26</v>
      </c>
      <c r="K662" s="9"/>
    </row>
    <row r="663" spans="1:11" x14ac:dyDescent="0.3">
      <c r="A663" s="9">
        <v>6001000056</v>
      </c>
      <c r="B663" s="9" t="s">
        <v>116</v>
      </c>
      <c r="C663" s="9">
        <v>1967</v>
      </c>
      <c r="D663" s="9" t="s">
        <v>118</v>
      </c>
      <c r="E663" s="9" t="s">
        <v>47</v>
      </c>
      <c r="F663" s="9"/>
      <c r="G663" s="10">
        <v>43887</v>
      </c>
      <c r="H663" s="10">
        <v>43911</v>
      </c>
      <c r="I663" s="9">
        <f t="shared" si="21"/>
        <v>24</v>
      </c>
      <c r="J663" s="38">
        <f t="shared" si="22"/>
        <v>53</v>
      </c>
      <c r="K663" s="9"/>
    </row>
    <row r="664" spans="1:11" x14ac:dyDescent="0.3">
      <c r="A664" s="9">
        <v>6001000057</v>
      </c>
      <c r="B664" s="9" t="s">
        <v>116</v>
      </c>
      <c r="C664" s="9">
        <v>1967</v>
      </c>
      <c r="D664" s="9" t="s">
        <v>118</v>
      </c>
      <c r="E664" s="9" t="s">
        <v>47</v>
      </c>
      <c r="F664" s="9"/>
      <c r="G664" s="10">
        <v>43887</v>
      </c>
      <c r="H664" s="10">
        <v>43909</v>
      </c>
      <c r="I664" s="9">
        <f t="shared" si="21"/>
        <v>22</v>
      </c>
      <c r="J664" s="38">
        <f t="shared" si="22"/>
        <v>53</v>
      </c>
      <c r="K664" s="9"/>
    </row>
    <row r="665" spans="1:11" x14ac:dyDescent="0.3">
      <c r="A665" s="9">
        <v>6001000058</v>
      </c>
      <c r="B665" s="9" t="s">
        <v>115</v>
      </c>
      <c r="C665" s="9">
        <v>1997</v>
      </c>
      <c r="D665" s="9" t="s">
        <v>118</v>
      </c>
      <c r="E665" s="9" t="s">
        <v>47</v>
      </c>
      <c r="F665" s="9"/>
      <c r="G665" s="10">
        <v>43887</v>
      </c>
      <c r="H665" s="10">
        <v>43912</v>
      </c>
      <c r="I665" s="9">
        <f t="shared" si="21"/>
        <v>25</v>
      </c>
      <c r="J665" s="38">
        <f t="shared" si="22"/>
        <v>23</v>
      </c>
      <c r="K665" s="9"/>
    </row>
    <row r="666" spans="1:11" x14ac:dyDescent="0.3">
      <c r="A666" s="9">
        <v>6001000059</v>
      </c>
      <c r="B666" s="9" t="s">
        <v>116</v>
      </c>
      <c r="C666" s="9">
        <v>1969</v>
      </c>
      <c r="D666" s="9" t="s">
        <v>118</v>
      </c>
      <c r="E666" s="9" t="s">
        <v>47</v>
      </c>
      <c r="F666" s="9"/>
      <c r="G666" s="10">
        <v>43887</v>
      </c>
      <c r="H666" s="10">
        <v>43909</v>
      </c>
      <c r="I666" s="9">
        <f t="shared" si="21"/>
        <v>22</v>
      </c>
      <c r="J666" s="38">
        <f t="shared" si="22"/>
        <v>51</v>
      </c>
      <c r="K666" s="9"/>
    </row>
    <row r="667" spans="1:11" x14ac:dyDescent="0.3">
      <c r="A667" s="9">
        <v>6001000060</v>
      </c>
      <c r="B667" s="9" t="s">
        <v>116</v>
      </c>
      <c r="C667" s="9">
        <v>1969</v>
      </c>
      <c r="D667" s="9" t="s">
        <v>118</v>
      </c>
      <c r="E667" s="9" t="s">
        <v>47</v>
      </c>
      <c r="F667" s="9"/>
      <c r="G667" s="10">
        <v>43887</v>
      </c>
      <c r="H667" s="10">
        <v>43913</v>
      </c>
      <c r="I667" s="9">
        <f t="shared" si="21"/>
        <v>26</v>
      </c>
      <c r="J667" s="38">
        <f t="shared" si="22"/>
        <v>51</v>
      </c>
      <c r="K667" s="9"/>
    </row>
    <row r="668" spans="1:11" x14ac:dyDescent="0.3">
      <c r="A668" s="9">
        <v>6001000061</v>
      </c>
      <c r="B668" s="9" t="s">
        <v>115</v>
      </c>
      <c r="C668" s="9">
        <v>1991</v>
      </c>
      <c r="D668" s="9" t="s">
        <v>118</v>
      </c>
      <c r="E668" s="9" t="s">
        <v>47</v>
      </c>
      <c r="F668" s="9"/>
      <c r="G668" s="10">
        <v>43887</v>
      </c>
      <c r="H668" s="10">
        <v>43932</v>
      </c>
      <c r="I668" s="9">
        <f t="shared" si="21"/>
        <v>45</v>
      </c>
      <c r="J668" s="38">
        <f t="shared" si="22"/>
        <v>29</v>
      </c>
      <c r="K668" s="9"/>
    </row>
    <row r="669" spans="1:11" x14ac:dyDescent="0.3">
      <c r="A669" s="9">
        <v>6001000063</v>
      </c>
      <c r="B669" s="9" t="s">
        <v>116</v>
      </c>
      <c r="C669" s="9">
        <v>1956</v>
      </c>
      <c r="D669" s="9" t="s">
        <v>118</v>
      </c>
      <c r="E669" s="9" t="s">
        <v>47</v>
      </c>
      <c r="F669" s="9"/>
      <c r="G669" s="10">
        <v>43887</v>
      </c>
      <c r="H669" s="10">
        <v>43922</v>
      </c>
      <c r="I669" s="9">
        <f t="shared" si="21"/>
        <v>35</v>
      </c>
      <c r="J669" s="38">
        <f t="shared" si="22"/>
        <v>64</v>
      </c>
      <c r="K669" s="9"/>
    </row>
    <row r="670" spans="1:11" x14ac:dyDescent="0.3">
      <c r="A670" s="9">
        <v>6001000064</v>
      </c>
      <c r="B670" s="9" t="s">
        <v>116</v>
      </c>
      <c r="C670" s="9">
        <v>1970</v>
      </c>
      <c r="D670" s="9" t="s">
        <v>118</v>
      </c>
      <c r="E670" s="9" t="s">
        <v>47</v>
      </c>
      <c r="F670" s="9"/>
      <c r="G670" s="10">
        <v>43887</v>
      </c>
      <c r="H670" s="10">
        <v>43914</v>
      </c>
      <c r="I670" s="9">
        <f t="shared" si="21"/>
        <v>27</v>
      </c>
      <c r="J670" s="38">
        <f t="shared" si="22"/>
        <v>50</v>
      </c>
      <c r="K670" s="9"/>
    </row>
    <row r="671" spans="1:11" x14ac:dyDescent="0.3">
      <c r="A671" s="9">
        <v>6001000065</v>
      </c>
      <c r="B671" s="9" t="s">
        <v>116</v>
      </c>
      <c r="C671" s="9">
        <v>1960</v>
      </c>
      <c r="D671" s="9" t="s">
        <v>118</v>
      </c>
      <c r="E671" s="9" t="s">
        <v>47</v>
      </c>
      <c r="F671" s="9"/>
      <c r="G671" s="10">
        <v>43887</v>
      </c>
      <c r="H671" s="10">
        <v>43913</v>
      </c>
      <c r="I671" s="9">
        <f t="shared" si="21"/>
        <v>26</v>
      </c>
      <c r="J671" s="38">
        <f t="shared" si="22"/>
        <v>60</v>
      </c>
      <c r="K671" s="9"/>
    </row>
    <row r="672" spans="1:11" x14ac:dyDescent="0.3">
      <c r="A672" s="9">
        <v>6001000066</v>
      </c>
      <c r="B672" s="9" t="s">
        <v>116</v>
      </c>
      <c r="C672" s="9">
        <v>1963</v>
      </c>
      <c r="D672" s="9" t="s">
        <v>118</v>
      </c>
      <c r="E672" s="9" t="s">
        <v>47</v>
      </c>
      <c r="F672" s="9"/>
      <c r="G672" s="10">
        <v>43887</v>
      </c>
      <c r="H672" s="10">
        <v>43916</v>
      </c>
      <c r="I672" s="9">
        <f t="shared" si="21"/>
        <v>29</v>
      </c>
      <c r="J672" s="38">
        <f t="shared" si="22"/>
        <v>57</v>
      </c>
      <c r="K672" s="9"/>
    </row>
    <row r="673" spans="1:11" x14ac:dyDescent="0.3">
      <c r="A673" s="9">
        <v>6001000067</v>
      </c>
      <c r="B673" s="9" t="s">
        <v>116</v>
      </c>
      <c r="C673" s="9">
        <v>1958</v>
      </c>
      <c r="D673" s="9" t="s">
        <v>118</v>
      </c>
      <c r="E673" s="9" t="s">
        <v>47</v>
      </c>
      <c r="F673" s="9"/>
      <c r="G673" s="10">
        <v>43887</v>
      </c>
      <c r="H673" s="10">
        <v>43910</v>
      </c>
      <c r="I673" s="9">
        <f t="shared" si="21"/>
        <v>23</v>
      </c>
      <c r="J673" s="38">
        <f t="shared" si="22"/>
        <v>62</v>
      </c>
      <c r="K673" s="9"/>
    </row>
    <row r="674" spans="1:11" x14ac:dyDescent="0.3">
      <c r="A674" s="9">
        <v>6001000069</v>
      </c>
      <c r="B674" s="9" t="s">
        <v>116</v>
      </c>
      <c r="C674" s="9">
        <v>1964</v>
      </c>
      <c r="D674" s="9" t="s">
        <v>118</v>
      </c>
      <c r="E674" s="9" t="s">
        <v>47</v>
      </c>
      <c r="F674" s="9"/>
      <c r="G674" s="10">
        <v>43887</v>
      </c>
      <c r="H674" s="10">
        <v>43913</v>
      </c>
      <c r="I674" s="9">
        <f t="shared" si="21"/>
        <v>26</v>
      </c>
      <c r="J674" s="38">
        <f t="shared" si="22"/>
        <v>56</v>
      </c>
      <c r="K674" s="9"/>
    </row>
    <row r="675" spans="1:11" x14ac:dyDescent="0.3">
      <c r="A675" s="9">
        <v>6001000070</v>
      </c>
      <c r="B675" s="9" t="s">
        <v>115</v>
      </c>
      <c r="C675" s="9">
        <v>1995</v>
      </c>
      <c r="D675" s="9" t="s">
        <v>118</v>
      </c>
      <c r="E675" s="9" t="s">
        <v>47</v>
      </c>
      <c r="F675" s="9"/>
      <c r="G675" s="10">
        <v>43887</v>
      </c>
      <c r="H675" s="10">
        <v>43910</v>
      </c>
      <c r="I675" s="9">
        <f t="shared" si="21"/>
        <v>23</v>
      </c>
      <c r="J675" s="38">
        <f t="shared" si="22"/>
        <v>25</v>
      </c>
      <c r="K675" s="9"/>
    </row>
    <row r="676" spans="1:11" x14ac:dyDescent="0.3">
      <c r="A676" s="9">
        <v>6001000071</v>
      </c>
      <c r="B676" s="9" t="s">
        <v>116</v>
      </c>
      <c r="C676" s="9">
        <v>1962</v>
      </c>
      <c r="D676" s="9" t="s">
        <v>118</v>
      </c>
      <c r="E676" s="9" t="s">
        <v>47</v>
      </c>
      <c r="F676" s="9"/>
      <c r="G676" s="10">
        <v>43887</v>
      </c>
      <c r="H676" s="10">
        <v>43911</v>
      </c>
      <c r="I676" s="9">
        <f t="shared" si="21"/>
        <v>24</v>
      </c>
      <c r="J676" s="38">
        <f t="shared" si="22"/>
        <v>58</v>
      </c>
      <c r="K676" s="9"/>
    </row>
    <row r="677" spans="1:11" x14ac:dyDescent="0.3">
      <c r="A677" s="9">
        <v>6001000073</v>
      </c>
      <c r="B677" s="9" t="s">
        <v>116</v>
      </c>
      <c r="C677" s="9">
        <v>1969</v>
      </c>
      <c r="D677" s="9" t="s">
        <v>118</v>
      </c>
      <c r="E677" s="9" t="s">
        <v>47</v>
      </c>
      <c r="F677" s="9"/>
      <c r="G677" s="10">
        <v>43887</v>
      </c>
      <c r="H677" s="10">
        <v>43901</v>
      </c>
      <c r="I677" s="9">
        <f t="shared" si="21"/>
        <v>14</v>
      </c>
      <c r="J677" s="38">
        <f t="shared" si="22"/>
        <v>51</v>
      </c>
      <c r="K677" s="9"/>
    </row>
    <row r="678" spans="1:11" x14ac:dyDescent="0.3">
      <c r="A678" s="9">
        <v>6001000074</v>
      </c>
      <c r="B678" s="9" t="s">
        <v>116</v>
      </c>
      <c r="C678" s="9">
        <v>1981</v>
      </c>
      <c r="D678" s="9" t="s">
        <v>118</v>
      </c>
      <c r="E678" s="9" t="s">
        <v>47</v>
      </c>
      <c r="F678" s="9"/>
      <c r="G678" s="10">
        <v>43887</v>
      </c>
      <c r="H678" s="10">
        <v>43910</v>
      </c>
      <c r="I678" s="9">
        <f t="shared" si="21"/>
        <v>23</v>
      </c>
      <c r="J678" s="38">
        <f t="shared" si="22"/>
        <v>39</v>
      </c>
      <c r="K678" s="9"/>
    </row>
    <row r="679" spans="1:11" x14ac:dyDescent="0.3">
      <c r="A679" s="9">
        <v>6001000075</v>
      </c>
      <c r="B679" s="9" t="s">
        <v>116</v>
      </c>
      <c r="C679" s="9">
        <v>1997</v>
      </c>
      <c r="D679" s="9" t="s">
        <v>118</v>
      </c>
      <c r="E679" s="9" t="s">
        <v>47</v>
      </c>
      <c r="F679" s="9"/>
      <c r="G679" s="10">
        <v>43887</v>
      </c>
      <c r="H679" s="10">
        <v>43896</v>
      </c>
      <c r="I679" s="9">
        <f t="shared" si="21"/>
        <v>9</v>
      </c>
      <c r="J679" s="38">
        <f t="shared" si="22"/>
        <v>23</v>
      </c>
      <c r="K679" s="9"/>
    </row>
    <row r="680" spans="1:11" x14ac:dyDescent="0.3">
      <c r="A680" s="9">
        <v>6001000076</v>
      </c>
      <c r="B680" s="9" t="s">
        <v>115</v>
      </c>
      <c r="C680" s="9">
        <v>1997</v>
      </c>
      <c r="D680" s="9" t="s">
        <v>118</v>
      </c>
      <c r="E680" s="9" t="s">
        <v>47</v>
      </c>
      <c r="F680" s="9"/>
      <c r="G680" s="10">
        <v>43887</v>
      </c>
      <c r="H680" s="10">
        <v>43912</v>
      </c>
      <c r="I680" s="9">
        <f t="shared" si="21"/>
        <v>25</v>
      </c>
      <c r="J680" s="38">
        <f t="shared" si="22"/>
        <v>23</v>
      </c>
      <c r="K680" s="9"/>
    </row>
    <row r="681" spans="1:11" x14ac:dyDescent="0.3">
      <c r="A681" s="9">
        <v>6001000077</v>
      </c>
      <c r="B681" s="9" t="s">
        <v>115</v>
      </c>
      <c r="C681" s="9">
        <v>1997</v>
      </c>
      <c r="D681" s="9" t="s">
        <v>118</v>
      </c>
      <c r="E681" s="9" t="s">
        <v>47</v>
      </c>
      <c r="F681" s="9"/>
      <c r="G681" s="10">
        <v>43887</v>
      </c>
      <c r="H681" s="10">
        <v>43911</v>
      </c>
      <c r="I681" s="9">
        <f t="shared" si="21"/>
        <v>24</v>
      </c>
      <c r="J681" s="38">
        <f t="shared" si="22"/>
        <v>23</v>
      </c>
      <c r="K681" s="9"/>
    </row>
    <row r="682" spans="1:11" x14ac:dyDescent="0.3">
      <c r="A682" s="9">
        <v>6001000078</v>
      </c>
      <c r="B682" s="9" t="s">
        <v>115</v>
      </c>
      <c r="C682" s="9">
        <v>1988</v>
      </c>
      <c r="D682" s="9" t="s">
        <v>118</v>
      </c>
      <c r="E682" s="9" t="s">
        <v>47</v>
      </c>
      <c r="F682" s="9"/>
      <c r="G682" s="10">
        <v>43887</v>
      </c>
      <c r="H682" s="10">
        <v>43911</v>
      </c>
      <c r="I682" s="9">
        <f t="shared" si="21"/>
        <v>24</v>
      </c>
      <c r="J682" s="38">
        <f t="shared" si="22"/>
        <v>32</v>
      </c>
      <c r="K682" s="9"/>
    </row>
    <row r="683" spans="1:11" x14ac:dyDescent="0.3">
      <c r="A683" s="9">
        <v>6001000079</v>
      </c>
      <c r="B683" s="9" t="s">
        <v>116</v>
      </c>
      <c r="C683" s="9">
        <v>1981</v>
      </c>
      <c r="D683" s="9" t="s">
        <v>118</v>
      </c>
      <c r="E683" s="9" t="s">
        <v>47</v>
      </c>
      <c r="F683" s="9"/>
      <c r="G683" s="10">
        <v>43887</v>
      </c>
      <c r="H683" s="10">
        <v>43932</v>
      </c>
      <c r="I683" s="9">
        <f t="shared" si="21"/>
        <v>45</v>
      </c>
      <c r="J683" s="38">
        <f t="shared" si="22"/>
        <v>39</v>
      </c>
      <c r="K683" s="9"/>
    </row>
    <row r="684" spans="1:11" x14ac:dyDescent="0.3">
      <c r="A684" s="9">
        <v>6001000080</v>
      </c>
      <c r="B684" s="9" t="s">
        <v>116</v>
      </c>
      <c r="C684" s="9">
        <v>1969</v>
      </c>
      <c r="D684" s="9" t="s">
        <v>118</v>
      </c>
      <c r="E684" s="9" t="s">
        <v>47</v>
      </c>
      <c r="F684" s="9"/>
      <c r="G684" s="10">
        <v>43888</v>
      </c>
      <c r="H684" s="10">
        <v>43930</v>
      </c>
      <c r="I684" s="9">
        <f t="shared" si="21"/>
        <v>42</v>
      </c>
      <c r="J684" s="38">
        <f t="shared" si="22"/>
        <v>51</v>
      </c>
      <c r="K684" s="9"/>
    </row>
    <row r="685" spans="1:11" x14ac:dyDescent="0.3">
      <c r="A685" s="9">
        <v>6001000081</v>
      </c>
      <c r="B685" s="9" t="s">
        <v>116</v>
      </c>
      <c r="C685" s="9">
        <v>1977</v>
      </c>
      <c r="D685" s="9" t="s">
        <v>118</v>
      </c>
      <c r="E685" s="9" t="s">
        <v>47</v>
      </c>
      <c r="F685" s="9"/>
      <c r="G685" s="10">
        <v>43888</v>
      </c>
      <c r="H685" s="10">
        <v>43913</v>
      </c>
      <c r="I685" s="9">
        <f t="shared" si="21"/>
        <v>25</v>
      </c>
      <c r="J685" s="38">
        <f t="shared" si="22"/>
        <v>43</v>
      </c>
      <c r="K685" s="9"/>
    </row>
    <row r="686" spans="1:11" x14ac:dyDescent="0.3">
      <c r="A686" s="9">
        <v>6001000082</v>
      </c>
      <c r="B686" s="9" t="s">
        <v>115</v>
      </c>
      <c r="C686" s="9">
        <v>1951</v>
      </c>
      <c r="D686" s="9" t="s">
        <v>118</v>
      </c>
      <c r="E686" s="9" t="s">
        <v>47</v>
      </c>
      <c r="F686" s="9"/>
      <c r="G686" s="10">
        <v>43888</v>
      </c>
      <c r="H686" s="10">
        <v>43927</v>
      </c>
      <c r="I686" s="9">
        <f t="shared" si="21"/>
        <v>39</v>
      </c>
      <c r="J686" s="38">
        <f t="shared" si="22"/>
        <v>69</v>
      </c>
      <c r="K686" s="9"/>
    </row>
    <row r="687" spans="1:11" x14ac:dyDescent="0.3">
      <c r="A687" s="9">
        <v>6001000083</v>
      </c>
      <c r="B687" s="9" t="s">
        <v>116</v>
      </c>
      <c r="C687" s="9">
        <v>2007</v>
      </c>
      <c r="D687" s="9" t="s">
        <v>118</v>
      </c>
      <c r="E687" s="9" t="s">
        <v>47</v>
      </c>
      <c r="F687" s="9"/>
      <c r="G687" s="10">
        <v>43888</v>
      </c>
      <c r="H687" s="10">
        <v>43913</v>
      </c>
      <c r="I687" s="9">
        <f t="shared" si="21"/>
        <v>25</v>
      </c>
      <c r="J687" s="38">
        <f t="shared" si="22"/>
        <v>13</v>
      </c>
      <c r="K687" s="9"/>
    </row>
    <row r="688" spans="1:11" x14ac:dyDescent="0.3">
      <c r="A688" s="9">
        <v>6001000084</v>
      </c>
      <c r="B688" s="9" t="s">
        <v>116</v>
      </c>
      <c r="C688" s="9">
        <v>1995</v>
      </c>
      <c r="D688" s="9" t="s">
        <v>118</v>
      </c>
      <c r="E688" s="9" t="s">
        <v>47</v>
      </c>
      <c r="F688" s="9"/>
      <c r="G688" s="10">
        <v>43888</v>
      </c>
      <c r="H688" s="10">
        <v>43931</v>
      </c>
      <c r="I688" s="9">
        <f t="shared" si="21"/>
        <v>43</v>
      </c>
      <c r="J688" s="38">
        <f t="shared" si="22"/>
        <v>25</v>
      </c>
      <c r="K688" s="9"/>
    </row>
    <row r="689" spans="1:11" x14ac:dyDescent="0.3">
      <c r="A689" s="9">
        <v>6001000085</v>
      </c>
      <c r="B689" s="9" t="s">
        <v>115</v>
      </c>
      <c r="C689" s="9">
        <v>1963</v>
      </c>
      <c r="D689" s="9" t="s">
        <v>118</v>
      </c>
      <c r="E689" s="9" t="s">
        <v>47</v>
      </c>
      <c r="F689" s="9"/>
      <c r="G689" s="10">
        <v>43888</v>
      </c>
      <c r="H689" s="10">
        <v>43903</v>
      </c>
      <c r="I689" s="9">
        <f t="shared" si="21"/>
        <v>15</v>
      </c>
      <c r="J689" s="38">
        <f t="shared" si="22"/>
        <v>57</v>
      </c>
      <c r="K689" s="9"/>
    </row>
    <row r="690" spans="1:11" x14ac:dyDescent="0.3">
      <c r="A690" s="9">
        <v>6001000086</v>
      </c>
      <c r="B690" s="9" t="s">
        <v>116</v>
      </c>
      <c r="C690" s="9">
        <v>1998</v>
      </c>
      <c r="D690" s="9" t="s">
        <v>118</v>
      </c>
      <c r="E690" s="9" t="s">
        <v>47</v>
      </c>
      <c r="F690" s="9"/>
      <c r="G690" s="10">
        <v>43888</v>
      </c>
      <c r="H690" s="10">
        <v>43904</v>
      </c>
      <c r="I690" s="9">
        <f t="shared" si="21"/>
        <v>16</v>
      </c>
      <c r="J690" s="38">
        <f t="shared" si="22"/>
        <v>22</v>
      </c>
      <c r="K690" s="9"/>
    </row>
    <row r="691" spans="1:11" x14ac:dyDescent="0.3">
      <c r="A691" s="9">
        <v>6001000087</v>
      </c>
      <c r="B691" s="9" t="s">
        <v>116</v>
      </c>
      <c r="C691" s="9">
        <v>1955</v>
      </c>
      <c r="D691" s="9" t="s">
        <v>118</v>
      </c>
      <c r="E691" s="9" t="s">
        <v>47</v>
      </c>
      <c r="F691" s="9"/>
      <c r="G691" s="10">
        <v>43888</v>
      </c>
      <c r="H691" s="10">
        <v>43930</v>
      </c>
      <c r="I691" s="9">
        <f t="shared" si="21"/>
        <v>42</v>
      </c>
      <c r="J691" s="38">
        <f t="shared" si="22"/>
        <v>65</v>
      </c>
      <c r="K691" s="9"/>
    </row>
    <row r="692" spans="1:11" x14ac:dyDescent="0.3">
      <c r="A692" s="9">
        <v>6001000088</v>
      </c>
      <c r="B692" s="9" t="s">
        <v>116</v>
      </c>
      <c r="C692" s="9">
        <v>1998</v>
      </c>
      <c r="D692" s="9" t="s">
        <v>118</v>
      </c>
      <c r="E692" s="9" t="s">
        <v>47</v>
      </c>
      <c r="F692" s="9"/>
      <c r="G692" s="10">
        <v>43888</v>
      </c>
      <c r="H692" s="10">
        <v>43917</v>
      </c>
      <c r="I692" s="9">
        <f t="shared" si="21"/>
        <v>29</v>
      </c>
      <c r="J692" s="38">
        <f t="shared" si="22"/>
        <v>22</v>
      </c>
      <c r="K692" s="9"/>
    </row>
    <row r="693" spans="1:11" x14ac:dyDescent="0.3">
      <c r="A693" s="9">
        <v>6001000089</v>
      </c>
      <c r="B693" s="9" t="s">
        <v>116</v>
      </c>
      <c r="C693" s="9">
        <v>1987</v>
      </c>
      <c r="D693" s="9" t="s">
        <v>118</v>
      </c>
      <c r="E693" s="9" t="s">
        <v>47</v>
      </c>
      <c r="F693" s="9"/>
      <c r="G693" s="10">
        <v>43888</v>
      </c>
      <c r="H693" s="10">
        <v>43913</v>
      </c>
      <c r="I693" s="9">
        <f t="shared" si="21"/>
        <v>25</v>
      </c>
      <c r="J693" s="38">
        <f t="shared" si="22"/>
        <v>33</v>
      </c>
      <c r="K693" s="9"/>
    </row>
    <row r="694" spans="1:11" x14ac:dyDescent="0.3">
      <c r="A694" s="9">
        <v>6001000090</v>
      </c>
      <c r="B694" s="9" t="s">
        <v>116</v>
      </c>
      <c r="C694" s="9">
        <v>1965</v>
      </c>
      <c r="D694" s="9" t="s">
        <v>118</v>
      </c>
      <c r="E694" s="9" t="s">
        <v>47</v>
      </c>
      <c r="F694" s="9"/>
      <c r="G694" s="10">
        <v>43888</v>
      </c>
      <c r="H694" s="10">
        <v>43917</v>
      </c>
      <c r="I694" s="9">
        <f t="shared" si="21"/>
        <v>29</v>
      </c>
      <c r="J694" s="38">
        <f t="shared" si="22"/>
        <v>55</v>
      </c>
      <c r="K694" s="9"/>
    </row>
    <row r="695" spans="1:11" x14ac:dyDescent="0.3">
      <c r="A695" s="9">
        <v>6001000091</v>
      </c>
      <c r="B695" s="9" t="s">
        <v>116</v>
      </c>
      <c r="C695" s="9">
        <v>1983</v>
      </c>
      <c r="D695" s="9" t="s">
        <v>118</v>
      </c>
      <c r="E695" s="9" t="s">
        <v>47</v>
      </c>
      <c r="F695" s="9"/>
      <c r="G695" s="10">
        <v>43888</v>
      </c>
      <c r="H695" s="10">
        <v>43937</v>
      </c>
      <c r="I695" s="9">
        <f t="shared" si="21"/>
        <v>49</v>
      </c>
      <c r="J695" s="38">
        <f t="shared" si="22"/>
        <v>37</v>
      </c>
      <c r="K695" s="9"/>
    </row>
    <row r="696" spans="1:11" x14ac:dyDescent="0.3">
      <c r="A696" s="9">
        <v>6001000092</v>
      </c>
      <c r="B696" s="9" t="s">
        <v>116</v>
      </c>
      <c r="C696" s="9">
        <v>1974</v>
      </c>
      <c r="D696" s="9" t="s">
        <v>118</v>
      </c>
      <c r="E696" s="9" t="s">
        <v>47</v>
      </c>
      <c r="F696" s="9"/>
      <c r="G696" s="10">
        <v>43888</v>
      </c>
      <c r="H696" s="10">
        <v>43917</v>
      </c>
      <c r="I696" s="9">
        <f t="shared" si="21"/>
        <v>29</v>
      </c>
      <c r="J696" s="38">
        <f t="shared" si="22"/>
        <v>46</v>
      </c>
      <c r="K696" s="9"/>
    </row>
    <row r="697" spans="1:11" x14ac:dyDescent="0.3">
      <c r="A697" s="9">
        <v>6001000093</v>
      </c>
      <c r="B697" s="9" t="s">
        <v>116</v>
      </c>
      <c r="C697" s="9">
        <v>1960</v>
      </c>
      <c r="D697" s="9" t="s">
        <v>118</v>
      </c>
      <c r="E697" s="9" t="s">
        <v>47</v>
      </c>
      <c r="F697" s="9"/>
      <c r="G697" s="10">
        <v>43888</v>
      </c>
      <c r="H697" s="10">
        <v>43907</v>
      </c>
      <c r="I697" s="9">
        <f t="shared" si="21"/>
        <v>19</v>
      </c>
      <c r="J697" s="38">
        <f t="shared" si="22"/>
        <v>60</v>
      </c>
      <c r="K697" s="9"/>
    </row>
    <row r="698" spans="1:11" x14ac:dyDescent="0.3">
      <c r="A698" s="9">
        <v>6001000094</v>
      </c>
      <c r="B698" s="9" t="s">
        <v>116</v>
      </c>
      <c r="C698" s="9">
        <v>1991</v>
      </c>
      <c r="D698" s="9" t="s">
        <v>118</v>
      </c>
      <c r="E698" s="9" t="s">
        <v>47</v>
      </c>
      <c r="F698" s="9"/>
      <c r="G698" s="10">
        <v>43888</v>
      </c>
      <c r="H698" s="10">
        <v>43903</v>
      </c>
      <c r="I698" s="9">
        <f t="shared" si="21"/>
        <v>15</v>
      </c>
      <c r="J698" s="38">
        <f t="shared" si="22"/>
        <v>29</v>
      </c>
      <c r="K698" s="9"/>
    </row>
    <row r="699" spans="1:11" x14ac:dyDescent="0.3">
      <c r="A699" s="9">
        <v>6001000095</v>
      </c>
      <c r="B699" s="9" t="s">
        <v>116</v>
      </c>
      <c r="C699" s="9">
        <v>2000</v>
      </c>
      <c r="D699" s="9" t="s">
        <v>118</v>
      </c>
      <c r="E699" s="9" t="s">
        <v>47</v>
      </c>
      <c r="F699" s="9"/>
      <c r="G699" s="10">
        <v>43888</v>
      </c>
      <c r="H699" s="10">
        <v>43919</v>
      </c>
      <c r="I699" s="9">
        <f t="shared" si="21"/>
        <v>31</v>
      </c>
      <c r="J699" s="38">
        <f t="shared" si="22"/>
        <v>20</v>
      </c>
      <c r="K699" s="9"/>
    </row>
    <row r="700" spans="1:11" x14ac:dyDescent="0.3">
      <c r="A700" s="9">
        <v>6001000096</v>
      </c>
      <c r="B700" s="9" t="s">
        <v>116</v>
      </c>
      <c r="C700" s="9">
        <v>1962</v>
      </c>
      <c r="D700" s="9" t="s">
        <v>118</v>
      </c>
      <c r="E700" s="9" t="s">
        <v>47</v>
      </c>
      <c r="F700" s="9"/>
      <c r="G700" s="10">
        <v>43888</v>
      </c>
      <c r="H700" s="10">
        <v>43928</v>
      </c>
      <c r="I700" s="9">
        <f t="shared" si="21"/>
        <v>40</v>
      </c>
      <c r="J700" s="38">
        <f t="shared" si="22"/>
        <v>58</v>
      </c>
      <c r="K700" s="9"/>
    </row>
    <row r="701" spans="1:11" x14ac:dyDescent="0.3">
      <c r="A701" s="9">
        <v>6001000097</v>
      </c>
      <c r="B701" s="9" t="s">
        <v>116</v>
      </c>
      <c r="C701" s="9">
        <v>1985</v>
      </c>
      <c r="D701" s="9" t="s">
        <v>118</v>
      </c>
      <c r="E701" s="9" t="s">
        <v>47</v>
      </c>
      <c r="F701" s="9"/>
      <c r="G701" s="10">
        <v>43888</v>
      </c>
      <c r="H701" s="10">
        <v>43928</v>
      </c>
      <c r="I701" s="9">
        <f t="shared" si="21"/>
        <v>40</v>
      </c>
      <c r="J701" s="38">
        <f t="shared" si="22"/>
        <v>35</v>
      </c>
      <c r="K701" s="9"/>
    </row>
    <row r="702" spans="1:11" x14ac:dyDescent="0.3">
      <c r="A702" s="9">
        <v>6001000098</v>
      </c>
      <c r="B702" s="9" t="s">
        <v>115</v>
      </c>
      <c r="C702" s="9">
        <v>1989</v>
      </c>
      <c r="D702" s="9" t="s">
        <v>118</v>
      </c>
      <c r="E702" s="9" t="s">
        <v>47</v>
      </c>
      <c r="F702" s="9"/>
      <c r="G702" s="10">
        <v>43889</v>
      </c>
      <c r="H702" s="10">
        <v>43918</v>
      </c>
      <c r="I702" s="9">
        <f t="shared" si="21"/>
        <v>29</v>
      </c>
      <c r="J702" s="38">
        <f t="shared" si="22"/>
        <v>31</v>
      </c>
      <c r="K702" s="9"/>
    </row>
    <row r="703" spans="1:11" x14ac:dyDescent="0.3">
      <c r="A703" s="9">
        <v>6001000099</v>
      </c>
      <c r="B703" s="9" t="s">
        <v>115</v>
      </c>
      <c r="C703" s="9">
        <v>1991</v>
      </c>
      <c r="D703" s="9" t="s">
        <v>118</v>
      </c>
      <c r="E703" s="9" t="s">
        <v>47</v>
      </c>
      <c r="F703" s="9"/>
      <c r="G703" s="10">
        <v>43889</v>
      </c>
      <c r="H703" s="10">
        <v>43925</v>
      </c>
      <c r="I703" s="9">
        <f t="shared" si="21"/>
        <v>36</v>
      </c>
      <c r="J703" s="38">
        <f t="shared" si="22"/>
        <v>29</v>
      </c>
      <c r="K703" s="9"/>
    </row>
    <row r="704" spans="1:11" x14ac:dyDescent="0.3">
      <c r="A704" s="9">
        <v>6001000100</v>
      </c>
      <c r="B704" s="9" t="s">
        <v>116</v>
      </c>
      <c r="C704" s="9">
        <v>1956</v>
      </c>
      <c r="D704" s="9" t="s">
        <v>118</v>
      </c>
      <c r="E704" s="9" t="s">
        <v>47</v>
      </c>
      <c r="F704" s="9"/>
      <c r="G704" s="10">
        <v>43889</v>
      </c>
      <c r="H704" s="10">
        <v>43923</v>
      </c>
      <c r="I704" s="9">
        <f t="shared" si="21"/>
        <v>34</v>
      </c>
      <c r="J704" s="38">
        <f t="shared" si="22"/>
        <v>64</v>
      </c>
      <c r="K704" s="9"/>
    </row>
    <row r="705" spans="1:11" x14ac:dyDescent="0.3">
      <c r="A705" s="9">
        <v>6001000101</v>
      </c>
      <c r="B705" s="9" t="s">
        <v>116</v>
      </c>
      <c r="C705" s="9">
        <v>1965</v>
      </c>
      <c r="D705" s="9" t="s">
        <v>118</v>
      </c>
      <c r="E705" s="9" t="s">
        <v>47</v>
      </c>
      <c r="F705" s="9"/>
      <c r="G705" s="10">
        <v>43889</v>
      </c>
      <c r="H705" s="10">
        <v>43915</v>
      </c>
      <c r="I705" s="9">
        <f t="shared" si="21"/>
        <v>26</v>
      </c>
      <c r="J705" s="38">
        <f t="shared" si="22"/>
        <v>55</v>
      </c>
      <c r="K705" s="9"/>
    </row>
    <row r="706" spans="1:11" x14ac:dyDescent="0.3">
      <c r="A706" s="9">
        <v>6001000102</v>
      </c>
      <c r="B706" s="9" t="s">
        <v>116</v>
      </c>
      <c r="C706" s="9">
        <v>1995</v>
      </c>
      <c r="D706" s="9" t="s">
        <v>118</v>
      </c>
      <c r="E706" s="9" t="s">
        <v>47</v>
      </c>
      <c r="F706" s="9"/>
      <c r="G706" s="10">
        <v>43889</v>
      </c>
      <c r="H706" s="10">
        <v>43916</v>
      </c>
      <c r="I706" s="9">
        <f t="shared" si="21"/>
        <v>27</v>
      </c>
      <c r="J706" s="38">
        <f t="shared" si="22"/>
        <v>25</v>
      </c>
      <c r="K706" s="9"/>
    </row>
    <row r="707" spans="1:11" x14ac:dyDescent="0.3">
      <c r="A707" s="9">
        <v>6001000104</v>
      </c>
      <c r="B707" s="9" t="s">
        <v>116</v>
      </c>
      <c r="C707" s="9">
        <v>2000</v>
      </c>
      <c r="D707" s="9" t="s">
        <v>118</v>
      </c>
      <c r="E707" s="9" t="s">
        <v>47</v>
      </c>
      <c r="F707" s="9"/>
      <c r="G707" s="10">
        <v>43889</v>
      </c>
      <c r="H707" s="10">
        <v>43911</v>
      </c>
      <c r="I707" s="9">
        <f t="shared" ref="I707:I770" si="23">_xlfn.DAYS(H707,G707)</f>
        <v>22</v>
      </c>
      <c r="J707" s="38">
        <f t="shared" ref="J707:J770" si="24">IF(C707="","",_xlfn.NUMBERVALUE(2020-C707))</f>
        <v>20</v>
      </c>
      <c r="K707" s="9"/>
    </row>
    <row r="708" spans="1:11" x14ac:dyDescent="0.3">
      <c r="A708" s="9">
        <v>6001000105</v>
      </c>
      <c r="B708" s="9" t="s">
        <v>116</v>
      </c>
      <c r="C708" s="9">
        <v>1951</v>
      </c>
      <c r="D708" s="9" t="s">
        <v>118</v>
      </c>
      <c r="E708" s="9" t="s">
        <v>47</v>
      </c>
      <c r="F708" s="9"/>
      <c r="G708" s="10">
        <v>43889</v>
      </c>
      <c r="H708" s="10">
        <v>43919</v>
      </c>
      <c r="I708" s="9">
        <f t="shared" si="23"/>
        <v>30</v>
      </c>
      <c r="J708" s="38">
        <f t="shared" si="24"/>
        <v>69</v>
      </c>
      <c r="K708" s="9"/>
    </row>
    <row r="709" spans="1:11" x14ac:dyDescent="0.3">
      <c r="A709" s="9">
        <v>6001000106</v>
      </c>
      <c r="B709" s="9" t="s">
        <v>115</v>
      </c>
      <c r="C709" s="9">
        <v>1996</v>
      </c>
      <c r="D709" s="9" t="s">
        <v>118</v>
      </c>
      <c r="E709" s="9" t="s">
        <v>47</v>
      </c>
      <c r="F709" s="9"/>
      <c r="G709" s="10">
        <v>43889</v>
      </c>
      <c r="H709" s="10">
        <v>43915</v>
      </c>
      <c r="I709" s="9">
        <f t="shared" si="23"/>
        <v>26</v>
      </c>
      <c r="J709" s="38">
        <f t="shared" si="24"/>
        <v>24</v>
      </c>
      <c r="K709" s="9"/>
    </row>
    <row r="710" spans="1:11" x14ac:dyDescent="0.3">
      <c r="A710" s="9">
        <v>6001000107</v>
      </c>
      <c r="B710" s="9" t="s">
        <v>115</v>
      </c>
      <c r="C710" s="9">
        <v>1998</v>
      </c>
      <c r="D710" s="9" t="s">
        <v>118</v>
      </c>
      <c r="E710" s="9" t="s">
        <v>47</v>
      </c>
      <c r="F710" s="9"/>
      <c r="G710" s="10">
        <v>43889</v>
      </c>
      <c r="H710" s="10">
        <v>43913</v>
      </c>
      <c r="I710" s="9">
        <f t="shared" si="23"/>
        <v>24</v>
      </c>
      <c r="J710" s="38">
        <f t="shared" si="24"/>
        <v>22</v>
      </c>
      <c r="K710" s="9"/>
    </row>
    <row r="711" spans="1:11" x14ac:dyDescent="0.3">
      <c r="A711" s="9">
        <v>6001000108</v>
      </c>
      <c r="B711" s="9" t="s">
        <v>116</v>
      </c>
      <c r="C711" s="9">
        <v>1959</v>
      </c>
      <c r="D711" s="9" t="s">
        <v>118</v>
      </c>
      <c r="E711" s="9" t="s">
        <v>47</v>
      </c>
      <c r="F711" s="9"/>
      <c r="G711" s="10">
        <v>43889</v>
      </c>
      <c r="H711" s="10">
        <v>43926</v>
      </c>
      <c r="I711" s="9">
        <f t="shared" si="23"/>
        <v>37</v>
      </c>
      <c r="J711" s="38">
        <f t="shared" si="24"/>
        <v>61</v>
      </c>
      <c r="K711" s="9"/>
    </row>
    <row r="712" spans="1:11" x14ac:dyDescent="0.3">
      <c r="A712" s="9">
        <v>6001000109</v>
      </c>
      <c r="B712" s="9" t="s">
        <v>116</v>
      </c>
      <c r="C712" s="9">
        <v>1994</v>
      </c>
      <c r="D712" s="9" t="s">
        <v>118</v>
      </c>
      <c r="E712" s="9" t="s">
        <v>47</v>
      </c>
      <c r="F712" s="9"/>
      <c r="G712" s="10">
        <v>43889</v>
      </c>
      <c r="H712" s="10">
        <v>43919</v>
      </c>
      <c r="I712" s="9">
        <f t="shared" si="23"/>
        <v>30</v>
      </c>
      <c r="J712" s="38">
        <f t="shared" si="24"/>
        <v>26</v>
      </c>
      <c r="K712" s="9"/>
    </row>
    <row r="713" spans="1:11" x14ac:dyDescent="0.3">
      <c r="A713" s="9">
        <v>6001000110</v>
      </c>
      <c r="B713" s="9" t="s">
        <v>115</v>
      </c>
      <c r="C713" s="9">
        <v>1985</v>
      </c>
      <c r="D713" s="9" t="s">
        <v>118</v>
      </c>
      <c r="E713" s="9" t="s">
        <v>47</v>
      </c>
      <c r="F713" s="9"/>
      <c r="G713" s="10">
        <v>43889</v>
      </c>
      <c r="H713" s="10">
        <v>43909</v>
      </c>
      <c r="I713" s="9">
        <f t="shared" si="23"/>
        <v>20</v>
      </c>
      <c r="J713" s="38">
        <f t="shared" si="24"/>
        <v>35</v>
      </c>
      <c r="K713" s="9"/>
    </row>
    <row r="714" spans="1:11" x14ac:dyDescent="0.3">
      <c r="A714" s="9">
        <v>6001000111</v>
      </c>
      <c r="B714" s="9" t="s">
        <v>116</v>
      </c>
      <c r="C714" s="9">
        <v>1965</v>
      </c>
      <c r="D714" s="9" t="s">
        <v>118</v>
      </c>
      <c r="E714" s="9" t="s">
        <v>47</v>
      </c>
      <c r="F714" s="9"/>
      <c r="G714" s="10">
        <v>43889</v>
      </c>
      <c r="H714" s="10">
        <v>43904</v>
      </c>
      <c r="I714" s="9">
        <f t="shared" si="23"/>
        <v>15</v>
      </c>
      <c r="J714" s="38">
        <f t="shared" si="24"/>
        <v>55</v>
      </c>
      <c r="K714" s="9"/>
    </row>
    <row r="715" spans="1:11" x14ac:dyDescent="0.3">
      <c r="A715" s="9">
        <v>6001000112</v>
      </c>
      <c r="B715" s="9" t="s">
        <v>115</v>
      </c>
      <c r="C715" s="9">
        <v>2000</v>
      </c>
      <c r="D715" s="9" t="s">
        <v>118</v>
      </c>
      <c r="E715" s="9" t="s">
        <v>47</v>
      </c>
      <c r="F715" s="9"/>
      <c r="G715" s="10">
        <v>43889</v>
      </c>
      <c r="H715" s="10">
        <v>43940</v>
      </c>
      <c r="I715" s="9">
        <f t="shared" si="23"/>
        <v>51</v>
      </c>
      <c r="J715" s="38">
        <f t="shared" si="24"/>
        <v>20</v>
      </c>
      <c r="K715" s="9"/>
    </row>
    <row r="716" spans="1:11" x14ac:dyDescent="0.3">
      <c r="A716" s="9">
        <v>6001000113</v>
      </c>
      <c r="B716" s="9" t="s">
        <v>115</v>
      </c>
      <c r="C716" s="9">
        <v>1963</v>
      </c>
      <c r="D716" s="9" t="s">
        <v>118</v>
      </c>
      <c r="E716" s="9" t="s">
        <v>47</v>
      </c>
      <c r="F716" s="9"/>
      <c r="G716" s="10">
        <v>43889</v>
      </c>
      <c r="H716" s="10">
        <v>43959</v>
      </c>
      <c r="I716" s="9">
        <f t="shared" si="23"/>
        <v>70</v>
      </c>
      <c r="J716" s="38">
        <f t="shared" si="24"/>
        <v>57</v>
      </c>
      <c r="K716" s="9"/>
    </row>
    <row r="717" spans="1:11" x14ac:dyDescent="0.3">
      <c r="A717" s="9">
        <v>6001000114</v>
      </c>
      <c r="B717" s="9" t="s">
        <v>116</v>
      </c>
      <c r="C717" s="9">
        <v>1967</v>
      </c>
      <c r="D717" s="9" t="s">
        <v>118</v>
      </c>
      <c r="E717" s="9" t="s">
        <v>47</v>
      </c>
      <c r="F717" s="9"/>
      <c r="G717" s="10">
        <v>43889</v>
      </c>
      <c r="H717" s="10">
        <v>43922</v>
      </c>
      <c r="I717" s="9">
        <f t="shared" si="23"/>
        <v>33</v>
      </c>
      <c r="J717" s="38">
        <f t="shared" si="24"/>
        <v>53</v>
      </c>
      <c r="K717" s="9"/>
    </row>
    <row r="718" spans="1:11" x14ac:dyDescent="0.3">
      <c r="A718" s="9">
        <v>6001000115</v>
      </c>
      <c r="B718" s="9" t="s">
        <v>116</v>
      </c>
      <c r="C718" s="9">
        <v>1993</v>
      </c>
      <c r="D718" s="9" t="s">
        <v>118</v>
      </c>
      <c r="E718" s="9" t="s">
        <v>47</v>
      </c>
      <c r="F718" s="9"/>
      <c r="G718" s="10">
        <v>43889</v>
      </c>
      <c r="H718" s="10">
        <v>43930</v>
      </c>
      <c r="I718" s="9">
        <f t="shared" si="23"/>
        <v>41</v>
      </c>
      <c r="J718" s="38">
        <f t="shared" si="24"/>
        <v>27</v>
      </c>
      <c r="K718" s="9"/>
    </row>
    <row r="719" spans="1:11" x14ac:dyDescent="0.3">
      <c r="A719" s="9">
        <v>6001000116</v>
      </c>
      <c r="B719" s="9" t="s">
        <v>116</v>
      </c>
      <c r="C719" s="9">
        <v>1956</v>
      </c>
      <c r="D719" s="9" t="s">
        <v>118</v>
      </c>
      <c r="E719" s="9" t="s">
        <v>47</v>
      </c>
      <c r="F719" s="9"/>
      <c r="G719" s="10">
        <v>43889</v>
      </c>
      <c r="H719" s="10">
        <v>43917</v>
      </c>
      <c r="I719" s="9">
        <f t="shared" si="23"/>
        <v>28</v>
      </c>
      <c r="J719" s="38">
        <f t="shared" si="24"/>
        <v>64</v>
      </c>
      <c r="K719" s="9"/>
    </row>
    <row r="720" spans="1:11" x14ac:dyDescent="0.3">
      <c r="A720" s="9">
        <v>6001000117</v>
      </c>
      <c r="B720" s="9" t="s">
        <v>115</v>
      </c>
      <c r="C720" s="9">
        <v>1954</v>
      </c>
      <c r="D720" s="9" t="s">
        <v>118</v>
      </c>
      <c r="E720" s="9" t="s">
        <v>47</v>
      </c>
      <c r="F720" s="9"/>
      <c r="G720" s="10">
        <v>43889</v>
      </c>
      <c r="H720" s="10">
        <v>43915</v>
      </c>
      <c r="I720" s="9">
        <f t="shared" si="23"/>
        <v>26</v>
      </c>
      <c r="J720" s="38">
        <f t="shared" si="24"/>
        <v>66</v>
      </c>
      <c r="K720" s="9"/>
    </row>
    <row r="721" spans="1:11" x14ac:dyDescent="0.3">
      <c r="A721" s="9">
        <v>6001000118</v>
      </c>
      <c r="B721" s="9" t="s">
        <v>116</v>
      </c>
      <c r="C721" s="9">
        <v>1962</v>
      </c>
      <c r="D721" s="9" t="s">
        <v>118</v>
      </c>
      <c r="E721" s="9" t="s">
        <v>47</v>
      </c>
      <c r="F721" s="9"/>
      <c r="G721" s="10">
        <v>43889</v>
      </c>
      <c r="H721" s="10">
        <v>43928</v>
      </c>
      <c r="I721" s="9">
        <f t="shared" si="23"/>
        <v>39</v>
      </c>
      <c r="J721" s="38">
        <f t="shared" si="24"/>
        <v>58</v>
      </c>
      <c r="K721" s="9"/>
    </row>
    <row r="722" spans="1:11" x14ac:dyDescent="0.3">
      <c r="A722" s="9">
        <v>6001000119</v>
      </c>
      <c r="B722" s="9" t="s">
        <v>115</v>
      </c>
      <c r="C722" s="9">
        <v>1936</v>
      </c>
      <c r="D722" s="9" t="s">
        <v>118</v>
      </c>
      <c r="E722" s="9" t="s">
        <v>47</v>
      </c>
      <c r="F722" s="9"/>
      <c r="G722" s="10">
        <v>43889</v>
      </c>
      <c r="H722" s="10">
        <v>43943</v>
      </c>
      <c r="I722" s="9">
        <f t="shared" si="23"/>
        <v>54</v>
      </c>
      <c r="J722" s="38">
        <f t="shared" si="24"/>
        <v>84</v>
      </c>
      <c r="K722" s="9"/>
    </row>
    <row r="723" spans="1:11" x14ac:dyDescent="0.3">
      <c r="A723" s="9">
        <v>6001000120</v>
      </c>
      <c r="B723" s="9" t="s">
        <v>116</v>
      </c>
      <c r="C723" s="9">
        <v>1940</v>
      </c>
      <c r="D723" s="9" t="s">
        <v>118</v>
      </c>
      <c r="E723" s="9" t="s">
        <v>47</v>
      </c>
      <c r="F723" s="9"/>
      <c r="G723" s="10">
        <v>43889</v>
      </c>
      <c r="H723" s="10">
        <v>43930</v>
      </c>
      <c r="I723" s="9">
        <f t="shared" si="23"/>
        <v>41</v>
      </c>
      <c r="J723" s="38">
        <f t="shared" si="24"/>
        <v>80</v>
      </c>
      <c r="K723" s="9"/>
    </row>
    <row r="724" spans="1:11" x14ac:dyDescent="0.3">
      <c r="A724" s="9">
        <v>6001000121</v>
      </c>
      <c r="B724" s="9" t="s">
        <v>116</v>
      </c>
      <c r="C724" s="9">
        <v>1992</v>
      </c>
      <c r="D724" s="9" t="s">
        <v>118</v>
      </c>
      <c r="E724" s="9" t="s">
        <v>47</v>
      </c>
      <c r="F724" s="9"/>
      <c r="G724" s="10">
        <v>43889</v>
      </c>
      <c r="H724" s="10">
        <v>43916</v>
      </c>
      <c r="I724" s="9">
        <f t="shared" si="23"/>
        <v>27</v>
      </c>
      <c r="J724" s="38">
        <f t="shared" si="24"/>
        <v>28</v>
      </c>
      <c r="K724" s="9"/>
    </row>
    <row r="725" spans="1:11" x14ac:dyDescent="0.3">
      <c r="A725" s="9">
        <v>6001000122</v>
      </c>
      <c r="B725" s="9" t="s">
        <v>116</v>
      </c>
      <c r="C725" s="9">
        <v>1948</v>
      </c>
      <c r="D725" s="9" t="s">
        <v>118</v>
      </c>
      <c r="E725" s="9" t="s">
        <v>47</v>
      </c>
      <c r="F725" s="9"/>
      <c r="G725" s="10">
        <v>43889</v>
      </c>
      <c r="H725" s="10">
        <v>43931</v>
      </c>
      <c r="I725" s="9">
        <f t="shared" si="23"/>
        <v>42</v>
      </c>
      <c r="J725" s="38">
        <f t="shared" si="24"/>
        <v>72</v>
      </c>
      <c r="K725" s="9"/>
    </row>
    <row r="726" spans="1:11" x14ac:dyDescent="0.3">
      <c r="A726" s="9">
        <v>6001000124</v>
      </c>
      <c r="B726" s="9" t="s">
        <v>115</v>
      </c>
      <c r="C726" s="9">
        <v>2003</v>
      </c>
      <c r="D726" s="9" t="s">
        <v>118</v>
      </c>
      <c r="E726" s="9" t="s">
        <v>47</v>
      </c>
      <c r="F726" s="9"/>
      <c r="G726" s="10">
        <v>43889</v>
      </c>
      <c r="H726" s="10">
        <v>43922</v>
      </c>
      <c r="I726" s="9">
        <f t="shared" si="23"/>
        <v>33</v>
      </c>
      <c r="J726" s="38">
        <f t="shared" si="24"/>
        <v>17</v>
      </c>
      <c r="K726" s="9"/>
    </row>
    <row r="727" spans="1:11" x14ac:dyDescent="0.3">
      <c r="A727" s="9">
        <v>6001000125</v>
      </c>
      <c r="B727" s="9" t="s">
        <v>116</v>
      </c>
      <c r="C727" s="9">
        <v>1951</v>
      </c>
      <c r="D727" s="9" t="s">
        <v>118</v>
      </c>
      <c r="E727" s="9" t="s">
        <v>47</v>
      </c>
      <c r="F727" s="9"/>
      <c r="G727" s="10">
        <v>43890</v>
      </c>
      <c r="H727" s="10">
        <v>43917</v>
      </c>
      <c r="I727" s="9">
        <f t="shared" si="23"/>
        <v>27</v>
      </c>
      <c r="J727" s="38">
        <f t="shared" si="24"/>
        <v>69</v>
      </c>
      <c r="K727" s="9"/>
    </row>
    <row r="728" spans="1:11" x14ac:dyDescent="0.3">
      <c r="A728" s="9">
        <v>6001000126</v>
      </c>
      <c r="B728" s="9" t="s">
        <v>116</v>
      </c>
      <c r="C728" s="9">
        <v>1994</v>
      </c>
      <c r="D728" s="9" t="s">
        <v>118</v>
      </c>
      <c r="E728" s="9" t="s">
        <v>47</v>
      </c>
      <c r="F728" s="9"/>
      <c r="G728" s="10">
        <v>43890</v>
      </c>
      <c r="H728" s="10">
        <v>43903</v>
      </c>
      <c r="I728" s="9">
        <f t="shared" si="23"/>
        <v>13</v>
      </c>
      <c r="J728" s="38">
        <f t="shared" si="24"/>
        <v>26</v>
      </c>
      <c r="K728" s="9"/>
    </row>
    <row r="729" spans="1:11" x14ac:dyDescent="0.3">
      <c r="A729" s="9">
        <v>6001000127</v>
      </c>
      <c r="B729" s="9" t="s">
        <v>115</v>
      </c>
      <c r="C729" s="9">
        <v>1973</v>
      </c>
      <c r="D729" s="9" t="s">
        <v>118</v>
      </c>
      <c r="E729" s="9" t="s">
        <v>47</v>
      </c>
      <c r="F729" s="9"/>
      <c r="G729" s="10">
        <v>43890</v>
      </c>
      <c r="H729" s="10">
        <v>43922</v>
      </c>
      <c r="I729" s="9">
        <f t="shared" si="23"/>
        <v>32</v>
      </c>
      <c r="J729" s="38">
        <f t="shared" si="24"/>
        <v>47</v>
      </c>
      <c r="K729" s="9"/>
    </row>
    <row r="730" spans="1:11" x14ac:dyDescent="0.3">
      <c r="A730" s="9">
        <v>6001000128</v>
      </c>
      <c r="B730" s="9" t="s">
        <v>116</v>
      </c>
      <c r="C730" s="9">
        <v>1975</v>
      </c>
      <c r="D730" s="9" t="s">
        <v>118</v>
      </c>
      <c r="E730" s="9" t="s">
        <v>47</v>
      </c>
      <c r="F730" s="9"/>
      <c r="G730" s="10">
        <v>43890</v>
      </c>
      <c r="H730" s="10">
        <v>43910</v>
      </c>
      <c r="I730" s="9">
        <f t="shared" si="23"/>
        <v>20</v>
      </c>
      <c r="J730" s="38">
        <f t="shared" si="24"/>
        <v>45</v>
      </c>
      <c r="K730" s="9"/>
    </row>
    <row r="731" spans="1:11" x14ac:dyDescent="0.3">
      <c r="A731" s="9">
        <v>6001000129</v>
      </c>
      <c r="B731" s="9" t="s">
        <v>116</v>
      </c>
      <c r="C731" s="9">
        <v>1947</v>
      </c>
      <c r="D731" s="9" t="s">
        <v>118</v>
      </c>
      <c r="E731" s="9" t="s">
        <v>47</v>
      </c>
      <c r="F731" s="9"/>
      <c r="G731" s="10">
        <v>43890</v>
      </c>
      <c r="H731" s="10">
        <v>43922</v>
      </c>
      <c r="I731" s="9">
        <f t="shared" si="23"/>
        <v>32</v>
      </c>
      <c r="J731" s="38">
        <f t="shared" si="24"/>
        <v>73</v>
      </c>
      <c r="K731" s="9"/>
    </row>
    <row r="732" spans="1:11" x14ac:dyDescent="0.3">
      <c r="A732" s="9">
        <v>6001000130</v>
      </c>
      <c r="B732" s="9" t="s">
        <v>115</v>
      </c>
      <c r="C732" s="9">
        <v>1980</v>
      </c>
      <c r="D732" s="9" t="s">
        <v>118</v>
      </c>
      <c r="E732" s="9" t="s">
        <v>47</v>
      </c>
      <c r="F732" s="9"/>
      <c r="G732" s="10">
        <v>43890</v>
      </c>
      <c r="H732" s="10">
        <v>43913</v>
      </c>
      <c r="I732" s="9">
        <f t="shared" si="23"/>
        <v>23</v>
      </c>
      <c r="J732" s="38">
        <f t="shared" si="24"/>
        <v>40</v>
      </c>
      <c r="K732" s="9"/>
    </row>
    <row r="733" spans="1:11" x14ac:dyDescent="0.3">
      <c r="A733" s="9">
        <v>6001000131</v>
      </c>
      <c r="B733" s="9" t="s">
        <v>115</v>
      </c>
      <c r="C733" s="9">
        <v>1981</v>
      </c>
      <c r="D733" s="9" t="s">
        <v>118</v>
      </c>
      <c r="E733" s="9" t="s">
        <v>47</v>
      </c>
      <c r="F733" s="9"/>
      <c r="G733" s="10">
        <v>43890</v>
      </c>
      <c r="H733" s="10">
        <v>43909</v>
      </c>
      <c r="I733" s="9">
        <f t="shared" si="23"/>
        <v>19</v>
      </c>
      <c r="J733" s="38">
        <f t="shared" si="24"/>
        <v>39</v>
      </c>
      <c r="K733" s="9"/>
    </row>
    <row r="734" spans="1:11" x14ac:dyDescent="0.3">
      <c r="A734" s="9">
        <v>6001000132</v>
      </c>
      <c r="B734" s="9" t="s">
        <v>115</v>
      </c>
      <c r="C734" s="9">
        <v>1998</v>
      </c>
      <c r="D734" s="9" t="s">
        <v>118</v>
      </c>
      <c r="E734" s="9" t="s">
        <v>47</v>
      </c>
      <c r="F734" s="9"/>
      <c r="G734" s="10">
        <v>43890</v>
      </c>
      <c r="H734" s="10">
        <v>43932</v>
      </c>
      <c r="I734" s="9">
        <f t="shared" si="23"/>
        <v>42</v>
      </c>
      <c r="J734" s="38">
        <f t="shared" si="24"/>
        <v>22</v>
      </c>
      <c r="K734" s="9"/>
    </row>
    <row r="735" spans="1:11" x14ac:dyDescent="0.3">
      <c r="A735" s="9">
        <v>6001000133</v>
      </c>
      <c r="B735" s="9" t="s">
        <v>115</v>
      </c>
      <c r="C735" s="9">
        <v>1982</v>
      </c>
      <c r="D735" s="9" t="s">
        <v>118</v>
      </c>
      <c r="E735" s="9" t="s">
        <v>47</v>
      </c>
      <c r="F735" s="9"/>
      <c r="G735" s="10">
        <v>43890</v>
      </c>
      <c r="H735" s="10">
        <v>43902</v>
      </c>
      <c r="I735" s="9">
        <f t="shared" si="23"/>
        <v>12</v>
      </c>
      <c r="J735" s="38">
        <f t="shared" si="24"/>
        <v>38</v>
      </c>
      <c r="K735" s="9"/>
    </row>
    <row r="736" spans="1:11" x14ac:dyDescent="0.3">
      <c r="A736" s="9">
        <v>6001000134</v>
      </c>
      <c r="B736" s="9" t="s">
        <v>116</v>
      </c>
      <c r="C736" s="9">
        <v>1959</v>
      </c>
      <c r="D736" s="9" t="s">
        <v>118</v>
      </c>
      <c r="E736" s="9" t="s">
        <v>47</v>
      </c>
      <c r="F736" s="9"/>
      <c r="G736" s="10">
        <v>43890</v>
      </c>
      <c r="H736" s="10">
        <v>43916</v>
      </c>
      <c r="I736" s="9">
        <f t="shared" si="23"/>
        <v>26</v>
      </c>
      <c r="J736" s="38">
        <f t="shared" si="24"/>
        <v>61</v>
      </c>
      <c r="K736" s="9"/>
    </row>
    <row r="737" spans="1:11" x14ac:dyDescent="0.3">
      <c r="A737" s="9">
        <v>6001000135</v>
      </c>
      <c r="B737" s="9" t="s">
        <v>116</v>
      </c>
      <c r="C737" s="9">
        <v>2006</v>
      </c>
      <c r="D737" s="9" t="s">
        <v>118</v>
      </c>
      <c r="E737" s="9" t="s">
        <v>47</v>
      </c>
      <c r="F737" s="9"/>
      <c r="G737" s="10">
        <v>43890</v>
      </c>
      <c r="H737" s="10">
        <v>43926</v>
      </c>
      <c r="I737" s="9">
        <f t="shared" si="23"/>
        <v>36</v>
      </c>
      <c r="J737" s="38">
        <f t="shared" si="24"/>
        <v>14</v>
      </c>
      <c r="K737" s="9"/>
    </row>
    <row r="738" spans="1:11" x14ac:dyDescent="0.3">
      <c r="A738" s="9">
        <v>6001000136</v>
      </c>
      <c r="B738" s="9" t="s">
        <v>116</v>
      </c>
      <c r="C738" s="9">
        <v>1959</v>
      </c>
      <c r="D738" s="9" t="s">
        <v>118</v>
      </c>
      <c r="E738" s="9" t="s">
        <v>47</v>
      </c>
      <c r="F738" s="9"/>
      <c r="G738" s="10">
        <v>43890</v>
      </c>
      <c r="H738" s="10">
        <v>43908</v>
      </c>
      <c r="I738" s="9">
        <f t="shared" si="23"/>
        <v>18</v>
      </c>
      <c r="J738" s="38">
        <f t="shared" si="24"/>
        <v>61</v>
      </c>
      <c r="K738" s="9"/>
    </row>
    <row r="739" spans="1:11" x14ac:dyDescent="0.3">
      <c r="A739" s="9">
        <v>6001000137</v>
      </c>
      <c r="B739" s="9" t="s">
        <v>116</v>
      </c>
      <c r="C739" s="9">
        <v>1965</v>
      </c>
      <c r="D739" s="9" t="s">
        <v>118</v>
      </c>
      <c r="E739" s="9" t="s">
        <v>47</v>
      </c>
      <c r="F739" s="9"/>
      <c r="G739" s="10">
        <v>43890</v>
      </c>
      <c r="H739" s="10">
        <v>43914</v>
      </c>
      <c r="I739" s="9">
        <f t="shared" si="23"/>
        <v>24</v>
      </c>
      <c r="J739" s="38">
        <f t="shared" si="24"/>
        <v>55</v>
      </c>
      <c r="K739" s="9"/>
    </row>
    <row r="740" spans="1:11" x14ac:dyDescent="0.3">
      <c r="A740" s="9">
        <v>6001000138</v>
      </c>
      <c r="B740" s="9" t="s">
        <v>116</v>
      </c>
      <c r="C740" s="9">
        <v>1968</v>
      </c>
      <c r="D740" s="9" t="s">
        <v>118</v>
      </c>
      <c r="E740" s="9" t="s">
        <v>47</v>
      </c>
      <c r="F740" s="9"/>
      <c r="G740" s="10">
        <v>43890</v>
      </c>
      <c r="H740" s="10">
        <v>43904</v>
      </c>
      <c r="I740" s="9">
        <f t="shared" si="23"/>
        <v>14</v>
      </c>
      <c r="J740" s="38">
        <f t="shared" si="24"/>
        <v>52</v>
      </c>
      <c r="K740" s="9"/>
    </row>
    <row r="741" spans="1:11" x14ac:dyDescent="0.3">
      <c r="A741" s="9">
        <v>6001000139</v>
      </c>
      <c r="B741" s="9" t="s">
        <v>116</v>
      </c>
      <c r="C741" s="9">
        <v>1965</v>
      </c>
      <c r="D741" s="9" t="s">
        <v>118</v>
      </c>
      <c r="E741" s="9" t="s">
        <v>47</v>
      </c>
      <c r="F741" s="9"/>
      <c r="G741" s="10">
        <v>43890</v>
      </c>
      <c r="H741" s="10">
        <v>43902</v>
      </c>
      <c r="I741" s="9">
        <f t="shared" si="23"/>
        <v>12</v>
      </c>
      <c r="J741" s="38">
        <f t="shared" si="24"/>
        <v>55</v>
      </c>
      <c r="K741" s="9"/>
    </row>
    <row r="742" spans="1:11" x14ac:dyDescent="0.3">
      <c r="A742" s="9">
        <v>6001000140</v>
      </c>
      <c r="B742" s="9" t="s">
        <v>115</v>
      </c>
      <c r="C742" s="9">
        <v>1996</v>
      </c>
      <c r="D742" s="9" t="s">
        <v>118</v>
      </c>
      <c r="E742" s="9" t="s">
        <v>47</v>
      </c>
      <c r="F742" s="9"/>
      <c r="G742" s="10">
        <v>43890</v>
      </c>
      <c r="H742" s="10">
        <v>43903</v>
      </c>
      <c r="I742" s="9">
        <f t="shared" si="23"/>
        <v>13</v>
      </c>
      <c r="J742" s="38">
        <f t="shared" si="24"/>
        <v>24</v>
      </c>
      <c r="K742" s="9"/>
    </row>
    <row r="743" spans="1:11" x14ac:dyDescent="0.3">
      <c r="A743" s="9">
        <v>6001000141</v>
      </c>
      <c r="B743" s="9" t="s">
        <v>116</v>
      </c>
      <c r="C743" s="9">
        <v>1978</v>
      </c>
      <c r="D743" s="9" t="s">
        <v>118</v>
      </c>
      <c r="E743" s="9" t="s">
        <v>47</v>
      </c>
      <c r="F743" s="9"/>
      <c r="G743" s="10">
        <v>43890</v>
      </c>
      <c r="H743" s="10">
        <v>43900</v>
      </c>
      <c r="I743" s="9">
        <f t="shared" si="23"/>
        <v>10</v>
      </c>
      <c r="J743" s="38">
        <f t="shared" si="24"/>
        <v>42</v>
      </c>
      <c r="K743" s="9"/>
    </row>
    <row r="744" spans="1:11" x14ac:dyDescent="0.3">
      <c r="A744" s="9">
        <v>6001000142</v>
      </c>
      <c r="B744" s="9" t="s">
        <v>116</v>
      </c>
      <c r="C744" s="9">
        <v>1966</v>
      </c>
      <c r="D744" s="9" t="s">
        <v>118</v>
      </c>
      <c r="E744" s="9" t="s">
        <v>47</v>
      </c>
      <c r="F744" s="9"/>
      <c r="G744" s="10">
        <v>43890</v>
      </c>
      <c r="H744" s="10">
        <v>43902</v>
      </c>
      <c r="I744" s="9">
        <f t="shared" si="23"/>
        <v>12</v>
      </c>
      <c r="J744" s="38">
        <f t="shared" si="24"/>
        <v>54</v>
      </c>
      <c r="K744" s="9"/>
    </row>
    <row r="745" spans="1:11" x14ac:dyDescent="0.3">
      <c r="A745" s="9">
        <v>6001000143</v>
      </c>
      <c r="B745" s="9" t="s">
        <v>116</v>
      </c>
      <c r="C745" s="9">
        <v>1935</v>
      </c>
      <c r="D745" s="9" t="s">
        <v>118</v>
      </c>
      <c r="E745" s="9" t="s">
        <v>47</v>
      </c>
      <c r="F745" s="9"/>
      <c r="G745" s="10">
        <v>43890</v>
      </c>
      <c r="H745" s="10">
        <v>43914</v>
      </c>
      <c r="I745" s="9">
        <f t="shared" si="23"/>
        <v>24</v>
      </c>
      <c r="J745" s="38">
        <f t="shared" si="24"/>
        <v>85</v>
      </c>
      <c r="K745" s="9"/>
    </row>
    <row r="746" spans="1:11" x14ac:dyDescent="0.3">
      <c r="A746" s="9">
        <v>6001000144</v>
      </c>
      <c r="B746" s="9" t="s">
        <v>116</v>
      </c>
      <c r="C746" s="9">
        <v>1990</v>
      </c>
      <c r="D746" s="9" t="s">
        <v>118</v>
      </c>
      <c r="E746" s="9" t="s">
        <v>47</v>
      </c>
      <c r="F746" s="9"/>
      <c r="G746" s="10">
        <v>43890</v>
      </c>
      <c r="H746" s="10">
        <v>43937</v>
      </c>
      <c r="I746" s="9">
        <f t="shared" si="23"/>
        <v>47</v>
      </c>
      <c r="J746" s="38">
        <f t="shared" si="24"/>
        <v>30</v>
      </c>
      <c r="K746" s="9"/>
    </row>
    <row r="747" spans="1:11" x14ac:dyDescent="0.3">
      <c r="A747" s="9">
        <v>6001000145</v>
      </c>
      <c r="B747" s="9" t="s">
        <v>115</v>
      </c>
      <c r="C747" s="9">
        <v>2020</v>
      </c>
      <c r="D747" s="9" t="s">
        <v>118</v>
      </c>
      <c r="E747" s="9" t="s">
        <v>47</v>
      </c>
      <c r="F747" s="9"/>
      <c r="G747" s="10">
        <v>43890</v>
      </c>
      <c r="H747" s="10">
        <v>43928</v>
      </c>
      <c r="I747" s="9">
        <f t="shared" si="23"/>
        <v>38</v>
      </c>
      <c r="J747" s="38">
        <f t="shared" si="24"/>
        <v>0</v>
      </c>
      <c r="K747" s="9"/>
    </row>
    <row r="748" spans="1:11" x14ac:dyDescent="0.3">
      <c r="A748" s="9">
        <v>6001000146</v>
      </c>
      <c r="B748" s="9" t="s">
        <v>116</v>
      </c>
      <c r="C748" s="9">
        <v>1995</v>
      </c>
      <c r="D748" s="9" t="s">
        <v>118</v>
      </c>
      <c r="E748" s="9" t="s">
        <v>47</v>
      </c>
      <c r="F748" s="9"/>
      <c r="G748" s="10">
        <v>43891</v>
      </c>
      <c r="H748" s="10">
        <v>43920</v>
      </c>
      <c r="I748" s="9">
        <f t="shared" si="23"/>
        <v>29</v>
      </c>
      <c r="J748" s="38">
        <f t="shared" si="24"/>
        <v>25</v>
      </c>
      <c r="K748" s="9"/>
    </row>
    <row r="749" spans="1:11" x14ac:dyDescent="0.3">
      <c r="A749" s="9">
        <v>6001000147</v>
      </c>
      <c r="B749" s="9" t="s">
        <v>115</v>
      </c>
      <c r="C749" s="9">
        <v>2000</v>
      </c>
      <c r="D749" s="9" t="s">
        <v>118</v>
      </c>
      <c r="E749" s="9" t="s">
        <v>47</v>
      </c>
      <c r="F749" s="9"/>
      <c r="G749" s="10">
        <v>43891</v>
      </c>
      <c r="H749" s="10">
        <v>43905</v>
      </c>
      <c r="I749" s="9">
        <f t="shared" si="23"/>
        <v>14</v>
      </c>
      <c r="J749" s="38">
        <f t="shared" si="24"/>
        <v>20</v>
      </c>
      <c r="K749" s="9"/>
    </row>
    <row r="750" spans="1:11" x14ac:dyDescent="0.3">
      <c r="A750" s="9">
        <v>6001000148</v>
      </c>
      <c r="B750" s="9" t="s">
        <v>116</v>
      </c>
      <c r="C750" s="9">
        <v>1960</v>
      </c>
      <c r="D750" s="9" t="s">
        <v>118</v>
      </c>
      <c r="E750" s="9" t="s">
        <v>47</v>
      </c>
      <c r="F750" s="9"/>
      <c r="G750" s="10">
        <v>43891</v>
      </c>
      <c r="H750" s="10">
        <v>43928</v>
      </c>
      <c r="I750" s="9">
        <f t="shared" si="23"/>
        <v>37</v>
      </c>
      <c r="J750" s="38">
        <f t="shared" si="24"/>
        <v>60</v>
      </c>
      <c r="K750" s="9"/>
    </row>
    <row r="751" spans="1:11" x14ac:dyDescent="0.3">
      <c r="A751" s="9">
        <v>6001000149</v>
      </c>
      <c r="B751" s="9" t="s">
        <v>116</v>
      </c>
      <c r="C751" s="9">
        <v>1968</v>
      </c>
      <c r="D751" s="9" t="s">
        <v>118</v>
      </c>
      <c r="E751" s="9" t="s">
        <v>47</v>
      </c>
      <c r="F751" s="9"/>
      <c r="G751" s="10">
        <v>43891</v>
      </c>
      <c r="H751" s="10">
        <v>43927</v>
      </c>
      <c r="I751" s="9">
        <f t="shared" si="23"/>
        <v>36</v>
      </c>
      <c r="J751" s="38">
        <f t="shared" si="24"/>
        <v>52</v>
      </c>
      <c r="K751" s="9"/>
    </row>
    <row r="752" spans="1:11" x14ac:dyDescent="0.3">
      <c r="A752" s="9">
        <v>6001000150</v>
      </c>
      <c r="B752" s="9" t="s">
        <v>116</v>
      </c>
      <c r="C752" s="9">
        <v>1932</v>
      </c>
      <c r="D752" s="9" t="s">
        <v>118</v>
      </c>
      <c r="E752" s="9" t="s">
        <v>47</v>
      </c>
      <c r="F752" s="9"/>
      <c r="G752" s="10">
        <v>43891</v>
      </c>
      <c r="H752" s="10">
        <v>43930</v>
      </c>
      <c r="I752" s="9">
        <f t="shared" si="23"/>
        <v>39</v>
      </c>
      <c r="J752" s="38">
        <f t="shared" si="24"/>
        <v>88</v>
      </c>
      <c r="K752" s="9"/>
    </row>
    <row r="753" spans="1:11" x14ac:dyDescent="0.3">
      <c r="A753" s="9">
        <v>6001000151</v>
      </c>
      <c r="B753" s="9" t="s">
        <v>116</v>
      </c>
      <c r="C753" s="9">
        <v>1940</v>
      </c>
      <c r="D753" s="9" t="s">
        <v>118</v>
      </c>
      <c r="E753" s="9" t="s">
        <v>47</v>
      </c>
      <c r="F753" s="9"/>
      <c r="G753" s="10">
        <v>43891</v>
      </c>
      <c r="H753" s="10">
        <v>43978</v>
      </c>
      <c r="I753" s="9">
        <f t="shared" si="23"/>
        <v>87</v>
      </c>
      <c r="J753" s="38">
        <f t="shared" si="24"/>
        <v>80</v>
      </c>
      <c r="K753" s="9"/>
    </row>
    <row r="754" spans="1:11" x14ac:dyDescent="0.3">
      <c r="A754" s="9">
        <v>6001000152</v>
      </c>
      <c r="B754" s="9" t="s">
        <v>116</v>
      </c>
      <c r="C754" s="9">
        <v>1968</v>
      </c>
      <c r="D754" s="9" t="s">
        <v>118</v>
      </c>
      <c r="E754" s="9" t="s">
        <v>47</v>
      </c>
      <c r="F754" s="9"/>
      <c r="G754" s="10">
        <v>43891</v>
      </c>
      <c r="H754" s="10">
        <v>43925</v>
      </c>
      <c r="I754" s="9">
        <f t="shared" si="23"/>
        <v>34</v>
      </c>
      <c r="J754" s="38">
        <f t="shared" si="24"/>
        <v>52</v>
      </c>
      <c r="K754" s="9"/>
    </row>
    <row r="755" spans="1:11" x14ac:dyDescent="0.3">
      <c r="A755" s="9">
        <v>6001000153</v>
      </c>
      <c r="B755" s="9" t="s">
        <v>115</v>
      </c>
      <c r="C755" s="9">
        <v>1968</v>
      </c>
      <c r="D755" s="9" t="s">
        <v>118</v>
      </c>
      <c r="E755" s="9" t="s">
        <v>47</v>
      </c>
      <c r="F755" s="9"/>
      <c r="G755" s="10">
        <v>43891</v>
      </c>
      <c r="H755" s="10">
        <v>43916</v>
      </c>
      <c r="I755" s="9">
        <f t="shared" si="23"/>
        <v>25</v>
      </c>
      <c r="J755" s="38">
        <f t="shared" si="24"/>
        <v>52</v>
      </c>
      <c r="K755" s="9"/>
    </row>
    <row r="756" spans="1:11" x14ac:dyDescent="0.3">
      <c r="A756" s="9">
        <v>6001000154</v>
      </c>
      <c r="B756" s="9" t="s">
        <v>116</v>
      </c>
      <c r="C756" s="9">
        <v>1950</v>
      </c>
      <c r="D756" s="9" t="s">
        <v>118</v>
      </c>
      <c r="E756" s="9" t="s">
        <v>47</v>
      </c>
      <c r="F756" s="9"/>
      <c r="G756" s="10">
        <v>43891</v>
      </c>
      <c r="H756" s="10">
        <v>43921</v>
      </c>
      <c r="I756" s="9">
        <f t="shared" si="23"/>
        <v>30</v>
      </c>
      <c r="J756" s="38">
        <f t="shared" si="24"/>
        <v>70</v>
      </c>
      <c r="K756" s="9"/>
    </row>
    <row r="757" spans="1:11" x14ac:dyDescent="0.3">
      <c r="A757" s="9">
        <v>6001000155</v>
      </c>
      <c r="B757" s="9" t="s">
        <v>115</v>
      </c>
      <c r="C757" s="9">
        <v>1938</v>
      </c>
      <c r="D757" s="9" t="s">
        <v>118</v>
      </c>
      <c r="E757" s="9" t="s">
        <v>47</v>
      </c>
      <c r="F757" s="9"/>
      <c r="G757" s="10">
        <v>43891</v>
      </c>
      <c r="H757" s="10">
        <v>43936</v>
      </c>
      <c r="I757" s="9">
        <f t="shared" si="23"/>
        <v>45</v>
      </c>
      <c r="J757" s="38">
        <f t="shared" si="24"/>
        <v>82</v>
      </c>
      <c r="K757" s="9"/>
    </row>
    <row r="758" spans="1:11" x14ac:dyDescent="0.3">
      <c r="A758" s="9">
        <v>6001000156</v>
      </c>
      <c r="B758" s="9" t="s">
        <v>115</v>
      </c>
      <c r="C758" s="9">
        <v>1956</v>
      </c>
      <c r="D758" s="9" t="s">
        <v>118</v>
      </c>
      <c r="E758" s="9" t="s">
        <v>47</v>
      </c>
      <c r="F758" s="9"/>
      <c r="G758" s="10">
        <v>43891</v>
      </c>
      <c r="H758" s="10">
        <v>43925</v>
      </c>
      <c r="I758" s="9">
        <f t="shared" si="23"/>
        <v>34</v>
      </c>
      <c r="J758" s="38">
        <f t="shared" si="24"/>
        <v>64</v>
      </c>
      <c r="K758" s="9"/>
    </row>
    <row r="759" spans="1:11" x14ac:dyDescent="0.3">
      <c r="A759" s="9">
        <v>6001000157</v>
      </c>
      <c r="B759" s="9" t="s">
        <v>116</v>
      </c>
      <c r="C759" s="9">
        <v>1993</v>
      </c>
      <c r="D759" s="9" t="s">
        <v>118</v>
      </c>
      <c r="E759" s="9" t="s">
        <v>47</v>
      </c>
      <c r="F759" s="9"/>
      <c r="G759" s="10">
        <v>43891</v>
      </c>
      <c r="H759" s="10">
        <v>43908</v>
      </c>
      <c r="I759" s="9">
        <f t="shared" si="23"/>
        <v>17</v>
      </c>
      <c r="J759" s="38">
        <f t="shared" si="24"/>
        <v>27</v>
      </c>
      <c r="K759" s="9"/>
    </row>
    <row r="760" spans="1:11" x14ac:dyDescent="0.3">
      <c r="A760" s="9">
        <v>6001000158</v>
      </c>
      <c r="B760" s="9" t="s">
        <v>115</v>
      </c>
      <c r="C760" s="9">
        <v>1997</v>
      </c>
      <c r="D760" s="9" t="s">
        <v>118</v>
      </c>
      <c r="E760" s="9" t="s">
        <v>47</v>
      </c>
      <c r="F760" s="9"/>
      <c r="G760" s="10">
        <v>43891</v>
      </c>
      <c r="H760" s="10">
        <v>43930</v>
      </c>
      <c r="I760" s="9">
        <f t="shared" si="23"/>
        <v>39</v>
      </c>
      <c r="J760" s="38">
        <f t="shared" si="24"/>
        <v>23</v>
      </c>
      <c r="K760" s="9"/>
    </row>
    <row r="761" spans="1:11" x14ac:dyDescent="0.3">
      <c r="A761" s="9">
        <v>6001000159</v>
      </c>
      <c r="B761" s="9" t="s">
        <v>115</v>
      </c>
      <c r="C761" s="9">
        <v>1999</v>
      </c>
      <c r="D761" s="9" t="s">
        <v>118</v>
      </c>
      <c r="E761" s="9" t="s">
        <v>47</v>
      </c>
      <c r="F761" s="9"/>
      <c r="G761" s="10">
        <v>43891</v>
      </c>
      <c r="H761" s="10">
        <v>43919</v>
      </c>
      <c r="I761" s="9">
        <f t="shared" si="23"/>
        <v>28</v>
      </c>
      <c r="J761" s="38">
        <f t="shared" si="24"/>
        <v>21</v>
      </c>
      <c r="K761" s="9"/>
    </row>
    <row r="762" spans="1:11" x14ac:dyDescent="0.3">
      <c r="A762" s="9">
        <v>6001000160</v>
      </c>
      <c r="B762" s="9" t="s">
        <v>115</v>
      </c>
      <c r="C762" s="9">
        <v>1957</v>
      </c>
      <c r="D762" s="9" t="s">
        <v>118</v>
      </c>
      <c r="E762" s="9" t="s">
        <v>47</v>
      </c>
      <c r="F762" s="9"/>
      <c r="G762" s="10">
        <v>43891</v>
      </c>
      <c r="H762" s="10">
        <v>43907</v>
      </c>
      <c r="I762" s="9">
        <f t="shared" si="23"/>
        <v>16</v>
      </c>
      <c r="J762" s="38">
        <f t="shared" si="24"/>
        <v>63</v>
      </c>
      <c r="K762" s="9"/>
    </row>
    <row r="763" spans="1:11" x14ac:dyDescent="0.3">
      <c r="A763" s="9">
        <v>6001000161</v>
      </c>
      <c r="B763" s="9" t="s">
        <v>116</v>
      </c>
      <c r="C763" s="9">
        <v>1998</v>
      </c>
      <c r="D763" s="9" t="s">
        <v>118</v>
      </c>
      <c r="E763" s="9" t="s">
        <v>47</v>
      </c>
      <c r="F763" s="9"/>
      <c r="G763" s="10">
        <v>43891</v>
      </c>
      <c r="H763" s="10">
        <v>43923</v>
      </c>
      <c r="I763" s="9">
        <f t="shared" si="23"/>
        <v>32</v>
      </c>
      <c r="J763" s="38">
        <f t="shared" si="24"/>
        <v>22</v>
      </c>
      <c r="K763" s="9"/>
    </row>
    <row r="764" spans="1:11" x14ac:dyDescent="0.3">
      <c r="A764" s="9">
        <v>6001000162</v>
      </c>
      <c r="B764" s="9" t="s">
        <v>116</v>
      </c>
      <c r="C764" s="9">
        <v>1993</v>
      </c>
      <c r="D764" s="9" t="s">
        <v>118</v>
      </c>
      <c r="E764" s="9" t="s">
        <v>47</v>
      </c>
      <c r="F764" s="9"/>
      <c r="G764" s="10">
        <v>43891</v>
      </c>
      <c r="H764" s="10">
        <v>43923</v>
      </c>
      <c r="I764" s="9">
        <f t="shared" si="23"/>
        <v>32</v>
      </c>
      <c r="J764" s="38">
        <f t="shared" si="24"/>
        <v>27</v>
      </c>
      <c r="K764" s="9"/>
    </row>
    <row r="765" spans="1:11" x14ac:dyDescent="0.3">
      <c r="A765" s="9">
        <v>6001000163</v>
      </c>
      <c r="B765" s="9" t="s">
        <v>115</v>
      </c>
      <c r="C765" s="9">
        <v>1998</v>
      </c>
      <c r="D765" s="9" t="s">
        <v>118</v>
      </c>
      <c r="E765" s="9" t="s">
        <v>47</v>
      </c>
      <c r="F765" s="9"/>
      <c r="G765" s="10">
        <v>43891</v>
      </c>
      <c r="H765" s="10">
        <v>43933</v>
      </c>
      <c r="I765" s="9">
        <f t="shared" si="23"/>
        <v>42</v>
      </c>
      <c r="J765" s="38">
        <f t="shared" si="24"/>
        <v>22</v>
      </c>
      <c r="K765" s="9"/>
    </row>
    <row r="766" spans="1:11" x14ac:dyDescent="0.3">
      <c r="A766" s="9">
        <v>6001000164</v>
      </c>
      <c r="B766" s="9" t="s">
        <v>116</v>
      </c>
      <c r="C766" s="9">
        <v>1961</v>
      </c>
      <c r="D766" s="9" t="s">
        <v>118</v>
      </c>
      <c r="E766" s="9" t="s">
        <v>47</v>
      </c>
      <c r="F766" s="9"/>
      <c r="G766" s="10">
        <v>43891</v>
      </c>
      <c r="H766" s="10">
        <v>43909</v>
      </c>
      <c r="I766" s="9">
        <f t="shared" si="23"/>
        <v>18</v>
      </c>
      <c r="J766" s="38">
        <f t="shared" si="24"/>
        <v>59</v>
      </c>
      <c r="K766" s="9"/>
    </row>
    <row r="767" spans="1:11" x14ac:dyDescent="0.3">
      <c r="A767" s="9">
        <v>6001000165</v>
      </c>
      <c r="B767" s="9" t="s">
        <v>116</v>
      </c>
      <c r="C767" s="9">
        <v>2000</v>
      </c>
      <c r="D767" s="9" t="s">
        <v>118</v>
      </c>
      <c r="E767" s="9" t="s">
        <v>47</v>
      </c>
      <c r="F767" s="9"/>
      <c r="G767" s="10">
        <v>43891</v>
      </c>
      <c r="H767" s="10">
        <v>43915</v>
      </c>
      <c r="I767" s="9">
        <f t="shared" si="23"/>
        <v>24</v>
      </c>
      <c r="J767" s="38">
        <f t="shared" si="24"/>
        <v>20</v>
      </c>
      <c r="K767" s="9"/>
    </row>
    <row r="768" spans="1:11" x14ac:dyDescent="0.3">
      <c r="A768" s="9">
        <v>6001000166</v>
      </c>
      <c r="B768" s="9" t="s">
        <v>116</v>
      </c>
      <c r="C768" s="9">
        <v>2001</v>
      </c>
      <c r="D768" s="9" t="s">
        <v>118</v>
      </c>
      <c r="E768" s="9" t="s">
        <v>47</v>
      </c>
      <c r="F768" s="9"/>
      <c r="G768" s="10">
        <v>43891</v>
      </c>
      <c r="H768" s="10">
        <v>43913</v>
      </c>
      <c r="I768" s="9">
        <f t="shared" si="23"/>
        <v>22</v>
      </c>
      <c r="J768" s="38">
        <f t="shared" si="24"/>
        <v>19</v>
      </c>
      <c r="K768" s="9"/>
    </row>
    <row r="769" spans="1:11" x14ac:dyDescent="0.3">
      <c r="A769" s="9">
        <v>6001000167</v>
      </c>
      <c r="B769" s="9" t="s">
        <v>116</v>
      </c>
      <c r="C769" s="9">
        <v>1968</v>
      </c>
      <c r="D769" s="9" t="s">
        <v>118</v>
      </c>
      <c r="E769" s="9" t="s">
        <v>47</v>
      </c>
      <c r="F769" s="9"/>
      <c r="G769" s="10">
        <v>43891</v>
      </c>
      <c r="H769" s="10">
        <v>43907</v>
      </c>
      <c r="I769" s="9">
        <f t="shared" si="23"/>
        <v>16</v>
      </c>
      <c r="J769" s="38">
        <f t="shared" si="24"/>
        <v>52</v>
      </c>
      <c r="K769" s="9"/>
    </row>
    <row r="770" spans="1:11" x14ac:dyDescent="0.3">
      <c r="A770" s="9">
        <v>6001000168</v>
      </c>
      <c r="B770" s="9" t="s">
        <v>115</v>
      </c>
      <c r="C770" s="9">
        <v>1966</v>
      </c>
      <c r="D770" s="9" t="s">
        <v>118</v>
      </c>
      <c r="E770" s="9" t="s">
        <v>47</v>
      </c>
      <c r="F770" s="9"/>
      <c r="G770" s="10">
        <v>43891</v>
      </c>
      <c r="H770" s="10">
        <v>43911</v>
      </c>
      <c r="I770" s="9">
        <f t="shared" si="23"/>
        <v>20</v>
      </c>
      <c r="J770" s="38">
        <f t="shared" si="24"/>
        <v>54</v>
      </c>
      <c r="K770" s="9"/>
    </row>
    <row r="771" spans="1:11" x14ac:dyDescent="0.3">
      <c r="A771" s="9">
        <v>6001000169</v>
      </c>
      <c r="B771" s="9" t="s">
        <v>116</v>
      </c>
      <c r="C771" s="9">
        <v>1998</v>
      </c>
      <c r="D771" s="9" t="s">
        <v>118</v>
      </c>
      <c r="E771" s="9" t="s">
        <v>47</v>
      </c>
      <c r="F771" s="9"/>
      <c r="G771" s="10">
        <v>43891</v>
      </c>
      <c r="H771" s="10">
        <v>43916</v>
      </c>
      <c r="I771" s="9">
        <f t="shared" ref="I771:I834" si="25">_xlfn.DAYS(H771,G771)</f>
        <v>25</v>
      </c>
      <c r="J771" s="38">
        <f t="shared" ref="J771:J834" si="26">IF(C771="","",_xlfn.NUMBERVALUE(2020-C771))</f>
        <v>22</v>
      </c>
      <c r="K771" s="9"/>
    </row>
    <row r="772" spans="1:11" x14ac:dyDescent="0.3">
      <c r="A772" s="9">
        <v>6001000170</v>
      </c>
      <c r="B772" s="9" t="s">
        <v>116</v>
      </c>
      <c r="C772" s="9">
        <v>1965</v>
      </c>
      <c r="D772" s="9" t="s">
        <v>118</v>
      </c>
      <c r="E772" s="9" t="s">
        <v>47</v>
      </c>
      <c r="F772" s="9"/>
      <c r="G772" s="10">
        <v>43891</v>
      </c>
      <c r="H772" s="10">
        <v>43913</v>
      </c>
      <c r="I772" s="9">
        <f t="shared" si="25"/>
        <v>22</v>
      </c>
      <c r="J772" s="38">
        <f t="shared" si="26"/>
        <v>55</v>
      </c>
      <c r="K772" s="9"/>
    </row>
    <row r="773" spans="1:11" x14ac:dyDescent="0.3">
      <c r="A773" s="9">
        <v>6001000171</v>
      </c>
      <c r="B773" s="9" t="s">
        <v>116</v>
      </c>
      <c r="C773" s="9">
        <v>1973</v>
      </c>
      <c r="D773" s="9" t="s">
        <v>118</v>
      </c>
      <c r="E773" s="9" t="s">
        <v>47</v>
      </c>
      <c r="F773" s="9"/>
      <c r="G773" s="10">
        <v>43891</v>
      </c>
      <c r="H773" s="10">
        <v>43913</v>
      </c>
      <c r="I773" s="9">
        <f t="shared" si="25"/>
        <v>22</v>
      </c>
      <c r="J773" s="38">
        <f t="shared" si="26"/>
        <v>47</v>
      </c>
      <c r="K773" s="9"/>
    </row>
    <row r="774" spans="1:11" x14ac:dyDescent="0.3">
      <c r="A774" s="9">
        <v>6001000172</v>
      </c>
      <c r="B774" s="9" t="s">
        <v>115</v>
      </c>
      <c r="C774" s="9">
        <v>1969</v>
      </c>
      <c r="D774" s="9" t="s">
        <v>118</v>
      </c>
      <c r="E774" s="9" t="s">
        <v>47</v>
      </c>
      <c r="F774" s="9"/>
      <c r="G774" s="10">
        <v>43891</v>
      </c>
      <c r="H774" s="10">
        <v>43926</v>
      </c>
      <c r="I774" s="9">
        <f t="shared" si="25"/>
        <v>35</v>
      </c>
      <c r="J774" s="38">
        <f t="shared" si="26"/>
        <v>51</v>
      </c>
      <c r="K774" s="9"/>
    </row>
    <row r="775" spans="1:11" x14ac:dyDescent="0.3">
      <c r="A775" s="9">
        <v>6001000173</v>
      </c>
      <c r="B775" s="9" t="s">
        <v>116</v>
      </c>
      <c r="C775" s="9">
        <v>1998</v>
      </c>
      <c r="D775" s="9" t="s">
        <v>118</v>
      </c>
      <c r="E775" s="9" t="s">
        <v>47</v>
      </c>
      <c r="F775" s="9"/>
      <c r="G775" s="10">
        <v>43891</v>
      </c>
      <c r="H775" s="10">
        <v>43916</v>
      </c>
      <c r="I775" s="9">
        <f t="shared" si="25"/>
        <v>25</v>
      </c>
      <c r="J775" s="38">
        <f t="shared" si="26"/>
        <v>22</v>
      </c>
      <c r="K775" s="9"/>
    </row>
    <row r="776" spans="1:11" x14ac:dyDescent="0.3">
      <c r="A776" s="9">
        <v>6001000174</v>
      </c>
      <c r="B776" s="9" t="s">
        <v>116</v>
      </c>
      <c r="C776" s="9">
        <v>2005</v>
      </c>
      <c r="D776" s="9" t="s">
        <v>118</v>
      </c>
      <c r="E776" s="9" t="s">
        <v>47</v>
      </c>
      <c r="F776" s="9"/>
      <c r="G776" s="10">
        <v>43891</v>
      </c>
      <c r="H776" s="10">
        <v>43910</v>
      </c>
      <c r="I776" s="9">
        <f t="shared" si="25"/>
        <v>19</v>
      </c>
      <c r="J776" s="38">
        <f t="shared" si="26"/>
        <v>15</v>
      </c>
      <c r="K776" s="9"/>
    </row>
    <row r="777" spans="1:11" x14ac:dyDescent="0.3">
      <c r="A777" s="9">
        <v>6001000175</v>
      </c>
      <c r="B777" s="9" t="s">
        <v>116</v>
      </c>
      <c r="C777" s="9">
        <v>1997</v>
      </c>
      <c r="D777" s="9" t="s">
        <v>118</v>
      </c>
      <c r="E777" s="9" t="s">
        <v>47</v>
      </c>
      <c r="F777" s="9"/>
      <c r="G777" s="10">
        <v>43891</v>
      </c>
      <c r="H777" s="10">
        <v>43932</v>
      </c>
      <c r="I777" s="9">
        <f t="shared" si="25"/>
        <v>41</v>
      </c>
      <c r="J777" s="38">
        <f t="shared" si="26"/>
        <v>23</v>
      </c>
      <c r="K777" s="9"/>
    </row>
    <row r="778" spans="1:11" x14ac:dyDescent="0.3">
      <c r="A778" s="9">
        <v>6001000176</v>
      </c>
      <c r="B778" s="9" t="s">
        <v>115</v>
      </c>
      <c r="C778" s="9">
        <v>1999</v>
      </c>
      <c r="D778" s="9" t="s">
        <v>118</v>
      </c>
      <c r="E778" s="9" t="s">
        <v>47</v>
      </c>
      <c r="F778" s="9"/>
      <c r="G778" s="10">
        <v>43891</v>
      </c>
      <c r="H778" s="10">
        <v>43918</v>
      </c>
      <c r="I778" s="9">
        <f t="shared" si="25"/>
        <v>27</v>
      </c>
      <c r="J778" s="38">
        <f t="shared" si="26"/>
        <v>21</v>
      </c>
      <c r="K778" s="9"/>
    </row>
    <row r="779" spans="1:11" x14ac:dyDescent="0.3">
      <c r="A779" s="9">
        <v>6001000177</v>
      </c>
      <c r="B779" s="9" t="s">
        <v>115</v>
      </c>
      <c r="C779" s="9">
        <v>1996</v>
      </c>
      <c r="D779" s="9" t="s">
        <v>118</v>
      </c>
      <c r="E779" s="9" t="s">
        <v>47</v>
      </c>
      <c r="F779" s="9"/>
      <c r="G779" s="10">
        <v>43891</v>
      </c>
      <c r="H779" s="10">
        <v>43929</v>
      </c>
      <c r="I779" s="9">
        <f t="shared" si="25"/>
        <v>38</v>
      </c>
      <c r="J779" s="38">
        <f t="shared" si="26"/>
        <v>24</v>
      </c>
      <c r="K779" s="9"/>
    </row>
    <row r="780" spans="1:11" x14ac:dyDescent="0.3">
      <c r="A780" s="9">
        <v>6001000178</v>
      </c>
      <c r="B780" s="9" t="s">
        <v>116</v>
      </c>
      <c r="C780" s="9">
        <v>1965</v>
      </c>
      <c r="D780" s="9" t="s">
        <v>118</v>
      </c>
      <c r="E780" s="9" t="s">
        <v>47</v>
      </c>
      <c r="F780" s="9"/>
      <c r="G780" s="10">
        <v>43891</v>
      </c>
      <c r="H780" s="10">
        <v>43909</v>
      </c>
      <c r="I780" s="9">
        <f t="shared" si="25"/>
        <v>18</v>
      </c>
      <c r="J780" s="38">
        <f t="shared" si="26"/>
        <v>55</v>
      </c>
      <c r="K780" s="9"/>
    </row>
    <row r="781" spans="1:11" x14ac:dyDescent="0.3">
      <c r="A781" s="9">
        <v>6001000179</v>
      </c>
      <c r="B781" s="9" t="s">
        <v>116</v>
      </c>
      <c r="C781" s="9">
        <v>1981</v>
      </c>
      <c r="D781" s="9" t="s">
        <v>118</v>
      </c>
      <c r="E781" s="9" t="s">
        <v>47</v>
      </c>
      <c r="F781" s="9"/>
      <c r="G781" s="10">
        <v>43891</v>
      </c>
      <c r="H781" s="10">
        <v>43913</v>
      </c>
      <c r="I781" s="9">
        <f t="shared" si="25"/>
        <v>22</v>
      </c>
      <c r="J781" s="38">
        <f t="shared" si="26"/>
        <v>39</v>
      </c>
      <c r="K781" s="9"/>
    </row>
    <row r="782" spans="1:11" x14ac:dyDescent="0.3">
      <c r="A782" s="9">
        <v>6001000180</v>
      </c>
      <c r="B782" s="9" t="s">
        <v>116</v>
      </c>
      <c r="C782" s="9">
        <v>1978</v>
      </c>
      <c r="D782" s="9" t="s">
        <v>118</v>
      </c>
      <c r="E782" s="9" t="s">
        <v>47</v>
      </c>
      <c r="F782" s="9"/>
      <c r="G782" s="10">
        <v>43891</v>
      </c>
      <c r="H782" s="10">
        <v>43913</v>
      </c>
      <c r="I782" s="9">
        <f t="shared" si="25"/>
        <v>22</v>
      </c>
      <c r="J782" s="38">
        <f t="shared" si="26"/>
        <v>42</v>
      </c>
      <c r="K782" s="9"/>
    </row>
    <row r="783" spans="1:11" x14ac:dyDescent="0.3">
      <c r="A783" s="9">
        <v>6001000181</v>
      </c>
      <c r="B783" s="9" t="s">
        <v>116</v>
      </c>
      <c r="C783" s="9">
        <v>1982</v>
      </c>
      <c r="D783" s="9" t="s">
        <v>118</v>
      </c>
      <c r="E783" s="9" t="s">
        <v>47</v>
      </c>
      <c r="F783" s="9"/>
      <c r="G783" s="10">
        <v>43891</v>
      </c>
      <c r="H783" s="10">
        <v>43945</v>
      </c>
      <c r="I783" s="9">
        <f t="shared" si="25"/>
        <v>54</v>
      </c>
      <c r="J783" s="38">
        <f t="shared" si="26"/>
        <v>38</v>
      </c>
      <c r="K783" s="9"/>
    </row>
    <row r="784" spans="1:11" x14ac:dyDescent="0.3">
      <c r="A784" s="9">
        <v>6001000182</v>
      </c>
      <c r="B784" s="9" t="s">
        <v>115</v>
      </c>
      <c r="C784" s="9">
        <v>1960</v>
      </c>
      <c r="D784" s="9" t="s">
        <v>118</v>
      </c>
      <c r="E784" s="9" t="s">
        <v>47</v>
      </c>
      <c r="F784" s="9"/>
      <c r="G784" s="10">
        <v>43891</v>
      </c>
      <c r="H784" s="10">
        <v>43909</v>
      </c>
      <c r="I784" s="9">
        <f t="shared" si="25"/>
        <v>18</v>
      </c>
      <c r="J784" s="38">
        <f t="shared" si="26"/>
        <v>60</v>
      </c>
      <c r="K784" s="9"/>
    </row>
    <row r="785" spans="1:11" x14ac:dyDescent="0.3">
      <c r="A785" s="9">
        <v>6001000183</v>
      </c>
      <c r="B785" s="9" t="s">
        <v>115</v>
      </c>
      <c r="C785" s="9">
        <v>1961</v>
      </c>
      <c r="D785" s="9" t="s">
        <v>118</v>
      </c>
      <c r="E785" s="9" t="s">
        <v>47</v>
      </c>
      <c r="F785" s="9"/>
      <c r="G785" s="10">
        <v>43891</v>
      </c>
      <c r="H785" s="10">
        <v>43918</v>
      </c>
      <c r="I785" s="9">
        <f t="shared" si="25"/>
        <v>27</v>
      </c>
      <c r="J785" s="38">
        <f t="shared" si="26"/>
        <v>59</v>
      </c>
      <c r="K785" s="9"/>
    </row>
    <row r="786" spans="1:11" x14ac:dyDescent="0.3">
      <c r="A786" s="9">
        <v>6001000184</v>
      </c>
      <c r="B786" s="9" t="s">
        <v>115</v>
      </c>
      <c r="C786" s="9">
        <v>1993</v>
      </c>
      <c r="D786" s="9" t="s">
        <v>118</v>
      </c>
      <c r="E786" s="9" t="s">
        <v>47</v>
      </c>
      <c r="F786" s="9"/>
      <c r="G786" s="10">
        <v>43891</v>
      </c>
      <c r="H786" s="10">
        <v>43915</v>
      </c>
      <c r="I786" s="9">
        <f t="shared" si="25"/>
        <v>24</v>
      </c>
      <c r="J786" s="38">
        <f t="shared" si="26"/>
        <v>27</v>
      </c>
      <c r="K786" s="9"/>
    </row>
    <row r="787" spans="1:11" x14ac:dyDescent="0.3">
      <c r="A787" s="9">
        <v>6001000185</v>
      </c>
      <c r="B787" s="9" t="s">
        <v>116</v>
      </c>
      <c r="C787" s="9">
        <v>1998</v>
      </c>
      <c r="D787" s="9" t="s">
        <v>118</v>
      </c>
      <c r="E787" s="9" t="s">
        <v>47</v>
      </c>
      <c r="F787" s="9"/>
      <c r="G787" s="10">
        <v>43891</v>
      </c>
      <c r="H787" s="10">
        <v>43914</v>
      </c>
      <c r="I787" s="9">
        <f t="shared" si="25"/>
        <v>23</v>
      </c>
      <c r="J787" s="38">
        <f t="shared" si="26"/>
        <v>22</v>
      </c>
      <c r="K787" s="9"/>
    </row>
    <row r="788" spans="1:11" x14ac:dyDescent="0.3">
      <c r="A788" s="9">
        <v>6001000186</v>
      </c>
      <c r="B788" s="9" t="s">
        <v>116</v>
      </c>
      <c r="C788" s="9">
        <v>1946</v>
      </c>
      <c r="D788" s="9" t="s">
        <v>118</v>
      </c>
      <c r="E788" s="9" t="s">
        <v>47</v>
      </c>
      <c r="F788" s="9"/>
      <c r="G788" s="10">
        <v>43891</v>
      </c>
      <c r="H788" s="10">
        <v>43923</v>
      </c>
      <c r="I788" s="9">
        <f t="shared" si="25"/>
        <v>32</v>
      </c>
      <c r="J788" s="38">
        <f t="shared" si="26"/>
        <v>74</v>
      </c>
      <c r="K788" s="9"/>
    </row>
    <row r="789" spans="1:11" x14ac:dyDescent="0.3">
      <c r="A789" s="9">
        <v>6001000187</v>
      </c>
      <c r="B789" s="9" t="s">
        <v>115</v>
      </c>
      <c r="C789" s="9">
        <v>1998</v>
      </c>
      <c r="D789" s="9" t="s">
        <v>118</v>
      </c>
      <c r="E789" s="9" t="s">
        <v>47</v>
      </c>
      <c r="F789" s="9"/>
      <c r="G789" s="10">
        <v>43891</v>
      </c>
      <c r="H789" s="10">
        <v>43915</v>
      </c>
      <c r="I789" s="9">
        <f t="shared" si="25"/>
        <v>24</v>
      </c>
      <c r="J789" s="38">
        <f t="shared" si="26"/>
        <v>22</v>
      </c>
      <c r="K789" s="9"/>
    </row>
    <row r="790" spans="1:11" x14ac:dyDescent="0.3">
      <c r="A790" s="9">
        <v>6001000188</v>
      </c>
      <c r="B790" s="9" t="s">
        <v>115</v>
      </c>
      <c r="C790" s="9">
        <v>1999</v>
      </c>
      <c r="D790" s="9" t="s">
        <v>118</v>
      </c>
      <c r="E790" s="9" t="s">
        <v>47</v>
      </c>
      <c r="F790" s="9"/>
      <c r="G790" s="10">
        <v>43891</v>
      </c>
      <c r="H790" s="10">
        <v>43933</v>
      </c>
      <c r="I790" s="9">
        <f t="shared" si="25"/>
        <v>42</v>
      </c>
      <c r="J790" s="38">
        <f t="shared" si="26"/>
        <v>21</v>
      </c>
      <c r="K790" s="9"/>
    </row>
    <row r="791" spans="1:11" x14ac:dyDescent="0.3">
      <c r="A791" s="9">
        <v>6001000189</v>
      </c>
      <c r="B791" s="9" t="s">
        <v>115</v>
      </c>
      <c r="C791" s="9">
        <v>1962</v>
      </c>
      <c r="D791" s="9" t="s">
        <v>118</v>
      </c>
      <c r="E791" s="9" t="s">
        <v>47</v>
      </c>
      <c r="F791" s="9"/>
      <c r="G791" s="10">
        <v>43891</v>
      </c>
      <c r="H791" s="10">
        <v>43930</v>
      </c>
      <c r="I791" s="9">
        <f t="shared" si="25"/>
        <v>39</v>
      </c>
      <c r="J791" s="38">
        <f t="shared" si="26"/>
        <v>58</v>
      </c>
      <c r="K791" s="9"/>
    </row>
    <row r="792" spans="1:11" x14ac:dyDescent="0.3">
      <c r="A792" s="9">
        <v>6001000190</v>
      </c>
      <c r="B792" s="9" t="s">
        <v>115</v>
      </c>
      <c r="C792" s="9">
        <v>1995</v>
      </c>
      <c r="D792" s="9" t="s">
        <v>118</v>
      </c>
      <c r="E792" s="9" t="s">
        <v>47</v>
      </c>
      <c r="F792" s="9"/>
      <c r="G792" s="10">
        <v>43891</v>
      </c>
      <c r="H792" s="10">
        <v>43918</v>
      </c>
      <c r="I792" s="9">
        <f t="shared" si="25"/>
        <v>27</v>
      </c>
      <c r="J792" s="38">
        <f t="shared" si="26"/>
        <v>25</v>
      </c>
      <c r="K792" s="9"/>
    </row>
    <row r="793" spans="1:11" x14ac:dyDescent="0.3">
      <c r="A793" s="9">
        <v>6001000191</v>
      </c>
      <c r="B793" s="9" t="s">
        <v>116</v>
      </c>
      <c r="C793" s="9">
        <v>1980</v>
      </c>
      <c r="D793" s="9" t="s">
        <v>118</v>
      </c>
      <c r="E793" s="9" t="s">
        <v>47</v>
      </c>
      <c r="F793" s="9"/>
      <c r="G793" s="10">
        <v>43891</v>
      </c>
      <c r="H793" s="10">
        <v>43908</v>
      </c>
      <c r="I793" s="9">
        <f t="shared" si="25"/>
        <v>17</v>
      </c>
      <c r="J793" s="38">
        <f t="shared" si="26"/>
        <v>40</v>
      </c>
      <c r="K793" s="9"/>
    </row>
    <row r="794" spans="1:11" x14ac:dyDescent="0.3">
      <c r="A794" s="9">
        <v>6001000192</v>
      </c>
      <c r="B794" s="9" t="s">
        <v>116</v>
      </c>
      <c r="C794" s="9">
        <v>1979</v>
      </c>
      <c r="D794" s="9" t="s">
        <v>118</v>
      </c>
      <c r="E794" s="9" t="s">
        <v>47</v>
      </c>
      <c r="F794" s="9"/>
      <c r="G794" s="10">
        <v>43891</v>
      </c>
      <c r="H794" s="10">
        <v>43909</v>
      </c>
      <c r="I794" s="9">
        <f t="shared" si="25"/>
        <v>18</v>
      </c>
      <c r="J794" s="38">
        <f t="shared" si="26"/>
        <v>41</v>
      </c>
      <c r="K794" s="9"/>
    </row>
    <row r="795" spans="1:11" x14ac:dyDescent="0.3">
      <c r="A795" s="9">
        <v>6001000193</v>
      </c>
      <c r="B795" s="9" t="s">
        <v>115</v>
      </c>
      <c r="C795" s="9">
        <v>1990</v>
      </c>
      <c r="D795" s="9" t="s">
        <v>118</v>
      </c>
      <c r="E795" s="9" t="s">
        <v>47</v>
      </c>
      <c r="F795" s="9"/>
      <c r="G795" s="10">
        <v>43891</v>
      </c>
      <c r="H795" s="10">
        <v>43919</v>
      </c>
      <c r="I795" s="9">
        <f t="shared" si="25"/>
        <v>28</v>
      </c>
      <c r="J795" s="38">
        <f t="shared" si="26"/>
        <v>30</v>
      </c>
      <c r="K795" s="9"/>
    </row>
    <row r="796" spans="1:11" x14ac:dyDescent="0.3">
      <c r="A796" s="9">
        <v>6001000194</v>
      </c>
      <c r="B796" s="9" t="s">
        <v>116</v>
      </c>
      <c r="C796" s="9">
        <v>1993</v>
      </c>
      <c r="D796" s="9" t="s">
        <v>118</v>
      </c>
      <c r="E796" s="9" t="s">
        <v>47</v>
      </c>
      <c r="F796" s="9"/>
      <c r="G796" s="10">
        <v>43891</v>
      </c>
      <c r="H796" s="10">
        <v>43916</v>
      </c>
      <c r="I796" s="9">
        <f t="shared" si="25"/>
        <v>25</v>
      </c>
      <c r="J796" s="38">
        <f t="shared" si="26"/>
        <v>27</v>
      </c>
      <c r="K796" s="9"/>
    </row>
    <row r="797" spans="1:11" x14ac:dyDescent="0.3">
      <c r="A797" s="9">
        <v>6001000195</v>
      </c>
      <c r="B797" s="9" t="s">
        <v>115</v>
      </c>
      <c r="C797" s="9">
        <v>1994</v>
      </c>
      <c r="D797" s="9" t="s">
        <v>118</v>
      </c>
      <c r="E797" s="9" t="s">
        <v>47</v>
      </c>
      <c r="F797" s="9"/>
      <c r="G797" s="10">
        <v>43891</v>
      </c>
      <c r="H797" s="10">
        <v>43902</v>
      </c>
      <c r="I797" s="9">
        <f t="shared" si="25"/>
        <v>11</v>
      </c>
      <c r="J797" s="38">
        <f t="shared" si="26"/>
        <v>26</v>
      </c>
      <c r="K797" s="9"/>
    </row>
    <row r="798" spans="1:11" x14ac:dyDescent="0.3">
      <c r="A798" s="9">
        <v>6001000196</v>
      </c>
      <c r="B798" s="9" t="s">
        <v>116</v>
      </c>
      <c r="C798" s="9">
        <v>1970</v>
      </c>
      <c r="D798" s="9" t="s">
        <v>118</v>
      </c>
      <c r="E798" s="9" t="s">
        <v>47</v>
      </c>
      <c r="F798" s="9"/>
      <c r="G798" s="10">
        <v>43891</v>
      </c>
      <c r="H798" s="10">
        <v>43909</v>
      </c>
      <c r="I798" s="9">
        <f t="shared" si="25"/>
        <v>18</v>
      </c>
      <c r="J798" s="38">
        <f t="shared" si="26"/>
        <v>50</v>
      </c>
      <c r="K798" s="9"/>
    </row>
    <row r="799" spans="1:11" x14ac:dyDescent="0.3">
      <c r="A799" s="9">
        <v>6001000197</v>
      </c>
      <c r="B799" s="9" t="s">
        <v>116</v>
      </c>
      <c r="C799" s="9">
        <v>1969</v>
      </c>
      <c r="D799" s="9" t="s">
        <v>118</v>
      </c>
      <c r="E799" s="9" t="s">
        <v>47</v>
      </c>
      <c r="F799" s="9"/>
      <c r="G799" s="10">
        <v>43891</v>
      </c>
      <c r="H799" s="10">
        <v>43918</v>
      </c>
      <c r="I799" s="9">
        <f t="shared" si="25"/>
        <v>27</v>
      </c>
      <c r="J799" s="38">
        <f t="shared" si="26"/>
        <v>51</v>
      </c>
      <c r="K799" s="9"/>
    </row>
    <row r="800" spans="1:11" x14ac:dyDescent="0.3">
      <c r="A800" s="9">
        <v>6001000198</v>
      </c>
      <c r="B800" s="9" t="s">
        <v>116</v>
      </c>
      <c r="C800" s="9">
        <v>1961</v>
      </c>
      <c r="D800" s="9" t="s">
        <v>118</v>
      </c>
      <c r="E800" s="9" t="s">
        <v>47</v>
      </c>
      <c r="F800" s="9"/>
      <c r="G800" s="10">
        <v>43891</v>
      </c>
      <c r="H800" s="10">
        <v>43917</v>
      </c>
      <c r="I800" s="9">
        <f t="shared" si="25"/>
        <v>26</v>
      </c>
      <c r="J800" s="38">
        <f t="shared" si="26"/>
        <v>59</v>
      </c>
      <c r="K800" s="9"/>
    </row>
    <row r="801" spans="1:11" x14ac:dyDescent="0.3">
      <c r="A801" s="9">
        <v>6001000199</v>
      </c>
      <c r="B801" s="9" t="s">
        <v>116</v>
      </c>
      <c r="C801" s="9">
        <v>1952</v>
      </c>
      <c r="D801" s="9" t="s">
        <v>118</v>
      </c>
      <c r="E801" s="9" t="s">
        <v>47</v>
      </c>
      <c r="F801" s="9"/>
      <c r="G801" s="10">
        <v>43891</v>
      </c>
      <c r="H801" s="10">
        <v>43909</v>
      </c>
      <c r="I801" s="9">
        <f t="shared" si="25"/>
        <v>18</v>
      </c>
      <c r="J801" s="38">
        <f t="shared" si="26"/>
        <v>68</v>
      </c>
      <c r="K801" s="9"/>
    </row>
    <row r="802" spans="1:11" x14ac:dyDescent="0.3">
      <c r="A802" s="9">
        <v>6001000200</v>
      </c>
      <c r="B802" s="9" t="s">
        <v>115</v>
      </c>
      <c r="C802" s="9">
        <v>1958</v>
      </c>
      <c r="D802" s="9" t="s">
        <v>118</v>
      </c>
      <c r="E802" s="9" t="s">
        <v>47</v>
      </c>
      <c r="F802" s="9"/>
      <c r="G802" s="10">
        <v>43891</v>
      </c>
      <c r="H802" s="10">
        <v>43906</v>
      </c>
      <c r="I802" s="9">
        <f t="shared" si="25"/>
        <v>15</v>
      </c>
      <c r="J802" s="38">
        <f t="shared" si="26"/>
        <v>62</v>
      </c>
      <c r="K802" s="9"/>
    </row>
    <row r="803" spans="1:11" x14ac:dyDescent="0.3">
      <c r="A803" s="9">
        <v>6001000201</v>
      </c>
      <c r="B803" s="9" t="s">
        <v>116</v>
      </c>
      <c r="C803" s="9">
        <v>1926</v>
      </c>
      <c r="D803" s="9" t="s">
        <v>118</v>
      </c>
      <c r="E803" s="9" t="s">
        <v>47</v>
      </c>
      <c r="F803" s="9"/>
      <c r="G803" s="10">
        <v>43891</v>
      </c>
      <c r="H803" s="10">
        <v>43920</v>
      </c>
      <c r="I803" s="9">
        <f t="shared" si="25"/>
        <v>29</v>
      </c>
      <c r="J803" s="38">
        <f t="shared" si="26"/>
        <v>94</v>
      </c>
      <c r="K803" s="9"/>
    </row>
    <row r="804" spans="1:11" x14ac:dyDescent="0.3">
      <c r="A804" s="9">
        <v>6001000202</v>
      </c>
      <c r="B804" s="9" t="s">
        <v>116</v>
      </c>
      <c r="C804" s="9">
        <v>1965</v>
      </c>
      <c r="D804" s="9" t="s">
        <v>118</v>
      </c>
      <c r="E804" s="9" t="s">
        <v>47</v>
      </c>
      <c r="F804" s="9"/>
      <c r="G804" s="10">
        <v>43892</v>
      </c>
      <c r="H804" s="10">
        <v>43906</v>
      </c>
      <c r="I804" s="9">
        <f t="shared" si="25"/>
        <v>14</v>
      </c>
      <c r="J804" s="38">
        <f t="shared" si="26"/>
        <v>55</v>
      </c>
      <c r="K804" s="9"/>
    </row>
    <row r="805" spans="1:11" x14ac:dyDescent="0.3">
      <c r="A805" s="9">
        <v>6001000203</v>
      </c>
      <c r="B805" s="9" t="s">
        <v>116</v>
      </c>
      <c r="C805" s="9">
        <v>1969</v>
      </c>
      <c r="D805" s="9" t="s">
        <v>118</v>
      </c>
      <c r="E805" s="9" t="s">
        <v>47</v>
      </c>
      <c r="F805" s="9"/>
      <c r="G805" s="10">
        <v>43892</v>
      </c>
      <c r="H805" s="10">
        <v>43904</v>
      </c>
      <c r="I805" s="9">
        <f t="shared" si="25"/>
        <v>12</v>
      </c>
      <c r="J805" s="38">
        <f t="shared" si="26"/>
        <v>51</v>
      </c>
      <c r="K805" s="9"/>
    </row>
    <row r="806" spans="1:11" x14ac:dyDescent="0.3">
      <c r="A806" s="9">
        <v>6001000204</v>
      </c>
      <c r="B806" s="9" t="s">
        <v>116</v>
      </c>
      <c r="C806" s="9">
        <v>1999</v>
      </c>
      <c r="D806" s="9" t="s">
        <v>118</v>
      </c>
      <c r="E806" s="9" t="s">
        <v>47</v>
      </c>
      <c r="F806" s="9"/>
      <c r="G806" s="10">
        <v>43892</v>
      </c>
      <c r="H806" s="10">
        <v>43904</v>
      </c>
      <c r="I806" s="9">
        <f t="shared" si="25"/>
        <v>12</v>
      </c>
      <c r="J806" s="38">
        <f t="shared" si="26"/>
        <v>21</v>
      </c>
      <c r="K806" s="9"/>
    </row>
    <row r="807" spans="1:11" x14ac:dyDescent="0.3">
      <c r="A807" s="9">
        <v>6001000205</v>
      </c>
      <c r="B807" s="9" t="s">
        <v>115</v>
      </c>
      <c r="C807" s="9">
        <v>1998</v>
      </c>
      <c r="D807" s="9" t="s">
        <v>118</v>
      </c>
      <c r="E807" s="9" t="s">
        <v>47</v>
      </c>
      <c r="F807" s="9"/>
      <c r="G807" s="10">
        <v>43892</v>
      </c>
      <c r="H807" s="10">
        <v>43932</v>
      </c>
      <c r="I807" s="9">
        <f t="shared" si="25"/>
        <v>40</v>
      </c>
      <c r="J807" s="38">
        <f t="shared" si="26"/>
        <v>22</v>
      </c>
      <c r="K807" s="9"/>
    </row>
    <row r="808" spans="1:11" x14ac:dyDescent="0.3">
      <c r="A808" s="9">
        <v>6001000206</v>
      </c>
      <c r="B808" s="9" t="s">
        <v>116</v>
      </c>
      <c r="C808" s="9">
        <v>1973</v>
      </c>
      <c r="D808" s="9" t="s">
        <v>118</v>
      </c>
      <c r="E808" s="9" t="s">
        <v>47</v>
      </c>
      <c r="F808" s="9"/>
      <c r="G808" s="10">
        <v>43892</v>
      </c>
      <c r="H808" s="10">
        <v>43903</v>
      </c>
      <c r="I808" s="9">
        <f t="shared" si="25"/>
        <v>11</v>
      </c>
      <c r="J808" s="38">
        <f t="shared" si="26"/>
        <v>47</v>
      </c>
      <c r="K808" s="9"/>
    </row>
    <row r="809" spans="1:11" x14ac:dyDescent="0.3">
      <c r="A809" s="9">
        <v>6001000207</v>
      </c>
      <c r="B809" s="9" t="s">
        <v>115</v>
      </c>
      <c r="C809" s="9">
        <v>1988</v>
      </c>
      <c r="D809" s="9" t="s">
        <v>118</v>
      </c>
      <c r="E809" s="9" t="s">
        <v>47</v>
      </c>
      <c r="F809" s="9"/>
      <c r="G809" s="10">
        <v>43892</v>
      </c>
      <c r="H809" s="10">
        <v>43933</v>
      </c>
      <c r="I809" s="9">
        <f t="shared" si="25"/>
        <v>41</v>
      </c>
      <c r="J809" s="38">
        <f t="shared" si="26"/>
        <v>32</v>
      </c>
      <c r="K809" s="9"/>
    </row>
    <row r="810" spans="1:11" x14ac:dyDescent="0.3">
      <c r="A810" s="9">
        <v>6001000208</v>
      </c>
      <c r="B810" s="9" t="s">
        <v>116</v>
      </c>
      <c r="C810" s="9">
        <v>1990</v>
      </c>
      <c r="D810" s="9" t="s">
        <v>118</v>
      </c>
      <c r="E810" s="9" t="s">
        <v>47</v>
      </c>
      <c r="F810" s="9"/>
      <c r="G810" s="10">
        <v>43892</v>
      </c>
      <c r="H810" s="10">
        <v>43911</v>
      </c>
      <c r="I810" s="9">
        <f t="shared" si="25"/>
        <v>19</v>
      </c>
      <c r="J810" s="38">
        <f t="shared" si="26"/>
        <v>30</v>
      </c>
      <c r="K810" s="9"/>
    </row>
    <row r="811" spans="1:11" x14ac:dyDescent="0.3">
      <c r="A811" s="9">
        <v>6001000209</v>
      </c>
      <c r="B811" s="9" t="s">
        <v>116</v>
      </c>
      <c r="C811" s="9">
        <v>1964</v>
      </c>
      <c r="D811" s="9" t="s">
        <v>118</v>
      </c>
      <c r="E811" s="9" t="s">
        <v>47</v>
      </c>
      <c r="F811" s="9"/>
      <c r="G811" s="10">
        <v>43892</v>
      </c>
      <c r="H811" s="10">
        <v>43910</v>
      </c>
      <c r="I811" s="9">
        <f t="shared" si="25"/>
        <v>18</v>
      </c>
      <c r="J811" s="38">
        <f t="shared" si="26"/>
        <v>56</v>
      </c>
      <c r="K811" s="9"/>
    </row>
    <row r="812" spans="1:11" x14ac:dyDescent="0.3">
      <c r="A812" s="9">
        <v>6001000210</v>
      </c>
      <c r="B812" s="9" t="s">
        <v>116</v>
      </c>
      <c r="C812" s="9">
        <v>1969</v>
      </c>
      <c r="D812" s="9" t="s">
        <v>118</v>
      </c>
      <c r="E812" s="9" t="s">
        <v>47</v>
      </c>
      <c r="F812" s="9"/>
      <c r="G812" s="10">
        <v>43892</v>
      </c>
      <c r="H812" s="10">
        <v>43904</v>
      </c>
      <c r="I812" s="9">
        <f t="shared" si="25"/>
        <v>12</v>
      </c>
      <c r="J812" s="38">
        <f t="shared" si="26"/>
        <v>51</v>
      </c>
      <c r="K812" s="9"/>
    </row>
    <row r="813" spans="1:11" x14ac:dyDescent="0.3">
      <c r="A813" s="9">
        <v>6001000211</v>
      </c>
      <c r="B813" s="9" t="s">
        <v>116</v>
      </c>
      <c r="C813" s="9">
        <v>1964</v>
      </c>
      <c r="D813" s="9" t="s">
        <v>118</v>
      </c>
      <c r="E813" s="9" t="s">
        <v>47</v>
      </c>
      <c r="F813" s="9"/>
      <c r="G813" s="10">
        <v>43892</v>
      </c>
      <c r="H813" s="10">
        <v>43910</v>
      </c>
      <c r="I813" s="9">
        <f t="shared" si="25"/>
        <v>18</v>
      </c>
      <c r="J813" s="38">
        <f t="shared" si="26"/>
        <v>56</v>
      </c>
      <c r="K813" s="9"/>
    </row>
    <row r="814" spans="1:11" x14ac:dyDescent="0.3">
      <c r="A814" s="9">
        <v>6001000212</v>
      </c>
      <c r="B814" s="9" t="s">
        <v>116</v>
      </c>
      <c r="C814" s="9">
        <v>1949</v>
      </c>
      <c r="D814" s="9" t="s">
        <v>118</v>
      </c>
      <c r="E814" s="9" t="s">
        <v>47</v>
      </c>
      <c r="F814" s="9"/>
      <c r="G814" s="10">
        <v>43892</v>
      </c>
      <c r="H814" s="10">
        <v>43903</v>
      </c>
      <c r="I814" s="9">
        <f t="shared" si="25"/>
        <v>11</v>
      </c>
      <c r="J814" s="38">
        <f t="shared" si="26"/>
        <v>71</v>
      </c>
      <c r="K814" s="9"/>
    </row>
    <row r="815" spans="1:11" x14ac:dyDescent="0.3">
      <c r="A815" s="9">
        <v>6001000213</v>
      </c>
      <c r="B815" s="9" t="s">
        <v>116</v>
      </c>
      <c r="C815" s="9">
        <v>1989</v>
      </c>
      <c r="D815" s="9" t="s">
        <v>118</v>
      </c>
      <c r="E815" s="9" t="s">
        <v>47</v>
      </c>
      <c r="F815" s="9"/>
      <c r="G815" s="10">
        <v>43892</v>
      </c>
      <c r="H815" s="10">
        <v>43926</v>
      </c>
      <c r="I815" s="9">
        <f t="shared" si="25"/>
        <v>34</v>
      </c>
      <c r="J815" s="38">
        <f t="shared" si="26"/>
        <v>31</v>
      </c>
      <c r="K815" s="9"/>
    </row>
    <row r="816" spans="1:11" x14ac:dyDescent="0.3">
      <c r="A816" s="9">
        <v>6001000214</v>
      </c>
      <c r="B816" s="9" t="s">
        <v>116</v>
      </c>
      <c r="C816" s="9">
        <v>1981</v>
      </c>
      <c r="D816" s="9" t="s">
        <v>118</v>
      </c>
      <c r="E816" s="9" t="s">
        <v>47</v>
      </c>
      <c r="F816" s="9"/>
      <c r="G816" s="10">
        <v>43892</v>
      </c>
      <c r="H816" s="10">
        <v>43933</v>
      </c>
      <c r="I816" s="9">
        <f t="shared" si="25"/>
        <v>41</v>
      </c>
      <c r="J816" s="38">
        <f t="shared" si="26"/>
        <v>39</v>
      </c>
      <c r="K816" s="9"/>
    </row>
    <row r="817" spans="1:11" x14ac:dyDescent="0.3">
      <c r="A817" s="9">
        <v>6001000215</v>
      </c>
      <c r="B817" s="9" t="s">
        <v>116</v>
      </c>
      <c r="C817" s="9">
        <v>1948</v>
      </c>
      <c r="D817" s="9" t="s">
        <v>118</v>
      </c>
      <c r="E817" s="9" t="s">
        <v>47</v>
      </c>
      <c r="F817" s="9"/>
      <c r="G817" s="10">
        <v>43892</v>
      </c>
      <c r="H817" s="10">
        <v>43914</v>
      </c>
      <c r="I817" s="9">
        <f t="shared" si="25"/>
        <v>22</v>
      </c>
      <c r="J817" s="38">
        <f t="shared" si="26"/>
        <v>72</v>
      </c>
      <c r="K817" s="9"/>
    </row>
    <row r="818" spans="1:11" x14ac:dyDescent="0.3">
      <c r="A818" s="9">
        <v>6001000216</v>
      </c>
      <c r="B818" s="9" t="s">
        <v>115</v>
      </c>
      <c r="C818" s="9">
        <v>1976</v>
      </c>
      <c r="D818" s="9" t="s">
        <v>118</v>
      </c>
      <c r="E818" s="9" t="s">
        <v>47</v>
      </c>
      <c r="F818" s="9"/>
      <c r="G818" s="10">
        <v>43892</v>
      </c>
      <c r="H818" s="10">
        <v>43927</v>
      </c>
      <c r="I818" s="9">
        <f t="shared" si="25"/>
        <v>35</v>
      </c>
      <c r="J818" s="38">
        <f t="shared" si="26"/>
        <v>44</v>
      </c>
      <c r="K818" s="9"/>
    </row>
    <row r="819" spans="1:11" x14ac:dyDescent="0.3">
      <c r="A819" s="9">
        <v>6001000217</v>
      </c>
      <c r="B819" s="9" t="s">
        <v>116</v>
      </c>
      <c r="C819" s="9">
        <v>1980</v>
      </c>
      <c r="D819" s="9" t="s">
        <v>118</v>
      </c>
      <c r="E819" s="9" t="s">
        <v>47</v>
      </c>
      <c r="F819" s="9"/>
      <c r="G819" s="10">
        <v>43892</v>
      </c>
      <c r="H819" s="10">
        <v>43912</v>
      </c>
      <c r="I819" s="9">
        <f t="shared" si="25"/>
        <v>20</v>
      </c>
      <c r="J819" s="38">
        <f t="shared" si="26"/>
        <v>40</v>
      </c>
      <c r="K819" s="9"/>
    </row>
    <row r="820" spans="1:11" x14ac:dyDescent="0.3">
      <c r="A820" s="9">
        <v>6001000218</v>
      </c>
      <c r="B820" s="9" t="s">
        <v>116</v>
      </c>
      <c r="C820" s="9">
        <v>1988</v>
      </c>
      <c r="D820" s="9" t="s">
        <v>118</v>
      </c>
      <c r="E820" s="9" t="s">
        <v>47</v>
      </c>
      <c r="F820" s="9"/>
      <c r="G820" s="10">
        <v>43892</v>
      </c>
      <c r="H820" s="10">
        <v>43916</v>
      </c>
      <c r="I820" s="9">
        <f t="shared" si="25"/>
        <v>24</v>
      </c>
      <c r="J820" s="38">
        <f t="shared" si="26"/>
        <v>32</v>
      </c>
      <c r="K820" s="9"/>
    </row>
    <row r="821" spans="1:11" x14ac:dyDescent="0.3">
      <c r="A821" s="9">
        <v>6001000219</v>
      </c>
      <c r="B821" s="9" t="s">
        <v>116</v>
      </c>
      <c r="C821" s="9">
        <v>1965</v>
      </c>
      <c r="D821" s="9" t="s">
        <v>118</v>
      </c>
      <c r="E821" s="9" t="s">
        <v>47</v>
      </c>
      <c r="F821" s="9"/>
      <c r="G821" s="10">
        <v>43892</v>
      </c>
      <c r="H821" s="10">
        <v>43915</v>
      </c>
      <c r="I821" s="9">
        <f t="shared" si="25"/>
        <v>23</v>
      </c>
      <c r="J821" s="38">
        <f t="shared" si="26"/>
        <v>55</v>
      </c>
      <c r="K821" s="9"/>
    </row>
    <row r="822" spans="1:11" x14ac:dyDescent="0.3">
      <c r="A822" s="9">
        <v>6001000220</v>
      </c>
      <c r="B822" s="9" t="s">
        <v>116</v>
      </c>
      <c r="C822" s="9">
        <v>1981</v>
      </c>
      <c r="D822" s="9" t="s">
        <v>118</v>
      </c>
      <c r="E822" s="9" t="s">
        <v>47</v>
      </c>
      <c r="F822" s="9"/>
      <c r="G822" s="10">
        <v>43892</v>
      </c>
      <c r="H822" s="10">
        <v>43930</v>
      </c>
      <c r="I822" s="9">
        <f t="shared" si="25"/>
        <v>38</v>
      </c>
      <c r="J822" s="38">
        <f t="shared" si="26"/>
        <v>39</v>
      </c>
      <c r="K822" s="9"/>
    </row>
    <row r="823" spans="1:11" x14ac:dyDescent="0.3">
      <c r="A823" s="9">
        <v>6001000221</v>
      </c>
      <c r="B823" s="9" t="s">
        <v>116</v>
      </c>
      <c r="C823" s="9">
        <v>1979</v>
      </c>
      <c r="D823" s="9" t="s">
        <v>118</v>
      </c>
      <c r="E823" s="9" t="s">
        <v>47</v>
      </c>
      <c r="F823" s="9"/>
      <c r="G823" s="10">
        <v>43892</v>
      </c>
      <c r="H823" s="10">
        <v>43915</v>
      </c>
      <c r="I823" s="9">
        <f t="shared" si="25"/>
        <v>23</v>
      </c>
      <c r="J823" s="38">
        <f t="shared" si="26"/>
        <v>41</v>
      </c>
      <c r="K823" s="9"/>
    </row>
    <row r="824" spans="1:11" x14ac:dyDescent="0.3">
      <c r="A824" s="9">
        <v>6001000222</v>
      </c>
      <c r="B824" s="9" t="s">
        <v>116</v>
      </c>
      <c r="C824" s="9">
        <v>1932</v>
      </c>
      <c r="D824" s="9" t="s">
        <v>118</v>
      </c>
      <c r="E824" s="9" t="s">
        <v>47</v>
      </c>
      <c r="F824" s="9"/>
      <c r="G824" s="10">
        <v>43892</v>
      </c>
      <c r="H824" s="10">
        <v>43969</v>
      </c>
      <c r="I824" s="9">
        <f t="shared" si="25"/>
        <v>77</v>
      </c>
      <c r="J824" s="38">
        <f t="shared" si="26"/>
        <v>88</v>
      </c>
      <c r="K824" s="9"/>
    </row>
    <row r="825" spans="1:11" x14ac:dyDescent="0.3">
      <c r="A825" s="9">
        <v>6001000223</v>
      </c>
      <c r="B825" s="9" t="s">
        <v>116</v>
      </c>
      <c r="C825" s="9">
        <v>1935</v>
      </c>
      <c r="D825" s="9" t="s">
        <v>118</v>
      </c>
      <c r="E825" s="9" t="s">
        <v>47</v>
      </c>
      <c r="F825" s="9"/>
      <c r="G825" s="10">
        <v>43892</v>
      </c>
      <c r="H825" s="10">
        <v>43920</v>
      </c>
      <c r="I825" s="9">
        <f t="shared" si="25"/>
        <v>28</v>
      </c>
      <c r="J825" s="38">
        <f t="shared" si="26"/>
        <v>85</v>
      </c>
      <c r="K825" s="9"/>
    </row>
    <row r="826" spans="1:11" x14ac:dyDescent="0.3">
      <c r="A826" s="9">
        <v>6001000224</v>
      </c>
      <c r="B826" s="9" t="s">
        <v>116</v>
      </c>
      <c r="C826" s="9">
        <v>1981</v>
      </c>
      <c r="D826" s="9" t="s">
        <v>118</v>
      </c>
      <c r="E826" s="9" t="s">
        <v>47</v>
      </c>
      <c r="F826" s="9"/>
      <c r="G826" s="10">
        <v>43892</v>
      </c>
      <c r="H826" s="10">
        <v>43915</v>
      </c>
      <c r="I826" s="9">
        <f t="shared" si="25"/>
        <v>23</v>
      </c>
      <c r="J826" s="38">
        <f t="shared" si="26"/>
        <v>39</v>
      </c>
      <c r="K826" s="9"/>
    </row>
    <row r="827" spans="1:11" x14ac:dyDescent="0.3">
      <c r="A827" s="9">
        <v>6001000225</v>
      </c>
      <c r="B827" s="9" t="s">
        <v>116</v>
      </c>
      <c r="C827" s="9">
        <v>1963</v>
      </c>
      <c r="D827" s="9" t="s">
        <v>118</v>
      </c>
      <c r="E827" s="9" t="s">
        <v>47</v>
      </c>
      <c r="F827" s="9"/>
      <c r="G827" s="10">
        <v>43892</v>
      </c>
      <c r="H827" s="10">
        <v>43903</v>
      </c>
      <c r="I827" s="9">
        <f t="shared" si="25"/>
        <v>11</v>
      </c>
      <c r="J827" s="38">
        <f t="shared" si="26"/>
        <v>57</v>
      </c>
      <c r="K827" s="9"/>
    </row>
    <row r="828" spans="1:11" x14ac:dyDescent="0.3">
      <c r="A828" s="9">
        <v>6001000226</v>
      </c>
      <c r="B828" s="9" t="s">
        <v>116</v>
      </c>
      <c r="C828" s="9">
        <v>1969</v>
      </c>
      <c r="D828" s="9" t="s">
        <v>118</v>
      </c>
      <c r="E828" s="9" t="s">
        <v>47</v>
      </c>
      <c r="F828" s="9"/>
      <c r="G828" s="10">
        <v>43892</v>
      </c>
      <c r="H828" s="10">
        <v>43931</v>
      </c>
      <c r="I828" s="9">
        <f t="shared" si="25"/>
        <v>39</v>
      </c>
      <c r="J828" s="38">
        <f t="shared" si="26"/>
        <v>51</v>
      </c>
      <c r="K828" s="9"/>
    </row>
    <row r="829" spans="1:11" x14ac:dyDescent="0.3">
      <c r="A829" s="9">
        <v>6001000227</v>
      </c>
      <c r="B829" s="9" t="s">
        <v>116</v>
      </c>
      <c r="C829" s="9">
        <v>1966</v>
      </c>
      <c r="D829" s="9" t="s">
        <v>118</v>
      </c>
      <c r="E829" s="9" t="s">
        <v>47</v>
      </c>
      <c r="F829" s="9"/>
      <c r="G829" s="10">
        <v>43892</v>
      </c>
      <c r="H829" s="10">
        <v>43915</v>
      </c>
      <c r="I829" s="9">
        <f t="shared" si="25"/>
        <v>23</v>
      </c>
      <c r="J829" s="38">
        <f t="shared" si="26"/>
        <v>54</v>
      </c>
      <c r="K829" s="9"/>
    </row>
    <row r="830" spans="1:11" x14ac:dyDescent="0.3">
      <c r="A830" s="9">
        <v>6001000228</v>
      </c>
      <c r="B830" s="9" t="s">
        <v>116</v>
      </c>
      <c r="C830" s="9">
        <v>1964</v>
      </c>
      <c r="D830" s="9" t="s">
        <v>118</v>
      </c>
      <c r="E830" s="9" t="s">
        <v>47</v>
      </c>
      <c r="F830" s="9"/>
      <c r="G830" s="10">
        <v>43892</v>
      </c>
      <c r="H830" s="10">
        <v>43908</v>
      </c>
      <c r="I830" s="9">
        <f t="shared" si="25"/>
        <v>16</v>
      </c>
      <c r="J830" s="38">
        <f t="shared" si="26"/>
        <v>56</v>
      </c>
      <c r="K830" s="9"/>
    </row>
    <row r="831" spans="1:11" x14ac:dyDescent="0.3">
      <c r="A831" s="9">
        <v>6001000229</v>
      </c>
      <c r="B831" s="9" t="s">
        <v>116</v>
      </c>
      <c r="C831" s="9">
        <v>1974</v>
      </c>
      <c r="D831" s="9" t="s">
        <v>118</v>
      </c>
      <c r="E831" s="9" t="s">
        <v>47</v>
      </c>
      <c r="F831" s="9"/>
      <c r="G831" s="10">
        <v>43892</v>
      </c>
      <c r="H831" s="10">
        <v>43908</v>
      </c>
      <c r="I831" s="9">
        <f t="shared" si="25"/>
        <v>16</v>
      </c>
      <c r="J831" s="38">
        <f t="shared" si="26"/>
        <v>46</v>
      </c>
      <c r="K831" s="9"/>
    </row>
    <row r="832" spans="1:11" x14ac:dyDescent="0.3">
      <c r="A832" s="9">
        <v>6001000230</v>
      </c>
      <c r="B832" s="9" t="s">
        <v>116</v>
      </c>
      <c r="C832" s="9">
        <v>1999</v>
      </c>
      <c r="D832" s="9" t="s">
        <v>118</v>
      </c>
      <c r="E832" s="9" t="s">
        <v>47</v>
      </c>
      <c r="F832" s="9"/>
      <c r="G832" s="10">
        <v>43893</v>
      </c>
      <c r="H832" s="10">
        <v>43904</v>
      </c>
      <c r="I832" s="9">
        <f t="shared" si="25"/>
        <v>11</v>
      </c>
      <c r="J832" s="38">
        <f t="shared" si="26"/>
        <v>21</v>
      </c>
      <c r="K832" s="9"/>
    </row>
    <row r="833" spans="1:11" x14ac:dyDescent="0.3">
      <c r="A833" s="9">
        <v>6001000231</v>
      </c>
      <c r="B833" s="9" t="s">
        <v>116</v>
      </c>
      <c r="C833" s="9">
        <v>1983</v>
      </c>
      <c r="D833" s="9" t="s">
        <v>118</v>
      </c>
      <c r="E833" s="9" t="s">
        <v>47</v>
      </c>
      <c r="F833" s="9"/>
      <c r="G833" s="10">
        <v>43893</v>
      </c>
      <c r="H833" s="10">
        <v>43913</v>
      </c>
      <c r="I833" s="9">
        <f t="shared" si="25"/>
        <v>20</v>
      </c>
      <c r="J833" s="38">
        <f t="shared" si="26"/>
        <v>37</v>
      </c>
      <c r="K833" s="9"/>
    </row>
    <row r="834" spans="1:11" x14ac:dyDescent="0.3">
      <c r="A834" s="9">
        <v>6001000232</v>
      </c>
      <c r="B834" s="9" t="s">
        <v>115</v>
      </c>
      <c r="C834" s="9">
        <v>2010</v>
      </c>
      <c r="D834" s="9" t="s">
        <v>118</v>
      </c>
      <c r="E834" s="9" t="s">
        <v>47</v>
      </c>
      <c r="F834" s="9"/>
      <c r="G834" s="10">
        <v>43893</v>
      </c>
      <c r="H834" s="10">
        <v>43913</v>
      </c>
      <c r="I834" s="9">
        <f t="shared" si="25"/>
        <v>20</v>
      </c>
      <c r="J834" s="38">
        <f t="shared" si="26"/>
        <v>10</v>
      </c>
      <c r="K834" s="9"/>
    </row>
    <row r="835" spans="1:11" x14ac:dyDescent="0.3">
      <c r="A835" s="9">
        <v>6001000233</v>
      </c>
      <c r="B835" s="9" t="s">
        <v>116</v>
      </c>
      <c r="C835" s="9">
        <v>1933</v>
      </c>
      <c r="D835" s="9" t="s">
        <v>118</v>
      </c>
      <c r="E835" s="9" t="s">
        <v>47</v>
      </c>
      <c r="F835" s="9"/>
      <c r="G835" s="10">
        <v>43893</v>
      </c>
      <c r="H835" s="10">
        <v>43932</v>
      </c>
      <c r="I835" s="9">
        <f t="shared" ref="I835:I898" si="27">_xlfn.DAYS(H835,G835)</f>
        <v>39</v>
      </c>
      <c r="J835" s="38">
        <f t="shared" ref="J835:J898" si="28">IF(C835="","",_xlfn.NUMBERVALUE(2020-C835))</f>
        <v>87</v>
      </c>
      <c r="K835" s="9"/>
    </row>
    <row r="836" spans="1:11" x14ac:dyDescent="0.3">
      <c r="A836" s="9">
        <v>6001000234</v>
      </c>
      <c r="B836" s="9" t="s">
        <v>115</v>
      </c>
      <c r="C836" s="9">
        <v>1964</v>
      </c>
      <c r="D836" s="9" t="s">
        <v>118</v>
      </c>
      <c r="E836" s="9" t="s">
        <v>47</v>
      </c>
      <c r="F836" s="9"/>
      <c r="G836" s="10">
        <v>43893</v>
      </c>
      <c r="H836" s="10">
        <v>43912</v>
      </c>
      <c r="I836" s="9">
        <f t="shared" si="27"/>
        <v>19</v>
      </c>
      <c r="J836" s="38">
        <f t="shared" si="28"/>
        <v>56</v>
      </c>
      <c r="K836" s="9"/>
    </row>
    <row r="837" spans="1:11" x14ac:dyDescent="0.3">
      <c r="A837" s="9">
        <v>6001000235</v>
      </c>
      <c r="B837" s="9" t="s">
        <v>116</v>
      </c>
      <c r="C837" s="9">
        <v>1995</v>
      </c>
      <c r="D837" s="9" t="s">
        <v>118</v>
      </c>
      <c r="E837" s="9" t="s">
        <v>47</v>
      </c>
      <c r="F837" s="9"/>
      <c r="G837" s="10">
        <v>43893</v>
      </c>
      <c r="H837" s="10">
        <v>43923</v>
      </c>
      <c r="I837" s="9">
        <f t="shared" si="27"/>
        <v>30</v>
      </c>
      <c r="J837" s="38">
        <f t="shared" si="28"/>
        <v>25</v>
      </c>
      <c r="K837" s="9"/>
    </row>
    <row r="838" spans="1:11" x14ac:dyDescent="0.3">
      <c r="A838" s="9">
        <v>6001000236</v>
      </c>
      <c r="B838" s="9" t="s">
        <v>115</v>
      </c>
      <c r="C838" s="9">
        <v>1957</v>
      </c>
      <c r="D838" s="9" t="s">
        <v>118</v>
      </c>
      <c r="E838" s="9" t="s">
        <v>47</v>
      </c>
      <c r="F838" s="9"/>
      <c r="G838" s="10">
        <v>43893</v>
      </c>
      <c r="H838" s="10">
        <v>43930</v>
      </c>
      <c r="I838" s="9">
        <f t="shared" si="27"/>
        <v>37</v>
      </c>
      <c r="J838" s="38">
        <f t="shared" si="28"/>
        <v>63</v>
      </c>
      <c r="K838" s="9"/>
    </row>
    <row r="839" spans="1:11" x14ac:dyDescent="0.3">
      <c r="A839" s="9">
        <v>6001000237</v>
      </c>
      <c r="B839" s="9" t="s">
        <v>116</v>
      </c>
      <c r="C839" s="9">
        <v>1972</v>
      </c>
      <c r="D839" s="9" t="s">
        <v>118</v>
      </c>
      <c r="E839" s="9" t="s">
        <v>47</v>
      </c>
      <c r="F839" s="9"/>
      <c r="G839" s="10">
        <v>43893</v>
      </c>
      <c r="H839" s="10">
        <v>43909</v>
      </c>
      <c r="I839" s="9">
        <f t="shared" si="27"/>
        <v>16</v>
      </c>
      <c r="J839" s="38">
        <f t="shared" si="28"/>
        <v>48</v>
      </c>
      <c r="K839" s="9"/>
    </row>
    <row r="840" spans="1:11" x14ac:dyDescent="0.3">
      <c r="A840" s="9">
        <v>6001000238</v>
      </c>
      <c r="B840" s="9" t="s">
        <v>115</v>
      </c>
      <c r="C840" s="9">
        <v>1972</v>
      </c>
      <c r="D840" s="9" t="s">
        <v>118</v>
      </c>
      <c r="E840" s="9" t="s">
        <v>47</v>
      </c>
      <c r="F840" s="9"/>
      <c r="G840" s="10">
        <v>43893</v>
      </c>
      <c r="H840" s="10">
        <v>43938</v>
      </c>
      <c r="I840" s="9">
        <f t="shared" si="27"/>
        <v>45</v>
      </c>
      <c r="J840" s="38">
        <f t="shared" si="28"/>
        <v>48</v>
      </c>
      <c r="K840" s="9"/>
    </row>
    <row r="841" spans="1:11" x14ac:dyDescent="0.3">
      <c r="A841" s="9">
        <v>6001000239</v>
      </c>
      <c r="B841" s="9" t="s">
        <v>116</v>
      </c>
      <c r="C841" s="9">
        <v>1995</v>
      </c>
      <c r="D841" s="9" t="s">
        <v>118</v>
      </c>
      <c r="E841" s="9" t="s">
        <v>47</v>
      </c>
      <c r="F841" s="9"/>
      <c r="G841" s="10">
        <v>43893</v>
      </c>
      <c r="H841" s="10">
        <v>43909</v>
      </c>
      <c r="I841" s="9">
        <f t="shared" si="27"/>
        <v>16</v>
      </c>
      <c r="J841" s="38">
        <f t="shared" si="28"/>
        <v>25</v>
      </c>
      <c r="K841" s="9"/>
    </row>
    <row r="842" spans="1:11" x14ac:dyDescent="0.3">
      <c r="A842" s="9">
        <v>6001000240</v>
      </c>
      <c r="B842" s="9" t="s">
        <v>116</v>
      </c>
      <c r="C842" s="9">
        <v>1970</v>
      </c>
      <c r="D842" s="9" t="s">
        <v>118</v>
      </c>
      <c r="E842" s="9" t="s">
        <v>47</v>
      </c>
      <c r="F842" s="9"/>
      <c r="G842" s="10">
        <v>43893</v>
      </c>
      <c r="H842" s="10">
        <v>43919</v>
      </c>
      <c r="I842" s="9">
        <f t="shared" si="27"/>
        <v>26</v>
      </c>
      <c r="J842" s="38">
        <f t="shared" si="28"/>
        <v>50</v>
      </c>
      <c r="K842" s="9"/>
    </row>
    <row r="843" spans="1:11" x14ac:dyDescent="0.3">
      <c r="A843" s="9">
        <v>6001000241</v>
      </c>
      <c r="B843" s="9" t="s">
        <v>115</v>
      </c>
      <c r="C843" s="9">
        <v>1993</v>
      </c>
      <c r="D843" s="9" t="s">
        <v>118</v>
      </c>
      <c r="E843" s="9" t="s">
        <v>47</v>
      </c>
      <c r="F843" s="9"/>
      <c r="G843" s="10">
        <v>43893</v>
      </c>
      <c r="H843" s="10">
        <v>43917</v>
      </c>
      <c r="I843" s="9">
        <f t="shared" si="27"/>
        <v>24</v>
      </c>
      <c r="J843" s="38">
        <f t="shared" si="28"/>
        <v>27</v>
      </c>
      <c r="K843" s="9"/>
    </row>
    <row r="844" spans="1:11" x14ac:dyDescent="0.3">
      <c r="A844" s="9">
        <v>6001000242</v>
      </c>
      <c r="B844" s="9" t="s">
        <v>116</v>
      </c>
      <c r="C844" s="9">
        <v>1995</v>
      </c>
      <c r="D844" s="9" t="s">
        <v>118</v>
      </c>
      <c r="E844" s="9" t="s">
        <v>47</v>
      </c>
      <c r="F844" s="9"/>
      <c r="G844" s="10">
        <v>43893</v>
      </c>
      <c r="H844" s="10">
        <v>43909</v>
      </c>
      <c r="I844" s="9">
        <f t="shared" si="27"/>
        <v>16</v>
      </c>
      <c r="J844" s="38">
        <f t="shared" si="28"/>
        <v>25</v>
      </c>
      <c r="K844" s="9"/>
    </row>
    <row r="845" spans="1:11" x14ac:dyDescent="0.3">
      <c r="A845" s="9">
        <v>6001000243</v>
      </c>
      <c r="B845" s="9" t="s">
        <v>115</v>
      </c>
      <c r="C845" s="9">
        <v>1981</v>
      </c>
      <c r="D845" s="9" t="s">
        <v>118</v>
      </c>
      <c r="E845" s="9" t="s">
        <v>47</v>
      </c>
      <c r="F845" s="9"/>
      <c r="G845" s="10">
        <v>43893</v>
      </c>
      <c r="H845" s="10">
        <v>43919</v>
      </c>
      <c r="I845" s="9">
        <f t="shared" si="27"/>
        <v>26</v>
      </c>
      <c r="J845" s="38">
        <f t="shared" si="28"/>
        <v>39</v>
      </c>
      <c r="K845" s="9"/>
    </row>
    <row r="846" spans="1:11" x14ac:dyDescent="0.3">
      <c r="A846" s="9">
        <v>6001000244</v>
      </c>
      <c r="B846" s="9" t="s">
        <v>116</v>
      </c>
      <c r="C846" s="9">
        <v>1972</v>
      </c>
      <c r="D846" s="9" t="s">
        <v>118</v>
      </c>
      <c r="E846" s="9" t="s">
        <v>47</v>
      </c>
      <c r="F846" s="9"/>
      <c r="G846" s="10">
        <v>43893</v>
      </c>
      <c r="H846" s="10">
        <v>43915</v>
      </c>
      <c r="I846" s="9">
        <f t="shared" si="27"/>
        <v>22</v>
      </c>
      <c r="J846" s="38">
        <f t="shared" si="28"/>
        <v>48</v>
      </c>
      <c r="K846" s="9"/>
    </row>
    <row r="847" spans="1:11" x14ac:dyDescent="0.3">
      <c r="A847" s="9">
        <v>6001000245</v>
      </c>
      <c r="B847" s="9" t="s">
        <v>116</v>
      </c>
      <c r="C847" s="9">
        <v>1963</v>
      </c>
      <c r="D847" s="9" t="s">
        <v>118</v>
      </c>
      <c r="E847" s="9" t="s">
        <v>47</v>
      </c>
      <c r="F847" s="9"/>
      <c r="G847" s="10">
        <v>43893</v>
      </c>
      <c r="H847" s="10">
        <v>43914</v>
      </c>
      <c r="I847" s="9">
        <f t="shared" si="27"/>
        <v>21</v>
      </c>
      <c r="J847" s="38">
        <f t="shared" si="28"/>
        <v>57</v>
      </c>
      <c r="K847" s="9"/>
    </row>
    <row r="848" spans="1:11" x14ac:dyDescent="0.3">
      <c r="A848" s="9">
        <v>6001000246</v>
      </c>
      <c r="B848" s="9" t="s">
        <v>116</v>
      </c>
      <c r="C848" s="9">
        <v>1973</v>
      </c>
      <c r="D848" s="9" t="s">
        <v>118</v>
      </c>
      <c r="E848" s="9" t="s">
        <v>47</v>
      </c>
      <c r="F848" s="9"/>
      <c r="G848" s="10">
        <v>43893</v>
      </c>
      <c r="H848" s="10">
        <v>43909</v>
      </c>
      <c r="I848" s="9">
        <f t="shared" si="27"/>
        <v>16</v>
      </c>
      <c r="J848" s="38">
        <f t="shared" si="28"/>
        <v>47</v>
      </c>
      <c r="K848" s="9"/>
    </row>
    <row r="849" spans="1:11" x14ac:dyDescent="0.3">
      <c r="A849" s="9">
        <v>6001000247</v>
      </c>
      <c r="B849" s="9" t="s">
        <v>115</v>
      </c>
      <c r="C849" s="9">
        <v>2009</v>
      </c>
      <c r="D849" s="9" t="s">
        <v>118</v>
      </c>
      <c r="E849" s="9" t="s">
        <v>47</v>
      </c>
      <c r="F849" s="9"/>
      <c r="G849" s="10">
        <v>43893</v>
      </c>
      <c r="H849" s="10">
        <v>43904</v>
      </c>
      <c r="I849" s="9">
        <f t="shared" si="27"/>
        <v>11</v>
      </c>
      <c r="J849" s="38">
        <f t="shared" si="28"/>
        <v>11</v>
      </c>
      <c r="K849" s="9"/>
    </row>
    <row r="850" spans="1:11" x14ac:dyDescent="0.3">
      <c r="A850" s="9">
        <v>6001000248</v>
      </c>
      <c r="B850" s="9" t="s">
        <v>115</v>
      </c>
      <c r="C850" s="9">
        <v>1997</v>
      </c>
      <c r="D850" s="9" t="s">
        <v>118</v>
      </c>
      <c r="E850" s="9" t="s">
        <v>47</v>
      </c>
      <c r="F850" s="9"/>
      <c r="G850" s="10">
        <v>43893</v>
      </c>
      <c r="H850" s="10">
        <v>43910</v>
      </c>
      <c r="I850" s="9">
        <f t="shared" si="27"/>
        <v>17</v>
      </c>
      <c r="J850" s="38">
        <f t="shared" si="28"/>
        <v>23</v>
      </c>
      <c r="K850" s="9"/>
    </row>
    <row r="851" spans="1:11" x14ac:dyDescent="0.3">
      <c r="A851" s="9">
        <v>6001000249</v>
      </c>
      <c r="B851" s="9" t="s">
        <v>116</v>
      </c>
      <c r="C851" s="9">
        <v>1968</v>
      </c>
      <c r="D851" s="9" t="s">
        <v>118</v>
      </c>
      <c r="E851" s="9" t="s">
        <v>47</v>
      </c>
      <c r="F851" s="9"/>
      <c r="G851" s="10">
        <v>43893</v>
      </c>
      <c r="H851" s="10">
        <v>43909</v>
      </c>
      <c r="I851" s="9">
        <f t="shared" si="27"/>
        <v>16</v>
      </c>
      <c r="J851" s="38">
        <f t="shared" si="28"/>
        <v>52</v>
      </c>
      <c r="K851" s="9"/>
    </row>
    <row r="852" spans="1:11" x14ac:dyDescent="0.3">
      <c r="A852" s="9">
        <v>6001000250</v>
      </c>
      <c r="B852" s="9" t="s">
        <v>116</v>
      </c>
      <c r="C852" s="9">
        <v>1976</v>
      </c>
      <c r="D852" s="9" t="s">
        <v>118</v>
      </c>
      <c r="E852" s="9" t="s">
        <v>47</v>
      </c>
      <c r="F852" s="9"/>
      <c r="G852" s="10">
        <v>43893</v>
      </c>
      <c r="H852" s="10">
        <v>43909</v>
      </c>
      <c r="I852" s="9">
        <f t="shared" si="27"/>
        <v>16</v>
      </c>
      <c r="J852" s="38">
        <f t="shared" si="28"/>
        <v>44</v>
      </c>
      <c r="K852" s="9"/>
    </row>
    <row r="853" spans="1:11" x14ac:dyDescent="0.3">
      <c r="A853" s="9">
        <v>6001000251</v>
      </c>
      <c r="B853" s="9" t="s">
        <v>116</v>
      </c>
      <c r="C853" s="9">
        <v>1974</v>
      </c>
      <c r="D853" s="9" t="s">
        <v>118</v>
      </c>
      <c r="E853" s="9" t="s">
        <v>47</v>
      </c>
      <c r="F853" s="9"/>
      <c r="G853" s="10">
        <v>43893</v>
      </c>
      <c r="H853" s="10">
        <v>43934</v>
      </c>
      <c r="I853" s="9">
        <f t="shared" si="27"/>
        <v>41</v>
      </c>
      <c r="J853" s="38">
        <f t="shared" si="28"/>
        <v>46</v>
      </c>
      <c r="K853" s="9"/>
    </row>
    <row r="854" spans="1:11" x14ac:dyDescent="0.3">
      <c r="A854" s="9">
        <v>6001000252</v>
      </c>
      <c r="B854" s="9" t="s">
        <v>116</v>
      </c>
      <c r="C854" s="9">
        <v>1981</v>
      </c>
      <c r="D854" s="9" t="s">
        <v>118</v>
      </c>
      <c r="E854" s="9" t="s">
        <v>47</v>
      </c>
      <c r="F854" s="9"/>
      <c r="G854" s="10">
        <v>43893</v>
      </c>
      <c r="H854" s="10">
        <v>43912</v>
      </c>
      <c r="I854" s="9">
        <f t="shared" si="27"/>
        <v>19</v>
      </c>
      <c r="J854" s="38">
        <f t="shared" si="28"/>
        <v>39</v>
      </c>
      <c r="K854" s="9"/>
    </row>
    <row r="855" spans="1:11" x14ac:dyDescent="0.3">
      <c r="A855" s="9">
        <v>6001000253</v>
      </c>
      <c r="B855" s="9" t="s">
        <v>116</v>
      </c>
      <c r="C855" s="9">
        <v>1977</v>
      </c>
      <c r="D855" s="9" t="s">
        <v>118</v>
      </c>
      <c r="E855" s="9" t="s">
        <v>47</v>
      </c>
      <c r="F855" s="9"/>
      <c r="G855" s="10">
        <v>43893</v>
      </c>
      <c r="H855" s="10">
        <v>43917</v>
      </c>
      <c r="I855" s="9">
        <f t="shared" si="27"/>
        <v>24</v>
      </c>
      <c r="J855" s="38">
        <f t="shared" si="28"/>
        <v>43</v>
      </c>
      <c r="K855" s="9"/>
    </row>
    <row r="856" spans="1:11" x14ac:dyDescent="0.3">
      <c r="A856" s="9">
        <v>6001000254</v>
      </c>
      <c r="B856" s="9" t="s">
        <v>116</v>
      </c>
      <c r="C856" s="9">
        <v>1969</v>
      </c>
      <c r="D856" s="9" t="s">
        <v>118</v>
      </c>
      <c r="E856" s="9" t="s">
        <v>47</v>
      </c>
      <c r="F856" s="9"/>
      <c r="G856" s="10">
        <v>43893</v>
      </c>
      <c r="H856" s="10">
        <v>43914</v>
      </c>
      <c r="I856" s="9">
        <f t="shared" si="27"/>
        <v>21</v>
      </c>
      <c r="J856" s="38">
        <f t="shared" si="28"/>
        <v>51</v>
      </c>
      <c r="K856" s="9"/>
    </row>
    <row r="857" spans="1:11" x14ac:dyDescent="0.3">
      <c r="A857" s="9">
        <v>6001000255</v>
      </c>
      <c r="B857" s="9" t="s">
        <v>116</v>
      </c>
      <c r="C857" s="9">
        <v>1992</v>
      </c>
      <c r="D857" s="9" t="s">
        <v>118</v>
      </c>
      <c r="E857" s="9" t="s">
        <v>47</v>
      </c>
      <c r="F857" s="9"/>
      <c r="G857" s="10">
        <v>43893</v>
      </c>
      <c r="H857" s="10">
        <v>43910</v>
      </c>
      <c r="I857" s="9">
        <f t="shared" si="27"/>
        <v>17</v>
      </c>
      <c r="J857" s="38">
        <f t="shared" si="28"/>
        <v>28</v>
      </c>
      <c r="K857" s="9"/>
    </row>
    <row r="858" spans="1:11" x14ac:dyDescent="0.3">
      <c r="A858" s="9">
        <v>6001000256</v>
      </c>
      <c r="B858" s="9" t="s">
        <v>116</v>
      </c>
      <c r="C858" s="9">
        <v>1994</v>
      </c>
      <c r="D858" s="9" t="s">
        <v>118</v>
      </c>
      <c r="E858" s="9" t="s">
        <v>47</v>
      </c>
      <c r="F858" s="9"/>
      <c r="G858" s="10">
        <v>43893</v>
      </c>
      <c r="H858" s="10">
        <v>43917</v>
      </c>
      <c r="I858" s="9">
        <f t="shared" si="27"/>
        <v>24</v>
      </c>
      <c r="J858" s="38">
        <f t="shared" si="28"/>
        <v>26</v>
      </c>
      <c r="K858" s="9"/>
    </row>
    <row r="859" spans="1:11" x14ac:dyDescent="0.3">
      <c r="A859" s="9">
        <v>6001000257</v>
      </c>
      <c r="B859" s="9" t="s">
        <v>116</v>
      </c>
      <c r="C859" s="9">
        <v>1996</v>
      </c>
      <c r="D859" s="9" t="s">
        <v>118</v>
      </c>
      <c r="E859" s="9" t="s">
        <v>47</v>
      </c>
      <c r="F859" s="9"/>
      <c r="G859" s="10">
        <v>43893</v>
      </c>
      <c r="H859" s="10">
        <v>43909</v>
      </c>
      <c r="I859" s="9">
        <f t="shared" si="27"/>
        <v>16</v>
      </c>
      <c r="J859" s="38">
        <f t="shared" si="28"/>
        <v>24</v>
      </c>
      <c r="K859" s="9"/>
    </row>
    <row r="860" spans="1:11" x14ac:dyDescent="0.3">
      <c r="A860" s="9">
        <v>6001000258</v>
      </c>
      <c r="B860" s="9" t="s">
        <v>116</v>
      </c>
      <c r="C860" s="9">
        <v>1995</v>
      </c>
      <c r="D860" s="9" t="s">
        <v>118</v>
      </c>
      <c r="E860" s="9" t="s">
        <v>47</v>
      </c>
      <c r="F860" s="9"/>
      <c r="G860" s="10">
        <v>43893</v>
      </c>
      <c r="H860" s="10">
        <v>43916</v>
      </c>
      <c r="I860" s="9">
        <f t="shared" si="27"/>
        <v>23</v>
      </c>
      <c r="J860" s="38">
        <f t="shared" si="28"/>
        <v>25</v>
      </c>
      <c r="K860" s="9"/>
    </row>
    <row r="861" spans="1:11" x14ac:dyDescent="0.3">
      <c r="A861" s="9">
        <v>6001000259</v>
      </c>
      <c r="B861" s="9" t="s">
        <v>116</v>
      </c>
      <c r="C861" s="9">
        <v>1994</v>
      </c>
      <c r="D861" s="9" t="s">
        <v>118</v>
      </c>
      <c r="E861" s="9" t="s">
        <v>47</v>
      </c>
      <c r="F861" s="9"/>
      <c r="G861" s="10">
        <v>43893</v>
      </c>
      <c r="H861" s="10">
        <v>43910</v>
      </c>
      <c r="I861" s="9">
        <f t="shared" si="27"/>
        <v>17</v>
      </c>
      <c r="J861" s="38">
        <f t="shared" si="28"/>
        <v>26</v>
      </c>
      <c r="K861" s="9"/>
    </row>
    <row r="862" spans="1:11" x14ac:dyDescent="0.3">
      <c r="A862" s="9">
        <v>6001000260</v>
      </c>
      <c r="B862" s="9" t="s">
        <v>116</v>
      </c>
      <c r="C862" s="9">
        <v>1996</v>
      </c>
      <c r="D862" s="9" t="s">
        <v>118</v>
      </c>
      <c r="E862" s="9" t="s">
        <v>47</v>
      </c>
      <c r="F862" s="9"/>
      <c r="G862" s="10">
        <v>43893</v>
      </c>
      <c r="H862" s="10">
        <v>43917</v>
      </c>
      <c r="I862" s="9">
        <f t="shared" si="27"/>
        <v>24</v>
      </c>
      <c r="J862" s="38">
        <f t="shared" si="28"/>
        <v>24</v>
      </c>
      <c r="K862" s="9"/>
    </row>
    <row r="863" spans="1:11" x14ac:dyDescent="0.3">
      <c r="A863" s="9">
        <v>6001000261</v>
      </c>
      <c r="B863" s="9" t="s">
        <v>116</v>
      </c>
      <c r="C863" s="9">
        <v>1952</v>
      </c>
      <c r="D863" s="9" t="s">
        <v>118</v>
      </c>
      <c r="E863" s="9" t="s">
        <v>47</v>
      </c>
      <c r="F863" s="9"/>
      <c r="G863" s="10">
        <v>43893</v>
      </c>
      <c r="H863" s="10">
        <v>43914</v>
      </c>
      <c r="I863" s="9">
        <f t="shared" si="27"/>
        <v>21</v>
      </c>
      <c r="J863" s="38">
        <f t="shared" si="28"/>
        <v>68</v>
      </c>
      <c r="K863" s="9"/>
    </row>
    <row r="864" spans="1:11" x14ac:dyDescent="0.3">
      <c r="A864" s="9">
        <v>6001000262</v>
      </c>
      <c r="B864" s="9" t="s">
        <v>116</v>
      </c>
      <c r="C864" s="9">
        <v>1961</v>
      </c>
      <c r="D864" s="9" t="s">
        <v>118</v>
      </c>
      <c r="E864" s="9" t="s">
        <v>47</v>
      </c>
      <c r="F864" s="9"/>
      <c r="G864" s="10">
        <v>43893</v>
      </c>
      <c r="H864" s="10">
        <v>43902</v>
      </c>
      <c r="I864" s="9">
        <f t="shared" si="27"/>
        <v>9</v>
      </c>
      <c r="J864" s="38">
        <f t="shared" si="28"/>
        <v>59</v>
      </c>
      <c r="K864" s="9"/>
    </row>
    <row r="865" spans="1:11" x14ac:dyDescent="0.3">
      <c r="A865" s="9">
        <v>6001000263</v>
      </c>
      <c r="B865" s="9" t="s">
        <v>115</v>
      </c>
      <c r="C865" s="9">
        <v>1996</v>
      </c>
      <c r="D865" s="9" t="s">
        <v>118</v>
      </c>
      <c r="E865" s="9" t="s">
        <v>47</v>
      </c>
      <c r="F865" s="9"/>
      <c r="G865" s="10">
        <v>43893</v>
      </c>
      <c r="H865" s="10">
        <v>43910</v>
      </c>
      <c r="I865" s="9">
        <f t="shared" si="27"/>
        <v>17</v>
      </c>
      <c r="J865" s="38">
        <f t="shared" si="28"/>
        <v>24</v>
      </c>
      <c r="K865" s="9"/>
    </row>
    <row r="866" spans="1:11" x14ac:dyDescent="0.3">
      <c r="A866" s="9">
        <v>6001000264</v>
      </c>
      <c r="B866" s="9" t="s">
        <v>116</v>
      </c>
      <c r="C866" s="9">
        <v>2000</v>
      </c>
      <c r="D866" s="9" t="s">
        <v>118</v>
      </c>
      <c r="E866" s="9" t="s">
        <v>47</v>
      </c>
      <c r="F866" s="9"/>
      <c r="G866" s="10">
        <v>43893</v>
      </c>
      <c r="H866" s="10">
        <v>43917</v>
      </c>
      <c r="I866" s="9">
        <f t="shared" si="27"/>
        <v>24</v>
      </c>
      <c r="J866" s="38">
        <f t="shared" si="28"/>
        <v>20</v>
      </c>
      <c r="K866" s="9"/>
    </row>
    <row r="867" spans="1:11" x14ac:dyDescent="0.3">
      <c r="A867" s="9">
        <v>6001000265</v>
      </c>
      <c r="B867" s="9" t="s">
        <v>116</v>
      </c>
      <c r="C867" s="9">
        <v>1996</v>
      </c>
      <c r="D867" s="9" t="s">
        <v>118</v>
      </c>
      <c r="E867" s="9" t="s">
        <v>47</v>
      </c>
      <c r="F867" s="9"/>
      <c r="G867" s="10">
        <v>43893</v>
      </c>
      <c r="H867" s="10">
        <v>43909</v>
      </c>
      <c r="I867" s="9">
        <f t="shared" si="27"/>
        <v>16</v>
      </c>
      <c r="J867" s="38">
        <f t="shared" si="28"/>
        <v>24</v>
      </c>
      <c r="K867" s="9"/>
    </row>
    <row r="868" spans="1:11" x14ac:dyDescent="0.3">
      <c r="A868" s="9">
        <v>6001000266</v>
      </c>
      <c r="B868" s="9" t="s">
        <v>115</v>
      </c>
      <c r="C868" s="9">
        <v>1972</v>
      </c>
      <c r="D868" s="9" t="s">
        <v>118</v>
      </c>
      <c r="E868" s="9" t="s">
        <v>47</v>
      </c>
      <c r="F868" s="9"/>
      <c r="G868" s="10">
        <v>43893</v>
      </c>
      <c r="H868" s="10">
        <v>43910</v>
      </c>
      <c r="I868" s="9">
        <f t="shared" si="27"/>
        <v>17</v>
      </c>
      <c r="J868" s="38">
        <f t="shared" si="28"/>
        <v>48</v>
      </c>
      <c r="K868" s="9"/>
    </row>
    <row r="869" spans="1:11" x14ac:dyDescent="0.3">
      <c r="A869" s="9">
        <v>6001000267</v>
      </c>
      <c r="B869" s="9" t="s">
        <v>115</v>
      </c>
      <c r="C869" s="9">
        <v>1965</v>
      </c>
      <c r="D869" s="9" t="s">
        <v>118</v>
      </c>
      <c r="E869" s="9" t="s">
        <v>47</v>
      </c>
      <c r="F869" s="9"/>
      <c r="G869" s="10">
        <v>43893</v>
      </c>
      <c r="H869" s="10">
        <v>43910</v>
      </c>
      <c r="I869" s="9">
        <f t="shared" si="27"/>
        <v>17</v>
      </c>
      <c r="J869" s="38">
        <f t="shared" si="28"/>
        <v>55</v>
      </c>
      <c r="K869" s="9"/>
    </row>
    <row r="870" spans="1:11" x14ac:dyDescent="0.3">
      <c r="A870" s="9">
        <v>6001000268</v>
      </c>
      <c r="B870" s="9" t="s">
        <v>116</v>
      </c>
      <c r="C870" s="9">
        <v>1940</v>
      </c>
      <c r="D870" s="9" t="s">
        <v>118</v>
      </c>
      <c r="E870" s="9" t="s">
        <v>47</v>
      </c>
      <c r="F870" s="9"/>
      <c r="G870" s="10">
        <v>43893</v>
      </c>
      <c r="H870" s="10">
        <v>43909</v>
      </c>
      <c r="I870" s="9">
        <f t="shared" si="27"/>
        <v>16</v>
      </c>
      <c r="J870" s="38">
        <f t="shared" si="28"/>
        <v>80</v>
      </c>
      <c r="K870" s="9"/>
    </row>
    <row r="871" spans="1:11" x14ac:dyDescent="0.3">
      <c r="A871" s="9">
        <v>6001000269</v>
      </c>
      <c r="B871" s="9" t="s">
        <v>116</v>
      </c>
      <c r="C871" s="9">
        <v>1963</v>
      </c>
      <c r="D871" s="9" t="s">
        <v>118</v>
      </c>
      <c r="E871" s="9" t="s">
        <v>47</v>
      </c>
      <c r="F871" s="9"/>
      <c r="G871" s="10">
        <v>43893</v>
      </c>
      <c r="H871" s="10">
        <v>43919</v>
      </c>
      <c r="I871" s="9">
        <f t="shared" si="27"/>
        <v>26</v>
      </c>
      <c r="J871" s="38">
        <f t="shared" si="28"/>
        <v>57</v>
      </c>
      <c r="K871" s="9"/>
    </row>
    <row r="872" spans="1:11" x14ac:dyDescent="0.3">
      <c r="A872" s="9">
        <v>6001000270</v>
      </c>
      <c r="B872" s="9" t="s">
        <v>116</v>
      </c>
      <c r="C872" s="9">
        <v>1978</v>
      </c>
      <c r="D872" s="9" t="s">
        <v>118</v>
      </c>
      <c r="E872" s="9" t="s">
        <v>47</v>
      </c>
      <c r="F872" s="9"/>
      <c r="G872" s="10">
        <v>43893</v>
      </c>
      <c r="H872" s="10">
        <v>43909</v>
      </c>
      <c r="I872" s="9">
        <f t="shared" si="27"/>
        <v>16</v>
      </c>
      <c r="J872" s="38">
        <f t="shared" si="28"/>
        <v>42</v>
      </c>
      <c r="K872" s="9"/>
    </row>
    <row r="873" spans="1:11" x14ac:dyDescent="0.3">
      <c r="A873" s="9">
        <v>6001000271</v>
      </c>
      <c r="B873" s="9" t="s">
        <v>116</v>
      </c>
      <c r="C873" s="9">
        <v>1976</v>
      </c>
      <c r="D873" s="9" t="s">
        <v>118</v>
      </c>
      <c r="E873" s="9" t="s">
        <v>47</v>
      </c>
      <c r="F873" s="9"/>
      <c r="G873" s="10">
        <v>43893</v>
      </c>
      <c r="H873" s="10">
        <v>43927</v>
      </c>
      <c r="I873" s="9">
        <f t="shared" si="27"/>
        <v>34</v>
      </c>
      <c r="J873" s="38">
        <f t="shared" si="28"/>
        <v>44</v>
      </c>
      <c r="K873" s="9"/>
    </row>
    <row r="874" spans="1:11" x14ac:dyDescent="0.3">
      <c r="A874" s="9">
        <v>6001000272</v>
      </c>
      <c r="B874" s="9" t="s">
        <v>116</v>
      </c>
      <c r="C874" s="9">
        <v>1973</v>
      </c>
      <c r="D874" s="9" t="s">
        <v>118</v>
      </c>
      <c r="E874" s="9" t="s">
        <v>47</v>
      </c>
      <c r="F874" s="9"/>
      <c r="G874" s="10">
        <v>43893</v>
      </c>
      <c r="H874" s="10">
        <v>43911</v>
      </c>
      <c r="I874" s="9">
        <f t="shared" si="27"/>
        <v>18</v>
      </c>
      <c r="J874" s="38">
        <f t="shared" si="28"/>
        <v>47</v>
      </c>
      <c r="K874" s="9"/>
    </row>
    <row r="875" spans="1:11" x14ac:dyDescent="0.3">
      <c r="A875" s="9">
        <v>6001000273</v>
      </c>
      <c r="B875" s="9" t="s">
        <v>116</v>
      </c>
      <c r="C875" s="9">
        <v>1998</v>
      </c>
      <c r="D875" s="9" t="s">
        <v>118</v>
      </c>
      <c r="E875" s="9" t="s">
        <v>47</v>
      </c>
      <c r="F875" s="9"/>
      <c r="G875" s="10">
        <v>43893</v>
      </c>
      <c r="H875" s="10">
        <v>43917</v>
      </c>
      <c r="I875" s="9">
        <f t="shared" si="27"/>
        <v>24</v>
      </c>
      <c r="J875" s="38">
        <f t="shared" si="28"/>
        <v>22</v>
      </c>
      <c r="K875" s="9"/>
    </row>
    <row r="876" spans="1:11" x14ac:dyDescent="0.3">
      <c r="A876" s="9">
        <v>6001000274</v>
      </c>
      <c r="B876" s="9" t="s">
        <v>115</v>
      </c>
      <c r="C876" s="9">
        <v>1997</v>
      </c>
      <c r="D876" s="9" t="s">
        <v>118</v>
      </c>
      <c r="E876" s="9" t="s">
        <v>47</v>
      </c>
      <c r="F876" s="9"/>
      <c r="G876" s="10">
        <v>43893</v>
      </c>
      <c r="H876" s="10">
        <v>43917</v>
      </c>
      <c r="I876" s="9">
        <f t="shared" si="27"/>
        <v>24</v>
      </c>
      <c r="J876" s="38">
        <f t="shared" si="28"/>
        <v>23</v>
      </c>
      <c r="K876" s="9"/>
    </row>
    <row r="877" spans="1:11" x14ac:dyDescent="0.3">
      <c r="A877" s="9">
        <v>6001000275</v>
      </c>
      <c r="B877" s="9" t="s">
        <v>116</v>
      </c>
      <c r="C877" s="9">
        <v>1967</v>
      </c>
      <c r="D877" s="9" t="s">
        <v>118</v>
      </c>
      <c r="E877" s="9" t="s">
        <v>47</v>
      </c>
      <c r="F877" s="9"/>
      <c r="G877" s="10">
        <v>43893</v>
      </c>
      <c r="H877" s="10">
        <v>43909</v>
      </c>
      <c r="I877" s="9">
        <f t="shared" si="27"/>
        <v>16</v>
      </c>
      <c r="J877" s="38">
        <f t="shared" si="28"/>
        <v>53</v>
      </c>
      <c r="K877" s="9"/>
    </row>
    <row r="878" spans="1:11" x14ac:dyDescent="0.3">
      <c r="A878" s="9">
        <v>6001000276</v>
      </c>
      <c r="B878" s="9" t="s">
        <v>115</v>
      </c>
      <c r="C878" s="9">
        <v>1997</v>
      </c>
      <c r="D878" s="9" t="s">
        <v>118</v>
      </c>
      <c r="E878" s="9" t="s">
        <v>47</v>
      </c>
      <c r="F878" s="9"/>
      <c r="G878" s="10">
        <v>43893</v>
      </c>
      <c r="H878" s="10">
        <v>43910</v>
      </c>
      <c r="I878" s="9">
        <f t="shared" si="27"/>
        <v>17</v>
      </c>
      <c r="J878" s="38">
        <f t="shared" si="28"/>
        <v>23</v>
      </c>
      <c r="K878" s="9"/>
    </row>
    <row r="879" spans="1:11" x14ac:dyDescent="0.3">
      <c r="A879" s="9">
        <v>6001000277</v>
      </c>
      <c r="B879" s="9" t="s">
        <v>116</v>
      </c>
      <c r="C879" s="9">
        <v>1998</v>
      </c>
      <c r="D879" s="9" t="s">
        <v>118</v>
      </c>
      <c r="E879" s="9" t="s">
        <v>47</v>
      </c>
      <c r="F879" s="9"/>
      <c r="G879" s="10">
        <v>43893</v>
      </c>
      <c r="H879" s="10">
        <v>43917</v>
      </c>
      <c r="I879" s="9">
        <f t="shared" si="27"/>
        <v>24</v>
      </c>
      <c r="J879" s="38">
        <f t="shared" si="28"/>
        <v>22</v>
      </c>
      <c r="K879" s="9"/>
    </row>
    <row r="880" spans="1:11" x14ac:dyDescent="0.3">
      <c r="A880" s="9">
        <v>6001000278</v>
      </c>
      <c r="B880" s="9" t="s">
        <v>116</v>
      </c>
      <c r="C880" s="9">
        <v>1996</v>
      </c>
      <c r="D880" s="9" t="s">
        <v>118</v>
      </c>
      <c r="E880" s="9" t="s">
        <v>47</v>
      </c>
      <c r="F880" s="9"/>
      <c r="G880" s="10">
        <v>43893</v>
      </c>
      <c r="H880" s="10">
        <v>43915</v>
      </c>
      <c r="I880" s="9">
        <f t="shared" si="27"/>
        <v>22</v>
      </c>
      <c r="J880" s="38">
        <f t="shared" si="28"/>
        <v>24</v>
      </c>
      <c r="K880" s="9"/>
    </row>
    <row r="881" spans="1:11" x14ac:dyDescent="0.3">
      <c r="A881" s="9">
        <v>6001000279</v>
      </c>
      <c r="B881" s="9" t="s">
        <v>115</v>
      </c>
      <c r="C881" s="9">
        <v>1995</v>
      </c>
      <c r="D881" s="9" t="s">
        <v>118</v>
      </c>
      <c r="E881" s="9" t="s">
        <v>47</v>
      </c>
      <c r="F881" s="9"/>
      <c r="G881" s="10">
        <v>43893</v>
      </c>
      <c r="H881" s="10">
        <v>43912</v>
      </c>
      <c r="I881" s="9">
        <f t="shared" si="27"/>
        <v>19</v>
      </c>
      <c r="J881" s="38">
        <f t="shared" si="28"/>
        <v>25</v>
      </c>
      <c r="K881" s="9"/>
    </row>
    <row r="882" spans="1:11" x14ac:dyDescent="0.3">
      <c r="A882" s="9">
        <v>6001000280</v>
      </c>
      <c r="B882" s="9" t="s">
        <v>116</v>
      </c>
      <c r="C882" s="9">
        <v>1965</v>
      </c>
      <c r="D882" s="9" t="s">
        <v>118</v>
      </c>
      <c r="E882" s="9" t="s">
        <v>47</v>
      </c>
      <c r="F882" s="9"/>
      <c r="G882" s="10">
        <v>43893</v>
      </c>
      <c r="H882" s="10">
        <v>43917</v>
      </c>
      <c r="I882" s="9">
        <f t="shared" si="27"/>
        <v>24</v>
      </c>
      <c r="J882" s="38">
        <f t="shared" si="28"/>
        <v>55</v>
      </c>
      <c r="K882" s="9"/>
    </row>
    <row r="883" spans="1:11" x14ac:dyDescent="0.3">
      <c r="A883" s="9">
        <v>6001000282</v>
      </c>
      <c r="B883" s="9" t="s">
        <v>116</v>
      </c>
      <c r="C883" s="9">
        <v>1984</v>
      </c>
      <c r="D883" s="9" t="s">
        <v>118</v>
      </c>
      <c r="E883" s="9" t="s">
        <v>47</v>
      </c>
      <c r="F883" s="9"/>
      <c r="G883" s="10">
        <v>43893</v>
      </c>
      <c r="H883" s="10">
        <v>43902</v>
      </c>
      <c r="I883" s="9">
        <f t="shared" si="27"/>
        <v>9</v>
      </c>
      <c r="J883" s="38">
        <f t="shared" si="28"/>
        <v>36</v>
      </c>
      <c r="K883" s="9"/>
    </row>
    <row r="884" spans="1:11" x14ac:dyDescent="0.3">
      <c r="A884" s="9">
        <v>6001000283</v>
      </c>
      <c r="B884" s="9" t="s">
        <v>115</v>
      </c>
      <c r="C884" s="9">
        <v>1957</v>
      </c>
      <c r="D884" s="9" t="s">
        <v>118</v>
      </c>
      <c r="E884" s="9" t="s">
        <v>47</v>
      </c>
      <c r="F884" s="9"/>
      <c r="G884" s="10">
        <v>43893</v>
      </c>
      <c r="H884" s="10">
        <v>43914</v>
      </c>
      <c r="I884" s="9">
        <f t="shared" si="27"/>
        <v>21</v>
      </c>
      <c r="J884" s="38">
        <f t="shared" si="28"/>
        <v>63</v>
      </c>
      <c r="K884" s="9"/>
    </row>
    <row r="885" spans="1:11" x14ac:dyDescent="0.3">
      <c r="A885" s="9">
        <v>6001000284</v>
      </c>
      <c r="B885" s="9" t="s">
        <v>116</v>
      </c>
      <c r="C885" s="9">
        <v>1996</v>
      </c>
      <c r="D885" s="9" t="s">
        <v>118</v>
      </c>
      <c r="E885" s="9" t="s">
        <v>47</v>
      </c>
      <c r="F885" s="9"/>
      <c r="G885" s="10">
        <v>43893</v>
      </c>
      <c r="H885" s="10">
        <v>43917</v>
      </c>
      <c r="I885" s="9">
        <f t="shared" si="27"/>
        <v>24</v>
      </c>
      <c r="J885" s="38">
        <f t="shared" si="28"/>
        <v>24</v>
      </c>
      <c r="K885" s="9"/>
    </row>
    <row r="886" spans="1:11" x14ac:dyDescent="0.3">
      <c r="A886" s="9">
        <v>6001000286</v>
      </c>
      <c r="B886" s="9" t="s">
        <v>116</v>
      </c>
      <c r="C886" s="9">
        <v>1939</v>
      </c>
      <c r="D886" s="9" t="s">
        <v>118</v>
      </c>
      <c r="E886" s="9" t="s">
        <v>47</v>
      </c>
      <c r="F886" s="9"/>
      <c r="G886" s="10">
        <v>43893</v>
      </c>
      <c r="H886" s="10">
        <v>43916</v>
      </c>
      <c r="I886" s="9">
        <f t="shared" si="27"/>
        <v>23</v>
      </c>
      <c r="J886" s="38">
        <f t="shared" si="28"/>
        <v>81</v>
      </c>
      <c r="K886" s="9"/>
    </row>
    <row r="887" spans="1:11" x14ac:dyDescent="0.3">
      <c r="A887" s="9">
        <v>6001000287</v>
      </c>
      <c r="B887" s="9" t="s">
        <v>115</v>
      </c>
      <c r="C887" s="9">
        <v>1984</v>
      </c>
      <c r="D887" s="9" t="s">
        <v>118</v>
      </c>
      <c r="E887" s="9" t="s">
        <v>47</v>
      </c>
      <c r="F887" s="9"/>
      <c r="G887" s="10">
        <v>43893</v>
      </c>
      <c r="H887" s="10">
        <v>43916</v>
      </c>
      <c r="I887" s="9">
        <f t="shared" si="27"/>
        <v>23</v>
      </c>
      <c r="J887" s="38">
        <f t="shared" si="28"/>
        <v>36</v>
      </c>
      <c r="K887" s="9"/>
    </row>
    <row r="888" spans="1:11" x14ac:dyDescent="0.3">
      <c r="A888" s="9">
        <v>6001000288</v>
      </c>
      <c r="B888" s="9" t="s">
        <v>116</v>
      </c>
      <c r="C888" s="9">
        <v>1998</v>
      </c>
      <c r="D888" s="9" t="s">
        <v>118</v>
      </c>
      <c r="E888" s="9" t="s">
        <v>47</v>
      </c>
      <c r="F888" s="9"/>
      <c r="G888" s="10">
        <v>43893</v>
      </c>
      <c r="H888" s="10">
        <v>43927</v>
      </c>
      <c r="I888" s="9">
        <f t="shared" si="27"/>
        <v>34</v>
      </c>
      <c r="J888" s="38">
        <f t="shared" si="28"/>
        <v>22</v>
      </c>
      <c r="K888" s="9"/>
    </row>
    <row r="889" spans="1:11" x14ac:dyDescent="0.3">
      <c r="A889" s="9">
        <v>6001000289</v>
      </c>
      <c r="B889" s="9" t="s">
        <v>116</v>
      </c>
      <c r="C889" s="9">
        <v>1942</v>
      </c>
      <c r="D889" s="9" t="s">
        <v>118</v>
      </c>
      <c r="E889" s="9" t="s">
        <v>47</v>
      </c>
      <c r="F889" s="9"/>
      <c r="G889" s="10">
        <v>43893</v>
      </c>
      <c r="H889" s="10">
        <v>43910</v>
      </c>
      <c r="I889" s="9">
        <f t="shared" si="27"/>
        <v>17</v>
      </c>
      <c r="J889" s="38">
        <f t="shared" si="28"/>
        <v>78</v>
      </c>
      <c r="K889" s="9"/>
    </row>
    <row r="890" spans="1:11" x14ac:dyDescent="0.3">
      <c r="A890" s="9">
        <v>6001000290</v>
      </c>
      <c r="B890" s="9" t="s">
        <v>116</v>
      </c>
      <c r="C890" s="9">
        <v>1998</v>
      </c>
      <c r="D890" s="9" t="s">
        <v>118</v>
      </c>
      <c r="E890" s="9" t="s">
        <v>47</v>
      </c>
      <c r="F890" s="9"/>
      <c r="G890" s="10">
        <v>43893</v>
      </c>
      <c r="H890" s="10">
        <v>43909</v>
      </c>
      <c r="I890" s="9">
        <f t="shared" si="27"/>
        <v>16</v>
      </c>
      <c r="J890" s="38">
        <f t="shared" si="28"/>
        <v>22</v>
      </c>
      <c r="K890" s="9"/>
    </row>
    <row r="891" spans="1:11" x14ac:dyDescent="0.3">
      <c r="A891" s="9">
        <v>6001000291</v>
      </c>
      <c r="B891" s="9" t="s">
        <v>116</v>
      </c>
      <c r="C891" s="9">
        <v>1996</v>
      </c>
      <c r="D891" s="9" t="s">
        <v>118</v>
      </c>
      <c r="E891" s="9" t="s">
        <v>47</v>
      </c>
      <c r="F891" s="9"/>
      <c r="G891" s="10">
        <v>43893</v>
      </c>
      <c r="H891" s="10">
        <v>43906</v>
      </c>
      <c r="I891" s="9">
        <f t="shared" si="27"/>
        <v>13</v>
      </c>
      <c r="J891" s="38">
        <f t="shared" si="28"/>
        <v>24</v>
      </c>
      <c r="K891" s="9"/>
    </row>
    <row r="892" spans="1:11" x14ac:dyDescent="0.3">
      <c r="A892" s="9">
        <v>6001000292</v>
      </c>
      <c r="B892" s="9" t="s">
        <v>116</v>
      </c>
      <c r="C892" s="9">
        <v>1964</v>
      </c>
      <c r="D892" s="9" t="s">
        <v>118</v>
      </c>
      <c r="E892" s="9" t="s">
        <v>47</v>
      </c>
      <c r="F892" s="9"/>
      <c r="G892" s="10">
        <v>43894</v>
      </c>
      <c r="H892" s="10">
        <v>43906</v>
      </c>
      <c r="I892" s="9">
        <f t="shared" si="27"/>
        <v>12</v>
      </c>
      <c r="J892" s="38">
        <f t="shared" si="28"/>
        <v>56</v>
      </c>
      <c r="K892" s="9"/>
    </row>
    <row r="893" spans="1:11" x14ac:dyDescent="0.3">
      <c r="A893" s="9">
        <v>6001000293</v>
      </c>
      <c r="B893" s="9" t="s">
        <v>116</v>
      </c>
      <c r="C893" s="9">
        <v>1925</v>
      </c>
      <c r="D893" s="9" t="s">
        <v>118</v>
      </c>
      <c r="E893" s="9" t="s">
        <v>47</v>
      </c>
      <c r="F893" s="9"/>
      <c r="G893" s="10">
        <v>43894</v>
      </c>
      <c r="H893" s="10">
        <v>43922</v>
      </c>
      <c r="I893" s="9">
        <f t="shared" si="27"/>
        <v>28</v>
      </c>
      <c r="J893" s="38">
        <f t="shared" si="28"/>
        <v>95</v>
      </c>
      <c r="K893" s="9"/>
    </row>
    <row r="894" spans="1:11" x14ac:dyDescent="0.3">
      <c r="A894" s="9">
        <v>6001000294</v>
      </c>
      <c r="B894" s="9" t="s">
        <v>115</v>
      </c>
      <c r="C894" s="9">
        <v>2001</v>
      </c>
      <c r="D894" s="9" t="s">
        <v>118</v>
      </c>
      <c r="E894" s="9" t="s">
        <v>47</v>
      </c>
      <c r="F894" s="9"/>
      <c r="G894" s="10">
        <v>43894</v>
      </c>
      <c r="H894" s="10">
        <v>43907</v>
      </c>
      <c r="I894" s="9">
        <f t="shared" si="27"/>
        <v>13</v>
      </c>
      <c r="J894" s="38">
        <f t="shared" si="28"/>
        <v>19</v>
      </c>
      <c r="K894" s="9"/>
    </row>
    <row r="895" spans="1:11" x14ac:dyDescent="0.3">
      <c r="A895" s="9">
        <v>6001000295</v>
      </c>
      <c r="B895" s="9" t="s">
        <v>116</v>
      </c>
      <c r="C895" s="9">
        <v>1965</v>
      </c>
      <c r="D895" s="9" t="s">
        <v>118</v>
      </c>
      <c r="E895" s="9" t="s">
        <v>47</v>
      </c>
      <c r="F895" s="9"/>
      <c r="G895" s="10">
        <v>43894</v>
      </c>
      <c r="H895" s="10">
        <v>43910</v>
      </c>
      <c r="I895" s="9">
        <f t="shared" si="27"/>
        <v>16</v>
      </c>
      <c r="J895" s="38">
        <f t="shared" si="28"/>
        <v>55</v>
      </c>
      <c r="K895" s="9"/>
    </row>
    <row r="896" spans="1:11" x14ac:dyDescent="0.3">
      <c r="A896" s="9">
        <v>6001000296</v>
      </c>
      <c r="B896" s="9" t="s">
        <v>116</v>
      </c>
      <c r="C896" s="9">
        <v>1972</v>
      </c>
      <c r="D896" s="9" t="s">
        <v>118</v>
      </c>
      <c r="E896" s="9" t="s">
        <v>47</v>
      </c>
      <c r="F896" s="9"/>
      <c r="G896" s="10">
        <v>43894</v>
      </c>
      <c r="H896" s="10">
        <v>43917</v>
      </c>
      <c r="I896" s="9">
        <f t="shared" si="27"/>
        <v>23</v>
      </c>
      <c r="J896" s="38">
        <f t="shared" si="28"/>
        <v>48</v>
      </c>
      <c r="K896" s="9"/>
    </row>
    <row r="897" spans="1:11" x14ac:dyDescent="0.3">
      <c r="A897" s="9">
        <v>6001000297</v>
      </c>
      <c r="B897" s="9" t="s">
        <v>115</v>
      </c>
      <c r="C897" s="9">
        <v>1970</v>
      </c>
      <c r="D897" s="9" t="s">
        <v>118</v>
      </c>
      <c r="E897" s="9" t="s">
        <v>47</v>
      </c>
      <c r="F897" s="9"/>
      <c r="G897" s="10">
        <v>43894</v>
      </c>
      <c r="H897" s="10">
        <v>43910</v>
      </c>
      <c r="I897" s="9">
        <f t="shared" si="27"/>
        <v>16</v>
      </c>
      <c r="J897" s="38">
        <f t="shared" si="28"/>
        <v>50</v>
      </c>
      <c r="K897" s="9"/>
    </row>
    <row r="898" spans="1:11" x14ac:dyDescent="0.3">
      <c r="A898" s="9">
        <v>6001000298</v>
      </c>
      <c r="B898" s="9" t="s">
        <v>116</v>
      </c>
      <c r="C898" s="9">
        <v>1975</v>
      </c>
      <c r="D898" s="9" t="s">
        <v>118</v>
      </c>
      <c r="E898" s="9" t="s">
        <v>47</v>
      </c>
      <c r="F898" s="9"/>
      <c r="G898" s="10">
        <v>43894</v>
      </c>
      <c r="H898" s="10">
        <v>43909</v>
      </c>
      <c r="I898" s="9">
        <f t="shared" si="27"/>
        <v>15</v>
      </c>
      <c r="J898" s="38">
        <f t="shared" si="28"/>
        <v>45</v>
      </c>
      <c r="K898" s="9"/>
    </row>
    <row r="899" spans="1:11" x14ac:dyDescent="0.3">
      <c r="A899" s="9">
        <v>6001000299</v>
      </c>
      <c r="B899" s="9" t="s">
        <v>115</v>
      </c>
      <c r="C899" s="9">
        <v>2000</v>
      </c>
      <c r="D899" s="9" t="s">
        <v>118</v>
      </c>
      <c r="E899" s="9" t="s">
        <v>47</v>
      </c>
      <c r="F899" s="9"/>
      <c r="G899" s="10">
        <v>43894</v>
      </c>
      <c r="H899" s="10">
        <v>43933</v>
      </c>
      <c r="I899" s="9">
        <f t="shared" ref="I899:I962" si="29">_xlfn.DAYS(H899,G899)</f>
        <v>39</v>
      </c>
      <c r="J899" s="38">
        <f t="shared" ref="J899:J962" si="30">IF(C899="","",_xlfn.NUMBERVALUE(2020-C899))</f>
        <v>20</v>
      </c>
      <c r="K899" s="9"/>
    </row>
    <row r="900" spans="1:11" x14ac:dyDescent="0.3">
      <c r="A900" s="9">
        <v>6001000300</v>
      </c>
      <c r="B900" s="9" t="s">
        <v>115</v>
      </c>
      <c r="C900" s="9">
        <v>2000</v>
      </c>
      <c r="D900" s="9" t="s">
        <v>118</v>
      </c>
      <c r="E900" s="9" t="s">
        <v>47</v>
      </c>
      <c r="F900" s="9"/>
      <c r="G900" s="10">
        <v>43894</v>
      </c>
      <c r="H900" s="10">
        <v>43917</v>
      </c>
      <c r="I900" s="9">
        <f t="shared" si="29"/>
        <v>23</v>
      </c>
      <c r="J900" s="38">
        <f t="shared" si="30"/>
        <v>20</v>
      </c>
      <c r="K900" s="9"/>
    </row>
    <row r="901" spans="1:11" x14ac:dyDescent="0.3">
      <c r="A901" s="9">
        <v>6001000301</v>
      </c>
      <c r="B901" s="9" t="s">
        <v>116</v>
      </c>
      <c r="C901" s="9">
        <v>1999</v>
      </c>
      <c r="D901" s="9" t="s">
        <v>118</v>
      </c>
      <c r="E901" s="9" t="s">
        <v>47</v>
      </c>
      <c r="F901" s="9"/>
      <c r="G901" s="10">
        <v>43894</v>
      </c>
      <c r="H901" s="10">
        <v>43911</v>
      </c>
      <c r="I901" s="9">
        <f t="shared" si="29"/>
        <v>17</v>
      </c>
      <c r="J901" s="38">
        <f t="shared" si="30"/>
        <v>21</v>
      </c>
      <c r="K901" s="9"/>
    </row>
    <row r="902" spans="1:11" x14ac:dyDescent="0.3">
      <c r="A902" s="9">
        <v>6001000302</v>
      </c>
      <c r="B902" s="9" t="s">
        <v>116</v>
      </c>
      <c r="C902" s="9">
        <v>1969</v>
      </c>
      <c r="D902" s="9" t="s">
        <v>118</v>
      </c>
      <c r="E902" s="9" t="s">
        <v>47</v>
      </c>
      <c r="F902" s="9"/>
      <c r="G902" s="10">
        <v>43894</v>
      </c>
      <c r="H902" s="10">
        <v>43903</v>
      </c>
      <c r="I902" s="9">
        <f t="shared" si="29"/>
        <v>9</v>
      </c>
      <c r="J902" s="38">
        <f t="shared" si="30"/>
        <v>51</v>
      </c>
      <c r="K902" s="9"/>
    </row>
    <row r="903" spans="1:11" x14ac:dyDescent="0.3">
      <c r="A903" s="9">
        <v>6001000303</v>
      </c>
      <c r="B903" s="9" t="s">
        <v>115</v>
      </c>
      <c r="C903" s="9">
        <v>2000</v>
      </c>
      <c r="D903" s="9" t="s">
        <v>118</v>
      </c>
      <c r="E903" s="9" t="s">
        <v>47</v>
      </c>
      <c r="F903" s="9"/>
      <c r="G903" s="10">
        <v>43894</v>
      </c>
      <c r="H903" s="10">
        <v>43913</v>
      </c>
      <c r="I903" s="9">
        <f t="shared" si="29"/>
        <v>19</v>
      </c>
      <c r="J903" s="38">
        <f t="shared" si="30"/>
        <v>20</v>
      </c>
      <c r="K903" s="9"/>
    </row>
    <row r="904" spans="1:11" x14ac:dyDescent="0.3">
      <c r="A904" s="9">
        <v>6001000304</v>
      </c>
      <c r="B904" s="9" t="s">
        <v>116</v>
      </c>
      <c r="C904" s="9">
        <v>1981</v>
      </c>
      <c r="D904" s="9" t="s">
        <v>118</v>
      </c>
      <c r="E904" s="9" t="s">
        <v>47</v>
      </c>
      <c r="F904" s="9"/>
      <c r="G904" s="10">
        <v>43894</v>
      </c>
      <c r="H904" s="10">
        <v>43929</v>
      </c>
      <c r="I904" s="9">
        <f t="shared" si="29"/>
        <v>35</v>
      </c>
      <c r="J904" s="38">
        <f t="shared" si="30"/>
        <v>39</v>
      </c>
      <c r="K904" s="9"/>
    </row>
    <row r="905" spans="1:11" x14ac:dyDescent="0.3">
      <c r="A905" s="9">
        <v>6001000305</v>
      </c>
      <c r="B905" s="9" t="s">
        <v>116</v>
      </c>
      <c r="C905" s="9">
        <v>1965</v>
      </c>
      <c r="D905" s="9" t="s">
        <v>118</v>
      </c>
      <c r="E905" s="9" t="s">
        <v>47</v>
      </c>
      <c r="F905" s="9"/>
      <c r="G905" s="10">
        <v>43894</v>
      </c>
      <c r="H905" s="10">
        <v>43903</v>
      </c>
      <c r="I905" s="9">
        <f t="shared" si="29"/>
        <v>9</v>
      </c>
      <c r="J905" s="38">
        <f t="shared" si="30"/>
        <v>55</v>
      </c>
      <c r="K905" s="9"/>
    </row>
    <row r="906" spans="1:11" x14ac:dyDescent="0.3">
      <c r="A906" s="9">
        <v>6001000306</v>
      </c>
      <c r="B906" s="9" t="s">
        <v>116</v>
      </c>
      <c r="C906" s="9">
        <v>1962</v>
      </c>
      <c r="D906" s="9" t="s">
        <v>118</v>
      </c>
      <c r="E906" s="9" t="s">
        <v>47</v>
      </c>
      <c r="F906" s="9"/>
      <c r="G906" s="10">
        <v>43894</v>
      </c>
      <c r="H906" s="10">
        <v>43905</v>
      </c>
      <c r="I906" s="9">
        <f t="shared" si="29"/>
        <v>11</v>
      </c>
      <c r="J906" s="38">
        <f t="shared" si="30"/>
        <v>58</v>
      </c>
      <c r="K906" s="9"/>
    </row>
    <row r="907" spans="1:11" x14ac:dyDescent="0.3">
      <c r="A907" s="9">
        <v>6001000307</v>
      </c>
      <c r="B907" s="9" t="s">
        <v>116</v>
      </c>
      <c r="C907" s="9">
        <v>1975</v>
      </c>
      <c r="D907" s="9" t="s">
        <v>118</v>
      </c>
      <c r="E907" s="9" t="s">
        <v>47</v>
      </c>
      <c r="F907" s="9"/>
      <c r="G907" s="10">
        <v>43894</v>
      </c>
      <c r="H907" s="10">
        <v>43919</v>
      </c>
      <c r="I907" s="9">
        <f t="shared" si="29"/>
        <v>25</v>
      </c>
      <c r="J907" s="38">
        <f t="shared" si="30"/>
        <v>45</v>
      </c>
      <c r="K907" s="9"/>
    </row>
    <row r="908" spans="1:11" x14ac:dyDescent="0.3">
      <c r="A908" s="9">
        <v>6001000308</v>
      </c>
      <c r="B908" s="9" t="s">
        <v>115</v>
      </c>
      <c r="C908" s="9">
        <v>1995</v>
      </c>
      <c r="D908" s="9" t="s">
        <v>118</v>
      </c>
      <c r="E908" s="9" t="s">
        <v>47</v>
      </c>
      <c r="F908" s="9"/>
      <c r="G908" s="10">
        <v>43894</v>
      </c>
      <c r="H908" s="10">
        <v>43916</v>
      </c>
      <c r="I908" s="9">
        <f t="shared" si="29"/>
        <v>22</v>
      </c>
      <c r="J908" s="38">
        <f t="shared" si="30"/>
        <v>25</v>
      </c>
      <c r="K908" s="9"/>
    </row>
    <row r="909" spans="1:11" x14ac:dyDescent="0.3">
      <c r="A909" s="9">
        <v>6001000309</v>
      </c>
      <c r="B909" s="9" t="s">
        <v>115</v>
      </c>
      <c r="C909" s="9">
        <v>1966</v>
      </c>
      <c r="D909" s="9" t="s">
        <v>118</v>
      </c>
      <c r="E909" s="9" t="s">
        <v>47</v>
      </c>
      <c r="F909" s="9"/>
      <c r="G909" s="10">
        <v>43894</v>
      </c>
      <c r="H909" s="10">
        <v>43903</v>
      </c>
      <c r="I909" s="9">
        <f t="shared" si="29"/>
        <v>9</v>
      </c>
      <c r="J909" s="38">
        <f t="shared" si="30"/>
        <v>54</v>
      </c>
      <c r="K909" s="9"/>
    </row>
    <row r="910" spans="1:11" x14ac:dyDescent="0.3">
      <c r="A910" s="9">
        <v>6001000310</v>
      </c>
      <c r="B910" s="9" t="s">
        <v>115</v>
      </c>
      <c r="C910" s="9">
        <v>1964</v>
      </c>
      <c r="D910" s="9" t="s">
        <v>118</v>
      </c>
      <c r="E910" s="9" t="s">
        <v>47</v>
      </c>
      <c r="F910" s="9"/>
      <c r="G910" s="10">
        <v>43894</v>
      </c>
      <c r="H910" s="10">
        <v>43910</v>
      </c>
      <c r="I910" s="9">
        <f t="shared" si="29"/>
        <v>16</v>
      </c>
      <c r="J910" s="38">
        <f t="shared" si="30"/>
        <v>56</v>
      </c>
      <c r="K910" s="9"/>
    </row>
    <row r="911" spans="1:11" x14ac:dyDescent="0.3">
      <c r="A911" s="9">
        <v>6001000311</v>
      </c>
      <c r="B911" s="9" t="s">
        <v>116</v>
      </c>
      <c r="C911" s="9">
        <v>1950</v>
      </c>
      <c r="D911" s="9" t="s">
        <v>118</v>
      </c>
      <c r="E911" s="9" t="s">
        <v>47</v>
      </c>
      <c r="F911" s="9"/>
      <c r="G911" s="10">
        <v>43894</v>
      </c>
      <c r="H911" s="10">
        <v>43918</v>
      </c>
      <c r="I911" s="9">
        <f t="shared" si="29"/>
        <v>24</v>
      </c>
      <c r="J911" s="38">
        <f t="shared" si="30"/>
        <v>70</v>
      </c>
      <c r="K911" s="9"/>
    </row>
    <row r="912" spans="1:11" x14ac:dyDescent="0.3">
      <c r="A912" s="9">
        <v>6001000312</v>
      </c>
      <c r="B912" s="9" t="s">
        <v>116</v>
      </c>
      <c r="C912" s="9">
        <v>1968</v>
      </c>
      <c r="D912" s="9" t="s">
        <v>118</v>
      </c>
      <c r="E912" s="9" t="s">
        <v>47</v>
      </c>
      <c r="F912" s="9"/>
      <c r="G912" s="10">
        <v>43894</v>
      </c>
      <c r="H912" s="10">
        <v>43904</v>
      </c>
      <c r="I912" s="9">
        <f t="shared" si="29"/>
        <v>10</v>
      </c>
      <c r="J912" s="38">
        <f t="shared" si="30"/>
        <v>52</v>
      </c>
      <c r="K912" s="9"/>
    </row>
    <row r="913" spans="1:11" x14ac:dyDescent="0.3">
      <c r="A913" s="9">
        <v>6001000313</v>
      </c>
      <c r="B913" s="9" t="s">
        <v>116</v>
      </c>
      <c r="C913" s="9">
        <v>1969</v>
      </c>
      <c r="D913" s="9" t="s">
        <v>118</v>
      </c>
      <c r="E913" s="9" t="s">
        <v>47</v>
      </c>
      <c r="F913" s="9"/>
      <c r="G913" s="10">
        <v>43894</v>
      </c>
      <c r="H913" s="10">
        <v>43909</v>
      </c>
      <c r="I913" s="9">
        <f t="shared" si="29"/>
        <v>15</v>
      </c>
      <c r="J913" s="38">
        <f t="shared" si="30"/>
        <v>51</v>
      </c>
      <c r="K913" s="9"/>
    </row>
    <row r="914" spans="1:11" x14ac:dyDescent="0.3">
      <c r="A914" s="9">
        <v>6001000314</v>
      </c>
      <c r="B914" s="9" t="s">
        <v>115</v>
      </c>
      <c r="C914" s="9">
        <v>1996</v>
      </c>
      <c r="D914" s="9" t="s">
        <v>118</v>
      </c>
      <c r="E914" s="9" t="s">
        <v>47</v>
      </c>
      <c r="F914" s="9"/>
      <c r="G914" s="10">
        <v>43894</v>
      </c>
      <c r="H914" s="10">
        <v>43911</v>
      </c>
      <c r="I914" s="9">
        <f t="shared" si="29"/>
        <v>17</v>
      </c>
      <c r="J914" s="38">
        <f t="shared" si="30"/>
        <v>24</v>
      </c>
      <c r="K914" s="9"/>
    </row>
    <row r="915" spans="1:11" x14ac:dyDescent="0.3">
      <c r="A915" s="9">
        <v>6001000315</v>
      </c>
      <c r="B915" s="9" t="s">
        <v>115</v>
      </c>
      <c r="C915" s="9">
        <v>1995</v>
      </c>
      <c r="D915" s="9" t="s">
        <v>118</v>
      </c>
      <c r="E915" s="9" t="s">
        <v>47</v>
      </c>
      <c r="F915" s="9"/>
      <c r="G915" s="10">
        <v>43894</v>
      </c>
      <c r="H915" s="10">
        <v>43907</v>
      </c>
      <c r="I915" s="9">
        <f t="shared" si="29"/>
        <v>13</v>
      </c>
      <c r="J915" s="38">
        <f t="shared" si="30"/>
        <v>25</v>
      </c>
      <c r="K915" s="9"/>
    </row>
    <row r="916" spans="1:11" x14ac:dyDescent="0.3">
      <c r="A916" s="9">
        <v>6001000316</v>
      </c>
      <c r="B916" s="9" t="s">
        <v>115</v>
      </c>
      <c r="C916" s="9">
        <v>1996</v>
      </c>
      <c r="D916" s="9" t="s">
        <v>118</v>
      </c>
      <c r="E916" s="9" t="s">
        <v>47</v>
      </c>
      <c r="F916" s="9"/>
      <c r="G916" s="10">
        <v>43894</v>
      </c>
      <c r="H916" s="10">
        <v>43926</v>
      </c>
      <c r="I916" s="9">
        <f t="shared" si="29"/>
        <v>32</v>
      </c>
      <c r="J916" s="38">
        <f t="shared" si="30"/>
        <v>24</v>
      </c>
      <c r="K916" s="9"/>
    </row>
    <row r="917" spans="1:11" x14ac:dyDescent="0.3">
      <c r="A917" s="9">
        <v>6001000317</v>
      </c>
      <c r="B917" s="9" t="s">
        <v>116</v>
      </c>
      <c r="C917" s="9">
        <v>1952</v>
      </c>
      <c r="D917" s="9" t="s">
        <v>118</v>
      </c>
      <c r="E917" s="9" t="s">
        <v>47</v>
      </c>
      <c r="F917" s="9"/>
      <c r="G917" s="10">
        <v>43894</v>
      </c>
      <c r="H917" s="10">
        <v>43904</v>
      </c>
      <c r="I917" s="9">
        <f t="shared" si="29"/>
        <v>10</v>
      </c>
      <c r="J917" s="38">
        <f t="shared" si="30"/>
        <v>68</v>
      </c>
      <c r="K917" s="9"/>
    </row>
    <row r="918" spans="1:11" x14ac:dyDescent="0.3">
      <c r="A918" s="9">
        <v>6001000318</v>
      </c>
      <c r="B918" s="9" t="s">
        <v>116</v>
      </c>
      <c r="C918" s="9">
        <v>1974</v>
      </c>
      <c r="D918" s="9" t="s">
        <v>118</v>
      </c>
      <c r="E918" s="9" t="s">
        <v>47</v>
      </c>
      <c r="F918" s="9"/>
      <c r="G918" s="10">
        <v>43894</v>
      </c>
      <c r="H918" s="10">
        <v>43910</v>
      </c>
      <c r="I918" s="9">
        <f t="shared" si="29"/>
        <v>16</v>
      </c>
      <c r="J918" s="38">
        <f t="shared" si="30"/>
        <v>46</v>
      </c>
      <c r="K918" s="9"/>
    </row>
    <row r="919" spans="1:11" x14ac:dyDescent="0.3">
      <c r="A919" s="9">
        <v>6001000319</v>
      </c>
      <c r="B919" s="9" t="s">
        <v>116</v>
      </c>
      <c r="C919" s="9">
        <v>1996</v>
      </c>
      <c r="D919" s="9" t="s">
        <v>118</v>
      </c>
      <c r="E919" s="9" t="s">
        <v>47</v>
      </c>
      <c r="F919" s="9"/>
      <c r="G919" s="10">
        <v>43894</v>
      </c>
      <c r="H919" s="10">
        <v>43912</v>
      </c>
      <c r="I919" s="9">
        <f t="shared" si="29"/>
        <v>18</v>
      </c>
      <c r="J919" s="38">
        <f t="shared" si="30"/>
        <v>24</v>
      </c>
      <c r="K919" s="9"/>
    </row>
    <row r="920" spans="1:11" x14ac:dyDescent="0.3">
      <c r="A920" s="9">
        <v>6001000320</v>
      </c>
      <c r="B920" s="9" t="s">
        <v>116</v>
      </c>
      <c r="C920" s="9">
        <v>1980</v>
      </c>
      <c r="D920" s="9" t="s">
        <v>118</v>
      </c>
      <c r="E920" s="9" t="s">
        <v>47</v>
      </c>
      <c r="F920" s="9"/>
      <c r="G920" s="10">
        <v>43894</v>
      </c>
      <c r="H920" s="10">
        <v>43910</v>
      </c>
      <c r="I920" s="9">
        <f t="shared" si="29"/>
        <v>16</v>
      </c>
      <c r="J920" s="38">
        <f t="shared" si="30"/>
        <v>40</v>
      </c>
      <c r="K920" s="9"/>
    </row>
    <row r="921" spans="1:11" x14ac:dyDescent="0.3">
      <c r="A921" s="9">
        <v>6001000321</v>
      </c>
      <c r="B921" s="9" t="s">
        <v>116</v>
      </c>
      <c r="C921" s="9">
        <v>1980</v>
      </c>
      <c r="D921" s="9" t="s">
        <v>118</v>
      </c>
      <c r="E921" s="9" t="s">
        <v>47</v>
      </c>
      <c r="F921" s="9"/>
      <c r="G921" s="10">
        <v>43894</v>
      </c>
      <c r="H921" s="10">
        <v>43903</v>
      </c>
      <c r="I921" s="9">
        <f t="shared" si="29"/>
        <v>9</v>
      </c>
      <c r="J921" s="38">
        <f t="shared" si="30"/>
        <v>40</v>
      </c>
      <c r="K921" s="9"/>
    </row>
    <row r="922" spans="1:11" x14ac:dyDescent="0.3">
      <c r="A922" s="9">
        <v>6001000322</v>
      </c>
      <c r="B922" s="9" t="s">
        <v>116</v>
      </c>
      <c r="C922" s="9">
        <v>1996</v>
      </c>
      <c r="D922" s="9" t="s">
        <v>118</v>
      </c>
      <c r="E922" s="9" t="s">
        <v>47</v>
      </c>
      <c r="F922" s="9"/>
      <c r="G922" s="10">
        <v>43894</v>
      </c>
      <c r="H922" s="10">
        <v>43906</v>
      </c>
      <c r="I922" s="9">
        <f t="shared" si="29"/>
        <v>12</v>
      </c>
      <c r="J922" s="38">
        <f t="shared" si="30"/>
        <v>24</v>
      </c>
      <c r="K922" s="9"/>
    </row>
    <row r="923" spans="1:11" x14ac:dyDescent="0.3">
      <c r="A923" s="9">
        <v>6001000323</v>
      </c>
      <c r="B923" s="9" t="s">
        <v>116</v>
      </c>
      <c r="C923" s="9">
        <v>1993</v>
      </c>
      <c r="D923" s="9" t="s">
        <v>118</v>
      </c>
      <c r="E923" s="9" t="s">
        <v>47</v>
      </c>
      <c r="F923" s="9"/>
      <c r="G923" s="10">
        <v>43894</v>
      </c>
      <c r="H923" s="10">
        <v>43912</v>
      </c>
      <c r="I923" s="9">
        <f t="shared" si="29"/>
        <v>18</v>
      </c>
      <c r="J923" s="38">
        <f t="shared" si="30"/>
        <v>27</v>
      </c>
      <c r="K923" s="9"/>
    </row>
    <row r="924" spans="1:11" x14ac:dyDescent="0.3">
      <c r="A924" s="9">
        <v>6001000324</v>
      </c>
      <c r="B924" s="9" t="s">
        <v>115</v>
      </c>
      <c r="C924" s="9">
        <v>1999</v>
      </c>
      <c r="D924" s="9" t="s">
        <v>118</v>
      </c>
      <c r="E924" s="9" t="s">
        <v>47</v>
      </c>
      <c r="F924" s="9"/>
      <c r="G924" s="10">
        <v>43894</v>
      </c>
      <c r="H924" s="10">
        <v>43905</v>
      </c>
      <c r="I924" s="9">
        <f t="shared" si="29"/>
        <v>11</v>
      </c>
      <c r="J924" s="38">
        <f t="shared" si="30"/>
        <v>21</v>
      </c>
      <c r="K924" s="9"/>
    </row>
    <row r="925" spans="1:11" x14ac:dyDescent="0.3">
      <c r="A925" s="9">
        <v>6001000325</v>
      </c>
      <c r="B925" s="9" t="s">
        <v>116</v>
      </c>
      <c r="C925" s="9">
        <v>1996</v>
      </c>
      <c r="D925" s="9" t="s">
        <v>118</v>
      </c>
      <c r="E925" s="9" t="s">
        <v>47</v>
      </c>
      <c r="F925" s="9"/>
      <c r="G925" s="10">
        <v>43894</v>
      </c>
      <c r="H925" s="10">
        <v>43904</v>
      </c>
      <c r="I925" s="9">
        <f t="shared" si="29"/>
        <v>10</v>
      </c>
      <c r="J925" s="38">
        <f t="shared" si="30"/>
        <v>24</v>
      </c>
      <c r="K925" s="9"/>
    </row>
    <row r="926" spans="1:11" x14ac:dyDescent="0.3">
      <c r="A926" s="9">
        <v>6001000326</v>
      </c>
      <c r="B926" s="9" t="s">
        <v>116</v>
      </c>
      <c r="C926" s="9">
        <v>1999</v>
      </c>
      <c r="D926" s="9" t="s">
        <v>118</v>
      </c>
      <c r="E926" s="9" t="s">
        <v>47</v>
      </c>
      <c r="F926" s="9"/>
      <c r="G926" s="10">
        <v>43894</v>
      </c>
      <c r="H926" s="10">
        <v>43910</v>
      </c>
      <c r="I926" s="9">
        <f t="shared" si="29"/>
        <v>16</v>
      </c>
      <c r="J926" s="38">
        <f t="shared" si="30"/>
        <v>21</v>
      </c>
      <c r="K926" s="9"/>
    </row>
    <row r="927" spans="1:11" x14ac:dyDescent="0.3">
      <c r="A927" s="9">
        <v>6001000327</v>
      </c>
      <c r="B927" s="9" t="s">
        <v>116</v>
      </c>
      <c r="C927" s="9">
        <v>1968</v>
      </c>
      <c r="D927" s="9" t="s">
        <v>118</v>
      </c>
      <c r="E927" s="9" t="s">
        <v>47</v>
      </c>
      <c r="F927" s="9"/>
      <c r="G927" s="10">
        <v>43894</v>
      </c>
      <c r="H927" s="10">
        <v>43911</v>
      </c>
      <c r="I927" s="9">
        <f t="shared" si="29"/>
        <v>17</v>
      </c>
      <c r="J927" s="38">
        <f t="shared" si="30"/>
        <v>52</v>
      </c>
      <c r="K927" s="9"/>
    </row>
    <row r="928" spans="1:11" x14ac:dyDescent="0.3">
      <c r="A928" s="9">
        <v>6001000328</v>
      </c>
      <c r="B928" s="9" t="s">
        <v>115</v>
      </c>
      <c r="C928" s="9">
        <v>1997</v>
      </c>
      <c r="D928" s="9" t="s">
        <v>118</v>
      </c>
      <c r="E928" s="9" t="s">
        <v>47</v>
      </c>
      <c r="F928" s="9"/>
      <c r="G928" s="10">
        <v>43894</v>
      </c>
      <c r="H928" s="10">
        <v>43925</v>
      </c>
      <c r="I928" s="9">
        <f t="shared" si="29"/>
        <v>31</v>
      </c>
      <c r="J928" s="38">
        <f t="shared" si="30"/>
        <v>23</v>
      </c>
      <c r="K928" s="9"/>
    </row>
    <row r="929" spans="1:11" x14ac:dyDescent="0.3">
      <c r="A929" s="9">
        <v>6001000329</v>
      </c>
      <c r="B929" s="9" t="s">
        <v>115</v>
      </c>
      <c r="C929" s="9">
        <v>1994</v>
      </c>
      <c r="D929" s="9" t="s">
        <v>118</v>
      </c>
      <c r="E929" s="9" t="s">
        <v>47</v>
      </c>
      <c r="F929" s="9"/>
      <c r="G929" s="10">
        <v>43894</v>
      </c>
      <c r="H929" s="10">
        <v>43916</v>
      </c>
      <c r="I929" s="9">
        <f t="shared" si="29"/>
        <v>22</v>
      </c>
      <c r="J929" s="38">
        <f t="shared" si="30"/>
        <v>26</v>
      </c>
      <c r="K929" s="9"/>
    </row>
    <row r="930" spans="1:11" x14ac:dyDescent="0.3">
      <c r="A930" s="9">
        <v>6001000330</v>
      </c>
      <c r="B930" s="9" t="s">
        <v>116</v>
      </c>
      <c r="C930" s="9">
        <v>1995</v>
      </c>
      <c r="D930" s="9" t="s">
        <v>118</v>
      </c>
      <c r="E930" s="9" t="s">
        <v>47</v>
      </c>
      <c r="F930" s="9"/>
      <c r="G930" s="10">
        <v>43894</v>
      </c>
      <c r="H930" s="10">
        <v>43904</v>
      </c>
      <c r="I930" s="9">
        <f t="shared" si="29"/>
        <v>10</v>
      </c>
      <c r="J930" s="38">
        <f t="shared" si="30"/>
        <v>25</v>
      </c>
      <c r="K930" s="9"/>
    </row>
    <row r="931" spans="1:11" x14ac:dyDescent="0.3">
      <c r="A931" s="9">
        <v>6001000331</v>
      </c>
      <c r="B931" s="9" t="s">
        <v>116</v>
      </c>
      <c r="C931" s="9">
        <v>1999</v>
      </c>
      <c r="D931" s="9" t="s">
        <v>118</v>
      </c>
      <c r="E931" s="9" t="s">
        <v>47</v>
      </c>
      <c r="F931" s="9"/>
      <c r="G931" s="10">
        <v>43894</v>
      </c>
      <c r="H931" s="10">
        <v>43925</v>
      </c>
      <c r="I931" s="9">
        <f t="shared" si="29"/>
        <v>31</v>
      </c>
      <c r="J931" s="38">
        <f t="shared" si="30"/>
        <v>21</v>
      </c>
      <c r="K931" s="9"/>
    </row>
    <row r="932" spans="1:11" x14ac:dyDescent="0.3">
      <c r="A932" s="9">
        <v>6001000332</v>
      </c>
      <c r="B932" s="9" t="s">
        <v>116</v>
      </c>
      <c r="C932" s="9">
        <v>1975</v>
      </c>
      <c r="D932" s="9" t="s">
        <v>118</v>
      </c>
      <c r="E932" s="9" t="s">
        <v>47</v>
      </c>
      <c r="F932" s="9"/>
      <c r="G932" s="10">
        <v>43894</v>
      </c>
      <c r="H932" s="10">
        <v>43916</v>
      </c>
      <c r="I932" s="9">
        <f t="shared" si="29"/>
        <v>22</v>
      </c>
      <c r="J932" s="38">
        <f t="shared" si="30"/>
        <v>45</v>
      </c>
      <c r="K932" s="9"/>
    </row>
    <row r="933" spans="1:11" x14ac:dyDescent="0.3">
      <c r="A933" s="9">
        <v>6001000333</v>
      </c>
      <c r="B933" s="9" t="s">
        <v>116</v>
      </c>
      <c r="C933" s="9">
        <v>1992</v>
      </c>
      <c r="D933" s="9" t="s">
        <v>118</v>
      </c>
      <c r="E933" s="9" t="s">
        <v>47</v>
      </c>
      <c r="F933" s="9"/>
      <c r="G933" s="10">
        <v>43894</v>
      </c>
      <c r="H933" s="10">
        <v>43930</v>
      </c>
      <c r="I933" s="9">
        <f t="shared" si="29"/>
        <v>36</v>
      </c>
      <c r="J933" s="38">
        <f t="shared" si="30"/>
        <v>28</v>
      </c>
      <c r="K933" s="9"/>
    </row>
    <row r="934" spans="1:11" x14ac:dyDescent="0.3">
      <c r="A934" s="9">
        <v>6001000334</v>
      </c>
      <c r="B934" s="9" t="s">
        <v>116</v>
      </c>
      <c r="C934" s="9">
        <v>1997</v>
      </c>
      <c r="D934" s="9" t="s">
        <v>118</v>
      </c>
      <c r="E934" s="9" t="s">
        <v>47</v>
      </c>
      <c r="F934" s="9"/>
      <c r="G934" s="10">
        <v>43894</v>
      </c>
      <c r="H934" s="10">
        <v>43932</v>
      </c>
      <c r="I934" s="9">
        <f t="shared" si="29"/>
        <v>38</v>
      </c>
      <c r="J934" s="38">
        <f t="shared" si="30"/>
        <v>23</v>
      </c>
      <c r="K934" s="9"/>
    </row>
    <row r="935" spans="1:11" x14ac:dyDescent="0.3">
      <c r="A935" s="9">
        <v>6001000335</v>
      </c>
      <c r="B935" s="9" t="s">
        <v>115</v>
      </c>
      <c r="C935" s="9">
        <v>2000</v>
      </c>
      <c r="D935" s="9" t="s">
        <v>118</v>
      </c>
      <c r="E935" s="9" t="s">
        <v>47</v>
      </c>
      <c r="F935" s="9"/>
      <c r="G935" s="10">
        <v>43894</v>
      </c>
      <c r="H935" s="10">
        <v>43913</v>
      </c>
      <c r="I935" s="9">
        <f t="shared" si="29"/>
        <v>19</v>
      </c>
      <c r="J935" s="38">
        <f t="shared" si="30"/>
        <v>20</v>
      </c>
      <c r="K935" s="9"/>
    </row>
    <row r="936" spans="1:11" x14ac:dyDescent="0.3">
      <c r="A936" s="9">
        <v>6001000336</v>
      </c>
      <c r="B936" s="9" t="s">
        <v>115</v>
      </c>
      <c r="C936" s="9">
        <v>1995</v>
      </c>
      <c r="D936" s="9" t="s">
        <v>118</v>
      </c>
      <c r="E936" s="9" t="s">
        <v>47</v>
      </c>
      <c r="F936" s="9"/>
      <c r="G936" s="10">
        <v>43894</v>
      </c>
      <c r="H936" s="10">
        <v>43921</v>
      </c>
      <c r="I936" s="9">
        <f t="shared" si="29"/>
        <v>27</v>
      </c>
      <c r="J936" s="38">
        <f t="shared" si="30"/>
        <v>25</v>
      </c>
      <c r="K936" s="9"/>
    </row>
    <row r="937" spans="1:11" x14ac:dyDescent="0.3">
      <c r="A937" s="9">
        <v>6001000337</v>
      </c>
      <c r="B937" s="9" t="s">
        <v>116</v>
      </c>
      <c r="C937" s="9">
        <v>1980</v>
      </c>
      <c r="D937" s="9" t="s">
        <v>118</v>
      </c>
      <c r="E937" s="9" t="s">
        <v>47</v>
      </c>
      <c r="F937" s="9"/>
      <c r="G937" s="10">
        <v>43894</v>
      </c>
      <c r="H937" s="10">
        <v>43912</v>
      </c>
      <c r="I937" s="9">
        <f t="shared" si="29"/>
        <v>18</v>
      </c>
      <c r="J937" s="38">
        <f t="shared" si="30"/>
        <v>40</v>
      </c>
      <c r="K937" s="9"/>
    </row>
    <row r="938" spans="1:11" x14ac:dyDescent="0.3">
      <c r="A938" s="9">
        <v>6001000338</v>
      </c>
      <c r="B938" s="9" t="s">
        <v>116</v>
      </c>
      <c r="C938" s="9">
        <v>1973</v>
      </c>
      <c r="D938" s="9" t="s">
        <v>118</v>
      </c>
      <c r="E938" s="9" t="s">
        <v>47</v>
      </c>
      <c r="F938" s="9"/>
      <c r="G938" s="10">
        <v>43894</v>
      </c>
      <c r="H938" s="10">
        <v>43917</v>
      </c>
      <c r="I938" s="9">
        <f t="shared" si="29"/>
        <v>23</v>
      </c>
      <c r="J938" s="38">
        <f t="shared" si="30"/>
        <v>47</v>
      </c>
      <c r="K938" s="9"/>
    </row>
    <row r="939" spans="1:11" x14ac:dyDescent="0.3">
      <c r="A939" s="9">
        <v>6001000339</v>
      </c>
      <c r="B939" s="9" t="s">
        <v>116</v>
      </c>
      <c r="C939" s="9">
        <v>1999</v>
      </c>
      <c r="D939" s="9" t="s">
        <v>118</v>
      </c>
      <c r="E939" s="9" t="s">
        <v>47</v>
      </c>
      <c r="F939" s="9"/>
      <c r="G939" s="10">
        <v>43894</v>
      </c>
      <c r="H939" s="10">
        <v>43917</v>
      </c>
      <c r="I939" s="9">
        <f t="shared" si="29"/>
        <v>23</v>
      </c>
      <c r="J939" s="38">
        <f t="shared" si="30"/>
        <v>21</v>
      </c>
      <c r="K939" s="9"/>
    </row>
    <row r="940" spans="1:11" x14ac:dyDescent="0.3">
      <c r="A940" s="9">
        <v>6001000340</v>
      </c>
      <c r="B940" s="9" t="s">
        <v>116</v>
      </c>
      <c r="C940" s="9">
        <v>1965</v>
      </c>
      <c r="D940" s="9" t="s">
        <v>118</v>
      </c>
      <c r="E940" s="9" t="s">
        <v>47</v>
      </c>
      <c r="F940" s="9"/>
      <c r="G940" s="10">
        <v>43894</v>
      </c>
      <c r="H940" s="10">
        <v>43903</v>
      </c>
      <c r="I940" s="9">
        <f t="shared" si="29"/>
        <v>9</v>
      </c>
      <c r="J940" s="38">
        <f t="shared" si="30"/>
        <v>55</v>
      </c>
      <c r="K940" s="9"/>
    </row>
    <row r="941" spans="1:11" x14ac:dyDescent="0.3">
      <c r="A941" s="9">
        <v>6001000341</v>
      </c>
      <c r="B941" s="9" t="s">
        <v>115</v>
      </c>
      <c r="C941" s="9">
        <v>2008</v>
      </c>
      <c r="D941" s="9" t="s">
        <v>118</v>
      </c>
      <c r="E941" s="9" t="s">
        <v>47</v>
      </c>
      <c r="F941" s="9"/>
      <c r="G941" s="10">
        <v>43894</v>
      </c>
      <c r="H941" s="10">
        <v>43931</v>
      </c>
      <c r="I941" s="9">
        <f t="shared" si="29"/>
        <v>37</v>
      </c>
      <c r="J941" s="38">
        <f t="shared" si="30"/>
        <v>12</v>
      </c>
      <c r="K941" s="9"/>
    </row>
    <row r="942" spans="1:11" x14ac:dyDescent="0.3">
      <c r="A942" s="9">
        <v>6001000342</v>
      </c>
      <c r="B942" s="9" t="s">
        <v>116</v>
      </c>
      <c r="C942" s="9">
        <v>2000</v>
      </c>
      <c r="D942" s="9" t="s">
        <v>118</v>
      </c>
      <c r="E942" s="9" t="s">
        <v>47</v>
      </c>
      <c r="F942" s="9"/>
      <c r="G942" s="10">
        <v>43894</v>
      </c>
      <c r="H942" s="10">
        <v>43925</v>
      </c>
      <c r="I942" s="9">
        <f t="shared" si="29"/>
        <v>31</v>
      </c>
      <c r="J942" s="38">
        <f t="shared" si="30"/>
        <v>20</v>
      </c>
      <c r="K942" s="9"/>
    </row>
    <row r="943" spans="1:11" x14ac:dyDescent="0.3">
      <c r="A943" s="9">
        <v>6001000343</v>
      </c>
      <c r="B943" s="9" t="s">
        <v>115</v>
      </c>
      <c r="C943" s="9">
        <v>1957</v>
      </c>
      <c r="D943" s="9" t="s">
        <v>118</v>
      </c>
      <c r="E943" s="9" t="s">
        <v>47</v>
      </c>
      <c r="F943" s="9"/>
      <c r="G943" s="10">
        <v>43894</v>
      </c>
      <c r="H943" s="10">
        <v>43918</v>
      </c>
      <c r="I943" s="9">
        <f t="shared" si="29"/>
        <v>24</v>
      </c>
      <c r="J943" s="38">
        <f t="shared" si="30"/>
        <v>63</v>
      </c>
      <c r="K943" s="9"/>
    </row>
    <row r="944" spans="1:11" x14ac:dyDescent="0.3">
      <c r="A944" s="9">
        <v>6001000344</v>
      </c>
      <c r="B944" s="9" t="s">
        <v>116</v>
      </c>
      <c r="C944" s="9">
        <v>1997</v>
      </c>
      <c r="D944" s="9" t="s">
        <v>118</v>
      </c>
      <c r="E944" s="9" t="s">
        <v>47</v>
      </c>
      <c r="F944" s="9"/>
      <c r="G944" s="10">
        <v>43894</v>
      </c>
      <c r="H944" s="10">
        <v>43913</v>
      </c>
      <c r="I944" s="9">
        <f t="shared" si="29"/>
        <v>19</v>
      </c>
      <c r="J944" s="38">
        <f t="shared" si="30"/>
        <v>23</v>
      </c>
      <c r="K944" s="9"/>
    </row>
    <row r="945" spans="1:11" x14ac:dyDescent="0.3">
      <c r="A945" s="9">
        <v>6001000345</v>
      </c>
      <c r="B945" s="9" t="s">
        <v>116</v>
      </c>
      <c r="C945" s="9">
        <v>1965</v>
      </c>
      <c r="D945" s="9" t="s">
        <v>118</v>
      </c>
      <c r="E945" s="9" t="s">
        <v>47</v>
      </c>
      <c r="F945" s="9"/>
      <c r="G945" s="10">
        <v>43894</v>
      </c>
      <c r="H945" s="10">
        <v>43930</v>
      </c>
      <c r="I945" s="9">
        <f t="shared" si="29"/>
        <v>36</v>
      </c>
      <c r="J945" s="38">
        <f t="shared" si="30"/>
        <v>55</v>
      </c>
      <c r="K945" s="9"/>
    </row>
    <row r="946" spans="1:11" x14ac:dyDescent="0.3">
      <c r="A946" s="9">
        <v>6001000346</v>
      </c>
      <c r="B946" s="9" t="s">
        <v>116</v>
      </c>
      <c r="C946" s="9">
        <v>2000</v>
      </c>
      <c r="D946" s="9" t="s">
        <v>118</v>
      </c>
      <c r="E946" s="9" t="s">
        <v>47</v>
      </c>
      <c r="F946" s="9"/>
      <c r="G946" s="10">
        <v>43894</v>
      </c>
      <c r="H946" s="10">
        <v>43930</v>
      </c>
      <c r="I946" s="9">
        <f t="shared" si="29"/>
        <v>36</v>
      </c>
      <c r="J946" s="38">
        <f t="shared" si="30"/>
        <v>20</v>
      </c>
      <c r="K946" s="9"/>
    </row>
    <row r="947" spans="1:11" x14ac:dyDescent="0.3">
      <c r="A947" s="9">
        <v>6001000347</v>
      </c>
      <c r="B947" s="9" t="s">
        <v>116</v>
      </c>
      <c r="C947" s="9">
        <v>1955</v>
      </c>
      <c r="D947" s="9" t="s">
        <v>118</v>
      </c>
      <c r="E947" s="9" t="s">
        <v>47</v>
      </c>
      <c r="F947" s="9"/>
      <c r="G947" s="10">
        <v>43894</v>
      </c>
      <c r="H947" s="10">
        <v>43916</v>
      </c>
      <c r="I947" s="9">
        <f t="shared" si="29"/>
        <v>22</v>
      </c>
      <c r="J947" s="38">
        <f t="shared" si="30"/>
        <v>65</v>
      </c>
      <c r="K947" s="9"/>
    </row>
    <row r="948" spans="1:11" x14ac:dyDescent="0.3">
      <c r="A948" s="9">
        <v>6001000348</v>
      </c>
      <c r="B948" s="9" t="s">
        <v>116</v>
      </c>
      <c r="C948" s="9">
        <v>1947</v>
      </c>
      <c r="D948" s="9" t="s">
        <v>118</v>
      </c>
      <c r="E948" s="9" t="s">
        <v>47</v>
      </c>
      <c r="F948" s="9"/>
      <c r="G948" s="10">
        <v>43895</v>
      </c>
      <c r="H948" s="10">
        <v>43910</v>
      </c>
      <c r="I948" s="9">
        <f t="shared" si="29"/>
        <v>15</v>
      </c>
      <c r="J948" s="38">
        <f t="shared" si="30"/>
        <v>73</v>
      </c>
      <c r="K948" s="9"/>
    </row>
    <row r="949" spans="1:11" x14ac:dyDescent="0.3">
      <c r="A949" s="9">
        <v>6001000349</v>
      </c>
      <c r="B949" s="9" t="s">
        <v>116</v>
      </c>
      <c r="C949" s="9">
        <v>1943</v>
      </c>
      <c r="D949" s="9" t="s">
        <v>118</v>
      </c>
      <c r="E949" s="9" t="s">
        <v>47</v>
      </c>
      <c r="F949" s="9"/>
      <c r="G949" s="10">
        <v>43895</v>
      </c>
      <c r="H949" s="10">
        <v>43959</v>
      </c>
      <c r="I949" s="9">
        <f t="shared" si="29"/>
        <v>64</v>
      </c>
      <c r="J949" s="38">
        <f t="shared" si="30"/>
        <v>77</v>
      </c>
      <c r="K949" s="9"/>
    </row>
    <row r="950" spans="1:11" x14ac:dyDescent="0.3">
      <c r="A950" s="9">
        <v>6001000350</v>
      </c>
      <c r="B950" s="9" t="s">
        <v>116</v>
      </c>
      <c r="C950" s="9">
        <v>1933</v>
      </c>
      <c r="D950" s="9" t="s">
        <v>118</v>
      </c>
      <c r="E950" s="9" t="s">
        <v>47</v>
      </c>
      <c r="F950" s="9"/>
      <c r="G950" s="10">
        <v>43895</v>
      </c>
      <c r="H950" s="10">
        <v>43960</v>
      </c>
      <c r="I950" s="9">
        <f t="shared" si="29"/>
        <v>65</v>
      </c>
      <c r="J950" s="38">
        <f t="shared" si="30"/>
        <v>87</v>
      </c>
      <c r="K950" s="9"/>
    </row>
    <row r="951" spans="1:11" x14ac:dyDescent="0.3">
      <c r="A951" s="9">
        <v>6001000351</v>
      </c>
      <c r="B951" s="9" t="s">
        <v>116</v>
      </c>
      <c r="C951" s="9">
        <v>1935</v>
      </c>
      <c r="D951" s="9" t="s">
        <v>118</v>
      </c>
      <c r="E951" s="9" t="s">
        <v>47</v>
      </c>
      <c r="F951" s="9"/>
      <c r="G951" s="10">
        <v>43895</v>
      </c>
      <c r="H951" s="10">
        <v>43929</v>
      </c>
      <c r="I951" s="9">
        <f t="shared" si="29"/>
        <v>34</v>
      </c>
      <c r="J951" s="38">
        <f t="shared" si="30"/>
        <v>85</v>
      </c>
      <c r="K951" s="9"/>
    </row>
    <row r="952" spans="1:11" x14ac:dyDescent="0.3">
      <c r="A952" s="9">
        <v>6001000352</v>
      </c>
      <c r="B952" s="9" t="s">
        <v>116</v>
      </c>
      <c r="C952" s="9">
        <v>1932</v>
      </c>
      <c r="D952" s="9" t="s">
        <v>118</v>
      </c>
      <c r="E952" s="9" t="s">
        <v>47</v>
      </c>
      <c r="F952" s="9"/>
      <c r="G952" s="10">
        <v>43895</v>
      </c>
      <c r="H952" s="10">
        <v>43969</v>
      </c>
      <c r="I952" s="9">
        <f t="shared" si="29"/>
        <v>74</v>
      </c>
      <c r="J952" s="38">
        <f t="shared" si="30"/>
        <v>88</v>
      </c>
      <c r="K952" s="9"/>
    </row>
    <row r="953" spans="1:11" x14ac:dyDescent="0.3">
      <c r="A953" s="9">
        <v>6001000353</v>
      </c>
      <c r="B953" s="9" t="s">
        <v>116</v>
      </c>
      <c r="C953" s="9">
        <v>1928</v>
      </c>
      <c r="D953" s="9" t="s">
        <v>118</v>
      </c>
      <c r="E953" s="9" t="s">
        <v>47</v>
      </c>
      <c r="F953" s="9"/>
      <c r="G953" s="10">
        <v>43895</v>
      </c>
      <c r="H953" s="10">
        <v>43929</v>
      </c>
      <c r="I953" s="9">
        <f t="shared" si="29"/>
        <v>34</v>
      </c>
      <c r="J953" s="38">
        <f t="shared" si="30"/>
        <v>92</v>
      </c>
      <c r="K953" s="9"/>
    </row>
    <row r="954" spans="1:11" x14ac:dyDescent="0.3">
      <c r="A954" s="9">
        <v>6001000354</v>
      </c>
      <c r="B954" s="9" t="s">
        <v>116</v>
      </c>
      <c r="C954" s="9">
        <v>1941</v>
      </c>
      <c r="D954" s="9" t="s">
        <v>118</v>
      </c>
      <c r="E954" s="9" t="s">
        <v>47</v>
      </c>
      <c r="F954" s="9"/>
      <c r="G954" s="10">
        <v>43895</v>
      </c>
      <c r="H954" s="10">
        <v>43957</v>
      </c>
      <c r="I954" s="9">
        <f t="shared" si="29"/>
        <v>62</v>
      </c>
      <c r="J954" s="38">
        <f t="shared" si="30"/>
        <v>79</v>
      </c>
      <c r="K954" s="9"/>
    </row>
    <row r="955" spans="1:11" x14ac:dyDescent="0.3">
      <c r="A955" s="9">
        <v>6001000355</v>
      </c>
      <c r="B955" s="9" t="s">
        <v>116</v>
      </c>
      <c r="C955" s="9">
        <v>1930</v>
      </c>
      <c r="D955" s="9" t="s">
        <v>118</v>
      </c>
      <c r="E955" s="9" t="s">
        <v>47</v>
      </c>
      <c r="F955" s="9"/>
      <c r="G955" s="10">
        <v>43895</v>
      </c>
      <c r="H955" s="10">
        <v>43924</v>
      </c>
      <c r="I955" s="9">
        <f t="shared" si="29"/>
        <v>29</v>
      </c>
      <c r="J955" s="38">
        <f t="shared" si="30"/>
        <v>90</v>
      </c>
      <c r="K955" s="9"/>
    </row>
    <row r="956" spans="1:11" x14ac:dyDescent="0.3">
      <c r="A956" s="9">
        <v>6001000356</v>
      </c>
      <c r="B956" s="9" t="s">
        <v>115</v>
      </c>
      <c r="C956" s="9">
        <v>1935</v>
      </c>
      <c r="D956" s="9" t="s">
        <v>118</v>
      </c>
      <c r="E956" s="9" t="s">
        <v>47</v>
      </c>
      <c r="F956" s="9"/>
      <c r="G956" s="10">
        <v>43895</v>
      </c>
      <c r="H956" s="10">
        <v>43956</v>
      </c>
      <c r="I956" s="9">
        <f t="shared" si="29"/>
        <v>61</v>
      </c>
      <c r="J956" s="38">
        <f t="shared" si="30"/>
        <v>85</v>
      </c>
      <c r="K956" s="9"/>
    </row>
    <row r="957" spans="1:11" x14ac:dyDescent="0.3">
      <c r="A957" s="9">
        <v>6001000357</v>
      </c>
      <c r="B957" s="9" t="s">
        <v>116</v>
      </c>
      <c r="C957" s="9">
        <v>1946</v>
      </c>
      <c r="D957" s="9" t="s">
        <v>118</v>
      </c>
      <c r="E957" s="9" t="s">
        <v>47</v>
      </c>
      <c r="F957" s="9"/>
      <c r="G957" s="10">
        <v>43895</v>
      </c>
      <c r="H957" s="10">
        <v>43949</v>
      </c>
      <c r="I957" s="9">
        <f t="shared" si="29"/>
        <v>54</v>
      </c>
      <c r="J957" s="38">
        <f t="shared" si="30"/>
        <v>74</v>
      </c>
      <c r="K957" s="9"/>
    </row>
    <row r="958" spans="1:11" x14ac:dyDescent="0.3">
      <c r="A958" s="9">
        <v>6001000358</v>
      </c>
      <c r="B958" s="9" t="s">
        <v>116</v>
      </c>
      <c r="C958" s="9">
        <v>1926</v>
      </c>
      <c r="D958" s="9" t="s">
        <v>118</v>
      </c>
      <c r="E958" s="9" t="s">
        <v>47</v>
      </c>
      <c r="F958" s="9"/>
      <c r="G958" s="10">
        <v>43895</v>
      </c>
      <c r="H958" s="10">
        <v>43947</v>
      </c>
      <c r="I958" s="9">
        <f t="shared" si="29"/>
        <v>52</v>
      </c>
      <c r="J958" s="38">
        <f t="shared" si="30"/>
        <v>94</v>
      </c>
      <c r="K958" s="9"/>
    </row>
    <row r="959" spans="1:11" x14ac:dyDescent="0.3">
      <c r="A959" s="9">
        <v>6001000359</v>
      </c>
      <c r="B959" s="9" t="s">
        <v>116</v>
      </c>
      <c r="C959" s="9">
        <v>1930</v>
      </c>
      <c r="D959" s="9" t="s">
        <v>118</v>
      </c>
      <c r="E959" s="9" t="s">
        <v>47</v>
      </c>
      <c r="F959" s="9"/>
      <c r="G959" s="10">
        <v>43895</v>
      </c>
      <c r="H959" s="10">
        <v>43920</v>
      </c>
      <c r="I959" s="9">
        <f t="shared" si="29"/>
        <v>25</v>
      </c>
      <c r="J959" s="38">
        <f t="shared" si="30"/>
        <v>90</v>
      </c>
      <c r="K959" s="9"/>
    </row>
    <row r="960" spans="1:11" x14ac:dyDescent="0.3">
      <c r="A960" s="9">
        <v>6001000360</v>
      </c>
      <c r="B960" s="9" t="s">
        <v>116</v>
      </c>
      <c r="C960" s="9">
        <v>1975</v>
      </c>
      <c r="D960" s="9" t="s">
        <v>118</v>
      </c>
      <c r="E960" s="9" t="s">
        <v>47</v>
      </c>
      <c r="F960" s="9"/>
      <c r="G960" s="10">
        <v>43895</v>
      </c>
      <c r="H960" s="10">
        <v>43911</v>
      </c>
      <c r="I960" s="9">
        <f t="shared" si="29"/>
        <v>16</v>
      </c>
      <c r="J960" s="38">
        <f t="shared" si="30"/>
        <v>45</v>
      </c>
      <c r="K960" s="9"/>
    </row>
    <row r="961" spans="1:11" x14ac:dyDescent="0.3">
      <c r="A961" s="9">
        <v>6001000361</v>
      </c>
      <c r="B961" s="9" t="s">
        <v>115</v>
      </c>
      <c r="C961" s="9">
        <v>1979</v>
      </c>
      <c r="D961" s="9" t="s">
        <v>118</v>
      </c>
      <c r="E961" s="9" t="s">
        <v>47</v>
      </c>
      <c r="F961" s="9"/>
      <c r="G961" s="10">
        <v>43895</v>
      </c>
      <c r="H961" s="10">
        <v>43915</v>
      </c>
      <c r="I961" s="9">
        <f t="shared" si="29"/>
        <v>20</v>
      </c>
      <c r="J961" s="38">
        <f t="shared" si="30"/>
        <v>41</v>
      </c>
      <c r="K961" s="9"/>
    </row>
    <row r="962" spans="1:11" x14ac:dyDescent="0.3">
      <c r="A962" s="9">
        <v>6001000362</v>
      </c>
      <c r="B962" s="9" t="s">
        <v>115</v>
      </c>
      <c r="C962" s="9">
        <v>2000</v>
      </c>
      <c r="D962" s="9" t="s">
        <v>118</v>
      </c>
      <c r="E962" s="9" t="s">
        <v>47</v>
      </c>
      <c r="F962" s="9"/>
      <c r="G962" s="10">
        <v>43895</v>
      </c>
      <c r="H962" s="10">
        <v>43911</v>
      </c>
      <c r="I962" s="9">
        <f t="shared" si="29"/>
        <v>16</v>
      </c>
      <c r="J962" s="38">
        <f t="shared" si="30"/>
        <v>20</v>
      </c>
      <c r="K962" s="9"/>
    </row>
    <row r="963" spans="1:11" x14ac:dyDescent="0.3">
      <c r="A963" s="9">
        <v>6001000363</v>
      </c>
      <c r="B963" s="9" t="s">
        <v>116</v>
      </c>
      <c r="C963" s="9">
        <v>1998</v>
      </c>
      <c r="D963" s="9" t="s">
        <v>118</v>
      </c>
      <c r="E963" s="9" t="s">
        <v>47</v>
      </c>
      <c r="F963" s="9"/>
      <c r="G963" s="10">
        <v>43895</v>
      </c>
      <c r="H963" s="10">
        <v>43915</v>
      </c>
      <c r="I963" s="9">
        <f t="shared" ref="I963:I1026" si="31">_xlfn.DAYS(H963,G963)</f>
        <v>20</v>
      </c>
      <c r="J963" s="38">
        <f t="shared" ref="J963:J1026" si="32">IF(C963="","",_xlfn.NUMBERVALUE(2020-C963))</f>
        <v>22</v>
      </c>
      <c r="K963" s="9"/>
    </row>
    <row r="964" spans="1:11" x14ac:dyDescent="0.3">
      <c r="A964" s="9">
        <v>6001000364</v>
      </c>
      <c r="B964" s="9" t="s">
        <v>116</v>
      </c>
      <c r="C964" s="9">
        <v>2000</v>
      </c>
      <c r="D964" s="9" t="s">
        <v>118</v>
      </c>
      <c r="E964" s="9" t="s">
        <v>47</v>
      </c>
      <c r="F964" s="9"/>
      <c r="G964" s="10">
        <v>43895</v>
      </c>
      <c r="H964" s="10">
        <v>43930</v>
      </c>
      <c r="I964" s="9">
        <f t="shared" si="31"/>
        <v>35</v>
      </c>
      <c r="J964" s="38">
        <f t="shared" si="32"/>
        <v>20</v>
      </c>
      <c r="K964" s="9"/>
    </row>
    <row r="965" spans="1:11" x14ac:dyDescent="0.3">
      <c r="A965" s="9">
        <v>6001000365</v>
      </c>
      <c r="B965" s="9" t="s">
        <v>115</v>
      </c>
      <c r="C965" s="9">
        <v>1997</v>
      </c>
      <c r="D965" s="9" t="s">
        <v>118</v>
      </c>
      <c r="E965" s="9" t="s">
        <v>47</v>
      </c>
      <c r="F965" s="9"/>
      <c r="G965" s="10">
        <v>43895</v>
      </c>
      <c r="H965" s="10">
        <v>43924</v>
      </c>
      <c r="I965" s="9">
        <f t="shared" si="31"/>
        <v>29</v>
      </c>
      <c r="J965" s="38">
        <f t="shared" si="32"/>
        <v>23</v>
      </c>
      <c r="K965" s="9"/>
    </row>
    <row r="966" spans="1:11" x14ac:dyDescent="0.3">
      <c r="A966" s="9">
        <v>6001000366</v>
      </c>
      <c r="B966" s="9" t="s">
        <v>116</v>
      </c>
      <c r="C966" s="9">
        <v>1960</v>
      </c>
      <c r="D966" s="9" t="s">
        <v>118</v>
      </c>
      <c r="E966" s="9" t="s">
        <v>47</v>
      </c>
      <c r="F966" s="9"/>
      <c r="G966" s="10">
        <v>43895</v>
      </c>
      <c r="H966" s="10">
        <v>43904</v>
      </c>
      <c r="I966" s="9">
        <f t="shared" si="31"/>
        <v>9</v>
      </c>
      <c r="J966" s="38">
        <f t="shared" si="32"/>
        <v>60</v>
      </c>
      <c r="K966" s="9"/>
    </row>
    <row r="967" spans="1:11" x14ac:dyDescent="0.3">
      <c r="A967" s="9">
        <v>6001000367</v>
      </c>
      <c r="B967" s="9" t="s">
        <v>116</v>
      </c>
      <c r="C967" s="9">
        <v>1977</v>
      </c>
      <c r="D967" s="9" t="s">
        <v>118</v>
      </c>
      <c r="E967" s="9" t="s">
        <v>47</v>
      </c>
      <c r="F967" s="9"/>
      <c r="G967" s="10">
        <v>43895</v>
      </c>
      <c r="H967" s="10">
        <v>43905</v>
      </c>
      <c r="I967" s="9">
        <f t="shared" si="31"/>
        <v>10</v>
      </c>
      <c r="J967" s="38">
        <f t="shared" si="32"/>
        <v>43</v>
      </c>
      <c r="K967" s="9"/>
    </row>
    <row r="968" spans="1:11" x14ac:dyDescent="0.3">
      <c r="A968" s="9">
        <v>6001000368</v>
      </c>
      <c r="B968" s="9" t="s">
        <v>116</v>
      </c>
      <c r="C968" s="9">
        <v>1964</v>
      </c>
      <c r="D968" s="9" t="s">
        <v>118</v>
      </c>
      <c r="E968" s="9" t="s">
        <v>47</v>
      </c>
      <c r="F968" s="9"/>
      <c r="G968" s="10">
        <v>43895</v>
      </c>
      <c r="H968" s="10">
        <v>43919</v>
      </c>
      <c r="I968" s="9">
        <f t="shared" si="31"/>
        <v>24</v>
      </c>
      <c r="J968" s="38">
        <f t="shared" si="32"/>
        <v>56</v>
      </c>
      <c r="K968" s="9"/>
    </row>
    <row r="969" spans="1:11" x14ac:dyDescent="0.3">
      <c r="A969" s="9">
        <v>6001000369</v>
      </c>
      <c r="B969" s="9" t="s">
        <v>116</v>
      </c>
      <c r="C969" s="9">
        <v>1993</v>
      </c>
      <c r="D969" s="9" t="s">
        <v>118</v>
      </c>
      <c r="E969" s="9" t="s">
        <v>47</v>
      </c>
      <c r="F969" s="9"/>
      <c r="G969" s="10">
        <v>43895</v>
      </c>
      <c r="H969" s="10">
        <v>43914</v>
      </c>
      <c r="I969" s="9">
        <f t="shared" si="31"/>
        <v>19</v>
      </c>
      <c r="J969" s="38">
        <f t="shared" si="32"/>
        <v>27</v>
      </c>
      <c r="K969" s="9"/>
    </row>
    <row r="970" spans="1:11" x14ac:dyDescent="0.3">
      <c r="A970" s="9">
        <v>6001000370</v>
      </c>
      <c r="B970" s="9" t="s">
        <v>116</v>
      </c>
      <c r="C970" s="9">
        <v>1985</v>
      </c>
      <c r="D970" s="9" t="s">
        <v>118</v>
      </c>
      <c r="E970" s="9" t="s">
        <v>47</v>
      </c>
      <c r="F970" s="9"/>
      <c r="G970" s="10">
        <v>43895</v>
      </c>
      <c r="H970" s="10">
        <v>43906</v>
      </c>
      <c r="I970" s="9">
        <f t="shared" si="31"/>
        <v>11</v>
      </c>
      <c r="J970" s="38">
        <f t="shared" si="32"/>
        <v>35</v>
      </c>
      <c r="K970" s="9"/>
    </row>
    <row r="971" spans="1:11" x14ac:dyDescent="0.3">
      <c r="A971" s="9">
        <v>6001000371</v>
      </c>
      <c r="B971" s="9" t="s">
        <v>115</v>
      </c>
      <c r="C971" s="9">
        <v>1994</v>
      </c>
      <c r="D971" s="9" t="s">
        <v>118</v>
      </c>
      <c r="E971" s="9" t="s">
        <v>47</v>
      </c>
      <c r="F971" s="9"/>
      <c r="G971" s="10">
        <v>43895</v>
      </c>
      <c r="H971" s="10">
        <v>43916</v>
      </c>
      <c r="I971" s="9">
        <f t="shared" si="31"/>
        <v>21</v>
      </c>
      <c r="J971" s="38">
        <f t="shared" si="32"/>
        <v>26</v>
      </c>
      <c r="K971" s="9"/>
    </row>
    <row r="972" spans="1:11" x14ac:dyDescent="0.3">
      <c r="A972" s="9">
        <v>6001000372</v>
      </c>
      <c r="B972" s="9" t="s">
        <v>116</v>
      </c>
      <c r="C972" s="9">
        <v>1960</v>
      </c>
      <c r="D972" s="9" t="s">
        <v>118</v>
      </c>
      <c r="E972" s="9" t="s">
        <v>47</v>
      </c>
      <c r="F972" s="9"/>
      <c r="G972" s="10">
        <v>43895</v>
      </c>
      <c r="H972" s="10">
        <v>43923</v>
      </c>
      <c r="I972" s="9">
        <f t="shared" si="31"/>
        <v>28</v>
      </c>
      <c r="J972" s="38">
        <f t="shared" si="32"/>
        <v>60</v>
      </c>
      <c r="K972" s="9"/>
    </row>
    <row r="973" spans="1:11" x14ac:dyDescent="0.3">
      <c r="A973" s="9">
        <v>6001000373</v>
      </c>
      <c r="B973" s="9" t="s">
        <v>116</v>
      </c>
      <c r="C973" s="9">
        <v>1962</v>
      </c>
      <c r="D973" s="9" t="s">
        <v>118</v>
      </c>
      <c r="E973" s="9" t="s">
        <v>47</v>
      </c>
      <c r="F973" s="9"/>
      <c r="G973" s="10">
        <v>43895</v>
      </c>
      <c r="H973" s="10">
        <v>43904</v>
      </c>
      <c r="I973" s="9">
        <f t="shared" si="31"/>
        <v>9</v>
      </c>
      <c r="J973" s="38">
        <f t="shared" si="32"/>
        <v>58</v>
      </c>
      <c r="K973" s="9"/>
    </row>
    <row r="974" spans="1:11" x14ac:dyDescent="0.3">
      <c r="A974" s="9">
        <v>6001000374</v>
      </c>
      <c r="B974" s="9" t="s">
        <v>116</v>
      </c>
      <c r="C974" s="9">
        <v>1988</v>
      </c>
      <c r="D974" s="9" t="s">
        <v>118</v>
      </c>
      <c r="E974" s="9" t="s">
        <v>47</v>
      </c>
      <c r="F974" s="9"/>
      <c r="G974" s="10">
        <v>43895</v>
      </c>
      <c r="H974" s="10">
        <v>43920</v>
      </c>
      <c r="I974" s="9">
        <f t="shared" si="31"/>
        <v>25</v>
      </c>
      <c r="J974" s="38">
        <f t="shared" si="32"/>
        <v>32</v>
      </c>
      <c r="K974" s="9"/>
    </row>
    <row r="975" spans="1:11" x14ac:dyDescent="0.3">
      <c r="A975" s="9">
        <v>6001000375</v>
      </c>
      <c r="B975" s="9" t="s">
        <v>115</v>
      </c>
      <c r="C975" s="9">
        <v>1990</v>
      </c>
      <c r="D975" s="9" t="s">
        <v>118</v>
      </c>
      <c r="E975" s="9" t="s">
        <v>47</v>
      </c>
      <c r="F975" s="9"/>
      <c r="G975" s="10">
        <v>43895</v>
      </c>
      <c r="H975" s="10">
        <v>43912</v>
      </c>
      <c r="I975" s="9">
        <f t="shared" si="31"/>
        <v>17</v>
      </c>
      <c r="J975" s="38">
        <f t="shared" si="32"/>
        <v>30</v>
      </c>
      <c r="K975" s="9"/>
    </row>
    <row r="976" spans="1:11" x14ac:dyDescent="0.3">
      <c r="A976" s="9">
        <v>6001000376</v>
      </c>
      <c r="B976" s="9" t="s">
        <v>115</v>
      </c>
      <c r="C976" s="9">
        <v>1998</v>
      </c>
      <c r="D976" s="9" t="s">
        <v>118</v>
      </c>
      <c r="E976" s="9" t="s">
        <v>47</v>
      </c>
      <c r="F976" s="9"/>
      <c r="G976" s="10">
        <v>43895</v>
      </c>
      <c r="H976" s="10">
        <v>43919</v>
      </c>
      <c r="I976" s="9">
        <f t="shared" si="31"/>
        <v>24</v>
      </c>
      <c r="J976" s="38">
        <f t="shared" si="32"/>
        <v>22</v>
      </c>
      <c r="K976" s="9"/>
    </row>
    <row r="977" spans="1:11" x14ac:dyDescent="0.3">
      <c r="A977" s="9">
        <v>6001000377</v>
      </c>
      <c r="B977" s="9" t="s">
        <v>116</v>
      </c>
      <c r="C977" s="9">
        <v>1963</v>
      </c>
      <c r="D977" s="9" t="s">
        <v>118</v>
      </c>
      <c r="E977" s="9" t="s">
        <v>47</v>
      </c>
      <c r="F977" s="9"/>
      <c r="G977" s="10">
        <v>43895</v>
      </c>
      <c r="H977" s="10">
        <v>43909</v>
      </c>
      <c r="I977" s="9">
        <f t="shared" si="31"/>
        <v>14</v>
      </c>
      <c r="J977" s="38">
        <f t="shared" si="32"/>
        <v>57</v>
      </c>
      <c r="K977" s="9"/>
    </row>
    <row r="978" spans="1:11" x14ac:dyDescent="0.3">
      <c r="A978" s="9">
        <v>6001000378</v>
      </c>
      <c r="B978" s="9" t="s">
        <v>115</v>
      </c>
      <c r="C978" s="9">
        <v>1960</v>
      </c>
      <c r="D978" s="9" t="s">
        <v>118</v>
      </c>
      <c r="E978" s="9" t="s">
        <v>47</v>
      </c>
      <c r="F978" s="9"/>
      <c r="G978" s="10">
        <v>43895</v>
      </c>
      <c r="H978" s="10">
        <v>43915</v>
      </c>
      <c r="I978" s="9">
        <f t="shared" si="31"/>
        <v>20</v>
      </c>
      <c r="J978" s="38">
        <f t="shared" si="32"/>
        <v>60</v>
      </c>
      <c r="K978" s="9"/>
    </row>
    <row r="979" spans="1:11" x14ac:dyDescent="0.3">
      <c r="A979" s="9">
        <v>6001000379</v>
      </c>
      <c r="B979" s="9" t="s">
        <v>116</v>
      </c>
      <c r="C979" s="9">
        <v>1999</v>
      </c>
      <c r="D979" s="9" t="s">
        <v>118</v>
      </c>
      <c r="E979" s="9" t="s">
        <v>47</v>
      </c>
      <c r="F979" s="9"/>
      <c r="G979" s="10">
        <v>43895</v>
      </c>
      <c r="H979" s="10">
        <v>43911</v>
      </c>
      <c r="I979" s="9">
        <f t="shared" si="31"/>
        <v>16</v>
      </c>
      <c r="J979" s="38">
        <f t="shared" si="32"/>
        <v>21</v>
      </c>
      <c r="K979" s="9"/>
    </row>
    <row r="980" spans="1:11" x14ac:dyDescent="0.3">
      <c r="A980" s="9">
        <v>6001000380</v>
      </c>
      <c r="B980" s="9" t="s">
        <v>116</v>
      </c>
      <c r="C980" s="9">
        <v>1980</v>
      </c>
      <c r="D980" s="9" t="s">
        <v>118</v>
      </c>
      <c r="E980" s="9" t="s">
        <v>47</v>
      </c>
      <c r="F980" s="9"/>
      <c r="G980" s="10">
        <v>43895</v>
      </c>
      <c r="H980" s="10">
        <v>43907</v>
      </c>
      <c r="I980" s="9">
        <f t="shared" si="31"/>
        <v>12</v>
      </c>
      <c r="J980" s="38">
        <f t="shared" si="32"/>
        <v>40</v>
      </c>
      <c r="K980" s="9"/>
    </row>
    <row r="981" spans="1:11" x14ac:dyDescent="0.3">
      <c r="A981" s="9">
        <v>6001000381</v>
      </c>
      <c r="B981" s="9" t="s">
        <v>116</v>
      </c>
      <c r="C981" s="9">
        <v>1994</v>
      </c>
      <c r="D981" s="9" t="s">
        <v>118</v>
      </c>
      <c r="E981" s="9" t="s">
        <v>47</v>
      </c>
      <c r="F981" s="9"/>
      <c r="G981" s="10">
        <v>43895</v>
      </c>
      <c r="H981" s="10">
        <v>43906</v>
      </c>
      <c r="I981" s="9">
        <f t="shared" si="31"/>
        <v>11</v>
      </c>
      <c r="J981" s="38">
        <f t="shared" si="32"/>
        <v>26</v>
      </c>
      <c r="K981" s="9"/>
    </row>
    <row r="982" spans="1:11" x14ac:dyDescent="0.3">
      <c r="A982" s="9">
        <v>6001000382</v>
      </c>
      <c r="B982" s="9" t="s">
        <v>116</v>
      </c>
      <c r="C982" s="9">
        <v>1999</v>
      </c>
      <c r="D982" s="9" t="s">
        <v>118</v>
      </c>
      <c r="E982" s="9" t="s">
        <v>47</v>
      </c>
      <c r="F982" s="9"/>
      <c r="G982" s="10">
        <v>43895</v>
      </c>
      <c r="H982" s="10">
        <v>43912</v>
      </c>
      <c r="I982" s="9">
        <f t="shared" si="31"/>
        <v>17</v>
      </c>
      <c r="J982" s="38">
        <f t="shared" si="32"/>
        <v>21</v>
      </c>
      <c r="K982" s="9"/>
    </row>
    <row r="983" spans="1:11" x14ac:dyDescent="0.3">
      <c r="A983" s="9">
        <v>6001000383</v>
      </c>
      <c r="B983" s="9" t="s">
        <v>116</v>
      </c>
      <c r="C983" s="9">
        <v>1967</v>
      </c>
      <c r="D983" s="9" t="s">
        <v>118</v>
      </c>
      <c r="E983" s="9" t="s">
        <v>47</v>
      </c>
      <c r="F983" s="9"/>
      <c r="G983" s="10">
        <v>43895</v>
      </c>
      <c r="H983" s="10">
        <v>43918</v>
      </c>
      <c r="I983" s="9">
        <f t="shared" si="31"/>
        <v>23</v>
      </c>
      <c r="J983" s="38">
        <f t="shared" si="32"/>
        <v>53</v>
      </c>
      <c r="K983" s="9"/>
    </row>
    <row r="984" spans="1:11" x14ac:dyDescent="0.3">
      <c r="A984" s="9">
        <v>6001000384</v>
      </c>
      <c r="B984" s="9" t="s">
        <v>116</v>
      </c>
      <c r="C984" s="9">
        <v>1973</v>
      </c>
      <c r="D984" s="9" t="s">
        <v>118</v>
      </c>
      <c r="E984" s="9" t="s">
        <v>47</v>
      </c>
      <c r="F984" s="9"/>
      <c r="G984" s="10">
        <v>43895</v>
      </c>
      <c r="H984" s="10">
        <v>43941</v>
      </c>
      <c r="I984" s="9">
        <f t="shared" si="31"/>
        <v>46</v>
      </c>
      <c r="J984" s="38">
        <f t="shared" si="32"/>
        <v>47</v>
      </c>
      <c r="K984" s="9"/>
    </row>
    <row r="985" spans="1:11" x14ac:dyDescent="0.3">
      <c r="A985" s="9">
        <v>6001000385</v>
      </c>
      <c r="B985" s="9" t="s">
        <v>116</v>
      </c>
      <c r="C985" s="9">
        <v>2000</v>
      </c>
      <c r="D985" s="9" t="s">
        <v>118</v>
      </c>
      <c r="E985" s="9" t="s">
        <v>47</v>
      </c>
      <c r="F985" s="9"/>
      <c r="G985" s="10">
        <v>43895</v>
      </c>
      <c r="H985" s="10">
        <v>43933</v>
      </c>
      <c r="I985" s="9">
        <f t="shared" si="31"/>
        <v>38</v>
      </c>
      <c r="J985" s="38">
        <f t="shared" si="32"/>
        <v>20</v>
      </c>
      <c r="K985" s="9"/>
    </row>
    <row r="986" spans="1:11" x14ac:dyDescent="0.3">
      <c r="A986" s="9">
        <v>6001000386</v>
      </c>
      <c r="B986" s="9" t="s">
        <v>116</v>
      </c>
      <c r="C986" s="9">
        <v>1967</v>
      </c>
      <c r="D986" s="9" t="s">
        <v>118</v>
      </c>
      <c r="E986" s="9" t="s">
        <v>47</v>
      </c>
      <c r="F986" s="9"/>
      <c r="G986" s="10">
        <v>43895</v>
      </c>
      <c r="H986" s="10">
        <v>43914</v>
      </c>
      <c r="I986" s="9">
        <f t="shared" si="31"/>
        <v>19</v>
      </c>
      <c r="J986" s="38">
        <f t="shared" si="32"/>
        <v>53</v>
      </c>
      <c r="K986" s="9"/>
    </row>
    <row r="987" spans="1:11" x14ac:dyDescent="0.3">
      <c r="A987" s="9">
        <v>6001000387</v>
      </c>
      <c r="B987" s="9" t="s">
        <v>116</v>
      </c>
      <c r="C987" s="9">
        <v>1995</v>
      </c>
      <c r="D987" s="9" t="s">
        <v>118</v>
      </c>
      <c r="E987" s="9" t="s">
        <v>47</v>
      </c>
      <c r="F987" s="9"/>
      <c r="G987" s="10">
        <v>43895</v>
      </c>
      <c r="H987" s="10">
        <v>43912</v>
      </c>
      <c r="I987" s="9">
        <f t="shared" si="31"/>
        <v>17</v>
      </c>
      <c r="J987" s="38">
        <f t="shared" si="32"/>
        <v>25</v>
      </c>
      <c r="K987" s="9"/>
    </row>
    <row r="988" spans="1:11" x14ac:dyDescent="0.3">
      <c r="A988" s="9">
        <v>6001000388</v>
      </c>
      <c r="B988" s="9" t="s">
        <v>116</v>
      </c>
      <c r="C988" s="9">
        <v>1995</v>
      </c>
      <c r="D988" s="9" t="s">
        <v>118</v>
      </c>
      <c r="E988" s="9" t="s">
        <v>47</v>
      </c>
      <c r="F988" s="9"/>
      <c r="G988" s="10">
        <v>43895</v>
      </c>
      <c r="H988" s="10">
        <v>43919</v>
      </c>
      <c r="I988" s="9">
        <f t="shared" si="31"/>
        <v>24</v>
      </c>
      <c r="J988" s="38">
        <f t="shared" si="32"/>
        <v>25</v>
      </c>
      <c r="K988" s="9"/>
    </row>
    <row r="989" spans="1:11" x14ac:dyDescent="0.3">
      <c r="A989" s="9">
        <v>6001000389</v>
      </c>
      <c r="B989" s="9" t="s">
        <v>116</v>
      </c>
      <c r="C989" s="9">
        <v>2000</v>
      </c>
      <c r="D989" s="9" t="s">
        <v>118</v>
      </c>
      <c r="E989" s="9" t="s">
        <v>47</v>
      </c>
      <c r="F989" s="9"/>
      <c r="G989" s="10">
        <v>43895</v>
      </c>
      <c r="H989" s="10">
        <v>43906</v>
      </c>
      <c r="I989" s="9">
        <f t="shared" si="31"/>
        <v>11</v>
      </c>
      <c r="J989" s="38">
        <f t="shared" si="32"/>
        <v>20</v>
      </c>
      <c r="K989" s="9"/>
    </row>
    <row r="990" spans="1:11" x14ac:dyDescent="0.3">
      <c r="A990" s="9">
        <v>6001000390</v>
      </c>
      <c r="B990" s="9" t="s">
        <v>116</v>
      </c>
      <c r="C990" s="9">
        <v>1950</v>
      </c>
      <c r="D990" s="9" t="s">
        <v>118</v>
      </c>
      <c r="E990" s="9" t="s">
        <v>47</v>
      </c>
      <c r="F990" s="9"/>
      <c r="G990" s="10">
        <v>43895</v>
      </c>
      <c r="H990" s="10">
        <v>43964</v>
      </c>
      <c r="I990" s="9">
        <f t="shared" si="31"/>
        <v>69</v>
      </c>
      <c r="J990" s="38">
        <f t="shared" si="32"/>
        <v>70</v>
      </c>
      <c r="K990" s="9"/>
    </row>
    <row r="991" spans="1:11" x14ac:dyDescent="0.3">
      <c r="A991" s="9">
        <v>6001000391</v>
      </c>
      <c r="B991" s="9" t="s">
        <v>115</v>
      </c>
      <c r="C991" s="9">
        <v>1998</v>
      </c>
      <c r="D991" s="9" t="s">
        <v>118</v>
      </c>
      <c r="E991" s="9" t="s">
        <v>47</v>
      </c>
      <c r="F991" s="9"/>
      <c r="G991" s="10">
        <v>43895</v>
      </c>
      <c r="H991" s="10">
        <v>43914</v>
      </c>
      <c r="I991" s="9">
        <f t="shared" si="31"/>
        <v>19</v>
      </c>
      <c r="J991" s="38">
        <f t="shared" si="32"/>
        <v>22</v>
      </c>
      <c r="K991" s="9"/>
    </row>
    <row r="992" spans="1:11" x14ac:dyDescent="0.3">
      <c r="A992" s="9">
        <v>6001000392</v>
      </c>
      <c r="B992" s="9" t="s">
        <v>115</v>
      </c>
      <c r="C992" s="9">
        <v>1999</v>
      </c>
      <c r="D992" s="9" t="s">
        <v>118</v>
      </c>
      <c r="E992" s="9" t="s">
        <v>47</v>
      </c>
      <c r="F992" s="9"/>
      <c r="G992" s="10">
        <v>43895</v>
      </c>
      <c r="H992" s="10">
        <v>43927</v>
      </c>
      <c r="I992" s="9">
        <f t="shared" si="31"/>
        <v>32</v>
      </c>
      <c r="J992" s="38">
        <f t="shared" si="32"/>
        <v>21</v>
      </c>
      <c r="K992" s="9"/>
    </row>
    <row r="993" spans="1:11" x14ac:dyDescent="0.3">
      <c r="A993" s="9">
        <v>6001000393</v>
      </c>
      <c r="B993" s="9" t="s">
        <v>115</v>
      </c>
      <c r="C993" s="9">
        <v>1999</v>
      </c>
      <c r="D993" s="9" t="s">
        <v>118</v>
      </c>
      <c r="E993" s="9" t="s">
        <v>47</v>
      </c>
      <c r="F993" s="9"/>
      <c r="G993" s="10">
        <v>43895</v>
      </c>
      <c r="H993" s="10">
        <v>43906</v>
      </c>
      <c r="I993" s="9">
        <f t="shared" si="31"/>
        <v>11</v>
      </c>
      <c r="J993" s="38">
        <f t="shared" si="32"/>
        <v>21</v>
      </c>
      <c r="K993" s="9"/>
    </row>
    <row r="994" spans="1:11" x14ac:dyDescent="0.3">
      <c r="A994" s="9">
        <v>6001000394</v>
      </c>
      <c r="B994" s="9" t="s">
        <v>116</v>
      </c>
      <c r="C994" s="9">
        <v>1995</v>
      </c>
      <c r="D994" s="9" t="s">
        <v>118</v>
      </c>
      <c r="E994" s="9" t="s">
        <v>47</v>
      </c>
      <c r="F994" s="9"/>
      <c r="G994" s="10">
        <v>43895</v>
      </c>
      <c r="H994" s="10">
        <v>43929</v>
      </c>
      <c r="I994" s="9">
        <f t="shared" si="31"/>
        <v>34</v>
      </c>
      <c r="J994" s="38">
        <f t="shared" si="32"/>
        <v>25</v>
      </c>
      <c r="K994" s="9"/>
    </row>
    <row r="995" spans="1:11" x14ac:dyDescent="0.3">
      <c r="A995" s="9">
        <v>6001000395</v>
      </c>
      <c r="B995" s="9" t="s">
        <v>115</v>
      </c>
      <c r="C995" s="9">
        <v>1994</v>
      </c>
      <c r="D995" s="9" t="s">
        <v>118</v>
      </c>
      <c r="E995" s="9" t="s">
        <v>47</v>
      </c>
      <c r="F995" s="9"/>
      <c r="G995" s="10">
        <v>43895</v>
      </c>
      <c r="H995" s="10">
        <v>43911</v>
      </c>
      <c r="I995" s="9">
        <f t="shared" si="31"/>
        <v>16</v>
      </c>
      <c r="J995" s="38">
        <f t="shared" si="32"/>
        <v>26</v>
      </c>
      <c r="K995" s="9"/>
    </row>
    <row r="996" spans="1:11" x14ac:dyDescent="0.3">
      <c r="A996" s="9">
        <v>6001000396</v>
      </c>
      <c r="B996" s="9" t="s">
        <v>116</v>
      </c>
      <c r="C996" s="9">
        <v>1993</v>
      </c>
      <c r="D996" s="9" t="s">
        <v>118</v>
      </c>
      <c r="E996" s="9" t="s">
        <v>47</v>
      </c>
      <c r="F996" s="9"/>
      <c r="G996" s="10">
        <v>43895</v>
      </c>
      <c r="H996" s="10">
        <v>43915</v>
      </c>
      <c r="I996" s="9">
        <f t="shared" si="31"/>
        <v>20</v>
      </c>
      <c r="J996" s="38">
        <f t="shared" si="32"/>
        <v>27</v>
      </c>
      <c r="K996" s="9"/>
    </row>
    <row r="997" spans="1:11" x14ac:dyDescent="0.3">
      <c r="A997" s="9">
        <v>6001000397</v>
      </c>
      <c r="B997" s="9" t="s">
        <v>116</v>
      </c>
      <c r="C997" s="9">
        <v>1999</v>
      </c>
      <c r="D997" s="9" t="s">
        <v>118</v>
      </c>
      <c r="E997" s="9" t="s">
        <v>47</v>
      </c>
      <c r="F997" s="9"/>
      <c r="G997" s="10">
        <v>43895</v>
      </c>
      <c r="H997" s="10">
        <v>43922</v>
      </c>
      <c r="I997" s="9">
        <f t="shared" si="31"/>
        <v>27</v>
      </c>
      <c r="J997" s="38">
        <f t="shared" si="32"/>
        <v>21</v>
      </c>
      <c r="K997" s="9"/>
    </row>
    <row r="998" spans="1:11" x14ac:dyDescent="0.3">
      <c r="A998" s="9">
        <v>6001000398</v>
      </c>
      <c r="B998" s="9" t="s">
        <v>116</v>
      </c>
      <c r="C998" s="9">
        <v>1997</v>
      </c>
      <c r="D998" s="9" t="s">
        <v>118</v>
      </c>
      <c r="E998" s="9" t="s">
        <v>47</v>
      </c>
      <c r="F998" s="9"/>
      <c r="G998" s="10">
        <v>43895</v>
      </c>
      <c r="H998" s="10">
        <v>43915</v>
      </c>
      <c r="I998" s="9">
        <f t="shared" si="31"/>
        <v>20</v>
      </c>
      <c r="J998" s="38">
        <f t="shared" si="32"/>
        <v>23</v>
      </c>
      <c r="K998" s="9"/>
    </row>
    <row r="999" spans="1:11" x14ac:dyDescent="0.3">
      <c r="A999" s="9">
        <v>6001000399</v>
      </c>
      <c r="B999" s="9" t="s">
        <v>116</v>
      </c>
      <c r="C999" s="9">
        <v>1978</v>
      </c>
      <c r="D999" s="9" t="s">
        <v>118</v>
      </c>
      <c r="E999" s="9" t="s">
        <v>47</v>
      </c>
      <c r="F999" s="9"/>
      <c r="G999" s="10">
        <v>43895</v>
      </c>
      <c r="H999" s="10">
        <v>43912</v>
      </c>
      <c r="I999" s="9">
        <f t="shared" si="31"/>
        <v>17</v>
      </c>
      <c r="J999" s="38">
        <f t="shared" si="32"/>
        <v>42</v>
      </c>
      <c r="K999" s="9"/>
    </row>
    <row r="1000" spans="1:11" x14ac:dyDescent="0.3">
      <c r="A1000" s="9">
        <v>6001000400</v>
      </c>
      <c r="B1000" s="9" t="s">
        <v>116</v>
      </c>
      <c r="C1000" s="9">
        <v>1995</v>
      </c>
      <c r="D1000" s="9" t="s">
        <v>118</v>
      </c>
      <c r="E1000" s="9" t="s">
        <v>47</v>
      </c>
      <c r="F1000" s="9"/>
      <c r="G1000" s="10">
        <v>43895</v>
      </c>
      <c r="H1000" s="10">
        <v>43919</v>
      </c>
      <c r="I1000" s="9">
        <f t="shared" si="31"/>
        <v>24</v>
      </c>
      <c r="J1000" s="38">
        <f t="shared" si="32"/>
        <v>25</v>
      </c>
      <c r="K1000" s="9"/>
    </row>
    <row r="1001" spans="1:11" x14ac:dyDescent="0.3">
      <c r="A1001" s="9">
        <v>6001000401</v>
      </c>
      <c r="B1001" s="9" t="s">
        <v>116</v>
      </c>
      <c r="C1001" s="9">
        <v>1955</v>
      </c>
      <c r="D1001" s="9" t="s">
        <v>118</v>
      </c>
      <c r="E1001" s="9" t="s">
        <v>47</v>
      </c>
      <c r="F1001" s="9"/>
      <c r="G1001" s="10">
        <v>43895</v>
      </c>
      <c r="H1001" s="10">
        <v>43937</v>
      </c>
      <c r="I1001" s="9">
        <f t="shared" si="31"/>
        <v>42</v>
      </c>
      <c r="J1001" s="38">
        <f t="shared" si="32"/>
        <v>65</v>
      </c>
      <c r="K1001" s="9"/>
    </row>
    <row r="1002" spans="1:11" x14ac:dyDescent="0.3">
      <c r="A1002" s="9">
        <v>6001000403</v>
      </c>
      <c r="B1002" s="9" t="s">
        <v>115</v>
      </c>
      <c r="C1002" s="9">
        <v>1991</v>
      </c>
      <c r="D1002" s="9" t="s">
        <v>118</v>
      </c>
      <c r="E1002" s="9" t="s">
        <v>47</v>
      </c>
      <c r="F1002" s="9"/>
      <c r="G1002" s="10">
        <v>43895</v>
      </c>
      <c r="H1002" s="10">
        <v>43929</v>
      </c>
      <c r="I1002" s="9">
        <f t="shared" si="31"/>
        <v>34</v>
      </c>
      <c r="J1002" s="38">
        <f t="shared" si="32"/>
        <v>29</v>
      </c>
      <c r="K1002" s="9"/>
    </row>
    <row r="1003" spans="1:11" x14ac:dyDescent="0.3">
      <c r="A1003" s="9">
        <v>6001000404</v>
      </c>
      <c r="B1003" s="9" t="s">
        <v>116</v>
      </c>
      <c r="C1003" s="9">
        <v>1985</v>
      </c>
      <c r="D1003" s="9" t="s">
        <v>118</v>
      </c>
      <c r="E1003" s="9" t="s">
        <v>47</v>
      </c>
      <c r="F1003" s="9"/>
      <c r="G1003" s="10">
        <v>43895</v>
      </c>
      <c r="H1003" s="10">
        <v>43906</v>
      </c>
      <c r="I1003" s="9">
        <f t="shared" si="31"/>
        <v>11</v>
      </c>
      <c r="J1003" s="38">
        <f t="shared" si="32"/>
        <v>35</v>
      </c>
      <c r="K1003" s="9"/>
    </row>
    <row r="1004" spans="1:11" x14ac:dyDescent="0.3">
      <c r="A1004" s="9">
        <v>6001000405</v>
      </c>
      <c r="B1004" s="9" t="s">
        <v>116</v>
      </c>
      <c r="C1004" s="9">
        <v>1936</v>
      </c>
      <c r="D1004" s="9" t="s">
        <v>118</v>
      </c>
      <c r="E1004" s="9" t="s">
        <v>47</v>
      </c>
      <c r="F1004" s="9"/>
      <c r="G1004" s="10">
        <v>43896</v>
      </c>
      <c r="H1004" s="10">
        <v>43928</v>
      </c>
      <c r="I1004" s="9">
        <f t="shared" si="31"/>
        <v>32</v>
      </c>
      <c r="J1004" s="38">
        <f t="shared" si="32"/>
        <v>84</v>
      </c>
      <c r="K1004" s="9"/>
    </row>
    <row r="1005" spans="1:11" x14ac:dyDescent="0.3">
      <c r="A1005" s="9">
        <v>6001000406</v>
      </c>
      <c r="B1005" s="9" t="s">
        <v>116</v>
      </c>
      <c r="C1005" s="9">
        <v>1934</v>
      </c>
      <c r="D1005" s="9" t="s">
        <v>118</v>
      </c>
      <c r="E1005" s="9" t="s">
        <v>47</v>
      </c>
      <c r="F1005" s="9"/>
      <c r="G1005" s="10">
        <v>43896</v>
      </c>
      <c r="H1005" s="10">
        <v>43929</v>
      </c>
      <c r="I1005" s="9">
        <f t="shared" si="31"/>
        <v>33</v>
      </c>
      <c r="J1005" s="38">
        <f t="shared" si="32"/>
        <v>86</v>
      </c>
      <c r="K1005" s="9"/>
    </row>
    <row r="1006" spans="1:11" x14ac:dyDescent="0.3">
      <c r="A1006" s="9">
        <v>6001000407</v>
      </c>
      <c r="B1006" s="9" t="s">
        <v>116</v>
      </c>
      <c r="C1006" s="9">
        <v>1943</v>
      </c>
      <c r="D1006" s="9" t="s">
        <v>118</v>
      </c>
      <c r="E1006" s="9" t="s">
        <v>47</v>
      </c>
      <c r="F1006" s="9"/>
      <c r="G1006" s="10">
        <v>43896</v>
      </c>
      <c r="H1006" s="10">
        <v>43920</v>
      </c>
      <c r="I1006" s="9">
        <f t="shared" si="31"/>
        <v>24</v>
      </c>
      <c r="J1006" s="38">
        <f t="shared" si="32"/>
        <v>77</v>
      </c>
      <c r="K1006" s="9"/>
    </row>
    <row r="1007" spans="1:11" x14ac:dyDescent="0.3">
      <c r="A1007" s="9">
        <v>6001000408</v>
      </c>
      <c r="B1007" s="9" t="s">
        <v>116</v>
      </c>
      <c r="C1007" s="9">
        <v>1932</v>
      </c>
      <c r="D1007" s="9" t="s">
        <v>118</v>
      </c>
      <c r="E1007" s="9" t="s">
        <v>47</v>
      </c>
      <c r="F1007" s="9"/>
      <c r="G1007" s="10">
        <v>43896</v>
      </c>
      <c r="H1007" s="10">
        <v>43928</v>
      </c>
      <c r="I1007" s="9">
        <f t="shared" si="31"/>
        <v>32</v>
      </c>
      <c r="J1007" s="38">
        <f t="shared" si="32"/>
        <v>88</v>
      </c>
      <c r="K1007" s="9"/>
    </row>
    <row r="1008" spans="1:11" x14ac:dyDescent="0.3">
      <c r="A1008" s="9">
        <v>6001000409</v>
      </c>
      <c r="B1008" s="9" t="s">
        <v>116</v>
      </c>
      <c r="C1008" s="9">
        <v>1942</v>
      </c>
      <c r="D1008" s="9" t="s">
        <v>118</v>
      </c>
      <c r="E1008" s="9" t="s">
        <v>47</v>
      </c>
      <c r="F1008" s="9"/>
      <c r="G1008" s="10">
        <v>43896</v>
      </c>
      <c r="H1008" s="10">
        <v>43921</v>
      </c>
      <c r="I1008" s="9">
        <f t="shared" si="31"/>
        <v>25</v>
      </c>
      <c r="J1008" s="38">
        <f t="shared" si="32"/>
        <v>78</v>
      </c>
      <c r="K1008" s="9"/>
    </row>
    <row r="1009" spans="1:11" x14ac:dyDescent="0.3">
      <c r="A1009" s="9">
        <v>6001000410</v>
      </c>
      <c r="B1009" s="9" t="s">
        <v>116</v>
      </c>
      <c r="C1009" s="9">
        <v>1942</v>
      </c>
      <c r="D1009" s="9" t="s">
        <v>118</v>
      </c>
      <c r="E1009" s="9" t="s">
        <v>47</v>
      </c>
      <c r="F1009" s="9"/>
      <c r="G1009" s="10">
        <v>43896</v>
      </c>
      <c r="H1009" s="10">
        <v>43965</v>
      </c>
      <c r="I1009" s="9">
        <f t="shared" si="31"/>
        <v>69</v>
      </c>
      <c r="J1009" s="38">
        <f t="shared" si="32"/>
        <v>78</v>
      </c>
      <c r="K1009" s="9"/>
    </row>
    <row r="1010" spans="1:11" x14ac:dyDescent="0.3">
      <c r="A1010" s="9">
        <v>6001000411</v>
      </c>
      <c r="B1010" s="9" t="s">
        <v>116</v>
      </c>
      <c r="C1010" s="9">
        <v>1972</v>
      </c>
      <c r="D1010" s="9" t="s">
        <v>118</v>
      </c>
      <c r="E1010" s="9" t="s">
        <v>47</v>
      </c>
      <c r="F1010" s="9"/>
      <c r="G1010" s="10">
        <v>43896</v>
      </c>
      <c r="H1010" s="10">
        <v>43931</v>
      </c>
      <c r="I1010" s="9">
        <f t="shared" si="31"/>
        <v>35</v>
      </c>
      <c r="J1010" s="38">
        <f t="shared" si="32"/>
        <v>48</v>
      </c>
      <c r="K1010" s="9"/>
    </row>
    <row r="1011" spans="1:11" x14ac:dyDescent="0.3">
      <c r="A1011" s="9">
        <v>6001000412</v>
      </c>
      <c r="B1011" s="9" t="s">
        <v>116</v>
      </c>
      <c r="C1011" s="9">
        <v>1963</v>
      </c>
      <c r="D1011" s="9" t="s">
        <v>118</v>
      </c>
      <c r="E1011" s="9" t="s">
        <v>47</v>
      </c>
      <c r="F1011" s="9"/>
      <c r="G1011" s="10">
        <v>43896</v>
      </c>
      <c r="H1011" s="10">
        <v>43914</v>
      </c>
      <c r="I1011" s="9">
        <f t="shared" si="31"/>
        <v>18</v>
      </c>
      <c r="J1011" s="38">
        <f t="shared" si="32"/>
        <v>57</v>
      </c>
      <c r="K1011" s="9"/>
    </row>
    <row r="1012" spans="1:11" x14ac:dyDescent="0.3">
      <c r="A1012" s="9">
        <v>6001000413</v>
      </c>
      <c r="B1012" s="9" t="s">
        <v>116</v>
      </c>
      <c r="C1012" s="9">
        <v>1971</v>
      </c>
      <c r="D1012" s="9" t="s">
        <v>118</v>
      </c>
      <c r="E1012" s="9" t="s">
        <v>47</v>
      </c>
      <c r="F1012" s="9"/>
      <c r="G1012" s="10">
        <v>43896</v>
      </c>
      <c r="H1012" s="10">
        <v>43962</v>
      </c>
      <c r="I1012" s="9">
        <f t="shared" si="31"/>
        <v>66</v>
      </c>
      <c r="J1012" s="38">
        <f t="shared" si="32"/>
        <v>49</v>
      </c>
      <c r="K1012" s="9"/>
    </row>
    <row r="1013" spans="1:11" x14ac:dyDescent="0.3">
      <c r="A1013" s="9">
        <v>6001000414</v>
      </c>
      <c r="B1013" s="9" t="s">
        <v>116</v>
      </c>
      <c r="C1013" s="9">
        <v>1960</v>
      </c>
      <c r="D1013" s="9" t="s">
        <v>118</v>
      </c>
      <c r="E1013" s="9" t="s">
        <v>47</v>
      </c>
      <c r="F1013" s="9"/>
      <c r="G1013" s="10">
        <v>43896</v>
      </c>
      <c r="H1013" s="10">
        <v>43918</v>
      </c>
      <c r="I1013" s="9">
        <f t="shared" si="31"/>
        <v>22</v>
      </c>
      <c r="J1013" s="38">
        <f t="shared" si="32"/>
        <v>60</v>
      </c>
      <c r="K1013" s="9"/>
    </row>
    <row r="1014" spans="1:11" x14ac:dyDescent="0.3">
      <c r="A1014" s="9">
        <v>6001000415</v>
      </c>
      <c r="B1014" s="9" t="s">
        <v>116</v>
      </c>
      <c r="C1014" s="9">
        <v>1950</v>
      </c>
      <c r="D1014" s="9" t="s">
        <v>118</v>
      </c>
      <c r="E1014" s="9" t="s">
        <v>47</v>
      </c>
      <c r="F1014" s="9"/>
      <c r="G1014" s="10">
        <v>43896</v>
      </c>
      <c r="H1014" s="10">
        <v>43915</v>
      </c>
      <c r="I1014" s="9">
        <f t="shared" si="31"/>
        <v>19</v>
      </c>
      <c r="J1014" s="38">
        <f t="shared" si="32"/>
        <v>70</v>
      </c>
      <c r="K1014" s="9"/>
    </row>
    <row r="1015" spans="1:11" x14ac:dyDescent="0.3">
      <c r="A1015" s="9">
        <v>6001000416</v>
      </c>
      <c r="B1015" s="9" t="s">
        <v>115</v>
      </c>
      <c r="C1015" s="9">
        <v>1993</v>
      </c>
      <c r="D1015" s="9" t="s">
        <v>118</v>
      </c>
      <c r="E1015" s="9" t="s">
        <v>47</v>
      </c>
      <c r="F1015" s="9"/>
      <c r="G1015" s="10">
        <v>43896</v>
      </c>
      <c r="H1015" s="10">
        <v>43925</v>
      </c>
      <c r="I1015" s="9">
        <f t="shared" si="31"/>
        <v>29</v>
      </c>
      <c r="J1015" s="38">
        <f t="shared" si="32"/>
        <v>27</v>
      </c>
      <c r="K1015" s="9"/>
    </row>
    <row r="1016" spans="1:11" x14ac:dyDescent="0.3">
      <c r="A1016" s="9">
        <v>6001000417</v>
      </c>
      <c r="B1016" s="9" t="s">
        <v>115</v>
      </c>
      <c r="C1016" s="9">
        <v>1936</v>
      </c>
      <c r="D1016" s="9" t="s">
        <v>118</v>
      </c>
      <c r="E1016" s="9" t="s">
        <v>47</v>
      </c>
      <c r="F1016" s="9"/>
      <c r="G1016" s="10">
        <v>43896</v>
      </c>
      <c r="H1016" s="10">
        <v>43910</v>
      </c>
      <c r="I1016" s="9">
        <f t="shared" si="31"/>
        <v>14</v>
      </c>
      <c r="J1016" s="38">
        <f t="shared" si="32"/>
        <v>84</v>
      </c>
      <c r="K1016" s="9"/>
    </row>
    <row r="1017" spans="1:11" x14ac:dyDescent="0.3">
      <c r="A1017" s="9">
        <v>6001000418</v>
      </c>
      <c r="B1017" s="9" t="s">
        <v>116</v>
      </c>
      <c r="C1017" s="9">
        <v>1965</v>
      </c>
      <c r="D1017" s="9" t="s">
        <v>118</v>
      </c>
      <c r="E1017" s="9" t="s">
        <v>47</v>
      </c>
      <c r="F1017" s="9"/>
      <c r="G1017" s="10">
        <v>43896</v>
      </c>
      <c r="H1017" s="10">
        <v>43938</v>
      </c>
      <c r="I1017" s="9">
        <f t="shared" si="31"/>
        <v>42</v>
      </c>
      <c r="J1017" s="38">
        <f t="shared" si="32"/>
        <v>55</v>
      </c>
      <c r="K1017" s="9"/>
    </row>
    <row r="1018" spans="1:11" x14ac:dyDescent="0.3">
      <c r="A1018" s="9">
        <v>6001000419</v>
      </c>
      <c r="B1018" s="9" t="s">
        <v>116</v>
      </c>
      <c r="C1018" s="9">
        <v>1935</v>
      </c>
      <c r="D1018" s="9" t="s">
        <v>118</v>
      </c>
      <c r="E1018" s="9" t="s">
        <v>47</v>
      </c>
      <c r="F1018" s="9"/>
      <c r="G1018" s="10">
        <v>43896</v>
      </c>
      <c r="H1018" s="10">
        <v>43921</v>
      </c>
      <c r="I1018" s="9">
        <f t="shared" si="31"/>
        <v>25</v>
      </c>
      <c r="J1018" s="38">
        <f t="shared" si="32"/>
        <v>85</v>
      </c>
      <c r="K1018" s="9"/>
    </row>
    <row r="1019" spans="1:11" x14ac:dyDescent="0.3">
      <c r="A1019" s="9">
        <v>6001000420</v>
      </c>
      <c r="B1019" s="9" t="s">
        <v>116</v>
      </c>
      <c r="C1019" s="9">
        <v>1997</v>
      </c>
      <c r="D1019" s="9" t="s">
        <v>118</v>
      </c>
      <c r="E1019" s="9" t="s">
        <v>47</v>
      </c>
      <c r="F1019" s="9"/>
      <c r="G1019" s="10">
        <v>43896</v>
      </c>
      <c r="H1019" s="10">
        <v>43909</v>
      </c>
      <c r="I1019" s="9">
        <f t="shared" si="31"/>
        <v>13</v>
      </c>
      <c r="J1019" s="38">
        <f t="shared" si="32"/>
        <v>23</v>
      </c>
      <c r="K1019" s="9"/>
    </row>
    <row r="1020" spans="1:11" x14ac:dyDescent="0.3">
      <c r="A1020" s="9">
        <v>6001000421</v>
      </c>
      <c r="B1020" s="9" t="s">
        <v>116</v>
      </c>
      <c r="C1020" s="9">
        <v>1953</v>
      </c>
      <c r="D1020" s="9" t="s">
        <v>118</v>
      </c>
      <c r="E1020" s="9" t="s">
        <v>47</v>
      </c>
      <c r="F1020" s="9"/>
      <c r="G1020" s="10">
        <v>43896</v>
      </c>
      <c r="H1020" s="10">
        <v>43936</v>
      </c>
      <c r="I1020" s="9">
        <f t="shared" si="31"/>
        <v>40</v>
      </c>
      <c r="J1020" s="38">
        <f t="shared" si="32"/>
        <v>67</v>
      </c>
      <c r="K1020" s="9"/>
    </row>
    <row r="1021" spans="1:11" x14ac:dyDescent="0.3">
      <c r="A1021" s="9">
        <v>6001000422</v>
      </c>
      <c r="B1021" s="9" t="s">
        <v>116</v>
      </c>
      <c r="C1021" s="9">
        <v>1970</v>
      </c>
      <c r="D1021" s="9" t="s">
        <v>118</v>
      </c>
      <c r="E1021" s="9" t="s">
        <v>47</v>
      </c>
      <c r="F1021" s="9"/>
      <c r="G1021" s="10">
        <v>43896</v>
      </c>
      <c r="H1021" s="10">
        <v>43931</v>
      </c>
      <c r="I1021" s="9">
        <f t="shared" si="31"/>
        <v>35</v>
      </c>
      <c r="J1021" s="38">
        <f t="shared" si="32"/>
        <v>50</v>
      </c>
      <c r="K1021" s="9"/>
    </row>
    <row r="1022" spans="1:11" x14ac:dyDescent="0.3">
      <c r="A1022" s="9">
        <v>6001000423</v>
      </c>
      <c r="B1022" s="9" t="s">
        <v>116</v>
      </c>
      <c r="C1022" s="9">
        <v>1957</v>
      </c>
      <c r="D1022" s="9" t="s">
        <v>118</v>
      </c>
      <c r="E1022" s="9" t="s">
        <v>47</v>
      </c>
      <c r="F1022" s="9"/>
      <c r="G1022" s="10">
        <v>43896</v>
      </c>
      <c r="H1022" s="10">
        <v>43928</v>
      </c>
      <c r="I1022" s="9">
        <f t="shared" si="31"/>
        <v>32</v>
      </c>
      <c r="J1022" s="38">
        <f t="shared" si="32"/>
        <v>63</v>
      </c>
      <c r="K1022" s="9"/>
    </row>
    <row r="1023" spans="1:11" x14ac:dyDescent="0.3">
      <c r="A1023" s="9">
        <v>6001000424</v>
      </c>
      <c r="B1023" s="9" t="s">
        <v>115</v>
      </c>
      <c r="C1023" s="9">
        <v>1995</v>
      </c>
      <c r="D1023" s="9" t="s">
        <v>118</v>
      </c>
      <c r="E1023" s="9" t="s">
        <v>47</v>
      </c>
      <c r="F1023" s="9"/>
      <c r="G1023" s="10">
        <v>43896</v>
      </c>
      <c r="H1023" s="10">
        <v>43922</v>
      </c>
      <c r="I1023" s="9">
        <f t="shared" si="31"/>
        <v>26</v>
      </c>
      <c r="J1023" s="38">
        <f t="shared" si="32"/>
        <v>25</v>
      </c>
      <c r="K1023" s="9"/>
    </row>
    <row r="1024" spans="1:11" x14ac:dyDescent="0.3">
      <c r="A1024" s="9">
        <v>6001000425</v>
      </c>
      <c r="B1024" s="9" t="s">
        <v>115</v>
      </c>
      <c r="C1024" s="9">
        <v>1996</v>
      </c>
      <c r="D1024" s="9" t="s">
        <v>118</v>
      </c>
      <c r="E1024" s="9" t="s">
        <v>47</v>
      </c>
      <c r="F1024" s="9"/>
      <c r="G1024" s="10">
        <v>43896</v>
      </c>
      <c r="H1024" s="10">
        <v>43905</v>
      </c>
      <c r="I1024" s="9">
        <f t="shared" si="31"/>
        <v>9</v>
      </c>
      <c r="J1024" s="38">
        <f t="shared" si="32"/>
        <v>24</v>
      </c>
      <c r="K1024" s="9"/>
    </row>
    <row r="1025" spans="1:11" x14ac:dyDescent="0.3">
      <c r="A1025" s="9">
        <v>6001000426</v>
      </c>
      <c r="B1025" s="9" t="s">
        <v>116</v>
      </c>
      <c r="C1025" s="9">
        <v>1997</v>
      </c>
      <c r="D1025" s="9" t="s">
        <v>118</v>
      </c>
      <c r="E1025" s="9" t="s">
        <v>47</v>
      </c>
      <c r="F1025" s="9"/>
      <c r="G1025" s="10">
        <v>43896</v>
      </c>
      <c r="H1025" s="10">
        <v>43919</v>
      </c>
      <c r="I1025" s="9">
        <f t="shared" si="31"/>
        <v>23</v>
      </c>
      <c r="J1025" s="38">
        <f t="shared" si="32"/>
        <v>23</v>
      </c>
      <c r="K1025" s="9"/>
    </row>
    <row r="1026" spans="1:11" x14ac:dyDescent="0.3">
      <c r="A1026" s="9">
        <v>6001000427</v>
      </c>
      <c r="B1026" s="9" t="s">
        <v>115</v>
      </c>
      <c r="C1026" s="9">
        <v>1995</v>
      </c>
      <c r="D1026" s="9" t="s">
        <v>118</v>
      </c>
      <c r="E1026" s="9" t="s">
        <v>47</v>
      </c>
      <c r="F1026" s="9"/>
      <c r="G1026" s="10">
        <v>43896</v>
      </c>
      <c r="H1026" s="10">
        <v>43919</v>
      </c>
      <c r="I1026" s="9">
        <f t="shared" si="31"/>
        <v>23</v>
      </c>
      <c r="J1026" s="38">
        <f t="shared" si="32"/>
        <v>25</v>
      </c>
      <c r="K1026" s="9"/>
    </row>
    <row r="1027" spans="1:11" x14ac:dyDescent="0.3">
      <c r="A1027" s="9">
        <v>6001000428</v>
      </c>
      <c r="B1027" s="9" t="s">
        <v>116</v>
      </c>
      <c r="C1027" s="9">
        <v>1968</v>
      </c>
      <c r="D1027" s="9" t="s">
        <v>118</v>
      </c>
      <c r="E1027" s="9" t="s">
        <v>47</v>
      </c>
      <c r="F1027" s="9"/>
      <c r="G1027" s="10">
        <v>43896</v>
      </c>
      <c r="H1027" s="10">
        <v>43923</v>
      </c>
      <c r="I1027" s="9">
        <f t="shared" ref="I1027:I1090" si="33">_xlfn.DAYS(H1027,G1027)</f>
        <v>27</v>
      </c>
      <c r="J1027" s="38">
        <f t="shared" ref="J1027:J1090" si="34">IF(C1027="","",_xlfn.NUMBERVALUE(2020-C1027))</f>
        <v>52</v>
      </c>
      <c r="K1027" s="9"/>
    </row>
    <row r="1028" spans="1:11" x14ac:dyDescent="0.3">
      <c r="A1028" s="9">
        <v>6001000429</v>
      </c>
      <c r="B1028" s="9" t="s">
        <v>116</v>
      </c>
      <c r="C1028" s="9">
        <v>1995</v>
      </c>
      <c r="D1028" s="9" t="s">
        <v>118</v>
      </c>
      <c r="E1028" s="9" t="s">
        <v>47</v>
      </c>
      <c r="F1028" s="9"/>
      <c r="G1028" s="10">
        <v>43896</v>
      </c>
      <c r="H1028" s="10">
        <v>43912</v>
      </c>
      <c r="I1028" s="9">
        <f t="shared" si="33"/>
        <v>16</v>
      </c>
      <c r="J1028" s="38">
        <f t="shared" si="34"/>
        <v>25</v>
      </c>
      <c r="K1028" s="9"/>
    </row>
    <row r="1029" spans="1:11" x14ac:dyDescent="0.3">
      <c r="A1029" s="9">
        <v>6001000430</v>
      </c>
      <c r="B1029" s="9" t="s">
        <v>116</v>
      </c>
      <c r="C1029" s="9">
        <v>1940</v>
      </c>
      <c r="D1029" s="9" t="s">
        <v>118</v>
      </c>
      <c r="E1029" s="9" t="s">
        <v>47</v>
      </c>
      <c r="F1029" s="9"/>
      <c r="G1029" s="10">
        <v>43896</v>
      </c>
      <c r="H1029" s="10">
        <v>43907</v>
      </c>
      <c r="I1029" s="9">
        <f t="shared" si="33"/>
        <v>11</v>
      </c>
      <c r="J1029" s="38">
        <f t="shared" si="34"/>
        <v>80</v>
      </c>
      <c r="K1029" s="9"/>
    </row>
    <row r="1030" spans="1:11" x14ac:dyDescent="0.3">
      <c r="A1030" s="9">
        <v>6001000431</v>
      </c>
      <c r="B1030" s="9" t="s">
        <v>115</v>
      </c>
      <c r="C1030" s="9">
        <v>2000</v>
      </c>
      <c r="D1030" s="9" t="s">
        <v>118</v>
      </c>
      <c r="E1030" s="9" t="s">
        <v>47</v>
      </c>
      <c r="F1030" s="9"/>
      <c r="G1030" s="10">
        <v>43896</v>
      </c>
      <c r="H1030" s="10">
        <v>43915</v>
      </c>
      <c r="I1030" s="9">
        <f t="shared" si="33"/>
        <v>19</v>
      </c>
      <c r="J1030" s="38">
        <f t="shared" si="34"/>
        <v>20</v>
      </c>
      <c r="K1030" s="9"/>
    </row>
    <row r="1031" spans="1:11" x14ac:dyDescent="0.3">
      <c r="A1031" s="9">
        <v>6001000432</v>
      </c>
      <c r="B1031" s="9" t="s">
        <v>116</v>
      </c>
      <c r="C1031" s="9">
        <v>1968</v>
      </c>
      <c r="D1031" s="9" t="s">
        <v>118</v>
      </c>
      <c r="E1031" s="9" t="s">
        <v>47</v>
      </c>
      <c r="F1031" s="9"/>
      <c r="G1031" s="10">
        <v>43896</v>
      </c>
      <c r="H1031" s="10">
        <v>43955</v>
      </c>
      <c r="I1031" s="9">
        <f t="shared" si="33"/>
        <v>59</v>
      </c>
      <c r="J1031" s="38">
        <f t="shared" si="34"/>
        <v>52</v>
      </c>
      <c r="K1031" s="9"/>
    </row>
    <row r="1032" spans="1:11" x14ac:dyDescent="0.3">
      <c r="A1032" s="9">
        <v>6001000433</v>
      </c>
      <c r="B1032" s="9" t="s">
        <v>115</v>
      </c>
      <c r="C1032" s="9">
        <v>1967</v>
      </c>
      <c r="D1032" s="9" t="s">
        <v>118</v>
      </c>
      <c r="E1032" s="9" t="s">
        <v>47</v>
      </c>
      <c r="F1032" s="9"/>
      <c r="G1032" s="10">
        <v>43896</v>
      </c>
      <c r="H1032" s="10">
        <v>43922</v>
      </c>
      <c r="I1032" s="9">
        <f t="shared" si="33"/>
        <v>26</v>
      </c>
      <c r="J1032" s="38">
        <f t="shared" si="34"/>
        <v>53</v>
      </c>
      <c r="K1032" s="9"/>
    </row>
    <row r="1033" spans="1:11" x14ac:dyDescent="0.3">
      <c r="A1033" s="9">
        <v>6001000434</v>
      </c>
      <c r="B1033" s="9" t="s">
        <v>115</v>
      </c>
      <c r="C1033" s="9">
        <v>1940</v>
      </c>
      <c r="D1033" s="9" t="s">
        <v>118</v>
      </c>
      <c r="E1033" s="9" t="s">
        <v>47</v>
      </c>
      <c r="F1033" s="9"/>
      <c r="G1033" s="10">
        <v>43896</v>
      </c>
      <c r="H1033" s="10">
        <v>43918</v>
      </c>
      <c r="I1033" s="9">
        <f t="shared" si="33"/>
        <v>22</v>
      </c>
      <c r="J1033" s="38">
        <f t="shared" si="34"/>
        <v>80</v>
      </c>
      <c r="K1033" s="9"/>
    </row>
    <row r="1034" spans="1:11" x14ac:dyDescent="0.3">
      <c r="A1034" s="9">
        <v>6001000435</v>
      </c>
      <c r="B1034" s="9" t="s">
        <v>116</v>
      </c>
      <c r="C1034" s="9">
        <v>1975</v>
      </c>
      <c r="D1034" s="9" t="s">
        <v>118</v>
      </c>
      <c r="E1034" s="9" t="s">
        <v>47</v>
      </c>
      <c r="F1034" s="9"/>
      <c r="G1034" s="10">
        <v>43896</v>
      </c>
      <c r="H1034" s="10">
        <v>43905</v>
      </c>
      <c r="I1034" s="9">
        <f t="shared" si="33"/>
        <v>9</v>
      </c>
      <c r="J1034" s="38">
        <f t="shared" si="34"/>
        <v>45</v>
      </c>
      <c r="K1034" s="9"/>
    </row>
    <row r="1035" spans="1:11" x14ac:dyDescent="0.3">
      <c r="A1035" s="9">
        <v>6001000436</v>
      </c>
      <c r="B1035" s="9" t="s">
        <v>115</v>
      </c>
      <c r="C1035" s="9">
        <v>1997</v>
      </c>
      <c r="D1035" s="9" t="s">
        <v>118</v>
      </c>
      <c r="E1035" s="9" t="s">
        <v>47</v>
      </c>
      <c r="F1035" s="9"/>
      <c r="G1035" s="10">
        <v>43896</v>
      </c>
      <c r="H1035" s="10">
        <v>43909</v>
      </c>
      <c r="I1035" s="9">
        <f t="shared" si="33"/>
        <v>13</v>
      </c>
      <c r="J1035" s="38">
        <f t="shared" si="34"/>
        <v>23</v>
      </c>
      <c r="K1035" s="9"/>
    </row>
    <row r="1036" spans="1:11" x14ac:dyDescent="0.3">
      <c r="A1036" s="9">
        <v>6001000437</v>
      </c>
      <c r="B1036" s="9" t="s">
        <v>116</v>
      </c>
      <c r="C1036" s="9">
        <v>1963</v>
      </c>
      <c r="D1036" s="9" t="s">
        <v>118</v>
      </c>
      <c r="E1036" s="9" t="s">
        <v>47</v>
      </c>
      <c r="F1036" s="9"/>
      <c r="G1036" s="10">
        <v>43896</v>
      </c>
      <c r="H1036" s="10">
        <v>43932</v>
      </c>
      <c r="I1036" s="9">
        <f t="shared" si="33"/>
        <v>36</v>
      </c>
      <c r="J1036" s="38">
        <f t="shared" si="34"/>
        <v>57</v>
      </c>
      <c r="K1036" s="9"/>
    </row>
    <row r="1037" spans="1:11" x14ac:dyDescent="0.3">
      <c r="A1037" s="9">
        <v>6001000438</v>
      </c>
      <c r="B1037" s="9" t="s">
        <v>116</v>
      </c>
      <c r="C1037" s="9">
        <v>1949</v>
      </c>
      <c r="D1037" s="9" t="s">
        <v>118</v>
      </c>
      <c r="E1037" s="9" t="s">
        <v>47</v>
      </c>
      <c r="F1037" s="9"/>
      <c r="G1037" s="10">
        <v>43896</v>
      </c>
      <c r="H1037" s="10">
        <v>43919</v>
      </c>
      <c r="I1037" s="9">
        <f t="shared" si="33"/>
        <v>23</v>
      </c>
      <c r="J1037" s="38">
        <f t="shared" si="34"/>
        <v>71</v>
      </c>
      <c r="K1037" s="9"/>
    </row>
    <row r="1038" spans="1:11" x14ac:dyDescent="0.3">
      <c r="A1038" s="9">
        <v>6001000439</v>
      </c>
      <c r="B1038" s="9" t="s">
        <v>116</v>
      </c>
      <c r="C1038" s="9">
        <v>2002</v>
      </c>
      <c r="D1038" s="9" t="s">
        <v>118</v>
      </c>
      <c r="E1038" s="9" t="s">
        <v>47</v>
      </c>
      <c r="F1038" s="9"/>
      <c r="G1038" s="10">
        <v>43896</v>
      </c>
      <c r="H1038" s="10">
        <v>43905</v>
      </c>
      <c r="I1038" s="9">
        <f t="shared" si="33"/>
        <v>9</v>
      </c>
      <c r="J1038" s="38">
        <f t="shared" si="34"/>
        <v>18</v>
      </c>
      <c r="K1038" s="9"/>
    </row>
    <row r="1039" spans="1:11" x14ac:dyDescent="0.3">
      <c r="A1039" s="9">
        <v>6001000440</v>
      </c>
      <c r="B1039" s="9" t="s">
        <v>116</v>
      </c>
      <c r="C1039" s="9">
        <v>1999</v>
      </c>
      <c r="D1039" s="9" t="s">
        <v>118</v>
      </c>
      <c r="E1039" s="9" t="s">
        <v>47</v>
      </c>
      <c r="F1039" s="9"/>
      <c r="G1039" s="10">
        <v>43896</v>
      </c>
      <c r="H1039" s="10">
        <v>43912</v>
      </c>
      <c r="I1039" s="9">
        <f t="shared" si="33"/>
        <v>16</v>
      </c>
      <c r="J1039" s="38">
        <f t="shared" si="34"/>
        <v>21</v>
      </c>
      <c r="K1039" s="9"/>
    </row>
    <row r="1040" spans="1:11" x14ac:dyDescent="0.3">
      <c r="A1040" s="9">
        <v>6001000441</v>
      </c>
      <c r="B1040" s="9" t="s">
        <v>115</v>
      </c>
      <c r="C1040" s="9">
        <v>2001</v>
      </c>
      <c r="D1040" s="9" t="s">
        <v>118</v>
      </c>
      <c r="E1040" s="9" t="s">
        <v>47</v>
      </c>
      <c r="F1040" s="9"/>
      <c r="G1040" s="10">
        <v>43896</v>
      </c>
      <c r="H1040" s="10">
        <v>43921</v>
      </c>
      <c r="I1040" s="9">
        <f t="shared" si="33"/>
        <v>25</v>
      </c>
      <c r="J1040" s="38">
        <f t="shared" si="34"/>
        <v>19</v>
      </c>
      <c r="K1040" s="9"/>
    </row>
    <row r="1041" spans="1:11" x14ac:dyDescent="0.3">
      <c r="A1041" s="9">
        <v>6001000442</v>
      </c>
      <c r="B1041" s="9" t="s">
        <v>115</v>
      </c>
      <c r="C1041" s="9">
        <v>1970</v>
      </c>
      <c r="D1041" s="9" t="s">
        <v>118</v>
      </c>
      <c r="E1041" s="9" t="s">
        <v>47</v>
      </c>
      <c r="F1041" s="9"/>
      <c r="G1041" s="10">
        <v>43896</v>
      </c>
      <c r="H1041" s="10">
        <v>43928</v>
      </c>
      <c r="I1041" s="9">
        <f t="shared" si="33"/>
        <v>32</v>
      </c>
      <c r="J1041" s="38">
        <f t="shared" si="34"/>
        <v>50</v>
      </c>
      <c r="K1041" s="9"/>
    </row>
    <row r="1042" spans="1:11" x14ac:dyDescent="0.3">
      <c r="A1042" s="9">
        <v>6001000443</v>
      </c>
      <c r="B1042" s="9" t="s">
        <v>116</v>
      </c>
      <c r="C1042" s="9">
        <v>1997</v>
      </c>
      <c r="D1042" s="9" t="s">
        <v>118</v>
      </c>
      <c r="E1042" s="9" t="s">
        <v>47</v>
      </c>
      <c r="F1042" s="9"/>
      <c r="G1042" s="10">
        <v>43896</v>
      </c>
      <c r="H1042" s="10">
        <v>43928</v>
      </c>
      <c r="I1042" s="9">
        <f t="shared" si="33"/>
        <v>32</v>
      </c>
      <c r="J1042" s="38">
        <f t="shared" si="34"/>
        <v>23</v>
      </c>
      <c r="K1042" s="9"/>
    </row>
    <row r="1043" spans="1:11" x14ac:dyDescent="0.3">
      <c r="A1043" s="9">
        <v>6001000444</v>
      </c>
      <c r="B1043" s="9" t="s">
        <v>116</v>
      </c>
      <c r="C1043" s="9">
        <v>2000</v>
      </c>
      <c r="D1043" s="9" t="s">
        <v>118</v>
      </c>
      <c r="E1043" s="9" t="s">
        <v>47</v>
      </c>
      <c r="F1043" s="9"/>
      <c r="G1043" s="10">
        <v>43896</v>
      </c>
      <c r="H1043" s="10">
        <v>43907</v>
      </c>
      <c r="I1043" s="9">
        <f t="shared" si="33"/>
        <v>11</v>
      </c>
      <c r="J1043" s="38">
        <f t="shared" si="34"/>
        <v>20</v>
      </c>
      <c r="K1043" s="9"/>
    </row>
    <row r="1044" spans="1:11" x14ac:dyDescent="0.3">
      <c r="A1044" s="9">
        <v>6001000445</v>
      </c>
      <c r="B1044" s="9" t="s">
        <v>116</v>
      </c>
      <c r="C1044" s="9">
        <v>1958</v>
      </c>
      <c r="D1044" s="9" t="s">
        <v>118</v>
      </c>
      <c r="E1044" s="9" t="s">
        <v>47</v>
      </c>
      <c r="F1044" s="9"/>
      <c r="G1044" s="10">
        <v>43896</v>
      </c>
      <c r="H1044" s="10">
        <v>43934</v>
      </c>
      <c r="I1044" s="9">
        <f t="shared" si="33"/>
        <v>38</v>
      </c>
      <c r="J1044" s="38">
        <f t="shared" si="34"/>
        <v>62</v>
      </c>
      <c r="K1044" s="9"/>
    </row>
    <row r="1045" spans="1:11" x14ac:dyDescent="0.3">
      <c r="A1045" s="9">
        <v>6001000446</v>
      </c>
      <c r="B1045" s="9" t="s">
        <v>116</v>
      </c>
      <c r="C1045" s="9">
        <v>1998</v>
      </c>
      <c r="D1045" s="9" t="s">
        <v>118</v>
      </c>
      <c r="E1045" s="9" t="s">
        <v>47</v>
      </c>
      <c r="F1045" s="9"/>
      <c r="G1045" s="10">
        <v>43896</v>
      </c>
      <c r="H1045" s="10">
        <v>43906</v>
      </c>
      <c r="I1045" s="9">
        <f t="shared" si="33"/>
        <v>10</v>
      </c>
      <c r="J1045" s="38">
        <f t="shared" si="34"/>
        <v>22</v>
      </c>
      <c r="K1045" s="9"/>
    </row>
    <row r="1046" spans="1:11" x14ac:dyDescent="0.3">
      <c r="A1046" s="9">
        <v>6001000447</v>
      </c>
      <c r="B1046" s="9" t="s">
        <v>116</v>
      </c>
      <c r="C1046" s="9">
        <v>1930</v>
      </c>
      <c r="D1046" s="9" t="s">
        <v>118</v>
      </c>
      <c r="E1046" s="9" t="s">
        <v>47</v>
      </c>
      <c r="F1046" s="9"/>
      <c r="G1046" s="10">
        <v>43896</v>
      </c>
      <c r="H1046" s="10">
        <v>43920</v>
      </c>
      <c r="I1046" s="9">
        <f t="shared" si="33"/>
        <v>24</v>
      </c>
      <c r="J1046" s="38">
        <f t="shared" si="34"/>
        <v>90</v>
      </c>
      <c r="K1046" s="9"/>
    </row>
    <row r="1047" spans="1:11" x14ac:dyDescent="0.3">
      <c r="A1047" s="9">
        <v>6001000449</v>
      </c>
      <c r="B1047" s="9" t="s">
        <v>116</v>
      </c>
      <c r="C1047" s="9">
        <v>1932</v>
      </c>
      <c r="D1047" s="9" t="s">
        <v>118</v>
      </c>
      <c r="E1047" s="9" t="s">
        <v>47</v>
      </c>
      <c r="F1047" s="9"/>
      <c r="G1047" s="10">
        <v>43896</v>
      </c>
      <c r="H1047" s="10">
        <v>43920</v>
      </c>
      <c r="I1047" s="9">
        <f t="shared" si="33"/>
        <v>24</v>
      </c>
      <c r="J1047" s="38">
        <f t="shared" si="34"/>
        <v>88</v>
      </c>
      <c r="K1047" s="9"/>
    </row>
    <row r="1048" spans="1:11" x14ac:dyDescent="0.3">
      <c r="A1048" s="9">
        <v>6001000450</v>
      </c>
      <c r="B1048" s="9" t="s">
        <v>115</v>
      </c>
      <c r="C1048" s="9">
        <v>2001</v>
      </c>
      <c r="D1048" s="9" t="s">
        <v>118</v>
      </c>
      <c r="E1048" s="9" t="s">
        <v>47</v>
      </c>
      <c r="F1048" s="9"/>
      <c r="G1048" s="10">
        <v>43896</v>
      </c>
      <c r="H1048" s="10">
        <v>43917</v>
      </c>
      <c r="I1048" s="9">
        <f t="shared" si="33"/>
        <v>21</v>
      </c>
      <c r="J1048" s="38">
        <f t="shared" si="34"/>
        <v>19</v>
      </c>
      <c r="K1048" s="9"/>
    </row>
    <row r="1049" spans="1:11" x14ac:dyDescent="0.3">
      <c r="A1049" s="9">
        <v>6001000451</v>
      </c>
      <c r="B1049" s="9" t="s">
        <v>115</v>
      </c>
      <c r="C1049" s="9">
        <v>1998</v>
      </c>
      <c r="D1049" s="9" t="s">
        <v>118</v>
      </c>
      <c r="E1049" s="9" t="s">
        <v>47</v>
      </c>
      <c r="F1049" s="9"/>
      <c r="G1049" s="10">
        <v>43896</v>
      </c>
      <c r="H1049" s="10">
        <v>43913</v>
      </c>
      <c r="I1049" s="9">
        <f t="shared" si="33"/>
        <v>17</v>
      </c>
      <c r="J1049" s="38">
        <f t="shared" si="34"/>
        <v>22</v>
      </c>
      <c r="K1049" s="9"/>
    </row>
    <row r="1050" spans="1:11" x14ac:dyDescent="0.3">
      <c r="A1050" s="9">
        <v>6001000452</v>
      </c>
      <c r="B1050" s="9" t="s">
        <v>116</v>
      </c>
      <c r="C1050" s="9">
        <v>1951</v>
      </c>
      <c r="D1050" s="9" t="s">
        <v>118</v>
      </c>
      <c r="E1050" s="9" t="s">
        <v>47</v>
      </c>
      <c r="F1050" s="9"/>
      <c r="G1050" s="10">
        <v>43896</v>
      </c>
      <c r="H1050" s="10">
        <v>43908</v>
      </c>
      <c r="I1050" s="9">
        <f t="shared" si="33"/>
        <v>12</v>
      </c>
      <c r="J1050" s="38">
        <f t="shared" si="34"/>
        <v>69</v>
      </c>
      <c r="K1050" s="9"/>
    </row>
    <row r="1051" spans="1:11" x14ac:dyDescent="0.3">
      <c r="A1051" s="9">
        <v>6001000453</v>
      </c>
      <c r="B1051" s="9" t="s">
        <v>115</v>
      </c>
      <c r="C1051" s="9">
        <v>1938</v>
      </c>
      <c r="D1051" s="9" t="s">
        <v>118</v>
      </c>
      <c r="E1051" s="9" t="s">
        <v>47</v>
      </c>
      <c r="F1051" s="9"/>
      <c r="G1051" s="10">
        <v>43897</v>
      </c>
      <c r="H1051" s="10">
        <v>43922</v>
      </c>
      <c r="I1051" s="9">
        <f t="shared" si="33"/>
        <v>25</v>
      </c>
      <c r="J1051" s="38">
        <f t="shared" si="34"/>
        <v>82</v>
      </c>
      <c r="K1051" s="9"/>
    </row>
    <row r="1052" spans="1:11" x14ac:dyDescent="0.3">
      <c r="A1052" s="9">
        <v>6001000454</v>
      </c>
      <c r="B1052" s="9" t="s">
        <v>115</v>
      </c>
      <c r="C1052" s="9">
        <v>1953</v>
      </c>
      <c r="D1052" s="9" t="s">
        <v>118</v>
      </c>
      <c r="E1052" s="9" t="s">
        <v>47</v>
      </c>
      <c r="F1052" s="9"/>
      <c r="G1052" s="10">
        <v>43897</v>
      </c>
      <c r="H1052" s="10">
        <v>43908</v>
      </c>
      <c r="I1052" s="9">
        <f t="shared" si="33"/>
        <v>11</v>
      </c>
      <c r="J1052" s="38">
        <f t="shared" si="34"/>
        <v>67</v>
      </c>
      <c r="K1052" s="9"/>
    </row>
    <row r="1053" spans="1:11" x14ac:dyDescent="0.3">
      <c r="A1053" s="9">
        <v>6001000455</v>
      </c>
      <c r="B1053" s="9" t="s">
        <v>115</v>
      </c>
      <c r="C1053" s="9">
        <v>1998</v>
      </c>
      <c r="D1053" s="9" t="s">
        <v>118</v>
      </c>
      <c r="E1053" s="9" t="s">
        <v>47</v>
      </c>
      <c r="F1053" s="9"/>
      <c r="G1053" s="10">
        <v>43897</v>
      </c>
      <c r="H1053" s="10">
        <v>43909</v>
      </c>
      <c r="I1053" s="9">
        <f t="shared" si="33"/>
        <v>12</v>
      </c>
      <c r="J1053" s="38">
        <f t="shared" si="34"/>
        <v>22</v>
      </c>
      <c r="K1053" s="9"/>
    </row>
    <row r="1054" spans="1:11" x14ac:dyDescent="0.3">
      <c r="A1054" s="9">
        <v>6001000456</v>
      </c>
      <c r="B1054" s="9" t="s">
        <v>115</v>
      </c>
      <c r="C1054" s="9">
        <v>1997</v>
      </c>
      <c r="D1054" s="9" t="s">
        <v>118</v>
      </c>
      <c r="E1054" s="9" t="s">
        <v>47</v>
      </c>
      <c r="F1054" s="9"/>
      <c r="G1054" s="10">
        <v>43897</v>
      </c>
      <c r="H1054" s="10">
        <v>43909</v>
      </c>
      <c r="I1054" s="9">
        <f t="shared" si="33"/>
        <v>12</v>
      </c>
      <c r="J1054" s="38">
        <f t="shared" si="34"/>
        <v>23</v>
      </c>
      <c r="K1054" s="9"/>
    </row>
    <row r="1055" spans="1:11" x14ac:dyDescent="0.3">
      <c r="A1055" s="9">
        <v>6001000457</v>
      </c>
      <c r="B1055" s="9" t="s">
        <v>115</v>
      </c>
      <c r="C1055" s="9">
        <v>1967</v>
      </c>
      <c r="D1055" s="9" t="s">
        <v>118</v>
      </c>
      <c r="E1055" s="9" t="s">
        <v>47</v>
      </c>
      <c r="F1055" s="9"/>
      <c r="G1055" s="10">
        <v>43897</v>
      </c>
      <c r="H1055" s="10">
        <v>43918</v>
      </c>
      <c r="I1055" s="9">
        <f t="shared" si="33"/>
        <v>21</v>
      </c>
      <c r="J1055" s="38">
        <f t="shared" si="34"/>
        <v>53</v>
      </c>
      <c r="K1055" s="9"/>
    </row>
    <row r="1056" spans="1:11" x14ac:dyDescent="0.3">
      <c r="A1056" s="9">
        <v>6001000458</v>
      </c>
      <c r="B1056" s="9" t="s">
        <v>116</v>
      </c>
      <c r="C1056" s="9">
        <v>1927</v>
      </c>
      <c r="D1056" s="9" t="s">
        <v>118</v>
      </c>
      <c r="E1056" s="9" t="s">
        <v>47</v>
      </c>
      <c r="F1056" s="9"/>
      <c r="G1056" s="10">
        <v>43897</v>
      </c>
      <c r="H1056" s="10">
        <v>43911</v>
      </c>
      <c r="I1056" s="9">
        <f t="shared" si="33"/>
        <v>14</v>
      </c>
      <c r="J1056" s="38">
        <f t="shared" si="34"/>
        <v>93</v>
      </c>
      <c r="K1056" s="9"/>
    </row>
    <row r="1057" spans="1:11" x14ac:dyDescent="0.3">
      <c r="A1057" s="9">
        <v>6001000459</v>
      </c>
      <c r="B1057" s="9" t="s">
        <v>116</v>
      </c>
      <c r="C1057" s="9">
        <v>1927</v>
      </c>
      <c r="D1057" s="9" t="s">
        <v>118</v>
      </c>
      <c r="E1057" s="9" t="s">
        <v>47</v>
      </c>
      <c r="F1057" s="9"/>
      <c r="G1057" s="10">
        <v>43897</v>
      </c>
      <c r="H1057" s="10">
        <v>43921</v>
      </c>
      <c r="I1057" s="9">
        <f t="shared" si="33"/>
        <v>24</v>
      </c>
      <c r="J1057" s="38">
        <f t="shared" si="34"/>
        <v>93</v>
      </c>
      <c r="K1057" s="9"/>
    </row>
    <row r="1058" spans="1:11" x14ac:dyDescent="0.3">
      <c r="A1058" s="9">
        <v>6001000461</v>
      </c>
      <c r="B1058" s="9" t="s">
        <v>115</v>
      </c>
      <c r="C1058" s="9">
        <v>1964</v>
      </c>
      <c r="D1058" s="9" t="s">
        <v>118</v>
      </c>
      <c r="E1058" s="9" t="s">
        <v>47</v>
      </c>
      <c r="F1058" s="9"/>
      <c r="G1058" s="10">
        <v>43897</v>
      </c>
      <c r="H1058" s="10">
        <v>43925</v>
      </c>
      <c r="I1058" s="9">
        <f t="shared" si="33"/>
        <v>28</v>
      </c>
      <c r="J1058" s="38">
        <f t="shared" si="34"/>
        <v>56</v>
      </c>
      <c r="K1058" s="9"/>
    </row>
    <row r="1059" spans="1:11" x14ac:dyDescent="0.3">
      <c r="A1059" s="9">
        <v>6001000462</v>
      </c>
      <c r="B1059" s="9" t="s">
        <v>116</v>
      </c>
      <c r="C1059" s="9">
        <v>1950</v>
      </c>
      <c r="D1059" s="9" t="s">
        <v>118</v>
      </c>
      <c r="E1059" s="9" t="s">
        <v>47</v>
      </c>
      <c r="F1059" s="9"/>
      <c r="G1059" s="10">
        <v>43897</v>
      </c>
      <c r="H1059" s="10">
        <v>43954</v>
      </c>
      <c r="I1059" s="9">
        <f t="shared" si="33"/>
        <v>57</v>
      </c>
      <c r="J1059" s="38">
        <f t="shared" si="34"/>
        <v>70</v>
      </c>
      <c r="K1059" s="9"/>
    </row>
    <row r="1060" spans="1:11" x14ac:dyDescent="0.3">
      <c r="A1060" s="9">
        <v>6001000463</v>
      </c>
      <c r="B1060" s="9" t="s">
        <v>115</v>
      </c>
      <c r="C1060" s="9">
        <v>1966</v>
      </c>
      <c r="D1060" s="9" t="s">
        <v>118</v>
      </c>
      <c r="E1060" s="9" t="s">
        <v>47</v>
      </c>
      <c r="F1060" s="9"/>
      <c r="G1060" s="10">
        <v>43897</v>
      </c>
      <c r="H1060" s="10">
        <v>43943</v>
      </c>
      <c r="I1060" s="9">
        <f t="shared" si="33"/>
        <v>46</v>
      </c>
      <c r="J1060" s="38">
        <f t="shared" si="34"/>
        <v>54</v>
      </c>
      <c r="K1060" s="9"/>
    </row>
    <row r="1061" spans="1:11" x14ac:dyDescent="0.3">
      <c r="A1061" s="9">
        <v>6001000464</v>
      </c>
      <c r="B1061" s="9" t="s">
        <v>116</v>
      </c>
      <c r="C1061" s="9">
        <v>1969</v>
      </c>
      <c r="D1061" s="9" t="s">
        <v>118</v>
      </c>
      <c r="E1061" s="9" t="s">
        <v>47</v>
      </c>
      <c r="F1061" s="9"/>
      <c r="G1061" s="10">
        <v>43897</v>
      </c>
      <c r="H1061" s="10">
        <v>43926</v>
      </c>
      <c r="I1061" s="9">
        <f t="shared" si="33"/>
        <v>29</v>
      </c>
      <c r="J1061" s="38">
        <f t="shared" si="34"/>
        <v>51</v>
      </c>
      <c r="K1061" s="9"/>
    </row>
    <row r="1062" spans="1:11" x14ac:dyDescent="0.3">
      <c r="A1062" s="9">
        <v>6001000465</v>
      </c>
      <c r="B1062" s="9" t="s">
        <v>115</v>
      </c>
      <c r="C1062" s="9">
        <v>1994</v>
      </c>
      <c r="D1062" s="9" t="s">
        <v>118</v>
      </c>
      <c r="E1062" s="9" t="s">
        <v>47</v>
      </c>
      <c r="F1062" s="9"/>
      <c r="G1062" s="10">
        <v>43897</v>
      </c>
      <c r="H1062" s="10">
        <v>43909</v>
      </c>
      <c r="I1062" s="9">
        <f t="shared" si="33"/>
        <v>12</v>
      </c>
      <c r="J1062" s="38">
        <f t="shared" si="34"/>
        <v>26</v>
      </c>
      <c r="K1062" s="9"/>
    </row>
    <row r="1063" spans="1:11" x14ac:dyDescent="0.3">
      <c r="A1063" s="9">
        <v>6001000466</v>
      </c>
      <c r="B1063" s="9" t="s">
        <v>115</v>
      </c>
      <c r="C1063" s="9">
        <v>1994</v>
      </c>
      <c r="D1063" s="9" t="s">
        <v>118</v>
      </c>
      <c r="E1063" s="9" t="s">
        <v>47</v>
      </c>
      <c r="F1063" s="9"/>
      <c r="G1063" s="10">
        <v>43897</v>
      </c>
      <c r="H1063" s="10">
        <v>43909</v>
      </c>
      <c r="I1063" s="9">
        <f t="shared" si="33"/>
        <v>12</v>
      </c>
      <c r="J1063" s="38">
        <f t="shared" si="34"/>
        <v>26</v>
      </c>
      <c r="K1063" s="9"/>
    </row>
    <row r="1064" spans="1:11" x14ac:dyDescent="0.3">
      <c r="A1064" s="9">
        <v>6001000467</v>
      </c>
      <c r="B1064" s="9" t="s">
        <v>115</v>
      </c>
      <c r="C1064" s="9">
        <v>1964</v>
      </c>
      <c r="D1064" s="9" t="s">
        <v>118</v>
      </c>
      <c r="E1064" s="9" t="s">
        <v>47</v>
      </c>
      <c r="F1064" s="9"/>
      <c r="G1064" s="10">
        <v>43897</v>
      </c>
      <c r="H1064" s="10">
        <v>43908</v>
      </c>
      <c r="I1064" s="9">
        <f t="shared" si="33"/>
        <v>11</v>
      </c>
      <c r="J1064" s="38">
        <f t="shared" si="34"/>
        <v>56</v>
      </c>
      <c r="K1064" s="9"/>
    </row>
    <row r="1065" spans="1:11" x14ac:dyDescent="0.3">
      <c r="A1065" s="9">
        <v>6001000468</v>
      </c>
      <c r="B1065" s="9" t="s">
        <v>115</v>
      </c>
      <c r="C1065" s="9">
        <v>1998</v>
      </c>
      <c r="D1065" s="9" t="s">
        <v>118</v>
      </c>
      <c r="E1065" s="9" t="s">
        <v>47</v>
      </c>
      <c r="F1065" s="9"/>
      <c r="G1065" s="10">
        <v>43897</v>
      </c>
      <c r="H1065" s="10">
        <v>43909</v>
      </c>
      <c r="I1065" s="9">
        <f t="shared" si="33"/>
        <v>12</v>
      </c>
      <c r="J1065" s="38">
        <f t="shared" si="34"/>
        <v>22</v>
      </c>
      <c r="K1065" s="9"/>
    </row>
    <row r="1066" spans="1:11" x14ac:dyDescent="0.3">
      <c r="A1066" s="9">
        <v>6001000469</v>
      </c>
      <c r="B1066" s="9" t="s">
        <v>115</v>
      </c>
      <c r="C1066" s="9">
        <v>1965</v>
      </c>
      <c r="D1066" s="9" t="s">
        <v>118</v>
      </c>
      <c r="E1066" s="9" t="s">
        <v>47</v>
      </c>
      <c r="F1066" s="9"/>
      <c r="G1066" s="10">
        <v>43897</v>
      </c>
      <c r="H1066" s="10">
        <v>43916</v>
      </c>
      <c r="I1066" s="9">
        <f t="shared" si="33"/>
        <v>19</v>
      </c>
      <c r="J1066" s="38">
        <f t="shared" si="34"/>
        <v>55</v>
      </c>
      <c r="K1066" s="9"/>
    </row>
    <row r="1067" spans="1:11" x14ac:dyDescent="0.3">
      <c r="A1067" s="9">
        <v>6001000470</v>
      </c>
      <c r="B1067" s="9" t="s">
        <v>115</v>
      </c>
      <c r="C1067" s="9">
        <v>1997</v>
      </c>
      <c r="D1067" s="9" t="s">
        <v>118</v>
      </c>
      <c r="E1067" s="9" t="s">
        <v>47</v>
      </c>
      <c r="F1067" s="9"/>
      <c r="G1067" s="10">
        <v>43897</v>
      </c>
      <c r="H1067" s="10">
        <v>43909</v>
      </c>
      <c r="I1067" s="9">
        <f t="shared" si="33"/>
        <v>12</v>
      </c>
      <c r="J1067" s="38">
        <f t="shared" si="34"/>
        <v>23</v>
      </c>
      <c r="K1067" s="9"/>
    </row>
    <row r="1068" spans="1:11" x14ac:dyDescent="0.3">
      <c r="A1068" s="9">
        <v>6001000471</v>
      </c>
      <c r="B1068" s="9" t="s">
        <v>115</v>
      </c>
      <c r="C1068" s="9">
        <v>1961</v>
      </c>
      <c r="D1068" s="9" t="s">
        <v>118</v>
      </c>
      <c r="E1068" s="9" t="s">
        <v>47</v>
      </c>
      <c r="F1068" s="9"/>
      <c r="G1068" s="10">
        <v>43897</v>
      </c>
      <c r="H1068" s="10">
        <v>43908</v>
      </c>
      <c r="I1068" s="9">
        <f t="shared" si="33"/>
        <v>11</v>
      </c>
      <c r="J1068" s="38">
        <f t="shared" si="34"/>
        <v>59</v>
      </c>
      <c r="K1068" s="9"/>
    </row>
    <row r="1069" spans="1:11" x14ac:dyDescent="0.3">
      <c r="A1069" s="9">
        <v>6001000473</v>
      </c>
      <c r="B1069" s="9" t="s">
        <v>116</v>
      </c>
      <c r="C1069" s="9">
        <v>1951</v>
      </c>
      <c r="D1069" s="9" t="s">
        <v>118</v>
      </c>
      <c r="E1069" s="9" t="s">
        <v>47</v>
      </c>
      <c r="F1069" s="9"/>
      <c r="G1069" s="10">
        <v>43897</v>
      </c>
      <c r="H1069" s="10">
        <v>43920</v>
      </c>
      <c r="I1069" s="9">
        <f t="shared" si="33"/>
        <v>23</v>
      </c>
      <c r="J1069" s="38">
        <f t="shared" si="34"/>
        <v>69</v>
      </c>
      <c r="K1069" s="9"/>
    </row>
    <row r="1070" spans="1:11" x14ac:dyDescent="0.3">
      <c r="A1070" s="9">
        <v>6001000474</v>
      </c>
      <c r="B1070" s="9" t="s">
        <v>116</v>
      </c>
      <c r="C1070" s="9">
        <v>1997</v>
      </c>
      <c r="D1070" s="9" t="s">
        <v>118</v>
      </c>
      <c r="E1070" s="9" t="s">
        <v>47</v>
      </c>
      <c r="F1070" s="9"/>
      <c r="G1070" s="10">
        <v>43898</v>
      </c>
      <c r="H1070" s="10">
        <v>43922</v>
      </c>
      <c r="I1070" s="9">
        <f t="shared" si="33"/>
        <v>24</v>
      </c>
      <c r="J1070" s="38">
        <f t="shared" si="34"/>
        <v>23</v>
      </c>
      <c r="K1070" s="9"/>
    </row>
    <row r="1071" spans="1:11" x14ac:dyDescent="0.3">
      <c r="A1071" s="9">
        <v>6001000475</v>
      </c>
      <c r="B1071" s="9" t="s">
        <v>115</v>
      </c>
      <c r="C1071" s="9">
        <v>2002</v>
      </c>
      <c r="D1071" s="9" t="s">
        <v>118</v>
      </c>
      <c r="E1071" s="9" t="s">
        <v>47</v>
      </c>
      <c r="F1071" s="9"/>
      <c r="G1071" s="10">
        <v>43898</v>
      </c>
      <c r="H1071" s="10">
        <v>43918</v>
      </c>
      <c r="I1071" s="9">
        <f t="shared" si="33"/>
        <v>20</v>
      </c>
      <c r="J1071" s="38">
        <f t="shared" si="34"/>
        <v>18</v>
      </c>
      <c r="K1071" s="9"/>
    </row>
    <row r="1072" spans="1:11" x14ac:dyDescent="0.3">
      <c r="A1072" s="9">
        <v>6001000476</v>
      </c>
      <c r="B1072" s="9" t="s">
        <v>115</v>
      </c>
      <c r="C1072" s="9">
        <v>1955</v>
      </c>
      <c r="D1072" s="9" t="s">
        <v>118</v>
      </c>
      <c r="E1072" s="9" t="s">
        <v>47</v>
      </c>
      <c r="F1072" s="9"/>
      <c r="G1072" s="10">
        <v>43898</v>
      </c>
      <c r="H1072" s="10">
        <v>43915</v>
      </c>
      <c r="I1072" s="9">
        <f t="shared" si="33"/>
        <v>17</v>
      </c>
      <c r="J1072" s="38">
        <f t="shared" si="34"/>
        <v>65</v>
      </c>
      <c r="K1072" s="9"/>
    </row>
    <row r="1073" spans="1:11" x14ac:dyDescent="0.3">
      <c r="A1073" s="9">
        <v>6001000477</v>
      </c>
      <c r="B1073" s="9" t="s">
        <v>116</v>
      </c>
      <c r="C1073" s="9">
        <v>1968</v>
      </c>
      <c r="D1073" s="9" t="s">
        <v>118</v>
      </c>
      <c r="E1073" s="9" t="s">
        <v>47</v>
      </c>
      <c r="F1073" s="9"/>
      <c r="G1073" s="10">
        <v>43898</v>
      </c>
      <c r="H1073" s="10">
        <v>43915</v>
      </c>
      <c r="I1073" s="9">
        <f t="shared" si="33"/>
        <v>17</v>
      </c>
      <c r="J1073" s="38">
        <f t="shared" si="34"/>
        <v>52</v>
      </c>
      <c r="K1073" s="9"/>
    </row>
    <row r="1074" spans="1:11" x14ac:dyDescent="0.3">
      <c r="A1074" s="9">
        <v>6001000478</v>
      </c>
      <c r="B1074" s="9" t="s">
        <v>116</v>
      </c>
      <c r="C1074" s="9">
        <v>1976</v>
      </c>
      <c r="D1074" s="9" t="s">
        <v>118</v>
      </c>
      <c r="E1074" s="9" t="s">
        <v>47</v>
      </c>
      <c r="F1074" s="9"/>
      <c r="G1074" s="10">
        <v>43898</v>
      </c>
      <c r="H1074" s="10">
        <v>43918</v>
      </c>
      <c r="I1074" s="9">
        <f t="shared" si="33"/>
        <v>20</v>
      </c>
      <c r="J1074" s="38">
        <f t="shared" si="34"/>
        <v>44</v>
      </c>
      <c r="K1074" s="9"/>
    </row>
    <row r="1075" spans="1:11" x14ac:dyDescent="0.3">
      <c r="A1075" s="9">
        <v>6001000479</v>
      </c>
      <c r="B1075" s="9" t="s">
        <v>116</v>
      </c>
      <c r="C1075" s="9">
        <v>1975</v>
      </c>
      <c r="D1075" s="9" t="s">
        <v>118</v>
      </c>
      <c r="E1075" s="9" t="s">
        <v>47</v>
      </c>
      <c r="F1075" s="9"/>
      <c r="G1075" s="10">
        <v>43898</v>
      </c>
      <c r="H1075" s="10">
        <v>43919</v>
      </c>
      <c r="I1075" s="9">
        <f t="shared" si="33"/>
        <v>21</v>
      </c>
      <c r="J1075" s="38">
        <f t="shared" si="34"/>
        <v>45</v>
      </c>
      <c r="K1075" s="9"/>
    </row>
    <row r="1076" spans="1:11" x14ac:dyDescent="0.3">
      <c r="A1076" s="9">
        <v>6001000480</v>
      </c>
      <c r="B1076" s="9" t="s">
        <v>116</v>
      </c>
      <c r="C1076" s="9">
        <v>1961</v>
      </c>
      <c r="D1076" s="9" t="s">
        <v>118</v>
      </c>
      <c r="E1076" s="9" t="s">
        <v>47</v>
      </c>
      <c r="F1076" s="9"/>
      <c r="G1076" s="10">
        <v>43898</v>
      </c>
      <c r="H1076" s="10">
        <v>43943</v>
      </c>
      <c r="I1076" s="9">
        <f t="shared" si="33"/>
        <v>45</v>
      </c>
      <c r="J1076" s="38">
        <f t="shared" si="34"/>
        <v>59</v>
      </c>
      <c r="K1076" s="9"/>
    </row>
    <row r="1077" spans="1:11" x14ac:dyDescent="0.3">
      <c r="A1077" s="9">
        <v>6001000481</v>
      </c>
      <c r="B1077" s="9" t="s">
        <v>115</v>
      </c>
      <c r="C1077" s="9">
        <v>1999</v>
      </c>
      <c r="D1077" s="9" t="s">
        <v>118</v>
      </c>
      <c r="E1077" s="9" t="s">
        <v>47</v>
      </c>
      <c r="F1077" s="9"/>
      <c r="G1077" s="10">
        <v>43898</v>
      </c>
      <c r="H1077" s="10">
        <v>43919</v>
      </c>
      <c r="I1077" s="9">
        <f t="shared" si="33"/>
        <v>21</v>
      </c>
      <c r="J1077" s="38">
        <f t="shared" si="34"/>
        <v>21</v>
      </c>
      <c r="K1077" s="9"/>
    </row>
    <row r="1078" spans="1:11" x14ac:dyDescent="0.3">
      <c r="A1078" s="9">
        <v>6001000482</v>
      </c>
      <c r="B1078" s="9" t="s">
        <v>116</v>
      </c>
      <c r="C1078" s="9">
        <v>2001</v>
      </c>
      <c r="D1078" s="9" t="s">
        <v>118</v>
      </c>
      <c r="E1078" s="9" t="s">
        <v>47</v>
      </c>
      <c r="F1078" s="9"/>
      <c r="G1078" s="10">
        <v>43898</v>
      </c>
      <c r="H1078" s="10">
        <v>43913</v>
      </c>
      <c r="I1078" s="9">
        <f t="shared" si="33"/>
        <v>15</v>
      </c>
      <c r="J1078" s="38">
        <f t="shared" si="34"/>
        <v>19</v>
      </c>
      <c r="K1078" s="9"/>
    </row>
    <row r="1079" spans="1:11" x14ac:dyDescent="0.3">
      <c r="A1079" s="9">
        <v>6001000483</v>
      </c>
      <c r="B1079" s="9" t="s">
        <v>115</v>
      </c>
      <c r="C1079" s="9">
        <v>1951</v>
      </c>
      <c r="D1079" s="9" t="s">
        <v>118</v>
      </c>
      <c r="E1079" s="9" t="s">
        <v>47</v>
      </c>
      <c r="F1079" s="9"/>
      <c r="G1079" s="10">
        <v>43898</v>
      </c>
      <c r="H1079" s="10">
        <v>43915</v>
      </c>
      <c r="I1079" s="9">
        <f t="shared" si="33"/>
        <v>17</v>
      </c>
      <c r="J1079" s="38">
        <f t="shared" si="34"/>
        <v>69</v>
      </c>
      <c r="K1079" s="9"/>
    </row>
    <row r="1080" spans="1:11" x14ac:dyDescent="0.3">
      <c r="A1080" s="9">
        <v>6001000484</v>
      </c>
      <c r="B1080" s="9" t="s">
        <v>116</v>
      </c>
      <c r="C1080" s="9">
        <v>1996</v>
      </c>
      <c r="D1080" s="9" t="s">
        <v>118</v>
      </c>
      <c r="E1080" s="9" t="s">
        <v>47</v>
      </c>
      <c r="F1080" s="9"/>
      <c r="G1080" s="10">
        <v>43898</v>
      </c>
      <c r="H1080" s="10">
        <v>43919</v>
      </c>
      <c r="I1080" s="9">
        <f t="shared" si="33"/>
        <v>21</v>
      </c>
      <c r="J1080" s="38">
        <f t="shared" si="34"/>
        <v>24</v>
      </c>
      <c r="K1080" s="9"/>
    </row>
    <row r="1081" spans="1:11" x14ac:dyDescent="0.3">
      <c r="A1081" s="9">
        <v>6001000485</v>
      </c>
      <c r="B1081" s="9" t="s">
        <v>115</v>
      </c>
      <c r="C1081" s="9">
        <v>1957</v>
      </c>
      <c r="D1081" s="9" t="s">
        <v>118</v>
      </c>
      <c r="E1081" s="9" t="s">
        <v>47</v>
      </c>
      <c r="F1081" s="9"/>
      <c r="G1081" s="10">
        <v>43898</v>
      </c>
      <c r="H1081" s="10">
        <v>43916</v>
      </c>
      <c r="I1081" s="9">
        <f t="shared" si="33"/>
        <v>18</v>
      </c>
      <c r="J1081" s="38">
        <f t="shared" si="34"/>
        <v>63</v>
      </c>
      <c r="K1081" s="9"/>
    </row>
    <row r="1082" spans="1:11" x14ac:dyDescent="0.3">
      <c r="A1082" s="9">
        <v>6001000486</v>
      </c>
      <c r="B1082" s="9" t="s">
        <v>116</v>
      </c>
      <c r="C1082" s="9">
        <v>1953</v>
      </c>
      <c r="D1082" s="9" t="s">
        <v>118</v>
      </c>
      <c r="E1082" s="9" t="s">
        <v>47</v>
      </c>
      <c r="F1082" s="9"/>
      <c r="G1082" s="10">
        <v>43898</v>
      </c>
      <c r="H1082" s="10">
        <v>43929</v>
      </c>
      <c r="I1082" s="9">
        <f t="shared" si="33"/>
        <v>31</v>
      </c>
      <c r="J1082" s="38">
        <f t="shared" si="34"/>
        <v>67</v>
      </c>
      <c r="K1082" s="9"/>
    </row>
    <row r="1083" spans="1:11" x14ac:dyDescent="0.3">
      <c r="A1083" s="9">
        <v>6001000487</v>
      </c>
      <c r="B1083" s="9" t="s">
        <v>116</v>
      </c>
      <c r="C1083" s="9">
        <v>1968</v>
      </c>
      <c r="D1083" s="9" t="s">
        <v>118</v>
      </c>
      <c r="E1083" s="9" t="s">
        <v>47</v>
      </c>
      <c r="F1083" s="9"/>
      <c r="G1083" s="10">
        <v>43898</v>
      </c>
      <c r="H1083" s="10">
        <v>43945</v>
      </c>
      <c r="I1083" s="9">
        <f t="shared" si="33"/>
        <v>47</v>
      </c>
      <c r="J1083" s="38">
        <f t="shared" si="34"/>
        <v>52</v>
      </c>
      <c r="K1083" s="9"/>
    </row>
    <row r="1084" spans="1:11" x14ac:dyDescent="0.3">
      <c r="A1084" s="9">
        <v>6001000488</v>
      </c>
      <c r="B1084" s="9" t="s">
        <v>116</v>
      </c>
      <c r="C1084" s="9">
        <v>1978</v>
      </c>
      <c r="D1084" s="9" t="s">
        <v>118</v>
      </c>
      <c r="E1084" s="9" t="s">
        <v>47</v>
      </c>
      <c r="F1084" s="9"/>
      <c r="G1084" s="10">
        <v>43898</v>
      </c>
      <c r="H1084" s="10">
        <v>43919</v>
      </c>
      <c r="I1084" s="9">
        <f t="shared" si="33"/>
        <v>21</v>
      </c>
      <c r="J1084" s="38">
        <f t="shared" si="34"/>
        <v>42</v>
      </c>
      <c r="K1084" s="9"/>
    </row>
    <row r="1085" spans="1:11" x14ac:dyDescent="0.3">
      <c r="A1085" s="9">
        <v>6001000489</v>
      </c>
      <c r="B1085" s="9" t="s">
        <v>115</v>
      </c>
      <c r="C1085" s="9">
        <v>2000</v>
      </c>
      <c r="D1085" s="9" t="s">
        <v>118</v>
      </c>
      <c r="E1085" s="9" t="s">
        <v>47</v>
      </c>
      <c r="F1085" s="9"/>
      <c r="G1085" s="10">
        <v>43898</v>
      </c>
      <c r="H1085" s="10">
        <v>43930</v>
      </c>
      <c r="I1085" s="9">
        <f t="shared" si="33"/>
        <v>32</v>
      </c>
      <c r="J1085" s="38">
        <f t="shared" si="34"/>
        <v>20</v>
      </c>
      <c r="K1085" s="9"/>
    </row>
    <row r="1086" spans="1:11" x14ac:dyDescent="0.3">
      <c r="A1086" s="9">
        <v>6001000490</v>
      </c>
      <c r="B1086" s="9" t="s">
        <v>116</v>
      </c>
      <c r="C1086" s="9">
        <v>2007</v>
      </c>
      <c r="D1086" s="9" t="s">
        <v>118</v>
      </c>
      <c r="E1086" s="9" t="s">
        <v>47</v>
      </c>
      <c r="F1086" s="9"/>
      <c r="G1086" s="10">
        <v>43899</v>
      </c>
      <c r="H1086" s="10">
        <v>43911</v>
      </c>
      <c r="I1086" s="9">
        <f t="shared" si="33"/>
        <v>12</v>
      </c>
      <c r="J1086" s="38">
        <f t="shared" si="34"/>
        <v>13</v>
      </c>
      <c r="K1086" s="9"/>
    </row>
    <row r="1087" spans="1:11" x14ac:dyDescent="0.3">
      <c r="A1087" s="9">
        <v>6001000491</v>
      </c>
      <c r="B1087" s="9" t="s">
        <v>115</v>
      </c>
      <c r="C1087" s="9">
        <v>1977</v>
      </c>
      <c r="D1087" s="9" t="s">
        <v>118</v>
      </c>
      <c r="E1087" s="9" t="s">
        <v>47</v>
      </c>
      <c r="F1087" s="9"/>
      <c r="G1087" s="10">
        <v>43899</v>
      </c>
      <c r="H1087" s="10">
        <v>43918</v>
      </c>
      <c r="I1087" s="9">
        <f t="shared" si="33"/>
        <v>19</v>
      </c>
      <c r="J1087" s="38">
        <f t="shared" si="34"/>
        <v>43</v>
      </c>
      <c r="K1087" s="9"/>
    </row>
    <row r="1088" spans="1:11" x14ac:dyDescent="0.3">
      <c r="A1088" s="9">
        <v>6001000492</v>
      </c>
      <c r="B1088" s="9" t="s">
        <v>116</v>
      </c>
      <c r="C1088" s="9">
        <v>1989</v>
      </c>
      <c r="D1088" s="9" t="s">
        <v>118</v>
      </c>
      <c r="E1088" s="9" t="s">
        <v>47</v>
      </c>
      <c r="F1088" s="9"/>
      <c r="G1088" s="10">
        <v>43899</v>
      </c>
      <c r="H1088" s="10">
        <v>43926</v>
      </c>
      <c r="I1088" s="9">
        <f t="shared" si="33"/>
        <v>27</v>
      </c>
      <c r="J1088" s="38">
        <f t="shared" si="34"/>
        <v>31</v>
      </c>
      <c r="K1088" s="9"/>
    </row>
    <row r="1089" spans="1:11" x14ac:dyDescent="0.3">
      <c r="A1089" s="9">
        <v>6001000493</v>
      </c>
      <c r="B1089" s="9" t="s">
        <v>116</v>
      </c>
      <c r="C1089" s="9">
        <v>1963</v>
      </c>
      <c r="D1089" s="9" t="s">
        <v>118</v>
      </c>
      <c r="E1089" s="9" t="s">
        <v>47</v>
      </c>
      <c r="F1089" s="9"/>
      <c r="G1089" s="10">
        <v>43899</v>
      </c>
      <c r="H1089" s="10">
        <v>43917</v>
      </c>
      <c r="I1089" s="9">
        <f t="shared" si="33"/>
        <v>18</v>
      </c>
      <c r="J1089" s="38">
        <f t="shared" si="34"/>
        <v>57</v>
      </c>
      <c r="K1089" s="9"/>
    </row>
    <row r="1090" spans="1:11" x14ac:dyDescent="0.3">
      <c r="A1090" s="9">
        <v>6001000495</v>
      </c>
      <c r="B1090" s="9" t="s">
        <v>116</v>
      </c>
      <c r="C1090" s="9">
        <v>1976</v>
      </c>
      <c r="D1090" s="9" t="s">
        <v>118</v>
      </c>
      <c r="E1090" s="9" t="s">
        <v>47</v>
      </c>
      <c r="F1090" s="9"/>
      <c r="G1090" s="10">
        <v>43899</v>
      </c>
      <c r="H1090" s="10">
        <v>43930</v>
      </c>
      <c r="I1090" s="9">
        <f t="shared" si="33"/>
        <v>31</v>
      </c>
      <c r="J1090" s="38">
        <f t="shared" si="34"/>
        <v>44</v>
      </c>
      <c r="K1090" s="9"/>
    </row>
    <row r="1091" spans="1:11" x14ac:dyDescent="0.3">
      <c r="A1091" s="9">
        <v>6001000496</v>
      </c>
      <c r="B1091" s="9" t="s">
        <v>115</v>
      </c>
      <c r="C1091" s="9">
        <v>1948</v>
      </c>
      <c r="D1091" s="9" t="s">
        <v>118</v>
      </c>
      <c r="E1091" s="9" t="s">
        <v>47</v>
      </c>
      <c r="F1091" s="9"/>
      <c r="G1091" s="10">
        <v>43899</v>
      </c>
      <c r="H1091" s="10">
        <v>43939</v>
      </c>
      <c r="I1091" s="9">
        <f t="shared" ref="I1091:I1154" si="35">_xlfn.DAYS(H1091,G1091)</f>
        <v>40</v>
      </c>
      <c r="J1091" s="38">
        <f t="shared" ref="J1091:J1154" si="36">IF(C1091="","",_xlfn.NUMBERVALUE(2020-C1091))</f>
        <v>72</v>
      </c>
      <c r="K1091" s="9"/>
    </row>
    <row r="1092" spans="1:11" x14ac:dyDescent="0.3">
      <c r="A1092" s="9">
        <v>6001000497</v>
      </c>
      <c r="B1092" s="9" t="s">
        <v>115</v>
      </c>
      <c r="C1092" s="9">
        <v>1934</v>
      </c>
      <c r="D1092" s="9" t="s">
        <v>118</v>
      </c>
      <c r="E1092" s="9" t="s">
        <v>47</v>
      </c>
      <c r="F1092" s="9"/>
      <c r="G1092" s="10">
        <v>43899</v>
      </c>
      <c r="H1092" s="10">
        <v>43963</v>
      </c>
      <c r="I1092" s="9">
        <f t="shared" si="35"/>
        <v>64</v>
      </c>
      <c r="J1092" s="38">
        <f t="shared" si="36"/>
        <v>86</v>
      </c>
      <c r="K1092" s="9"/>
    </row>
    <row r="1093" spans="1:11" x14ac:dyDescent="0.3">
      <c r="A1093" s="9">
        <v>6001000498</v>
      </c>
      <c r="B1093" s="9" t="s">
        <v>115</v>
      </c>
      <c r="C1093" s="9">
        <v>1950</v>
      </c>
      <c r="D1093" s="9" t="s">
        <v>118</v>
      </c>
      <c r="E1093" s="9" t="s">
        <v>47</v>
      </c>
      <c r="F1093" s="9"/>
      <c r="G1093" s="10">
        <v>43899</v>
      </c>
      <c r="H1093" s="10">
        <v>43909</v>
      </c>
      <c r="I1093" s="9">
        <f t="shared" si="35"/>
        <v>10</v>
      </c>
      <c r="J1093" s="38">
        <f t="shared" si="36"/>
        <v>70</v>
      </c>
      <c r="K1093" s="9"/>
    </row>
    <row r="1094" spans="1:11" x14ac:dyDescent="0.3">
      <c r="A1094" s="9">
        <v>6001000499</v>
      </c>
      <c r="B1094" s="9" t="s">
        <v>115</v>
      </c>
      <c r="C1094" s="9">
        <v>1932</v>
      </c>
      <c r="D1094" s="9" t="s">
        <v>118</v>
      </c>
      <c r="E1094" s="9" t="s">
        <v>47</v>
      </c>
      <c r="F1094" s="9"/>
      <c r="G1094" s="10">
        <v>43900</v>
      </c>
      <c r="H1094" s="10">
        <v>43928</v>
      </c>
      <c r="I1094" s="9">
        <f t="shared" si="35"/>
        <v>28</v>
      </c>
      <c r="J1094" s="38">
        <f t="shared" si="36"/>
        <v>88</v>
      </c>
      <c r="K1094" s="9"/>
    </row>
    <row r="1095" spans="1:11" x14ac:dyDescent="0.3">
      <c r="A1095" s="9">
        <v>6001000502</v>
      </c>
      <c r="B1095" s="9" t="s">
        <v>115</v>
      </c>
      <c r="C1095" s="9">
        <v>1934</v>
      </c>
      <c r="D1095" s="9" t="s">
        <v>118</v>
      </c>
      <c r="E1095" s="9" t="s">
        <v>47</v>
      </c>
      <c r="F1095" s="9"/>
      <c r="G1095" s="10">
        <v>43900</v>
      </c>
      <c r="H1095" s="10">
        <v>43962</v>
      </c>
      <c r="I1095" s="9">
        <f t="shared" si="35"/>
        <v>62</v>
      </c>
      <c r="J1095" s="38">
        <f t="shared" si="36"/>
        <v>86</v>
      </c>
      <c r="K1095" s="9"/>
    </row>
    <row r="1096" spans="1:11" x14ac:dyDescent="0.3">
      <c r="A1096" s="9">
        <v>6001000503</v>
      </c>
      <c r="B1096" s="9" t="s">
        <v>116</v>
      </c>
      <c r="C1096" s="9">
        <v>1916</v>
      </c>
      <c r="D1096" s="9" t="s">
        <v>118</v>
      </c>
      <c r="E1096" s="9" t="s">
        <v>47</v>
      </c>
      <c r="F1096" s="9"/>
      <c r="G1096" s="10">
        <v>43900</v>
      </c>
      <c r="H1096" s="10">
        <v>43966</v>
      </c>
      <c r="I1096" s="9">
        <f t="shared" si="35"/>
        <v>66</v>
      </c>
      <c r="J1096" s="38">
        <f t="shared" si="36"/>
        <v>104</v>
      </c>
      <c r="K1096" s="9"/>
    </row>
    <row r="1097" spans="1:11" x14ac:dyDescent="0.3">
      <c r="A1097" s="9">
        <v>6001000504</v>
      </c>
      <c r="B1097" s="9" t="s">
        <v>116</v>
      </c>
      <c r="C1097" s="9">
        <v>1931</v>
      </c>
      <c r="D1097" s="9" t="s">
        <v>118</v>
      </c>
      <c r="E1097" s="9" t="s">
        <v>47</v>
      </c>
      <c r="F1097" s="9"/>
      <c r="G1097" s="10">
        <v>43900</v>
      </c>
      <c r="H1097" s="10">
        <v>43934</v>
      </c>
      <c r="I1097" s="9">
        <f t="shared" si="35"/>
        <v>34</v>
      </c>
      <c r="J1097" s="38">
        <f t="shared" si="36"/>
        <v>89</v>
      </c>
      <c r="K1097" s="9"/>
    </row>
    <row r="1098" spans="1:11" x14ac:dyDescent="0.3">
      <c r="A1098" s="9">
        <v>6001000505</v>
      </c>
      <c r="B1098" s="9" t="s">
        <v>116</v>
      </c>
      <c r="C1098" s="9">
        <v>1985</v>
      </c>
      <c r="D1098" s="9" t="s">
        <v>118</v>
      </c>
      <c r="E1098" s="9" t="s">
        <v>47</v>
      </c>
      <c r="F1098" s="9"/>
      <c r="G1098" s="10">
        <v>43900</v>
      </c>
      <c r="H1098" s="10">
        <v>43916</v>
      </c>
      <c r="I1098" s="9">
        <f t="shared" si="35"/>
        <v>16</v>
      </c>
      <c r="J1098" s="38">
        <f t="shared" si="36"/>
        <v>35</v>
      </c>
      <c r="K1098" s="9"/>
    </row>
    <row r="1099" spans="1:11" x14ac:dyDescent="0.3">
      <c r="A1099" s="9">
        <v>6001000506</v>
      </c>
      <c r="B1099" s="9" t="s">
        <v>115</v>
      </c>
      <c r="C1099" s="9">
        <v>2019</v>
      </c>
      <c r="D1099" s="9" t="s">
        <v>118</v>
      </c>
      <c r="E1099" s="9" t="s">
        <v>47</v>
      </c>
      <c r="F1099" s="9"/>
      <c r="G1099" s="10">
        <v>43900</v>
      </c>
      <c r="H1099" s="10">
        <v>43918</v>
      </c>
      <c r="I1099" s="9">
        <f t="shared" si="35"/>
        <v>18</v>
      </c>
      <c r="J1099" s="38">
        <f t="shared" si="36"/>
        <v>1</v>
      </c>
      <c r="K1099" s="9"/>
    </row>
    <row r="1100" spans="1:11" x14ac:dyDescent="0.3">
      <c r="A1100" s="9">
        <v>6001000507</v>
      </c>
      <c r="B1100" s="9" t="s">
        <v>115</v>
      </c>
      <c r="C1100" s="9">
        <v>1973</v>
      </c>
      <c r="D1100" s="9" t="s">
        <v>118</v>
      </c>
      <c r="E1100" s="9" t="s">
        <v>47</v>
      </c>
      <c r="F1100" s="9"/>
      <c r="G1100" s="10">
        <v>43900</v>
      </c>
      <c r="H1100" s="10">
        <v>43912</v>
      </c>
      <c r="I1100" s="9">
        <f t="shared" si="35"/>
        <v>12</v>
      </c>
      <c r="J1100" s="38">
        <f t="shared" si="36"/>
        <v>47</v>
      </c>
      <c r="K1100" s="9"/>
    </row>
    <row r="1101" spans="1:11" x14ac:dyDescent="0.3">
      <c r="A1101" s="9">
        <v>6001000508</v>
      </c>
      <c r="B1101" s="9" t="s">
        <v>116</v>
      </c>
      <c r="C1101" s="9">
        <v>1994</v>
      </c>
      <c r="D1101" s="9" t="s">
        <v>118</v>
      </c>
      <c r="E1101" s="9" t="s">
        <v>47</v>
      </c>
      <c r="F1101" s="9"/>
      <c r="G1101" s="10">
        <v>43900</v>
      </c>
      <c r="H1101" s="10">
        <v>43919</v>
      </c>
      <c r="I1101" s="9">
        <f t="shared" si="35"/>
        <v>19</v>
      </c>
      <c r="J1101" s="38">
        <f t="shared" si="36"/>
        <v>26</v>
      </c>
      <c r="K1101" s="9"/>
    </row>
    <row r="1102" spans="1:11" x14ac:dyDescent="0.3">
      <c r="A1102" s="9">
        <v>6001000509</v>
      </c>
      <c r="B1102" s="9" t="s">
        <v>116</v>
      </c>
      <c r="C1102" s="9">
        <v>1946</v>
      </c>
      <c r="D1102" s="9" t="s">
        <v>118</v>
      </c>
      <c r="E1102" s="9" t="s">
        <v>47</v>
      </c>
      <c r="F1102" s="9"/>
      <c r="G1102" s="10">
        <v>43900</v>
      </c>
      <c r="H1102" s="10">
        <v>43925</v>
      </c>
      <c r="I1102" s="9">
        <f t="shared" si="35"/>
        <v>25</v>
      </c>
      <c r="J1102" s="38">
        <f t="shared" si="36"/>
        <v>74</v>
      </c>
      <c r="K1102" s="9"/>
    </row>
    <row r="1103" spans="1:11" x14ac:dyDescent="0.3">
      <c r="A1103" s="9">
        <v>6001000510</v>
      </c>
      <c r="B1103" s="9" t="s">
        <v>115</v>
      </c>
      <c r="C1103" s="9">
        <v>1947</v>
      </c>
      <c r="D1103" s="9" t="s">
        <v>118</v>
      </c>
      <c r="E1103" s="9" t="s">
        <v>47</v>
      </c>
      <c r="F1103" s="9"/>
      <c r="G1103" s="10">
        <v>43901</v>
      </c>
      <c r="H1103" s="10">
        <v>43948</v>
      </c>
      <c r="I1103" s="9">
        <f t="shared" si="35"/>
        <v>47</v>
      </c>
      <c r="J1103" s="38">
        <f t="shared" si="36"/>
        <v>73</v>
      </c>
      <c r="K1103" s="9"/>
    </row>
    <row r="1104" spans="1:11" x14ac:dyDescent="0.3">
      <c r="A1104" s="9">
        <v>6001000511</v>
      </c>
      <c r="B1104" s="9" t="s">
        <v>115</v>
      </c>
      <c r="C1104" s="9">
        <v>1997</v>
      </c>
      <c r="D1104" s="9" t="s">
        <v>118</v>
      </c>
      <c r="E1104" s="9" t="s">
        <v>47</v>
      </c>
      <c r="F1104" s="9"/>
      <c r="G1104" s="10">
        <v>43901</v>
      </c>
      <c r="H1104" s="10">
        <v>43910</v>
      </c>
      <c r="I1104" s="9">
        <f t="shared" si="35"/>
        <v>9</v>
      </c>
      <c r="J1104" s="38">
        <f t="shared" si="36"/>
        <v>23</v>
      </c>
      <c r="K1104" s="9"/>
    </row>
    <row r="1105" spans="1:11" x14ac:dyDescent="0.3">
      <c r="A1105" s="9">
        <v>6001000512</v>
      </c>
      <c r="B1105" s="9" t="s">
        <v>116</v>
      </c>
      <c r="C1105" s="9">
        <v>1962</v>
      </c>
      <c r="D1105" s="9" t="s">
        <v>118</v>
      </c>
      <c r="E1105" s="9" t="s">
        <v>47</v>
      </c>
      <c r="F1105" s="9"/>
      <c r="G1105" s="10">
        <v>43901</v>
      </c>
      <c r="H1105" s="10">
        <v>43914</v>
      </c>
      <c r="I1105" s="9">
        <f t="shared" si="35"/>
        <v>13</v>
      </c>
      <c r="J1105" s="38">
        <f t="shared" si="36"/>
        <v>58</v>
      </c>
      <c r="K1105" s="9"/>
    </row>
    <row r="1106" spans="1:11" x14ac:dyDescent="0.3">
      <c r="A1106" s="9">
        <v>6001000513</v>
      </c>
      <c r="B1106" s="9" t="s">
        <v>116</v>
      </c>
      <c r="C1106" s="9">
        <v>1963</v>
      </c>
      <c r="D1106" s="9" t="s">
        <v>118</v>
      </c>
      <c r="E1106" s="9" t="s">
        <v>47</v>
      </c>
      <c r="F1106" s="9"/>
      <c r="G1106" s="10">
        <v>43901</v>
      </c>
      <c r="H1106" s="10">
        <v>43912</v>
      </c>
      <c r="I1106" s="9">
        <f t="shared" si="35"/>
        <v>11</v>
      </c>
      <c r="J1106" s="38">
        <f t="shared" si="36"/>
        <v>57</v>
      </c>
      <c r="K1106" s="9"/>
    </row>
    <row r="1107" spans="1:11" x14ac:dyDescent="0.3">
      <c r="A1107" s="9">
        <v>6001000514</v>
      </c>
      <c r="B1107" s="9" t="s">
        <v>116</v>
      </c>
      <c r="C1107" s="9">
        <v>1939</v>
      </c>
      <c r="D1107" s="9" t="s">
        <v>118</v>
      </c>
      <c r="E1107" s="9" t="s">
        <v>47</v>
      </c>
      <c r="F1107" s="9"/>
      <c r="G1107" s="10">
        <v>43891</v>
      </c>
      <c r="H1107" s="10">
        <v>43945</v>
      </c>
      <c r="I1107" s="9">
        <f t="shared" si="35"/>
        <v>54</v>
      </c>
      <c r="J1107" s="38">
        <f t="shared" si="36"/>
        <v>81</v>
      </c>
      <c r="K1107" s="9"/>
    </row>
    <row r="1108" spans="1:11" x14ac:dyDescent="0.3">
      <c r="A1108" s="9">
        <v>6001000515</v>
      </c>
      <c r="B1108" s="9" t="s">
        <v>116</v>
      </c>
      <c r="C1108" s="9">
        <v>1932</v>
      </c>
      <c r="D1108" s="9" t="s">
        <v>118</v>
      </c>
      <c r="E1108" s="9" t="s">
        <v>47</v>
      </c>
      <c r="F1108" s="9"/>
      <c r="G1108" s="10">
        <v>43902</v>
      </c>
      <c r="H1108" s="10">
        <v>43943</v>
      </c>
      <c r="I1108" s="9">
        <f t="shared" si="35"/>
        <v>41</v>
      </c>
      <c r="J1108" s="38">
        <f t="shared" si="36"/>
        <v>88</v>
      </c>
      <c r="K1108" s="9"/>
    </row>
    <row r="1109" spans="1:11" x14ac:dyDescent="0.3">
      <c r="A1109" s="9">
        <v>6001000516</v>
      </c>
      <c r="B1109" s="9" t="s">
        <v>116</v>
      </c>
      <c r="C1109" s="9">
        <v>1933</v>
      </c>
      <c r="D1109" s="9" t="s">
        <v>118</v>
      </c>
      <c r="E1109" s="9" t="s">
        <v>47</v>
      </c>
      <c r="F1109" s="9"/>
      <c r="G1109" s="10">
        <v>43903</v>
      </c>
      <c r="H1109" s="10">
        <v>43918</v>
      </c>
      <c r="I1109" s="9">
        <f t="shared" si="35"/>
        <v>15</v>
      </c>
      <c r="J1109" s="38">
        <f t="shared" si="36"/>
        <v>87</v>
      </c>
      <c r="K1109" s="9"/>
    </row>
    <row r="1110" spans="1:11" x14ac:dyDescent="0.3">
      <c r="A1110" s="9">
        <v>6001000517</v>
      </c>
      <c r="B1110" s="9" t="s">
        <v>115</v>
      </c>
      <c r="C1110" s="9">
        <v>1978</v>
      </c>
      <c r="D1110" s="9" t="s">
        <v>118</v>
      </c>
      <c r="E1110" s="9" t="s">
        <v>47</v>
      </c>
      <c r="F1110" s="9"/>
      <c r="G1110" s="10">
        <v>43903</v>
      </c>
      <c r="H1110" s="10">
        <v>43926</v>
      </c>
      <c r="I1110" s="9">
        <f t="shared" si="35"/>
        <v>23</v>
      </c>
      <c r="J1110" s="38">
        <f t="shared" si="36"/>
        <v>42</v>
      </c>
      <c r="K1110" s="9"/>
    </row>
    <row r="1111" spans="1:11" x14ac:dyDescent="0.3">
      <c r="A1111" s="9">
        <v>6001000518</v>
      </c>
      <c r="B1111" s="9" t="s">
        <v>115</v>
      </c>
      <c r="C1111" s="9">
        <v>1937</v>
      </c>
      <c r="D1111" s="9" t="s">
        <v>118</v>
      </c>
      <c r="E1111" s="9" t="s">
        <v>47</v>
      </c>
      <c r="F1111" s="9"/>
      <c r="G1111" s="10">
        <v>43904</v>
      </c>
      <c r="H1111" s="10">
        <v>43948</v>
      </c>
      <c r="I1111" s="9">
        <f t="shared" si="35"/>
        <v>44</v>
      </c>
      <c r="J1111" s="38">
        <f t="shared" si="36"/>
        <v>83</v>
      </c>
      <c r="K1111" s="9"/>
    </row>
    <row r="1112" spans="1:11" x14ac:dyDescent="0.3">
      <c r="A1112" s="9">
        <v>6001000519</v>
      </c>
      <c r="B1112" s="9" t="s">
        <v>115</v>
      </c>
      <c r="C1112" s="9">
        <v>1957</v>
      </c>
      <c r="D1112" s="9" t="s">
        <v>118</v>
      </c>
      <c r="E1112" s="9" t="s">
        <v>47</v>
      </c>
      <c r="F1112" s="9"/>
      <c r="G1112" s="10">
        <v>43904</v>
      </c>
      <c r="H1112" s="10">
        <v>43937</v>
      </c>
      <c r="I1112" s="9">
        <f t="shared" si="35"/>
        <v>33</v>
      </c>
      <c r="J1112" s="38">
        <f t="shared" si="36"/>
        <v>63</v>
      </c>
      <c r="K1112" s="9"/>
    </row>
    <row r="1113" spans="1:11" x14ac:dyDescent="0.3">
      <c r="A1113" s="9">
        <v>6001000520</v>
      </c>
      <c r="B1113" s="9" t="s">
        <v>116</v>
      </c>
      <c r="C1113" s="9">
        <v>1989</v>
      </c>
      <c r="D1113" s="9" t="s">
        <v>118</v>
      </c>
      <c r="E1113" s="9" t="s">
        <v>47</v>
      </c>
      <c r="F1113" s="9"/>
      <c r="G1113" s="10">
        <v>43904</v>
      </c>
      <c r="H1113" s="10">
        <v>43913</v>
      </c>
      <c r="I1113" s="9">
        <f t="shared" si="35"/>
        <v>9</v>
      </c>
      <c r="J1113" s="38">
        <f t="shared" si="36"/>
        <v>31</v>
      </c>
      <c r="K1113" s="9"/>
    </row>
    <row r="1114" spans="1:11" x14ac:dyDescent="0.3">
      <c r="A1114" s="9">
        <v>6001000521</v>
      </c>
      <c r="B1114" s="9" t="s">
        <v>115</v>
      </c>
      <c r="C1114" s="9">
        <v>1950</v>
      </c>
      <c r="D1114" s="9" t="s">
        <v>118</v>
      </c>
      <c r="E1114" s="9" t="s">
        <v>47</v>
      </c>
      <c r="F1114" s="9"/>
      <c r="G1114" s="10">
        <v>43904</v>
      </c>
      <c r="H1114" s="10">
        <v>43922</v>
      </c>
      <c r="I1114" s="9">
        <f t="shared" si="35"/>
        <v>18</v>
      </c>
      <c r="J1114" s="38">
        <f t="shared" si="36"/>
        <v>70</v>
      </c>
      <c r="K1114" s="9"/>
    </row>
    <row r="1115" spans="1:11" x14ac:dyDescent="0.3">
      <c r="A1115" s="9">
        <v>6001000522</v>
      </c>
      <c r="B1115" s="9" t="s">
        <v>116</v>
      </c>
      <c r="C1115" s="9">
        <v>1948</v>
      </c>
      <c r="D1115" s="9" t="s">
        <v>118</v>
      </c>
      <c r="E1115" s="9" t="s">
        <v>47</v>
      </c>
      <c r="F1115" s="9"/>
      <c r="G1115" s="10">
        <v>43905</v>
      </c>
      <c r="H1115" s="10">
        <v>43919</v>
      </c>
      <c r="I1115" s="9">
        <f t="shared" si="35"/>
        <v>14</v>
      </c>
      <c r="J1115" s="38">
        <f t="shared" si="36"/>
        <v>72</v>
      </c>
      <c r="K1115" s="9"/>
    </row>
    <row r="1116" spans="1:11" x14ac:dyDescent="0.3">
      <c r="A1116" s="9">
        <v>6001000523</v>
      </c>
      <c r="B1116" s="9" t="s">
        <v>115</v>
      </c>
      <c r="C1116" s="9">
        <v>1963</v>
      </c>
      <c r="D1116" s="9" t="s">
        <v>118</v>
      </c>
      <c r="E1116" s="9" t="s">
        <v>47</v>
      </c>
      <c r="F1116" s="9"/>
      <c r="G1116" s="10">
        <v>43905</v>
      </c>
      <c r="H1116" s="10">
        <v>43966</v>
      </c>
      <c r="I1116" s="9">
        <f t="shared" si="35"/>
        <v>61</v>
      </c>
      <c r="J1116" s="38">
        <f t="shared" si="36"/>
        <v>57</v>
      </c>
      <c r="K1116" s="9"/>
    </row>
    <row r="1117" spans="1:11" x14ac:dyDescent="0.3">
      <c r="A1117" s="9">
        <v>6001000524</v>
      </c>
      <c r="B1117" s="9" t="s">
        <v>116</v>
      </c>
      <c r="C1117" s="9">
        <v>1968</v>
      </c>
      <c r="D1117" s="9" t="s">
        <v>118</v>
      </c>
      <c r="E1117" s="9" t="s">
        <v>47</v>
      </c>
      <c r="F1117" s="9"/>
      <c r="G1117" s="10">
        <v>43905</v>
      </c>
      <c r="H1117" s="10">
        <v>43922</v>
      </c>
      <c r="I1117" s="9">
        <f t="shared" si="35"/>
        <v>17</v>
      </c>
      <c r="J1117" s="38">
        <f t="shared" si="36"/>
        <v>52</v>
      </c>
      <c r="K1117" s="9"/>
    </row>
    <row r="1118" spans="1:11" x14ac:dyDescent="0.3">
      <c r="A1118" s="9">
        <v>6001000525</v>
      </c>
      <c r="B1118" s="9" t="s">
        <v>116</v>
      </c>
      <c r="C1118" s="9">
        <v>1938</v>
      </c>
      <c r="D1118" s="9" t="s">
        <v>118</v>
      </c>
      <c r="E1118" s="9" t="s">
        <v>47</v>
      </c>
      <c r="F1118" s="9"/>
      <c r="G1118" s="10">
        <v>43905</v>
      </c>
      <c r="H1118" s="10">
        <v>43936</v>
      </c>
      <c r="I1118" s="9">
        <f t="shared" si="35"/>
        <v>31</v>
      </c>
      <c r="J1118" s="38">
        <f t="shared" si="36"/>
        <v>82</v>
      </c>
      <c r="K1118" s="9"/>
    </row>
    <row r="1119" spans="1:11" x14ac:dyDescent="0.3">
      <c r="A1119" s="9">
        <v>6001000526</v>
      </c>
      <c r="B1119" s="9" t="s">
        <v>116</v>
      </c>
      <c r="C1119" s="9">
        <v>1928</v>
      </c>
      <c r="D1119" s="9" t="s">
        <v>118</v>
      </c>
      <c r="E1119" s="9" t="s">
        <v>47</v>
      </c>
      <c r="F1119" s="9"/>
      <c r="G1119" s="10">
        <v>43905</v>
      </c>
      <c r="H1119" s="10">
        <v>43926</v>
      </c>
      <c r="I1119" s="9">
        <f t="shared" si="35"/>
        <v>21</v>
      </c>
      <c r="J1119" s="38">
        <f t="shared" si="36"/>
        <v>92</v>
      </c>
      <c r="K1119" s="9"/>
    </row>
    <row r="1120" spans="1:11" x14ac:dyDescent="0.3">
      <c r="A1120" s="9">
        <v>6001000529</v>
      </c>
      <c r="B1120" s="9" t="s">
        <v>116</v>
      </c>
      <c r="C1120" s="9">
        <v>1949</v>
      </c>
      <c r="D1120" s="9" t="s">
        <v>118</v>
      </c>
      <c r="E1120" s="9" t="s">
        <v>47</v>
      </c>
      <c r="F1120" s="9"/>
      <c r="G1120" s="10">
        <v>43906</v>
      </c>
      <c r="H1120" s="10">
        <v>43945</v>
      </c>
      <c r="I1120" s="9">
        <f t="shared" si="35"/>
        <v>39</v>
      </c>
      <c r="J1120" s="38">
        <f t="shared" si="36"/>
        <v>71</v>
      </c>
      <c r="K1120" s="9"/>
    </row>
    <row r="1121" spans="1:11" x14ac:dyDescent="0.3">
      <c r="A1121" s="9">
        <v>6001000530</v>
      </c>
      <c r="B1121" s="9" t="s">
        <v>115</v>
      </c>
      <c r="C1121" s="9">
        <v>1939</v>
      </c>
      <c r="D1121" s="9" t="s">
        <v>118</v>
      </c>
      <c r="E1121" s="9" t="s">
        <v>47</v>
      </c>
      <c r="F1121" s="9"/>
      <c r="G1121" s="10">
        <v>43906</v>
      </c>
      <c r="H1121" s="10">
        <v>43968</v>
      </c>
      <c r="I1121" s="9">
        <f t="shared" si="35"/>
        <v>62</v>
      </c>
      <c r="J1121" s="38">
        <f t="shared" si="36"/>
        <v>81</v>
      </c>
      <c r="K1121" s="9"/>
    </row>
    <row r="1122" spans="1:11" x14ac:dyDescent="0.3">
      <c r="A1122" s="9">
        <v>6001000531</v>
      </c>
      <c r="B1122" s="9" t="s">
        <v>116</v>
      </c>
      <c r="C1122" s="9">
        <v>1969</v>
      </c>
      <c r="D1122" s="9" t="s">
        <v>118</v>
      </c>
      <c r="E1122" s="9" t="s">
        <v>47</v>
      </c>
      <c r="F1122" s="9"/>
      <c r="G1122" s="10">
        <v>43907</v>
      </c>
      <c r="H1122" s="10">
        <v>43928</v>
      </c>
      <c r="I1122" s="9">
        <f t="shared" si="35"/>
        <v>21</v>
      </c>
      <c r="J1122" s="38">
        <f t="shared" si="36"/>
        <v>51</v>
      </c>
      <c r="K1122" s="9"/>
    </row>
    <row r="1123" spans="1:11" x14ac:dyDescent="0.3">
      <c r="A1123" s="9">
        <v>6001000532</v>
      </c>
      <c r="B1123" s="9" t="s">
        <v>116</v>
      </c>
      <c r="C1123" s="9">
        <v>1932</v>
      </c>
      <c r="D1123" s="9" t="s">
        <v>118</v>
      </c>
      <c r="E1123" s="9" t="s">
        <v>47</v>
      </c>
      <c r="F1123" s="9"/>
      <c r="G1123" s="10">
        <v>43907</v>
      </c>
      <c r="H1123" s="10">
        <v>43923</v>
      </c>
      <c r="I1123" s="9">
        <f t="shared" si="35"/>
        <v>16</v>
      </c>
      <c r="J1123" s="38">
        <f t="shared" si="36"/>
        <v>88</v>
      </c>
      <c r="K1123" s="9"/>
    </row>
    <row r="1124" spans="1:11" x14ac:dyDescent="0.3">
      <c r="A1124" s="9">
        <v>6001000533</v>
      </c>
      <c r="B1124" s="9" t="s">
        <v>116</v>
      </c>
      <c r="C1124" s="9">
        <v>1986</v>
      </c>
      <c r="D1124" s="9" t="s">
        <v>118</v>
      </c>
      <c r="E1124" s="9" t="s">
        <v>47</v>
      </c>
      <c r="F1124" s="9"/>
      <c r="G1124" s="10">
        <v>43907</v>
      </c>
      <c r="H1124" s="10">
        <v>43919</v>
      </c>
      <c r="I1124" s="9">
        <f t="shared" si="35"/>
        <v>12</v>
      </c>
      <c r="J1124" s="38">
        <f t="shared" si="36"/>
        <v>34</v>
      </c>
      <c r="K1124" s="9"/>
    </row>
    <row r="1125" spans="1:11" x14ac:dyDescent="0.3">
      <c r="A1125" s="9">
        <v>6001000534</v>
      </c>
      <c r="B1125" s="9" t="s">
        <v>116</v>
      </c>
      <c r="C1125" s="9">
        <v>1956</v>
      </c>
      <c r="D1125" s="9" t="s">
        <v>118</v>
      </c>
      <c r="E1125" s="9" t="s">
        <v>47</v>
      </c>
      <c r="F1125" s="9"/>
      <c r="G1125" s="10">
        <v>43907</v>
      </c>
      <c r="H1125" s="10">
        <v>43929</v>
      </c>
      <c r="I1125" s="9">
        <f t="shared" si="35"/>
        <v>22</v>
      </c>
      <c r="J1125" s="38">
        <f t="shared" si="36"/>
        <v>64</v>
      </c>
      <c r="K1125" s="9"/>
    </row>
    <row r="1126" spans="1:11" x14ac:dyDescent="0.3">
      <c r="A1126" s="9">
        <v>6001000535</v>
      </c>
      <c r="B1126" s="9" t="s">
        <v>115</v>
      </c>
      <c r="C1126" s="9">
        <v>1963</v>
      </c>
      <c r="D1126" s="9" t="s">
        <v>118</v>
      </c>
      <c r="E1126" s="9" t="s">
        <v>47</v>
      </c>
      <c r="F1126" s="9"/>
      <c r="G1126" s="10">
        <v>43907</v>
      </c>
      <c r="H1126" s="10">
        <v>43918</v>
      </c>
      <c r="I1126" s="9">
        <f t="shared" si="35"/>
        <v>11</v>
      </c>
      <c r="J1126" s="38">
        <f t="shared" si="36"/>
        <v>57</v>
      </c>
      <c r="K1126" s="9"/>
    </row>
    <row r="1127" spans="1:11" x14ac:dyDescent="0.3">
      <c r="A1127" s="9">
        <v>6001000536</v>
      </c>
      <c r="B1127" s="9" t="s">
        <v>115</v>
      </c>
      <c r="C1127" s="9">
        <v>1998</v>
      </c>
      <c r="D1127" s="9" t="s">
        <v>118</v>
      </c>
      <c r="E1127" s="9" t="s">
        <v>47</v>
      </c>
      <c r="F1127" s="9"/>
      <c r="G1127" s="10">
        <v>43907</v>
      </c>
      <c r="H1127" s="10">
        <v>43918</v>
      </c>
      <c r="I1127" s="9">
        <f t="shared" si="35"/>
        <v>11</v>
      </c>
      <c r="J1127" s="38">
        <f t="shared" si="36"/>
        <v>22</v>
      </c>
      <c r="K1127" s="9"/>
    </row>
    <row r="1128" spans="1:11" x14ac:dyDescent="0.3">
      <c r="A1128" s="9">
        <v>6001000537</v>
      </c>
      <c r="B1128" s="9" t="s">
        <v>116</v>
      </c>
      <c r="C1128" s="9">
        <v>1987</v>
      </c>
      <c r="D1128" s="9" t="s">
        <v>118</v>
      </c>
      <c r="E1128" s="9" t="s">
        <v>47</v>
      </c>
      <c r="F1128" s="9"/>
      <c r="G1128" s="10">
        <v>43907</v>
      </c>
      <c r="H1128" s="10">
        <v>43918</v>
      </c>
      <c r="I1128" s="9">
        <f t="shared" si="35"/>
        <v>11</v>
      </c>
      <c r="J1128" s="38">
        <f t="shared" si="36"/>
        <v>33</v>
      </c>
      <c r="K1128" s="9"/>
    </row>
    <row r="1129" spans="1:11" x14ac:dyDescent="0.3">
      <c r="A1129" s="9">
        <v>6001000538</v>
      </c>
      <c r="B1129" s="9" t="s">
        <v>116</v>
      </c>
      <c r="C1129" s="9">
        <v>1996</v>
      </c>
      <c r="D1129" s="9" t="s">
        <v>118</v>
      </c>
      <c r="E1129" s="9" t="s">
        <v>47</v>
      </c>
      <c r="F1129" s="9"/>
      <c r="G1129" s="10">
        <v>43908</v>
      </c>
      <c r="H1129" s="10">
        <v>43953</v>
      </c>
      <c r="I1129" s="9">
        <f t="shared" si="35"/>
        <v>45</v>
      </c>
      <c r="J1129" s="38">
        <f t="shared" si="36"/>
        <v>24</v>
      </c>
      <c r="K1129" s="9"/>
    </row>
    <row r="1130" spans="1:11" x14ac:dyDescent="0.3">
      <c r="A1130" s="9">
        <v>6001000539</v>
      </c>
      <c r="B1130" s="9" t="s">
        <v>116</v>
      </c>
      <c r="C1130" s="9">
        <v>1970</v>
      </c>
      <c r="D1130" s="9" t="s">
        <v>118</v>
      </c>
      <c r="E1130" s="9" t="s">
        <v>47</v>
      </c>
      <c r="F1130" s="9"/>
      <c r="G1130" s="10">
        <v>43908</v>
      </c>
      <c r="H1130" s="10">
        <v>43935</v>
      </c>
      <c r="I1130" s="9">
        <f t="shared" si="35"/>
        <v>27</v>
      </c>
      <c r="J1130" s="38">
        <f t="shared" si="36"/>
        <v>50</v>
      </c>
      <c r="K1130" s="9"/>
    </row>
    <row r="1131" spans="1:11" x14ac:dyDescent="0.3">
      <c r="A1131" s="9">
        <v>6001000540</v>
      </c>
      <c r="B1131" s="9" t="s">
        <v>116</v>
      </c>
      <c r="C1131" s="9">
        <v>1941</v>
      </c>
      <c r="D1131" s="9" t="s">
        <v>118</v>
      </c>
      <c r="E1131" s="9" t="s">
        <v>47</v>
      </c>
      <c r="F1131" s="9"/>
      <c r="G1131" s="10">
        <v>43908</v>
      </c>
      <c r="H1131" s="10">
        <v>43928</v>
      </c>
      <c r="I1131" s="9">
        <f t="shared" si="35"/>
        <v>20</v>
      </c>
      <c r="J1131" s="38">
        <f t="shared" si="36"/>
        <v>79</v>
      </c>
      <c r="K1131" s="9"/>
    </row>
    <row r="1132" spans="1:11" x14ac:dyDescent="0.3">
      <c r="A1132" s="9">
        <v>6001000541</v>
      </c>
      <c r="B1132" s="9" t="s">
        <v>116</v>
      </c>
      <c r="C1132" s="9">
        <v>2010</v>
      </c>
      <c r="D1132" s="9" t="s">
        <v>118</v>
      </c>
      <c r="E1132" s="9" t="s">
        <v>47</v>
      </c>
      <c r="F1132" s="9"/>
      <c r="G1132" s="10">
        <v>43908</v>
      </c>
      <c r="H1132" s="10">
        <v>43929</v>
      </c>
      <c r="I1132" s="9">
        <f t="shared" si="35"/>
        <v>21</v>
      </c>
      <c r="J1132" s="38">
        <f t="shared" si="36"/>
        <v>10</v>
      </c>
      <c r="K1132" s="9"/>
    </row>
    <row r="1133" spans="1:11" x14ac:dyDescent="0.3">
      <c r="A1133" s="9">
        <v>6001000542</v>
      </c>
      <c r="B1133" s="9" t="s">
        <v>116</v>
      </c>
      <c r="C1133" s="9">
        <v>1964</v>
      </c>
      <c r="D1133" s="9" t="s">
        <v>118</v>
      </c>
      <c r="E1133" s="9" t="s">
        <v>47</v>
      </c>
      <c r="F1133" s="9"/>
      <c r="G1133" s="10">
        <v>43908</v>
      </c>
      <c r="H1133" s="10">
        <v>43970</v>
      </c>
      <c r="I1133" s="9">
        <f t="shared" si="35"/>
        <v>62</v>
      </c>
      <c r="J1133" s="38">
        <f t="shared" si="36"/>
        <v>56</v>
      </c>
      <c r="K1133" s="9"/>
    </row>
    <row r="1134" spans="1:11" x14ac:dyDescent="0.3">
      <c r="A1134" s="9">
        <v>6001000543</v>
      </c>
      <c r="B1134" s="9" t="s">
        <v>115</v>
      </c>
      <c r="C1134" s="9">
        <v>2001</v>
      </c>
      <c r="D1134" s="9" t="s">
        <v>118</v>
      </c>
      <c r="E1134" s="9" t="s">
        <v>47</v>
      </c>
      <c r="F1134" s="9"/>
      <c r="G1134" s="10">
        <v>43908</v>
      </c>
      <c r="H1134" s="10">
        <v>43918</v>
      </c>
      <c r="I1134" s="9">
        <f t="shared" si="35"/>
        <v>10</v>
      </c>
      <c r="J1134" s="38">
        <f t="shared" si="36"/>
        <v>19</v>
      </c>
      <c r="K1134" s="9"/>
    </row>
    <row r="1135" spans="1:11" x14ac:dyDescent="0.3">
      <c r="A1135" s="9">
        <v>6001000544</v>
      </c>
      <c r="B1135" s="9" t="s">
        <v>115</v>
      </c>
      <c r="C1135" s="9">
        <v>1954</v>
      </c>
      <c r="D1135" s="9" t="s">
        <v>118</v>
      </c>
      <c r="E1135" s="9" t="s">
        <v>47</v>
      </c>
      <c r="F1135" s="9"/>
      <c r="G1135" s="10">
        <v>43908</v>
      </c>
      <c r="H1135" s="10">
        <v>43943</v>
      </c>
      <c r="I1135" s="9">
        <f t="shared" si="35"/>
        <v>35</v>
      </c>
      <c r="J1135" s="38">
        <f t="shared" si="36"/>
        <v>66</v>
      </c>
      <c r="K1135" s="9"/>
    </row>
    <row r="1136" spans="1:11" x14ac:dyDescent="0.3">
      <c r="A1136" s="9">
        <v>6001000545</v>
      </c>
      <c r="B1136" s="9" t="s">
        <v>115</v>
      </c>
      <c r="C1136" s="9">
        <v>2011</v>
      </c>
      <c r="D1136" s="9" t="s">
        <v>118</v>
      </c>
      <c r="E1136" s="9" t="s">
        <v>47</v>
      </c>
      <c r="F1136" s="9"/>
      <c r="G1136" s="10">
        <v>43909</v>
      </c>
      <c r="H1136" s="10">
        <v>43926</v>
      </c>
      <c r="I1136" s="9">
        <f t="shared" si="35"/>
        <v>17</v>
      </c>
      <c r="J1136" s="38">
        <f t="shared" si="36"/>
        <v>9</v>
      </c>
      <c r="K1136" s="9"/>
    </row>
    <row r="1137" spans="1:11" x14ac:dyDescent="0.3">
      <c r="A1137" s="9">
        <v>6001000546</v>
      </c>
      <c r="B1137" s="9" t="s">
        <v>116</v>
      </c>
      <c r="C1137" s="9">
        <v>1967</v>
      </c>
      <c r="D1137" s="9" t="s">
        <v>118</v>
      </c>
      <c r="E1137" s="9" t="s">
        <v>47</v>
      </c>
      <c r="F1137" s="9"/>
      <c r="G1137" s="10">
        <v>43909</v>
      </c>
      <c r="H1137" s="10">
        <v>43924</v>
      </c>
      <c r="I1137" s="9">
        <f t="shared" si="35"/>
        <v>15</v>
      </c>
      <c r="J1137" s="38">
        <f t="shared" si="36"/>
        <v>53</v>
      </c>
      <c r="K1137" s="9"/>
    </row>
    <row r="1138" spans="1:11" x14ac:dyDescent="0.3">
      <c r="A1138" s="9">
        <v>6001000547</v>
      </c>
      <c r="B1138" s="9" t="s">
        <v>116</v>
      </c>
      <c r="C1138" s="9">
        <v>2003</v>
      </c>
      <c r="D1138" s="9" t="s">
        <v>118</v>
      </c>
      <c r="E1138" s="9" t="s">
        <v>47</v>
      </c>
      <c r="F1138" s="9"/>
      <c r="G1138" s="10">
        <v>43910</v>
      </c>
      <c r="H1138" s="10">
        <v>43925</v>
      </c>
      <c r="I1138" s="9">
        <f t="shared" si="35"/>
        <v>15</v>
      </c>
      <c r="J1138" s="38">
        <f t="shared" si="36"/>
        <v>17</v>
      </c>
      <c r="K1138" s="9"/>
    </row>
    <row r="1139" spans="1:11" x14ac:dyDescent="0.3">
      <c r="A1139" s="9">
        <v>6001000548</v>
      </c>
      <c r="B1139" s="9" t="s">
        <v>116</v>
      </c>
      <c r="C1139" s="9">
        <v>1971</v>
      </c>
      <c r="D1139" s="9" t="s">
        <v>118</v>
      </c>
      <c r="E1139" s="9" t="s">
        <v>47</v>
      </c>
      <c r="F1139" s="9"/>
      <c r="G1139" s="10">
        <v>43910</v>
      </c>
      <c r="H1139" s="10">
        <v>43919</v>
      </c>
      <c r="I1139" s="9">
        <f t="shared" si="35"/>
        <v>9</v>
      </c>
      <c r="J1139" s="38">
        <f t="shared" si="36"/>
        <v>49</v>
      </c>
      <c r="K1139" s="9"/>
    </row>
    <row r="1140" spans="1:11" x14ac:dyDescent="0.3">
      <c r="A1140" s="9">
        <v>6001000549</v>
      </c>
      <c r="B1140" s="9" t="s">
        <v>116</v>
      </c>
      <c r="C1140" s="9">
        <v>1971</v>
      </c>
      <c r="D1140" s="9" t="s">
        <v>118</v>
      </c>
      <c r="E1140" s="9" t="s">
        <v>47</v>
      </c>
      <c r="F1140" s="9"/>
      <c r="G1140" s="10">
        <v>43910</v>
      </c>
      <c r="H1140" s="10">
        <v>43920</v>
      </c>
      <c r="I1140" s="9">
        <f t="shared" si="35"/>
        <v>10</v>
      </c>
      <c r="J1140" s="38">
        <f t="shared" si="36"/>
        <v>49</v>
      </c>
      <c r="K1140" s="9"/>
    </row>
    <row r="1141" spans="1:11" x14ac:dyDescent="0.3">
      <c r="A1141" s="9">
        <v>6001000550</v>
      </c>
      <c r="B1141" s="9" t="s">
        <v>116</v>
      </c>
      <c r="C1141" s="9">
        <v>1997</v>
      </c>
      <c r="D1141" s="9" t="s">
        <v>118</v>
      </c>
      <c r="E1141" s="9" t="s">
        <v>47</v>
      </c>
      <c r="F1141" s="9"/>
      <c r="G1141" s="10">
        <v>43910</v>
      </c>
      <c r="H1141" s="10">
        <v>43924</v>
      </c>
      <c r="I1141" s="9">
        <f t="shared" si="35"/>
        <v>14</v>
      </c>
      <c r="J1141" s="38">
        <f t="shared" si="36"/>
        <v>23</v>
      </c>
      <c r="K1141" s="9"/>
    </row>
    <row r="1142" spans="1:11" x14ac:dyDescent="0.3">
      <c r="A1142" s="9">
        <v>6001000551</v>
      </c>
      <c r="B1142" s="9" t="s">
        <v>115</v>
      </c>
      <c r="C1142" s="9">
        <v>2010</v>
      </c>
      <c r="D1142" s="9" t="s">
        <v>118</v>
      </c>
      <c r="E1142" s="9" t="s">
        <v>47</v>
      </c>
      <c r="F1142" s="9"/>
      <c r="G1142" s="10">
        <v>43910</v>
      </c>
      <c r="H1142" s="10">
        <v>43920</v>
      </c>
      <c r="I1142" s="9">
        <f t="shared" si="35"/>
        <v>10</v>
      </c>
      <c r="J1142" s="38">
        <f t="shared" si="36"/>
        <v>10</v>
      </c>
      <c r="K1142" s="9"/>
    </row>
    <row r="1143" spans="1:11" x14ac:dyDescent="0.3">
      <c r="A1143" s="9">
        <v>6001000552</v>
      </c>
      <c r="B1143" s="9" t="s">
        <v>115</v>
      </c>
      <c r="C1143" s="9">
        <v>1953</v>
      </c>
      <c r="D1143" s="9" t="s">
        <v>118</v>
      </c>
      <c r="E1143" s="9" t="s">
        <v>47</v>
      </c>
      <c r="F1143" s="9"/>
      <c r="G1143" s="10">
        <v>43910</v>
      </c>
      <c r="H1143" s="10">
        <v>43920</v>
      </c>
      <c r="I1143" s="9">
        <f t="shared" si="35"/>
        <v>10</v>
      </c>
      <c r="J1143" s="38">
        <f t="shared" si="36"/>
        <v>67</v>
      </c>
      <c r="K1143" s="9"/>
    </row>
    <row r="1144" spans="1:11" x14ac:dyDescent="0.3">
      <c r="A1144" s="9">
        <v>6001000553</v>
      </c>
      <c r="B1144" s="9" t="s">
        <v>116</v>
      </c>
      <c r="C1144" s="9">
        <v>1952</v>
      </c>
      <c r="D1144" s="9" t="s">
        <v>118</v>
      </c>
      <c r="E1144" s="9" t="s">
        <v>47</v>
      </c>
      <c r="F1144" s="9"/>
      <c r="G1144" s="10">
        <v>43910</v>
      </c>
      <c r="H1144" s="10">
        <v>43926</v>
      </c>
      <c r="I1144" s="9">
        <f t="shared" si="35"/>
        <v>16</v>
      </c>
      <c r="J1144" s="38">
        <f t="shared" si="36"/>
        <v>68</v>
      </c>
      <c r="K1144" s="9"/>
    </row>
    <row r="1145" spans="1:11" x14ac:dyDescent="0.3">
      <c r="A1145" s="9">
        <v>6001000554</v>
      </c>
      <c r="B1145" s="9" t="s">
        <v>116</v>
      </c>
      <c r="C1145" s="9">
        <v>1959</v>
      </c>
      <c r="D1145" s="9" t="s">
        <v>118</v>
      </c>
      <c r="E1145" s="9" t="s">
        <v>47</v>
      </c>
      <c r="F1145" s="9"/>
      <c r="G1145" s="10">
        <v>43910</v>
      </c>
      <c r="H1145" s="10">
        <v>43934</v>
      </c>
      <c r="I1145" s="9">
        <f t="shared" si="35"/>
        <v>24</v>
      </c>
      <c r="J1145" s="38">
        <f t="shared" si="36"/>
        <v>61</v>
      </c>
      <c r="K1145" s="9"/>
    </row>
    <row r="1146" spans="1:11" x14ac:dyDescent="0.3">
      <c r="A1146" s="9">
        <v>6001000555</v>
      </c>
      <c r="B1146" s="9" t="s">
        <v>116</v>
      </c>
      <c r="C1146" s="9">
        <v>1945</v>
      </c>
      <c r="D1146" s="9" t="s">
        <v>118</v>
      </c>
      <c r="E1146" s="9" t="s">
        <v>47</v>
      </c>
      <c r="F1146" s="9"/>
      <c r="G1146" s="10">
        <v>43910</v>
      </c>
      <c r="H1146" s="10">
        <v>43950</v>
      </c>
      <c r="I1146" s="9">
        <f t="shared" si="35"/>
        <v>40</v>
      </c>
      <c r="J1146" s="38">
        <f t="shared" si="36"/>
        <v>75</v>
      </c>
      <c r="K1146" s="9"/>
    </row>
    <row r="1147" spans="1:11" x14ac:dyDescent="0.3">
      <c r="A1147" s="9">
        <v>6001000556</v>
      </c>
      <c r="B1147" s="9" t="s">
        <v>116</v>
      </c>
      <c r="C1147" s="9">
        <v>1943</v>
      </c>
      <c r="D1147" s="9" t="s">
        <v>118</v>
      </c>
      <c r="E1147" s="9" t="s">
        <v>47</v>
      </c>
      <c r="F1147" s="9"/>
      <c r="G1147" s="10">
        <v>43910</v>
      </c>
      <c r="H1147" s="10">
        <v>43930</v>
      </c>
      <c r="I1147" s="9">
        <f t="shared" si="35"/>
        <v>20</v>
      </c>
      <c r="J1147" s="38">
        <f t="shared" si="36"/>
        <v>77</v>
      </c>
      <c r="K1147" s="9"/>
    </row>
    <row r="1148" spans="1:11" x14ac:dyDescent="0.3">
      <c r="A1148" s="9">
        <v>6001000557</v>
      </c>
      <c r="B1148" s="9" t="s">
        <v>116</v>
      </c>
      <c r="C1148" s="9">
        <v>1949</v>
      </c>
      <c r="D1148" s="9" t="s">
        <v>118</v>
      </c>
      <c r="E1148" s="9" t="s">
        <v>47</v>
      </c>
      <c r="F1148" s="9"/>
      <c r="G1148" s="10">
        <v>43910</v>
      </c>
      <c r="H1148" s="10">
        <v>43974</v>
      </c>
      <c r="I1148" s="9">
        <f t="shared" si="35"/>
        <v>64</v>
      </c>
      <c r="J1148" s="38">
        <f t="shared" si="36"/>
        <v>71</v>
      </c>
      <c r="K1148" s="9"/>
    </row>
    <row r="1149" spans="1:11" x14ac:dyDescent="0.3">
      <c r="A1149" s="9">
        <v>6001000558</v>
      </c>
      <c r="B1149" s="9" t="s">
        <v>116</v>
      </c>
      <c r="C1149" s="9">
        <v>1955</v>
      </c>
      <c r="D1149" s="9" t="s">
        <v>118</v>
      </c>
      <c r="E1149" s="9" t="s">
        <v>47</v>
      </c>
      <c r="F1149" s="9"/>
      <c r="G1149" s="10">
        <v>43910</v>
      </c>
      <c r="H1149" s="10">
        <v>43926</v>
      </c>
      <c r="I1149" s="9">
        <f t="shared" si="35"/>
        <v>16</v>
      </c>
      <c r="J1149" s="38">
        <f t="shared" si="36"/>
        <v>65</v>
      </c>
      <c r="K1149" s="9"/>
    </row>
    <row r="1150" spans="1:11" x14ac:dyDescent="0.3">
      <c r="A1150" s="9">
        <v>6001000559</v>
      </c>
      <c r="B1150" s="9" t="s">
        <v>116</v>
      </c>
      <c r="C1150" s="9">
        <v>1959</v>
      </c>
      <c r="D1150" s="9" t="s">
        <v>118</v>
      </c>
      <c r="E1150" s="9" t="s">
        <v>47</v>
      </c>
      <c r="F1150" s="9"/>
      <c r="G1150" s="10">
        <v>43910</v>
      </c>
      <c r="H1150" s="10">
        <v>43942</v>
      </c>
      <c r="I1150" s="9">
        <f t="shared" si="35"/>
        <v>32</v>
      </c>
      <c r="J1150" s="38">
        <f t="shared" si="36"/>
        <v>61</v>
      </c>
      <c r="K1150" s="9"/>
    </row>
    <row r="1151" spans="1:11" x14ac:dyDescent="0.3">
      <c r="A1151" s="9">
        <v>6001000560</v>
      </c>
      <c r="B1151" s="9" t="s">
        <v>116</v>
      </c>
      <c r="C1151" s="9">
        <v>1940</v>
      </c>
      <c r="D1151" s="9" t="s">
        <v>118</v>
      </c>
      <c r="E1151" s="9" t="s">
        <v>47</v>
      </c>
      <c r="F1151" s="9"/>
      <c r="G1151" s="10">
        <v>43910</v>
      </c>
      <c r="H1151" s="10">
        <v>43943</v>
      </c>
      <c r="I1151" s="9">
        <f t="shared" si="35"/>
        <v>33</v>
      </c>
      <c r="J1151" s="38">
        <f t="shared" si="36"/>
        <v>80</v>
      </c>
      <c r="K1151" s="9"/>
    </row>
    <row r="1152" spans="1:11" x14ac:dyDescent="0.3">
      <c r="A1152" s="9">
        <v>6001000561</v>
      </c>
      <c r="B1152" s="9" t="s">
        <v>116</v>
      </c>
      <c r="C1152" s="9">
        <v>1963</v>
      </c>
      <c r="D1152" s="9" t="s">
        <v>118</v>
      </c>
      <c r="E1152" s="9" t="s">
        <v>47</v>
      </c>
      <c r="F1152" s="9"/>
      <c r="G1152" s="10">
        <v>43910</v>
      </c>
      <c r="H1152" s="10">
        <v>43954</v>
      </c>
      <c r="I1152" s="9">
        <f t="shared" si="35"/>
        <v>44</v>
      </c>
      <c r="J1152" s="38">
        <f t="shared" si="36"/>
        <v>57</v>
      </c>
      <c r="K1152" s="9"/>
    </row>
    <row r="1153" spans="1:11" x14ac:dyDescent="0.3">
      <c r="A1153" s="9">
        <v>6001000562</v>
      </c>
      <c r="B1153" s="9" t="s">
        <v>116</v>
      </c>
      <c r="C1153" s="9">
        <v>1935</v>
      </c>
      <c r="D1153" s="9" t="s">
        <v>118</v>
      </c>
      <c r="E1153" s="9" t="s">
        <v>47</v>
      </c>
      <c r="F1153" s="9"/>
      <c r="G1153" s="10">
        <v>43910</v>
      </c>
      <c r="H1153" s="10">
        <v>43931</v>
      </c>
      <c r="I1153" s="9">
        <f t="shared" si="35"/>
        <v>21</v>
      </c>
      <c r="J1153" s="38">
        <f t="shared" si="36"/>
        <v>85</v>
      </c>
      <c r="K1153" s="9"/>
    </row>
    <row r="1154" spans="1:11" x14ac:dyDescent="0.3">
      <c r="A1154" s="9">
        <v>6001000563</v>
      </c>
      <c r="B1154" s="9" t="s">
        <v>116</v>
      </c>
      <c r="C1154" s="9">
        <v>1929</v>
      </c>
      <c r="D1154" s="9" t="s">
        <v>118</v>
      </c>
      <c r="E1154" s="9" t="s">
        <v>47</v>
      </c>
      <c r="F1154" s="9"/>
      <c r="G1154" s="10">
        <v>43910</v>
      </c>
      <c r="H1154" s="10">
        <v>43961</v>
      </c>
      <c r="I1154" s="9">
        <f t="shared" si="35"/>
        <v>51</v>
      </c>
      <c r="J1154" s="38">
        <f t="shared" si="36"/>
        <v>91</v>
      </c>
      <c r="K1154" s="9"/>
    </row>
    <row r="1155" spans="1:11" x14ac:dyDescent="0.3">
      <c r="A1155" s="9">
        <v>6001000564</v>
      </c>
      <c r="B1155" s="9" t="s">
        <v>116</v>
      </c>
      <c r="C1155" s="9">
        <v>1932</v>
      </c>
      <c r="D1155" s="9" t="s">
        <v>118</v>
      </c>
      <c r="E1155" s="9" t="s">
        <v>47</v>
      </c>
      <c r="F1155" s="9"/>
      <c r="G1155" s="10">
        <v>43910</v>
      </c>
      <c r="H1155" s="10">
        <v>43950</v>
      </c>
      <c r="I1155" s="9">
        <f t="shared" ref="I1155:I1218" si="37">_xlfn.DAYS(H1155,G1155)</f>
        <v>40</v>
      </c>
      <c r="J1155" s="38">
        <f t="shared" ref="J1155:J1218" si="38">IF(C1155="","",_xlfn.NUMBERVALUE(2020-C1155))</f>
        <v>88</v>
      </c>
      <c r="K1155" s="9"/>
    </row>
    <row r="1156" spans="1:11" x14ac:dyDescent="0.3">
      <c r="A1156" s="9">
        <v>6001000566</v>
      </c>
      <c r="B1156" s="9" t="s">
        <v>115</v>
      </c>
      <c r="C1156" s="9">
        <v>1934</v>
      </c>
      <c r="D1156" s="9" t="s">
        <v>118</v>
      </c>
      <c r="E1156" s="9" t="s">
        <v>47</v>
      </c>
      <c r="F1156" s="9"/>
      <c r="G1156" s="10">
        <v>43910</v>
      </c>
      <c r="H1156" s="10">
        <v>43942</v>
      </c>
      <c r="I1156" s="9">
        <f t="shared" si="37"/>
        <v>32</v>
      </c>
      <c r="J1156" s="38">
        <f t="shared" si="38"/>
        <v>86</v>
      </c>
      <c r="K1156" s="9"/>
    </row>
    <row r="1157" spans="1:11" x14ac:dyDescent="0.3">
      <c r="A1157" s="9">
        <v>6001000569</v>
      </c>
      <c r="B1157" s="9" t="s">
        <v>115</v>
      </c>
      <c r="C1157" s="9">
        <v>1966</v>
      </c>
      <c r="D1157" s="9" t="s">
        <v>118</v>
      </c>
      <c r="E1157" s="9" t="s">
        <v>47</v>
      </c>
      <c r="F1157" s="9"/>
      <c r="G1157" s="10">
        <v>43910</v>
      </c>
      <c r="H1157" s="10">
        <v>43931</v>
      </c>
      <c r="I1157" s="9">
        <f t="shared" si="37"/>
        <v>21</v>
      </c>
      <c r="J1157" s="38">
        <f t="shared" si="38"/>
        <v>54</v>
      </c>
      <c r="K1157" s="9"/>
    </row>
    <row r="1158" spans="1:11" x14ac:dyDescent="0.3">
      <c r="A1158" s="9">
        <v>6001000570</v>
      </c>
      <c r="B1158" s="9" t="s">
        <v>116</v>
      </c>
      <c r="C1158" s="9">
        <v>1940</v>
      </c>
      <c r="D1158" s="9" t="s">
        <v>118</v>
      </c>
      <c r="E1158" s="9" t="s">
        <v>47</v>
      </c>
      <c r="F1158" s="9"/>
      <c r="G1158" s="10">
        <v>43910</v>
      </c>
      <c r="H1158" s="10">
        <v>43952</v>
      </c>
      <c r="I1158" s="9">
        <f t="shared" si="37"/>
        <v>42</v>
      </c>
      <c r="J1158" s="38">
        <f t="shared" si="38"/>
        <v>80</v>
      </c>
      <c r="K1158" s="9"/>
    </row>
    <row r="1159" spans="1:11" x14ac:dyDescent="0.3">
      <c r="A1159" s="9">
        <v>6001000575</v>
      </c>
      <c r="B1159" s="9" t="s">
        <v>115</v>
      </c>
      <c r="C1159" s="9">
        <v>1962</v>
      </c>
      <c r="D1159" s="9" t="s">
        <v>118</v>
      </c>
      <c r="E1159" s="9" t="s">
        <v>47</v>
      </c>
      <c r="F1159" s="9"/>
      <c r="G1159" s="10">
        <v>43910</v>
      </c>
      <c r="H1159" s="10">
        <v>43958</v>
      </c>
      <c r="I1159" s="9">
        <f t="shared" si="37"/>
        <v>48</v>
      </c>
      <c r="J1159" s="38">
        <f t="shared" si="38"/>
        <v>58</v>
      </c>
      <c r="K1159" s="9"/>
    </row>
    <row r="1160" spans="1:11" x14ac:dyDescent="0.3">
      <c r="A1160" s="9">
        <v>6001000577</v>
      </c>
      <c r="B1160" s="9" t="s">
        <v>115</v>
      </c>
      <c r="C1160" s="9">
        <v>1947</v>
      </c>
      <c r="D1160" s="9" t="s">
        <v>118</v>
      </c>
      <c r="E1160" s="9" t="s">
        <v>47</v>
      </c>
      <c r="F1160" s="9"/>
      <c r="G1160" s="10">
        <v>43910</v>
      </c>
      <c r="H1160" s="10">
        <v>43964</v>
      </c>
      <c r="I1160" s="9">
        <f t="shared" si="37"/>
        <v>54</v>
      </c>
      <c r="J1160" s="38">
        <f t="shared" si="38"/>
        <v>73</v>
      </c>
      <c r="K1160" s="9"/>
    </row>
    <row r="1161" spans="1:11" x14ac:dyDescent="0.3">
      <c r="A1161" s="9">
        <v>6001000578</v>
      </c>
      <c r="B1161" s="9" t="s">
        <v>115</v>
      </c>
      <c r="C1161" s="9">
        <v>1979</v>
      </c>
      <c r="D1161" s="9" t="s">
        <v>118</v>
      </c>
      <c r="E1161" s="9" t="s">
        <v>47</v>
      </c>
      <c r="F1161" s="9"/>
      <c r="G1161" s="10">
        <v>43910</v>
      </c>
      <c r="H1161" s="10">
        <v>43950</v>
      </c>
      <c r="I1161" s="9">
        <f t="shared" si="37"/>
        <v>40</v>
      </c>
      <c r="J1161" s="38">
        <f t="shared" si="38"/>
        <v>41</v>
      </c>
      <c r="K1161" s="9"/>
    </row>
    <row r="1162" spans="1:11" x14ac:dyDescent="0.3">
      <c r="A1162" s="9">
        <v>6001000579</v>
      </c>
      <c r="B1162" s="9" t="s">
        <v>115</v>
      </c>
      <c r="C1162" s="9">
        <v>1948</v>
      </c>
      <c r="D1162" s="9" t="s">
        <v>118</v>
      </c>
      <c r="E1162" s="9" t="s">
        <v>47</v>
      </c>
      <c r="F1162" s="9"/>
      <c r="G1162" s="10">
        <v>43910</v>
      </c>
      <c r="H1162" s="10">
        <v>43938</v>
      </c>
      <c r="I1162" s="9">
        <f t="shared" si="37"/>
        <v>28</v>
      </c>
      <c r="J1162" s="38">
        <f t="shared" si="38"/>
        <v>72</v>
      </c>
      <c r="K1162" s="9"/>
    </row>
    <row r="1163" spans="1:11" x14ac:dyDescent="0.3">
      <c r="A1163" s="9">
        <v>6001000580</v>
      </c>
      <c r="B1163" s="9" t="s">
        <v>116</v>
      </c>
      <c r="C1163" s="9">
        <v>1941</v>
      </c>
      <c r="D1163" s="9" t="s">
        <v>118</v>
      </c>
      <c r="E1163" s="9" t="s">
        <v>47</v>
      </c>
      <c r="F1163" s="9"/>
      <c r="G1163" s="10">
        <v>43910</v>
      </c>
      <c r="H1163" s="10">
        <v>43937</v>
      </c>
      <c r="I1163" s="9">
        <f t="shared" si="37"/>
        <v>27</v>
      </c>
      <c r="J1163" s="38">
        <f t="shared" si="38"/>
        <v>79</v>
      </c>
      <c r="K1163" s="9"/>
    </row>
    <row r="1164" spans="1:11" x14ac:dyDescent="0.3">
      <c r="A1164" s="9">
        <v>6001000581</v>
      </c>
      <c r="B1164" s="9" t="s">
        <v>116</v>
      </c>
      <c r="C1164" s="9">
        <v>1940</v>
      </c>
      <c r="D1164" s="9" t="s">
        <v>118</v>
      </c>
      <c r="E1164" s="9" t="s">
        <v>47</v>
      </c>
      <c r="F1164" s="9"/>
      <c r="G1164" s="10">
        <v>43910</v>
      </c>
      <c r="H1164" s="10">
        <v>43938</v>
      </c>
      <c r="I1164" s="9">
        <f t="shared" si="37"/>
        <v>28</v>
      </c>
      <c r="J1164" s="38">
        <f t="shared" si="38"/>
        <v>80</v>
      </c>
      <c r="K1164" s="9"/>
    </row>
    <row r="1165" spans="1:11" x14ac:dyDescent="0.3">
      <c r="A1165" s="9">
        <v>6001000583</v>
      </c>
      <c r="B1165" s="9" t="s">
        <v>116</v>
      </c>
      <c r="C1165" s="9">
        <v>1945</v>
      </c>
      <c r="D1165" s="9" t="s">
        <v>118</v>
      </c>
      <c r="E1165" s="9" t="s">
        <v>47</v>
      </c>
      <c r="F1165" s="9"/>
      <c r="G1165" s="10">
        <v>43910</v>
      </c>
      <c r="H1165" s="10">
        <v>43977</v>
      </c>
      <c r="I1165" s="9">
        <f t="shared" si="37"/>
        <v>67</v>
      </c>
      <c r="J1165" s="38">
        <f t="shared" si="38"/>
        <v>75</v>
      </c>
      <c r="K1165" s="9"/>
    </row>
    <row r="1166" spans="1:11" x14ac:dyDescent="0.3">
      <c r="A1166" s="9">
        <v>6001000585</v>
      </c>
      <c r="B1166" s="9" t="s">
        <v>115</v>
      </c>
      <c r="C1166" s="9">
        <v>1961</v>
      </c>
      <c r="D1166" s="9" t="s">
        <v>118</v>
      </c>
      <c r="E1166" s="9" t="s">
        <v>47</v>
      </c>
      <c r="F1166" s="9"/>
      <c r="G1166" s="10">
        <v>43913</v>
      </c>
      <c r="H1166" s="10">
        <v>43942</v>
      </c>
      <c r="I1166" s="9">
        <f t="shared" si="37"/>
        <v>29</v>
      </c>
      <c r="J1166" s="38">
        <f t="shared" si="38"/>
        <v>59</v>
      </c>
      <c r="K1166" s="9"/>
    </row>
    <row r="1167" spans="1:11" x14ac:dyDescent="0.3">
      <c r="A1167" s="9">
        <v>6001000586</v>
      </c>
      <c r="B1167" s="9" t="s">
        <v>116</v>
      </c>
      <c r="C1167" s="9">
        <v>1983</v>
      </c>
      <c r="D1167" s="9" t="s">
        <v>118</v>
      </c>
      <c r="E1167" s="9" t="s">
        <v>47</v>
      </c>
      <c r="F1167" s="9"/>
      <c r="G1167" s="10">
        <v>43914</v>
      </c>
      <c r="H1167" s="10">
        <v>43939</v>
      </c>
      <c r="I1167" s="9">
        <f t="shared" si="37"/>
        <v>25</v>
      </c>
      <c r="J1167" s="38">
        <f t="shared" si="38"/>
        <v>37</v>
      </c>
      <c r="K1167" s="9"/>
    </row>
    <row r="1168" spans="1:11" x14ac:dyDescent="0.3">
      <c r="A1168" s="9">
        <v>6001000587</v>
      </c>
      <c r="B1168" s="9" t="s">
        <v>115</v>
      </c>
      <c r="C1168" s="9">
        <v>1956</v>
      </c>
      <c r="D1168" s="9" t="s">
        <v>118</v>
      </c>
      <c r="E1168" s="9" t="s">
        <v>47</v>
      </c>
      <c r="F1168" s="9"/>
      <c r="G1168" s="10">
        <v>43914</v>
      </c>
      <c r="H1168" s="10">
        <v>43949</v>
      </c>
      <c r="I1168" s="9">
        <f t="shared" si="37"/>
        <v>35</v>
      </c>
      <c r="J1168" s="38">
        <f t="shared" si="38"/>
        <v>64</v>
      </c>
      <c r="K1168" s="9"/>
    </row>
    <row r="1169" spans="1:11" x14ac:dyDescent="0.3">
      <c r="A1169" s="9">
        <v>6001000589</v>
      </c>
      <c r="B1169" s="9" t="s">
        <v>116</v>
      </c>
      <c r="C1169" s="9">
        <v>1966</v>
      </c>
      <c r="D1169" s="9" t="s">
        <v>118</v>
      </c>
      <c r="E1169" s="9" t="s">
        <v>47</v>
      </c>
      <c r="F1169" s="9"/>
      <c r="G1169" s="10">
        <v>43915</v>
      </c>
      <c r="H1169" s="10">
        <v>43934</v>
      </c>
      <c r="I1169" s="9">
        <f t="shared" si="37"/>
        <v>19</v>
      </c>
      <c r="J1169" s="38">
        <f t="shared" si="38"/>
        <v>54</v>
      </c>
      <c r="K1169" s="9"/>
    </row>
    <row r="1170" spans="1:11" x14ac:dyDescent="0.3">
      <c r="A1170" s="9">
        <v>6001000590</v>
      </c>
      <c r="B1170" s="9" t="s">
        <v>116</v>
      </c>
      <c r="C1170" s="9">
        <v>1996</v>
      </c>
      <c r="D1170" s="9" t="s">
        <v>118</v>
      </c>
      <c r="E1170" s="9" t="s">
        <v>47</v>
      </c>
      <c r="F1170" s="9"/>
      <c r="G1170" s="10">
        <v>43915</v>
      </c>
      <c r="H1170" s="10">
        <v>43946</v>
      </c>
      <c r="I1170" s="9">
        <f t="shared" si="37"/>
        <v>31</v>
      </c>
      <c r="J1170" s="38">
        <f t="shared" si="38"/>
        <v>24</v>
      </c>
      <c r="K1170" s="9"/>
    </row>
    <row r="1171" spans="1:11" x14ac:dyDescent="0.3">
      <c r="A1171" s="9">
        <v>6001000591</v>
      </c>
      <c r="B1171" s="9" t="s">
        <v>116</v>
      </c>
      <c r="C1171" s="9">
        <v>1937</v>
      </c>
      <c r="D1171" s="9" t="s">
        <v>118</v>
      </c>
      <c r="E1171" s="9" t="s">
        <v>47</v>
      </c>
      <c r="F1171" s="9"/>
      <c r="G1171" s="10">
        <v>43915</v>
      </c>
      <c r="H1171" s="10">
        <v>43955</v>
      </c>
      <c r="I1171" s="9">
        <f t="shared" si="37"/>
        <v>40</v>
      </c>
      <c r="J1171" s="38">
        <f t="shared" si="38"/>
        <v>83</v>
      </c>
      <c r="K1171" s="9"/>
    </row>
    <row r="1172" spans="1:11" x14ac:dyDescent="0.3">
      <c r="A1172" s="9">
        <v>6001000592</v>
      </c>
      <c r="B1172" s="9" t="s">
        <v>116</v>
      </c>
      <c r="C1172" s="9">
        <v>1937</v>
      </c>
      <c r="D1172" s="9" t="s">
        <v>118</v>
      </c>
      <c r="E1172" s="9" t="s">
        <v>47</v>
      </c>
      <c r="F1172" s="9"/>
      <c r="G1172" s="10">
        <v>43915</v>
      </c>
      <c r="H1172" s="10">
        <v>43974</v>
      </c>
      <c r="I1172" s="9">
        <f t="shared" si="37"/>
        <v>59</v>
      </c>
      <c r="J1172" s="38">
        <f t="shared" si="38"/>
        <v>83</v>
      </c>
      <c r="K1172" s="9"/>
    </row>
    <row r="1173" spans="1:11" x14ac:dyDescent="0.3">
      <c r="A1173" s="9">
        <v>6001000594</v>
      </c>
      <c r="B1173" s="9" t="s">
        <v>116</v>
      </c>
      <c r="C1173" s="9">
        <v>1999</v>
      </c>
      <c r="D1173" s="9" t="s">
        <v>118</v>
      </c>
      <c r="E1173" s="9" t="s">
        <v>47</v>
      </c>
      <c r="F1173" s="9"/>
      <c r="G1173" s="10">
        <v>43915</v>
      </c>
      <c r="H1173" s="10">
        <v>43925</v>
      </c>
      <c r="I1173" s="9">
        <f t="shared" si="37"/>
        <v>10</v>
      </c>
      <c r="J1173" s="38">
        <f t="shared" si="38"/>
        <v>21</v>
      </c>
      <c r="K1173" s="9"/>
    </row>
    <row r="1174" spans="1:11" x14ac:dyDescent="0.3">
      <c r="A1174" s="9">
        <v>6001000595</v>
      </c>
      <c r="B1174" s="9" t="s">
        <v>116</v>
      </c>
      <c r="C1174" s="9">
        <v>1968</v>
      </c>
      <c r="D1174" s="9" t="s">
        <v>118</v>
      </c>
      <c r="E1174" s="9" t="s">
        <v>47</v>
      </c>
      <c r="F1174" s="9"/>
      <c r="G1174" s="10">
        <v>43916</v>
      </c>
      <c r="H1174" s="10">
        <v>43951</v>
      </c>
      <c r="I1174" s="9">
        <f t="shared" si="37"/>
        <v>35</v>
      </c>
      <c r="J1174" s="38">
        <f t="shared" si="38"/>
        <v>52</v>
      </c>
      <c r="K1174" s="9"/>
    </row>
    <row r="1175" spans="1:11" x14ac:dyDescent="0.3">
      <c r="A1175" s="9">
        <v>6001000596</v>
      </c>
      <c r="B1175" s="9" t="s">
        <v>115</v>
      </c>
      <c r="C1175" s="9">
        <v>1964</v>
      </c>
      <c r="D1175" s="9" t="s">
        <v>118</v>
      </c>
      <c r="E1175" s="9" t="s">
        <v>47</v>
      </c>
      <c r="F1175" s="9"/>
      <c r="G1175" s="10">
        <v>43916</v>
      </c>
      <c r="H1175" s="10">
        <v>43949</v>
      </c>
      <c r="I1175" s="9">
        <f t="shared" si="37"/>
        <v>33</v>
      </c>
      <c r="J1175" s="38">
        <f t="shared" si="38"/>
        <v>56</v>
      </c>
      <c r="K1175" s="9"/>
    </row>
    <row r="1176" spans="1:11" x14ac:dyDescent="0.3">
      <c r="A1176" s="9">
        <v>6001000598</v>
      </c>
      <c r="B1176" s="9" t="s">
        <v>116</v>
      </c>
      <c r="C1176" s="9">
        <v>1946</v>
      </c>
      <c r="D1176" s="9" t="s">
        <v>118</v>
      </c>
      <c r="E1176" s="9" t="s">
        <v>47</v>
      </c>
      <c r="F1176" s="9"/>
      <c r="G1176" s="10">
        <v>43916</v>
      </c>
      <c r="H1176" s="10">
        <v>43946</v>
      </c>
      <c r="I1176" s="9">
        <f t="shared" si="37"/>
        <v>30</v>
      </c>
      <c r="J1176" s="38">
        <f t="shared" si="38"/>
        <v>74</v>
      </c>
      <c r="K1176" s="9"/>
    </row>
    <row r="1177" spans="1:11" x14ac:dyDescent="0.3">
      <c r="A1177" s="9">
        <v>6001000600</v>
      </c>
      <c r="B1177" s="9" t="s">
        <v>115</v>
      </c>
      <c r="C1177" s="9">
        <v>1943</v>
      </c>
      <c r="D1177" s="9" t="s">
        <v>118</v>
      </c>
      <c r="E1177" s="9" t="s">
        <v>47</v>
      </c>
      <c r="F1177" s="9"/>
      <c r="G1177" s="10">
        <v>43916</v>
      </c>
      <c r="H1177" s="10">
        <v>43978</v>
      </c>
      <c r="I1177" s="9">
        <f t="shared" si="37"/>
        <v>62</v>
      </c>
      <c r="J1177" s="38">
        <f t="shared" si="38"/>
        <v>77</v>
      </c>
      <c r="K1177" s="9"/>
    </row>
    <row r="1178" spans="1:11" x14ac:dyDescent="0.3">
      <c r="A1178" s="9">
        <v>6001000601</v>
      </c>
      <c r="B1178" s="9" t="s">
        <v>115</v>
      </c>
      <c r="C1178" s="9">
        <v>1956</v>
      </c>
      <c r="D1178" s="9" t="s">
        <v>118</v>
      </c>
      <c r="E1178" s="9" t="s">
        <v>47</v>
      </c>
      <c r="F1178" s="9"/>
      <c r="G1178" s="10">
        <v>43916</v>
      </c>
      <c r="H1178" s="10">
        <v>43937</v>
      </c>
      <c r="I1178" s="9">
        <f t="shared" si="37"/>
        <v>21</v>
      </c>
      <c r="J1178" s="38">
        <f t="shared" si="38"/>
        <v>64</v>
      </c>
      <c r="K1178" s="9"/>
    </row>
    <row r="1179" spans="1:11" x14ac:dyDescent="0.3">
      <c r="A1179" s="9">
        <v>6001000602</v>
      </c>
      <c r="B1179" s="9" t="s">
        <v>116</v>
      </c>
      <c r="C1179" s="9">
        <v>1942</v>
      </c>
      <c r="D1179" s="9" t="s">
        <v>118</v>
      </c>
      <c r="E1179" s="9" t="s">
        <v>47</v>
      </c>
      <c r="F1179" s="9"/>
      <c r="G1179" s="10">
        <v>43916</v>
      </c>
      <c r="H1179" s="10">
        <v>43963</v>
      </c>
      <c r="I1179" s="9">
        <f t="shared" si="37"/>
        <v>47</v>
      </c>
      <c r="J1179" s="38">
        <f t="shared" si="38"/>
        <v>78</v>
      </c>
      <c r="K1179" s="9"/>
    </row>
    <row r="1180" spans="1:11" x14ac:dyDescent="0.3">
      <c r="A1180" s="9">
        <v>6001000603</v>
      </c>
      <c r="B1180" s="9" t="s">
        <v>116</v>
      </c>
      <c r="C1180" s="9">
        <v>1958</v>
      </c>
      <c r="D1180" s="9" t="s">
        <v>118</v>
      </c>
      <c r="E1180" s="9" t="s">
        <v>47</v>
      </c>
      <c r="F1180" s="9"/>
      <c r="G1180" s="10">
        <v>43916</v>
      </c>
      <c r="H1180" s="10">
        <v>43963</v>
      </c>
      <c r="I1180" s="9">
        <f t="shared" si="37"/>
        <v>47</v>
      </c>
      <c r="J1180" s="38">
        <f t="shared" si="38"/>
        <v>62</v>
      </c>
      <c r="K1180" s="9"/>
    </row>
    <row r="1181" spans="1:11" x14ac:dyDescent="0.3">
      <c r="A1181" s="9">
        <v>6001000604</v>
      </c>
      <c r="B1181" s="9" t="s">
        <v>116</v>
      </c>
      <c r="C1181" s="9">
        <v>1959</v>
      </c>
      <c r="D1181" s="9" t="s">
        <v>118</v>
      </c>
      <c r="E1181" s="9" t="s">
        <v>47</v>
      </c>
      <c r="F1181" s="9"/>
      <c r="G1181" s="10">
        <v>43916</v>
      </c>
      <c r="H1181" s="10">
        <v>43964</v>
      </c>
      <c r="I1181" s="9">
        <f t="shared" si="37"/>
        <v>48</v>
      </c>
      <c r="J1181" s="38">
        <f t="shared" si="38"/>
        <v>61</v>
      </c>
      <c r="K1181" s="9"/>
    </row>
    <row r="1182" spans="1:11" x14ac:dyDescent="0.3">
      <c r="A1182" s="9">
        <v>6001000605</v>
      </c>
      <c r="B1182" s="9" t="s">
        <v>115</v>
      </c>
      <c r="C1182" s="9">
        <v>2003</v>
      </c>
      <c r="D1182" s="9" t="s">
        <v>118</v>
      </c>
      <c r="E1182" s="9" t="s">
        <v>47</v>
      </c>
      <c r="F1182" s="9"/>
      <c r="G1182" s="10">
        <v>43917</v>
      </c>
      <c r="H1182" s="10">
        <v>43926</v>
      </c>
      <c r="I1182" s="9">
        <f t="shared" si="37"/>
        <v>9</v>
      </c>
      <c r="J1182" s="38">
        <f t="shared" si="38"/>
        <v>17</v>
      </c>
      <c r="K1182" s="9"/>
    </row>
    <row r="1183" spans="1:11" x14ac:dyDescent="0.3">
      <c r="A1183" s="9">
        <v>6001000606</v>
      </c>
      <c r="B1183" s="9" t="s">
        <v>115</v>
      </c>
      <c r="C1183" s="9">
        <v>1945</v>
      </c>
      <c r="D1183" s="9" t="s">
        <v>118</v>
      </c>
      <c r="E1183" s="9" t="s">
        <v>47</v>
      </c>
      <c r="F1183" s="9"/>
      <c r="G1183" s="10">
        <v>43918</v>
      </c>
      <c r="H1183" s="10">
        <v>43965</v>
      </c>
      <c r="I1183" s="9">
        <f t="shared" si="37"/>
        <v>47</v>
      </c>
      <c r="J1183" s="38">
        <f t="shared" si="38"/>
        <v>75</v>
      </c>
      <c r="K1183" s="9"/>
    </row>
    <row r="1184" spans="1:11" x14ac:dyDescent="0.3">
      <c r="A1184" s="9">
        <v>6001000607</v>
      </c>
      <c r="B1184" s="9" t="s">
        <v>116</v>
      </c>
      <c r="C1184" s="9">
        <v>1958</v>
      </c>
      <c r="D1184" s="9" t="s">
        <v>118</v>
      </c>
      <c r="E1184" s="9" t="s">
        <v>47</v>
      </c>
      <c r="F1184" s="9"/>
      <c r="G1184" s="10">
        <v>43919</v>
      </c>
      <c r="H1184" s="10">
        <v>43953</v>
      </c>
      <c r="I1184" s="9">
        <f t="shared" si="37"/>
        <v>34</v>
      </c>
      <c r="J1184" s="38">
        <f t="shared" si="38"/>
        <v>62</v>
      </c>
      <c r="K1184" s="9"/>
    </row>
    <row r="1185" spans="1:11" x14ac:dyDescent="0.3">
      <c r="A1185" s="9">
        <v>6001000608</v>
      </c>
      <c r="B1185" s="9" t="s">
        <v>116</v>
      </c>
      <c r="C1185" s="9">
        <v>1968</v>
      </c>
      <c r="D1185" s="9" t="s">
        <v>118</v>
      </c>
      <c r="E1185" s="9" t="s">
        <v>47</v>
      </c>
      <c r="F1185" s="9"/>
      <c r="G1185" s="10">
        <v>43919</v>
      </c>
      <c r="H1185" s="10">
        <v>43945</v>
      </c>
      <c r="I1185" s="9">
        <f t="shared" si="37"/>
        <v>26</v>
      </c>
      <c r="J1185" s="38">
        <f t="shared" si="38"/>
        <v>52</v>
      </c>
      <c r="K1185" s="9"/>
    </row>
    <row r="1186" spans="1:11" x14ac:dyDescent="0.3">
      <c r="A1186" s="9">
        <v>6001000609</v>
      </c>
      <c r="B1186" s="9" t="s">
        <v>116</v>
      </c>
      <c r="C1186" s="9">
        <v>1941</v>
      </c>
      <c r="D1186" s="9" t="s">
        <v>118</v>
      </c>
      <c r="E1186" s="9" t="s">
        <v>47</v>
      </c>
      <c r="F1186" s="9"/>
      <c r="G1186" s="10">
        <v>43919</v>
      </c>
      <c r="H1186" s="10">
        <v>43959</v>
      </c>
      <c r="I1186" s="9">
        <f t="shared" si="37"/>
        <v>40</v>
      </c>
      <c r="J1186" s="38">
        <f t="shared" si="38"/>
        <v>79</v>
      </c>
      <c r="K1186" s="9"/>
    </row>
    <row r="1187" spans="1:11" x14ac:dyDescent="0.3">
      <c r="A1187" s="9">
        <v>6001000611</v>
      </c>
      <c r="B1187" s="9" t="s">
        <v>116</v>
      </c>
      <c r="C1187" s="9">
        <v>1950</v>
      </c>
      <c r="D1187" s="9" t="s">
        <v>118</v>
      </c>
      <c r="E1187" s="9" t="s">
        <v>47</v>
      </c>
      <c r="F1187" s="9"/>
      <c r="G1187" s="10">
        <v>43919</v>
      </c>
      <c r="H1187" s="10">
        <v>43953</v>
      </c>
      <c r="I1187" s="9">
        <f t="shared" si="37"/>
        <v>34</v>
      </c>
      <c r="J1187" s="38">
        <f t="shared" si="38"/>
        <v>70</v>
      </c>
      <c r="K1187" s="9"/>
    </row>
    <row r="1188" spans="1:11" x14ac:dyDescent="0.3">
      <c r="A1188" s="9">
        <v>6001000613</v>
      </c>
      <c r="B1188" s="9" t="s">
        <v>115</v>
      </c>
      <c r="C1188" s="9">
        <v>1967</v>
      </c>
      <c r="D1188" s="9" t="s">
        <v>118</v>
      </c>
      <c r="E1188" s="9" t="s">
        <v>47</v>
      </c>
      <c r="F1188" s="9"/>
      <c r="G1188" s="10">
        <v>43919</v>
      </c>
      <c r="H1188" s="10">
        <v>43929</v>
      </c>
      <c r="I1188" s="9">
        <f t="shared" si="37"/>
        <v>10</v>
      </c>
      <c r="J1188" s="38">
        <f t="shared" si="38"/>
        <v>53</v>
      </c>
      <c r="K1188" s="9"/>
    </row>
    <row r="1189" spans="1:11" x14ac:dyDescent="0.3">
      <c r="A1189" s="9">
        <v>6001000614</v>
      </c>
      <c r="B1189" s="9" t="s">
        <v>115</v>
      </c>
      <c r="C1189" s="9">
        <v>1951</v>
      </c>
      <c r="D1189" s="9" t="s">
        <v>118</v>
      </c>
      <c r="E1189" s="9" t="s">
        <v>47</v>
      </c>
      <c r="F1189" s="9"/>
      <c r="G1189" s="10">
        <v>43920</v>
      </c>
      <c r="H1189" s="10">
        <v>43954</v>
      </c>
      <c r="I1189" s="9">
        <f t="shared" si="37"/>
        <v>34</v>
      </c>
      <c r="J1189" s="38">
        <f t="shared" si="38"/>
        <v>69</v>
      </c>
      <c r="K1189" s="9"/>
    </row>
    <row r="1190" spans="1:11" x14ac:dyDescent="0.3">
      <c r="A1190" s="9">
        <v>6001000615</v>
      </c>
      <c r="B1190" s="9" t="s">
        <v>115</v>
      </c>
      <c r="C1190" s="9">
        <v>1934</v>
      </c>
      <c r="D1190" s="9" t="s">
        <v>118</v>
      </c>
      <c r="E1190" s="9" t="s">
        <v>47</v>
      </c>
      <c r="F1190" s="9"/>
      <c r="G1190" s="10">
        <v>43921</v>
      </c>
      <c r="H1190" s="10">
        <v>43966</v>
      </c>
      <c r="I1190" s="9">
        <f t="shared" si="37"/>
        <v>45</v>
      </c>
      <c r="J1190" s="38">
        <f t="shared" si="38"/>
        <v>86</v>
      </c>
      <c r="K1190" s="9"/>
    </row>
    <row r="1191" spans="1:11" x14ac:dyDescent="0.3">
      <c r="A1191" s="9">
        <v>6001000616</v>
      </c>
      <c r="B1191" s="9" t="s">
        <v>116</v>
      </c>
      <c r="C1191" s="9">
        <v>1957</v>
      </c>
      <c r="D1191" s="9" t="s">
        <v>118</v>
      </c>
      <c r="E1191" s="9" t="s">
        <v>47</v>
      </c>
      <c r="F1191" s="9"/>
      <c r="G1191" s="10">
        <v>43921</v>
      </c>
      <c r="H1191" s="10">
        <v>43949</v>
      </c>
      <c r="I1191" s="9">
        <f t="shared" si="37"/>
        <v>28</v>
      </c>
      <c r="J1191" s="38">
        <f t="shared" si="38"/>
        <v>63</v>
      </c>
      <c r="K1191" s="9"/>
    </row>
    <row r="1192" spans="1:11" x14ac:dyDescent="0.3">
      <c r="A1192" s="9">
        <v>6001000617</v>
      </c>
      <c r="B1192" s="9" t="s">
        <v>116</v>
      </c>
      <c r="C1192" s="9">
        <v>1972</v>
      </c>
      <c r="D1192" s="9" t="s">
        <v>118</v>
      </c>
      <c r="E1192" s="9" t="s">
        <v>47</v>
      </c>
      <c r="F1192" s="9"/>
      <c r="G1192" s="10">
        <v>43921</v>
      </c>
      <c r="H1192" s="10">
        <v>43927</v>
      </c>
      <c r="I1192" s="9">
        <f t="shared" si="37"/>
        <v>6</v>
      </c>
      <c r="J1192" s="38">
        <f t="shared" si="38"/>
        <v>48</v>
      </c>
      <c r="K1192" s="9"/>
    </row>
    <row r="1193" spans="1:11" x14ac:dyDescent="0.3">
      <c r="A1193" s="9">
        <v>6001000618</v>
      </c>
      <c r="B1193" s="9" t="s">
        <v>116</v>
      </c>
      <c r="C1193" s="9">
        <v>1993</v>
      </c>
      <c r="D1193" s="9" t="s">
        <v>118</v>
      </c>
      <c r="E1193" s="9" t="s">
        <v>47</v>
      </c>
      <c r="F1193" s="9"/>
      <c r="G1193" s="10">
        <v>43922</v>
      </c>
      <c r="H1193" s="10">
        <v>43958</v>
      </c>
      <c r="I1193" s="9">
        <f t="shared" si="37"/>
        <v>36</v>
      </c>
      <c r="J1193" s="38">
        <f t="shared" si="38"/>
        <v>27</v>
      </c>
      <c r="K1193" s="9"/>
    </row>
    <row r="1194" spans="1:11" x14ac:dyDescent="0.3">
      <c r="A1194" s="9">
        <v>6001000619</v>
      </c>
      <c r="B1194" s="9" t="s">
        <v>115</v>
      </c>
      <c r="C1194" s="9">
        <v>1974</v>
      </c>
      <c r="D1194" s="9" t="s">
        <v>118</v>
      </c>
      <c r="E1194" s="9" t="s">
        <v>47</v>
      </c>
      <c r="F1194" s="9"/>
      <c r="G1194" s="10">
        <v>43923</v>
      </c>
      <c r="H1194" s="10">
        <v>43945</v>
      </c>
      <c r="I1194" s="9">
        <f t="shared" si="37"/>
        <v>22</v>
      </c>
      <c r="J1194" s="38">
        <f t="shared" si="38"/>
        <v>46</v>
      </c>
      <c r="K1194" s="9"/>
    </row>
    <row r="1195" spans="1:11" x14ac:dyDescent="0.3">
      <c r="A1195" s="9">
        <v>6001000620</v>
      </c>
      <c r="B1195" s="9" t="s">
        <v>116</v>
      </c>
      <c r="C1195" s="9">
        <v>1998</v>
      </c>
      <c r="D1195" s="9" t="s">
        <v>118</v>
      </c>
      <c r="E1195" s="9" t="s">
        <v>47</v>
      </c>
      <c r="F1195" s="9"/>
      <c r="G1195" s="10">
        <v>43923</v>
      </c>
      <c r="H1195" s="10">
        <v>43958</v>
      </c>
      <c r="I1195" s="9">
        <f t="shared" si="37"/>
        <v>35</v>
      </c>
      <c r="J1195" s="38">
        <f t="shared" si="38"/>
        <v>22</v>
      </c>
      <c r="K1195" s="9"/>
    </row>
    <row r="1196" spans="1:11" x14ac:dyDescent="0.3">
      <c r="A1196" s="9">
        <v>6001000621</v>
      </c>
      <c r="B1196" s="9" t="s">
        <v>115</v>
      </c>
      <c r="C1196" s="9">
        <v>1958</v>
      </c>
      <c r="D1196" s="9" t="s">
        <v>118</v>
      </c>
      <c r="E1196" s="9" t="s">
        <v>47</v>
      </c>
      <c r="F1196" s="9"/>
      <c r="G1196" s="10">
        <v>43923</v>
      </c>
      <c r="H1196" s="10">
        <v>43966</v>
      </c>
      <c r="I1196" s="9">
        <f t="shared" si="37"/>
        <v>43</v>
      </c>
      <c r="J1196" s="38">
        <f t="shared" si="38"/>
        <v>62</v>
      </c>
      <c r="K1196" s="9"/>
    </row>
    <row r="1197" spans="1:11" x14ac:dyDescent="0.3">
      <c r="A1197" s="9">
        <v>6001000622</v>
      </c>
      <c r="B1197" s="9" t="s">
        <v>116</v>
      </c>
      <c r="C1197" s="9">
        <v>1945</v>
      </c>
      <c r="D1197" s="9" t="s">
        <v>118</v>
      </c>
      <c r="E1197" s="9" t="s">
        <v>47</v>
      </c>
      <c r="F1197" s="9"/>
      <c r="G1197" s="10">
        <v>43923</v>
      </c>
      <c r="H1197" s="10">
        <v>43937</v>
      </c>
      <c r="I1197" s="9">
        <f t="shared" si="37"/>
        <v>14</v>
      </c>
      <c r="J1197" s="38">
        <f t="shared" si="38"/>
        <v>75</v>
      </c>
      <c r="K1197" s="9"/>
    </row>
    <row r="1198" spans="1:11" x14ac:dyDescent="0.3">
      <c r="A1198" s="9">
        <v>6001000623</v>
      </c>
      <c r="B1198" s="9" t="s">
        <v>116</v>
      </c>
      <c r="C1198" s="9">
        <v>1996</v>
      </c>
      <c r="D1198" s="9" t="s">
        <v>118</v>
      </c>
      <c r="E1198" s="9" t="s">
        <v>47</v>
      </c>
      <c r="F1198" s="9"/>
      <c r="G1198" s="10">
        <v>43924</v>
      </c>
      <c r="H1198" s="10">
        <v>43957</v>
      </c>
      <c r="I1198" s="9">
        <f t="shared" si="37"/>
        <v>33</v>
      </c>
      <c r="J1198" s="38">
        <f t="shared" si="38"/>
        <v>24</v>
      </c>
      <c r="K1198" s="9"/>
    </row>
    <row r="1199" spans="1:11" x14ac:dyDescent="0.3">
      <c r="A1199" s="9">
        <v>6001000624</v>
      </c>
      <c r="B1199" s="9" t="s">
        <v>116</v>
      </c>
      <c r="C1199" s="9">
        <v>1934</v>
      </c>
      <c r="D1199" s="9" t="s">
        <v>118</v>
      </c>
      <c r="E1199" s="9" t="s">
        <v>47</v>
      </c>
      <c r="F1199" s="9"/>
      <c r="G1199" s="10">
        <v>43924</v>
      </c>
      <c r="H1199" s="10">
        <v>43961</v>
      </c>
      <c r="I1199" s="9">
        <f t="shared" si="37"/>
        <v>37</v>
      </c>
      <c r="J1199" s="38">
        <f t="shared" si="38"/>
        <v>86</v>
      </c>
      <c r="K1199" s="9"/>
    </row>
    <row r="1200" spans="1:11" x14ac:dyDescent="0.3">
      <c r="A1200" s="9">
        <v>6001000625</v>
      </c>
      <c r="B1200" s="9" t="s">
        <v>116</v>
      </c>
      <c r="C1200" s="9">
        <v>1935</v>
      </c>
      <c r="D1200" s="9" t="s">
        <v>118</v>
      </c>
      <c r="E1200" s="9" t="s">
        <v>47</v>
      </c>
      <c r="F1200" s="9"/>
      <c r="G1200" s="10">
        <v>43926</v>
      </c>
      <c r="H1200" s="10">
        <v>43949</v>
      </c>
      <c r="I1200" s="9">
        <f t="shared" si="37"/>
        <v>23</v>
      </c>
      <c r="J1200" s="38">
        <f t="shared" si="38"/>
        <v>85</v>
      </c>
      <c r="K1200" s="9"/>
    </row>
    <row r="1201" spans="1:11" x14ac:dyDescent="0.3">
      <c r="A1201" s="9">
        <v>6001000626</v>
      </c>
      <c r="B1201" s="9" t="s">
        <v>116</v>
      </c>
      <c r="C1201" s="9">
        <v>1941</v>
      </c>
      <c r="D1201" s="9" t="s">
        <v>118</v>
      </c>
      <c r="E1201" s="9" t="s">
        <v>47</v>
      </c>
      <c r="F1201" s="9"/>
      <c r="G1201" s="10">
        <v>43928</v>
      </c>
      <c r="H1201" s="10">
        <v>43950</v>
      </c>
      <c r="I1201" s="9">
        <f t="shared" si="37"/>
        <v>22</v>
      </c>
      <c r="J1201" s="38">
        <f t="shared" si="38"/>
        <v>79</v>
      </c>
      <c r="K1201" s="9"/>
    </row>
    <row r="1202" spans="1:11" x14ac:dyDescent="0.3">
      <c r="A1202" s="9">
        <v>6001000627</v>
      </c>
      <c r="B1202" s="9" t="s">
        <v>116</v>
      </c>
      <c r="C1202" s="9">
        <v>1956</v>
      </c>
      <c r="D1202" s="9" t="s">
        <v>118</v>
      </c>
      <c r="E1202" s="9" t="s">
        <v>47</v>
      </c>
      <c r="F1202" s="9"/>
      <c r="G1202" s="10">
        <v>43928</v>
      </c>
      <c r="H1202" s="10">
        <v>43973</v>
      </c>
      <c r="I1202" s="9">
        <f t="shared" si="37"/>
        <v>45</v>
      </c>
      <c r="J1202" s="38">
        <f t="shared" si="38"/>
        <v>64</v>
      </c>
      <c r="K1202" s="9"/>
    </row>
    <row r="1203" spans="1:11" x14ac:dyDescent="0.3">
      <c r="A1203" s="9">
        <v>6001000628</v>
      </c>
      <c r="B1203" s="9" t="s">
        <v>116</v>
      </c>
      <c r="C1203" s="9">
        <v>1954</v>
      </c>
      <c r="D1203" s="9" t="s">
        <v>118</v>
      </c>
      <c r="E1203" s="9" t="s">
        <v>47</v>
      </c>
      <c r="F1203" s="9"/>
      <c r="G1203" s="10">
        <v>43928</v>
      </c>
      <c r="H1203" s="10">
        <v>43944</v>
      </c>
      <c r="I1203" s="9">
        <f t="shared" si="37"/>
        <v>16</v>
      </c>
      <c r="J1203" s="38">
        <f t="shared" si="38"/>
        <v>66</v>
      </c>
      <c r="K1203" s="9"/>
    </row>
    <row r="1204" spans="1:11" x14ac:dyDescent="0.3">
      <c r="A1204" s="9">
        <v>6001000629</v>
      </c>
      <c r="B1204" s="9" t="s">
        <v>115</v>
      </c>
      <c r="C1204" s="9">
        <v>1999</v>
      </c>
      <c r="D1204" s="9" t="s">
        <v>118</v>
      </c>
      <c r="E1204" s="9" t="s">
        <v>47</v>
      </c>
      <c r="F1204" s="9"/>
      <c r="G1204" s="10">
        <v>43930</v>
      </c>
      <c r="H1204" s="10">
        <v>43959</v>
      </c>
      <c r="I1204" s="9">
        <f t="shared" si="37"/>
        <v>29</v>
      </c>
      <c r="J1204" s="38">
        <f t="shared" si="38"/>
        <v>21</v>
      </c>
      <c r="K1204" s="9"/>
    </row>
    <row r="1205" spans="1:11" x14ac:dyDescent="0.3">
      <c r="A1205" s="9">
        <v>6001000630</v>
      </c>
      <c r="B1205" s="9" t="s">
        <v>116</v>
      </c>
      <c r="C1205" s="9">
        <v>1959</v>
      </c>
      <c r="D1205" s="9" t="s">
        <v>118</v>
      </c>
      <c r="E1205" s="9" t="s">
        <v>47</v>
      </c>
      <c r="F1205" s="9"/>
      <c r="G1205" s="10">
        <v>43930</v>
      </c>
      <c r="H1205" s="10">
        <v>43970</v>
      </c>
      <c r="I1205" s="9">
        <f t="shared" si="37"/>
        <v>40</v>
      </c>
      <c r="J1205" s="38">
        <f t="shared" si="38"/>
        <v>61</v>
      </c>
      <c r="K1205" s="9"/>
    </row>
    <row r="1206" spans="1:11" x14ac:dyDescent="0.3">
      <c r="A1206" s="9">
        <v>6001000631</v>
      </c>
      <c r="B1206" s="9" t="s">
        <v>116</v>
      </c>
      <c r="C1206" s="9">
        <v>1961</v>
      </c>
      <c r="D1206" s="9" t="s">
        <v>118</v>
      </c>
      <c r="E1206" s="9" t="s">
        <v>47</v>
      </c>
      <c r="F1206" s="9"/>
      <c r="G1206" s="10">
        <v>43935</v>
      </c>
      <c r="H1206" s="10">
        <v>43943</v>
      </c>
      <c r="I1206" s="9">
        <f t="shared" si="37"/>
        <v>8</v>
      </c>
      <c r="J1206" s="38">
        <f t="shared" si="38"/>
        <v>59</v>
      </c>
      <c r="K1206" s="9"/>
    </row>
    <row r="1207" spans="1:11" x14ac:dyDescent="0.3">
      <c r="A1207" s="9">
        <v>6001000632</v>
      </c>
      <c r="B1207" s="9" t="s">
        <v>116</v>
      </c>
      <c r="C1207" s="9">
        <v>1988</v>
      </c>
      <c r="D1207" s="9" t="s">
        <v>118</v>
      </c>
      <c r="E1207" s="9" t="s">
        <v>47</v>
      </c>
      <c r="F1207" s="9"/>
      <c r="G1207" s="10">
        <v>43945</v>
      </c>
      <c r="H1207" s="10">
        <v>43970</v>
      </c>
      <c r="I1207" s="9">
        <f t="shared" si="37"/>
        <v>25</v>
      </c>
      <c r="J1207" s="38">
        <f t="shared" si="38"/>
        <v>32</v>
      </c>
      <c r="K1207" s="9"/>
    </row>
    <row r="1208" spans="1:11" x14ac:dyDescent="0.3">
      <c r="A1208" s="9">
        <v>6001000633</v>
      </c>
      <c r="B1208" s="9" t="s">
        <v>116</v>
      </c>
      <c r="C1208" s="9">
        <v>1932</v>
      </c>
      <c r="D1208" s="9" t="s">
        <v>118</v>
      </c>
      <c r="E1208" s="9" t="s">
        <v>47</v>
      </c>
      <c r="F1208" s="9"/>
      <c r="G1208" s="10">
        <v>43953</v>
      </c>
      <c r="H1208" s="10">
        <v>43967</v>
      </c>
      <c r="I1208" s="9">
        <f t="shared" si="37"/>
        <v>14</v>
      </c>
      <c r="J1208" s="38">
        <f t="shared" si="38"/>
        <v>88</v>
      </c>
      <c r="K1208" s="9"/>
    </row>
    <row r="1209" spans="1:11" x14ac:dyDescent="0.3">
      <c r="A1209" s="9">
        <v>6003000001</v>
      </c>
      <c r="B1209" s="9" t="s">
        <v>115</v>
      </c>
      <c r="C1209" s="9"/>
      <c r="D1209" s="9" t="s">
        <v>118</v>
      </c>
      <c r="E1209" s="9" t="s">
        <v>47</v>
      </c>
      <c r="F1209" s="9"/>
      <c r="G1209" s="10">
        <v>43887</v>
      </c>
      <c r="H1209" s="10">
        <v>43909</v>
      </c>
      <c r="I1209" s="9">
        <f t="shared" si="37"/>
        <v>22</v>
      </c>
      <c r="J1209" s="38" t="str">
        <f t="shared" si="38"/>
        <v/>
      </c>
      <c r="K1209" s="9"/>
    </row>
    <row r="1210" spans="1:11" x14ac:dyDescent="0.3">
      <c r="A1210" s="9">
        <v>6003000002</v>
      </c>
      <c r="B1210" s="9" t="s">
        <v>116</v>
      </c>
      <c r="C1210" s="9"/>
      <c r="D1210" s="9" t="s">
        <v>118</v>
      </c>
      <c r="E1210" s="9" t="s">
        <v>47</v>
      </c>
      <c r="F1210" s="9"/>
      <c r="G1210" s="10">
        <v>43892</v>
      </c>
      <c r="H1210" s="10">
        <v>43924</v>
      </c>
      <c r="I1210" s="9">
        <f t="shared" si="37"/>
        <v>32</v>
      </c>
      <c r="J1210" s="38" t="str">
        <f t="shared" si="38"/>
        <v/>
      </c>
      <c r="K1210" s="9"/>
    </row>
    <row r="1211" spans="1:11" x14ac:dyDescent="0.3">
      <c r="A1211" s="9">
        <v>6003000003</v>
      </c>
      <c r="B1211" s="9" t="s">
        <v>116</v>
      </c>
      <c r="C1211" s="9"/>
      <c r="D1211" s="9" t="s">
        <v>118</v>
      </c>
      <c r="E1211" s="9" t="s">
        <v>47</v>
      </c>
      <c r="F1211" s="9"/>
      <c r="G1211" s="10">
        <v>43892</v>
      </c>
      <c r="H1211" s="10">
        <v>43926</v>
      </c>
      <c r="I1211" s="9">
        <f t="shared" si="37"/>
        <v>34</v>
      </c>
      <c r="J1211" s="38" t="str">
        <f t="shared" si="38"/>
        <v/>
      </c>
      <c r="K1211" s="9"/>
    </row>
    <row r="1212" spans="1:11" x14ac:dyDescent="0.3">
      <c r="A1212" s="9">
        <v>6003000004</v>
      </c>
      <c r="B1212" s="9" t="s">
        <v>116</v>
      </c>
      <c r="C1212" s="9"/>
      <c r="D1212" s="9" t="s">
        <v>118</v>
      </c>
      <c r="E1212" s="9" t="s">
        <v>47</v>
      </c>
      <c r="F1212" s="9"/>
      <c r="G1212" s="10">
        <v>43893</v>
      </c>
      <c r="H1212" s="10">
        <v>43925</v>
      </c>
      <c r="I1212" s="9">
        <f t="shared" si="37"/>
        <v>32</v>
      </c>
      <c r="J1212" s="38" t="str">
        <f t="shared" si="38"/>
        <v/>
      </c>
      <c r="K1212" s="9"/>
    </row>
    <row r="1213" spans="1:11" x14ac:dyDescent="0.3">
      <c r="A1213" s="9">
        <v>6003000006</v>
      </c>
      <c r="B1213" s="9" t="s">
        <v>116</v>
      </c>
      <c r="C1213" s="9"/>
      <c r="D1213" s="9" t="s">
        <v>118</v>
      </c>
      <c r="E1213" s="9" t="s">
        <v>47</v>
      </c>
      <c r="F1213" s="9"/>
      <c r="G1213" s="10">
        <v>43894</v>
      </c>
      <c r="H1213" s="10">
        <v>43910</v>
      </c>
      <c r="I1213" s="9">
        <f t="shared" si="37"/>
        <v>16</v>
      </c>
      <c r="J1213" s="38" t="str">
        <f t="shared" si="38"/>
        <v/>
      </c>
      <c r="K1213" s="9"/>
    </row>
    <row r="1214" spans="1:11" x14ac:dyDescent="0.3">
      <c r="A1214" s="9">
        <v>6003000007</v>
      </c>
      <c r="B1214" s="9" t="s">
        <v>116</v>
      </c>
      <c r="C1214" s="9"/>
      <c r="D1214" s="9" t="s">
        <v>118</v>
      </c>
      <c r="E1214" s="9" t="s">
        <v>47</v>
      </c>
      <c r="F1214" s="9"/>
      <c r="G1214" s="10">
        <v>43901</v>
      </c>
      <c r="H1214" s="10">
        <v>43937</v>
      </c>
      <c r="I1214" s="9">
        <f t="shared" si="37"/>
        <v>36</v>
      </c>
      <c r="J1214" s="38" t="str">
        <f t="shared" si="38"/>
        <v/>
      </c>
      <c r="K1214" s="9"/>
    </row>
    <row r="1215" spans="1:11" x14ac:dyDescent="0.3">
      <c r="A1215" s="9">
        <v>6003000008</v>
      </c>
      <c r="B1215" s="9" t="s">
        <v>116</v>
      </c>
      <c r="C1215" s="9"/>
      <c r="D1215" s="9" t="s">
        <v>118</v>
      </c>
      <c r="E1215" s="9" t="s">
        <v>47</v>
      </c>
      <c r="F1215" s="9"/>
      <c r="G1215" s="10">
        <v>43909</v>
      </c>
      <c r="H1215" s="10">
        <v>43925</v>
      </c>
      <c r="I1215" s="9">
        <f t="shared" si="37"/>
        <v>16</v>
      </c>
      <c r="J1215" s="38" t="str">
        <f t="shared" si="38"/>
        <v/>
      </c>
      <c r="K1215" s="9"/>
    </row>
    <row r="1216" spans="1:11" x14ac:dyDescent="0.3">
      <c r="A1216" s="9">
        <v>6003000009</v>
      </c>
      <c r="B1216" s="9" t="s">
        <v>115</v>
      </c>
      <c r="C1216" s="9"/>
      <c r="D1216" s="9" t="s">
        <v>118</v>
      </c>
      <c r="E1216" s="9" t="s">
        <v>47</v>
      </c>
      <c r="F1216" s="9"/>
      <c r="G1216" s="10">
        <v>43923</v>
      </c>
      <c r="H1216" s="10">
        <v>43939</v>
      </c>
      <c r="I1216" s="9">
        <f t="shared" si="37"/>
        <v>16</v>
      </c>
      <c r="J1216" s="38" t="str">
        <f t="shared" si="38"/>
        <v/>
      </c>
      <c r="K1216" s="9"/>
    </row>
    <row r="1217" spans="1:11" x14ac:dyDescent="0.3">
      <c r="A1217" s="9">
        <v>6004000001</v>
      </c>
      <c r="B1217" s="9" t="s">
        <v>116</v>
      </c>
      <c r="C1217" s="9"/>
      <c r="D1217" s="9" t="s">
        <v>118</v>
      </c>
      <c r="E1217" s="9" t="s">
        <v>47</v>
      </c>
      <c r="F1217" s="9"/>
      <c r="G1217" s="10">
        <v>43884</v>
      </c>
      <c r="H1217" s="10">
        <v>43922</v>
      </c>
      <c r="I1217" s="9">
        <f t="shared" si="37"/>
        <v>38</v>
      </c>
      <c r="J1217" s="38" t="str">
        <f t="shared" si="38"/>
        <v/>
      </c>
      <c r="K1217" s="9"/>
    </row>
    <row r="1218" spans="1:11" x14ac:dyDescent="0.3">
      <c r="A1218" s="9">
        <v>6004000002</v>
      </c>
      <c r="B1218" s="9" t="s">
        <v>116</v>
      </c>
      <c r="C1218" s="9"/>
      <c r="D1218" s="9" t="s">
        <v>118</v>
      </c>
      <c r="E1218" s="9" t="s">
        <v>47</v>
      </c>
      <c r="F1218" s="9"/>
      <c r="G1218" s="10">
        <v>43885</v>
      </c>
      <c r="H1218" s="10">
        <v>43908</v>
      </c>
      <c r="I1218" s="9">
        <f t="shared" si="37"/>
        <v>23</v>
      </c>
      <c r="J1218" s="38" t="str">
        <f t="shared" si="38"/>
        <v/>
      </c>
      <c r="K1218" s="9"/>
    </row>
    <row r="1219" spans="1:11" x14ac:dyDescent="0.3">
      <c r="A1219" s="9">
        <v>6004000003</v>
      </c>
      <c r="B1219" s="9" t="s">
        <v>115</v>
      </c>
      <c r="C1219" s="9"/>
      <c r="D1219" s="9" t="s">
        <v>118</v>
      </c>
      <c r="E1219" s="9" t="s">
        <v>47</v>
      </c>
      <c r="F1219" s="9"/>
      <c r="G1219" s="10">
        <v>43886</v>
      </c>
      <c r="H1219" s="10">
        <v>43938</v>
      </c>
      <c r="I1219" s="9">
        <f t="shared" ref="I1219:I1282" si="39">_xlfn.DAYS(H1219,G1219)</f>
        <v>52</v>
      </c>
      <c r="J1219" s="38" t="str">
        <f t="shared" ref="J1219:J1282" si="40">IF(C1219="","",_xlfn.NUMBERVALUE(2020-C1219))</f>
        <v/>
      </c>
      <c r="K1219" s="9"/>
    </row>
    <row r="1220" spans="1:11" x14ac:dyDescent="0.3">
      <c r="A1220" s="9">
        <v>6004000004</v>
      </c>
      <c r="B1220" s="9" t="s">
        <v>116</v>
      </c>
      <c r="C1220" s="9"/>
      <c r="D1220" s="9" t="s">
        <v>118</v>
      </c>
      <c r="E1220" s="9" t="s">
        <v>47</v>
      </c>
      <c r="F1220" s="9"/>
      <c r="G1220" s="10">
        <v>43886</v>
      </c>
      <c r="H1220" s="10">
        <v>43918</v>
      </c>
      <c r="I1220" s="9">
        <f t="shared" si="39"/>
        <v>32</v>
      </c>
      <c r="J1220" s="38" t="str">
        <f t="shared" si="40"/>
        <v/>
      </c>
      <c r="K1220" s="9"/>
    </row>
    <row r="1221" spans="1:11" x14ac:dyDescent="0.3">
      <c r="A1221" s="9">
        <v>6004000005</v>
      </c>
      <c r="B1221" s="9" t="s">
        <v>116</v>
      </c>
      <c r="C1221" s="9"/>
      <c r="D1221" s="9" t="s">
        <v>118</v>
      </c>
      <c r="E1221" s="9" t="s">
        <v>47</v>
      </c>
      <c r="F1221" s="9"/>
      <c r="G1221" s="10">
        <v>43888</v>
      </c>
      <c r="H1221" s="10">
        <v>43907</v>
      </c>
      <c r="I1221" s="9">
        <f t="shared" si="39"/>
        <v>19</v>
      </c>
      <c r="J1221" s="38" t="str">
        <f t="shared" si="40"/>
        <v/>
      </c>
      <c r="K1221" s="9"/>
    </row>
    <row r="1222" spans="1:11" x14ac:dyDescent="0.3">
      <c r="A1222" s="9">
        <v>6004000006</v>
      </c>
      <c r="B1222" s="9" t="s">
        <v>115</v>
      </c>
      <c r="C1222" s="9"/>
      <c r="D1222" s="9" t="s">
        <v>118</v>
      </c>
      <c r="E1222" s="9" t="s">
        <v>47</v>
      </c>
      <c r="F1222" s="9"/>
      <c r="G1222" s="10">
        <v>43886</v>
      </c>
      <c r="H1222" s="10">
        <v>43915</v>
      </c>
      <c r="I1222" s="9">
        <f t="shared" si="39"/>
        <v>29</v>
      </c>
      <c r="J1222" s="38" t="str">
        <f t="shared" si="40"/>
        <v/>
      </c>
      <c r="K1222" s="9"/>
    </row>
    <row r="1223" spans="1:11" x14ac:dyDescent="0.3">
      <c r="A1223" s="9">
        <v>6004000007</v>
      </c>
      <c r="B1223" s="9" t="s">
        <v>115</v>
      </c>
      <c r="C1223" s="9"/>
      <c r="D1223" s="9" t="s">
        <v>118</v>
      </c>
      <c r="E1223" s="9" t="s">
        <v>47</v>
      </c>
      <c r="F1223" s="9"/>
      <c r="G1223" s="10">
        <v>43888</v>
      </c>
      <c r="H1223" s="10">
        <v>43910</v>
      </c>
      <c r="I1223" s="9">
        <f t="shared" si="39"/>
        <v>22</v>
      </c>
      <c r="J1223" s="38" t="str">
        <f t="shared" si="40"/>
        <v/>
      </c>
      <c r="K1223" s="9"/>
    </row>
    <row r="1224" spans="1:11" x14ac:dyDescent="0.3">
      <c r="A1224" s="9">
        <v>6004000008</v>
      </c>
      <c r="B1224" s="9" t="s">
        <v>115</v>
      </c>
      <c r="C1224" s="9"/>
      <c r="D1224" s="9" t="s">
        <v>118</v>
      </c>
      <c r="E1224" s="9" t="s">
        <v>47</v>
      </c>
      <c r="F1224" s="9"/>
      <c r="G1224" s="10">
        <v>43888</v>
      </c>
      <c r="H1224" s="10">
        <v>43919</v>
      </c>
      <c r="I1224" s="9">
        <f t="shared" si="39"/>
        <v>31</v>
      </c>
      <c r="J1224" s="38" t="str">
        <f t="shared" si="40"/>
        <v/>
      </c>
      <c r="K1224" s="9"/>
    </row>
    <row r="1225" spans="1:11" x14ac:dyDescent="0.3">
      <c r="A1225" s="9">
        <v>6004000009</v>
      </c>
      <c r="B1225" s="9" t="s">
        <v>116</v>
      </c>
      <c r="C1225" s="9"/>
      <c r="D1225" s="9" t="s">
        <v>118</v>
      </c>
      <c r="E1225" s="9" t="s">
        <v>47</v>
      </c>
      <c r="F1225" s="9"/>
      <c r="G1225" s="10">
        <v>43888</v>
      </c>
      <c r="H1225" s="10">
        <v>43907</v>
      </c>
      <c r="I1225" s="9">
        <f t="shared" si="39"/>
        <v>19</v>
      </c>
      <c r="J1225" s="38" t="str">
        <f t="shared" si="40"/>
        <v/>
      </c>
      <c r="K1225" s="9"/>
    </row>
    <row r="1226" spans="1:11" x14ac:dyDescent="0.3">
      <c r="A1226" s="9">
        <v>6004000010</v>
      </c>
      <c r="B1226" s="9" t="s">
        <v>115</v>
      </c>
      <c r="C1226" s="9"/>
      <c r="D1226" s="9" t="s">
        <v>118</v>
      </c>
      <c r="E1226" s="9" t="s">
        <v>47</v>
      </c>
      <c r="F1226" s="9"/>
      <c r="G1226" s="10">
        <v>43887</v>
      </c>
      <c r="H1226" s="10">
        <v>43916</v>
      </c>
      <c r="I1226" s="9">
        <f t="shared" si="39"/>
        <v>29</v>
      </c>
      <c r="J1226" s="38" t="str">
        <f t="shared" si="40"/>
        <v/>
      </c>
      <c r="K1226" s="9"/>
    </row>
    <row r="1227" spans="1:11" x14ac:dyDescent="0.3">
      <c r="A1227" s="9">
        <v>6004000011</v>
      </c>
      <c r="B1227" s="9" t="s">
        <v>115</v>
      </c>
      <c r="C1227" s="9"/>
      <c r="D1227" s="9" t="s">
        <v>118</v>
      </c>
      <c r="E1227" s="9" t="s">
        <v>47</v>
      </c>
      <c r="F1227" s="9"/>
      <c r="G1227" s="10">
        <v>43889</v>
      </c>
      <c r="H1227" s="10">
        <v>43912</v>
      </c>
      <c r="I1227" s="9">
        <f t="shared" si="39"/>
        <v>23</v>
      </c>
      <c r="J1227" s="38" t="str">
        <f t="shared" si="40"/>
        <v/>
      </c>
      <c r="K1227" s="9"/>
    </row>
    <row r="1228" spans="1:11" x14ac:dyDescent="0.3">
      <c r="A1228" s="9">
        <v>6004000012</v>
      </c>
      <c r="B1228" s="9" t="s">
        <v>116</v>
      </c>
      <c r="C1228" s="9"/>
      <c r="D1228" s="9" t="s">
        <v>118</v>
      </c>
      <c r="E1228" s="9" t="s">
        <v>47</v>
      </c>
      <c r="F1228" s="9"/>
      <c r="G1228" s="10">
        <v>43890</v>
      </c>
      <c r="H1228" s="10">
        <v>43910</v>
      </c>
      <c r="I1228" s="9">
        <f t="shared" si="39"/>
        <v>20</v>
      </c>
      <c r="J1228" s="38" t="str">
        <f t="shared" si="40"/>
        <v/>
      </c>
      <c r="K1228" s="9"/>
    </row>
    <row r="1229" spans="1:11" x14ac:dyDescent="0.3">
      <c r="A1229" s="9">
        <v>6004000013</v>
      </c>
      <c r="B1229" s="9" t="s">
        <v>116</v>
      </c>
      <c r="C1229" s="9"/>
      <c r="D1229" s="9" t="s">
        <v>118</v>
      </c>
      <c r="E1229" s="9" t="s">
        <v>47</v>
      </c>
      <c r="F1229" s="9"/>
      <c r="G1229" s="10">
        <v>43890</v>
      </c>
      <c r="H1229" s="10">
        <v>43912</v>
      </c>
      <c r="I1229" s="9">
        <f t="shared" si="39"/>
        <v>22</v>
      </c>
      <c r="J1229" s="38" t="str">
        <f t="shared" si="40"/>
        <v/>
      </c>
      <c r="K1229" s="9"/>
    </row>
    <row r="1230" spans="1:11" x14ac:dyDescent="0.3">
      <c r="A1230" s="9">
        <v>6004000014</v>
      </c>
      <c r="B1230" s="9" t="s">
        <v>115</v>
      </c>
      <c r="C1230" s="9"/>
      <c r="D1230" s="9" t="s">
        <v>118</v>
      </c>
      <c r="E1230" s="9" t="s">
        <v>47</v>
      </c>
      <c r="F1230" s="9"/>
      <c r="G1230" s="10">
        <v>43890</v>
      </c>
      <c r="H1230" s="10">
        <v>43935</v>
      </c>
      <c r="I1230" s="9">
        <f t="shared" si="39"/>
        <v>45</v>
      </c>
      <c r="J1230" s="38" t="str">
        <f t="shared" si="40"/>
        <v/>
      </c>
      <c r="K1230" s="9"/>
    </row>
    <row r="1231" spans="1:11" x14ac:dyDescent="0.3">
      <c r="A1231" s="9">
        <v>6004000015</v>
      </c>
      <c r="B1231" s="9" t="s">
        <v>115</v>
      </c>
      <c r="C1231" s="9"/>
      <c r="D1231" s="9" t="s">
        <v>118</v>
      </c>
      <c r="E1231" s="9" t="s">
        <v>47</v>
      </c>
      <c r="F1231" s="9"/>
      <c r="G1231" s="10">
        <v>43890</v>
      </c>
      <c r="H1231" s="10">
        <v>43915</v>
      </c>
      <c r="I1231" s="9">
        <f t="shared" si="39"/>
        <v>25</v>
      </c>
      <c r="J1231" s="38" t="str">
        <f t="shared" si="40"/>
        <v/>
      </c>
      <c r="K1231" s="9"/>
    </row>
    <row r="1232" spans="1:11" x14ac:dyDescent="0.3">
      <c r="A1232" s="9">
        <v>6004000016</v>
      </c>
      <c r="B1232" s="9" t="s">
        <v>116</v>
      </c>
      <c r="C1232" s="9"/>
      <c r="D1232" s="9" t="s">
        <v>118</v>
      </c>
      <c r="E1232" s="9" t="s">
        <v>47</v>
      </c>
      <c r="F1232" s="9"/>
      <c r="G1232" s="10">
        <v>43890</v>
      </c>
      <c r="H1232" s="10">
        <v>43915</v>
      </c>
      <c r="I1232" s="9">
        <f t="shared" si="39"/>
        <v>25</v>
      </c>
      <c r="J1232" s="38" t="str">
        <f t="shared" si="40"/>
        <v/>
      </c>
      <c r="K1232" s="9"/>
    </row>
    <row r="1233" spans="1:11" x14ac:dyDescent="0.3">
      <c r="A1233" s="9">
        <v>6004000017</v>
      </c>
      <c r="B1233" s="9" t="s">
        <v>116</v>
      </c>
      <c r="C1233" s="9"/>
      <c r="D1233" s="9" t="s">
        <v>118</v>
      </c>
      <c r="E1233" s="9" t="s">
        <v>47</v>
      </c>
      <c r="F1233" s="9"/>
      <c r="G1233" s="10">
        <v>43890</v>
      </c>
      <c r="H1233" s="10">
        <v>43903</v>
      </c>
      <c r="I1233" s="9">
        <f t="shared" si="39"/>
        <v>13</v>
      </c>
      <c r="J1233" s="38" t="str">
        <f t="shared" si="40"/>
        <v/>
      </c>
      <c r="K1233" s="9"/>
    </row>
    <row r="1234" spans="1:11" x14ac:dyDescent="0.3">
      <c r="A1234" s="9">
        <v>6004000018</v>
      </c>
      <c r="B1234" s="9" t="s">
        <v>116</v>
      </c>
      <c r="C1234" s="9"/>
      <c r="D1234" s="9" t="s">
        <v>118</v>
      </c>
      <c r="E1234" s="9" t="s">
        <v>47</v>
      </c>
      <c r="F1234" s="9"/>
      <c r="G1234" s="10">
        <v>43890</v>
      </c>
      <c r="H1234" s="10">
        <v>43918</v>
      </c>
      <c r="I1234" s="9">
        <f t="shared" si="39"/>
        <v>28</v>
      </c>
      <c r="J1234" s="38" t="str">
        <f t="shared" si="40"/>
        <v/>
      </c>
      <c r="K1234" s="9"/>
    </row>
    <row r="1235" spans="1:11" x14ac:dyDescent="0.3">
      <c r="A1235" s="9">
        <v>6004000019</v>
      </c>
      <c r="B1235" s="9" t="s">
        <v>115</v>
      </c>
      <c r="C1235" s="9"/>
      <c r="D1235" s="9" t="s">
        <v>118</v>
      </c>
      <c r="E1235" s="9" t="s">
        <v>47</v>
      </c>
      <c r="F1235" s="9"/>
      <c r="G1235" s="10">
        <v>43890</v>
      </c>
      <c r="H1235" s="10">
        <v>43920</v>
      </c>
      <c r="I1235" s="9">
        <f t="shared" si="39"/>
        <v>30</v>
      </c>
      <c r="J1235" s="38" t="str">
        <f t="shared" si="40"/>
        <v/>
      </c>
      <c r="K1235" s="9"/>
    </row>
    <row r="1236" spans="1:11" x14ac:dyDescent="0.3">
      <c r="A1236" s="9">
        <v>6004000020</v>
      </c>
      <c r="B1236" s="9" t="s">
        <v>116</v>
      </c>
      <c r="C1236" s="9"/>
      <c r="D1236" s="9" t="s">
        <v>118</v>
      </c>
      <c r="E1236" s="9" t="s">
        <v>47</v>
      </c>
      <c r="F1236" s="9"/>
      <c r="G1236" s="10">
        <v>43890</v>
      </c>
      <c r="H1236" s="10">
        <v>43912</v>
      </c>
      <c r="I1236" s="9">
        <f t="shared" si="39"/>
        <v>22</v>
      </c>
      <c r="J1236" s="38" t="str">
        <f t="shared" si="40"/>
        <v/>
      </c>
      <c r="K1236" s="9"/>
    </row>
    <row r="1237" spans="1:11" x14ac:dyDescent="0.3">
      <c r="A1237" s="9">
        <v>6004000021</v>
      </c>
      <c r="B1237" s="9" t="s">
        <v>115</v>
      </c>
      <c r="C1237" s="9"/>
      <c r="D1237" s="9" t="s">
        <v>118</v>
      </c>
      <c r="E1237" s="9" t="s">
        <v>47</v>
      </c>
      <c r="F1237" s="9"/>
      <c r="G1237" s="10">
        <v>43891</v>
      </c>
      <c r="H1237" s="10">
        <v>43913</v>
      </c>
      <c r="I1237" s="9">
        <f t="shared" si="39"/>
        <v>22</v>
      </c>
      <c r="J1237" s="38" t="str">
        <f t="shared" si="40"/>
        <v/>
      </c>
      <c r="K1237" s="9"/>
    </row>
    <row r="1238" spans="1:11" x14ac:dyDescent="0.3">
      <c r="A1238" s="9">
        <v>6004000022</v>
      </c>
      <c r="B1238" s="9" t="s">
        <v>116</v>
      </c>
      <c r="C1238" s="9"/>
      <c r="D1238" s="9" t="s">
        <v>118</v>
      </c>
      <c r="E1238" s="9" t="s">
        <v>47</v>
      </c>
      <c r="F1238" s="9"/>
      <c r="G1238" s="10">
        <v>43891</v>
      </c>
      <c r="H1238" s="10">
        <v>43912</v>
      </c>
      <c r="I1238" s="9">
        <f t="shared" si="39"/>
        <v>21</v>
      </c>
      <c r="J1238" s="38" t="str">
        <f t="shared" si="40"/>
        <v/>
      </c>
      <c r="K1238" s="9"/>
    </row>
    <row r="1239" spans="1:11" x14ac:dyDescent="0.3">
      <c r="A1239" s="9">
        <v>6004000023</v>
      </c>
      <c r="B1239" s="9" t="s">
        <v>115</v>
      </c>
      <c r="C1239" s="9"/>
      <c r="D1239" s="9" t="s">
        <v>118</v>
      </c>
      <c r="E1239" s="9" t="s">
        <v>47</v>
      </c>
      <c r="F1239" s="9"/>
      <c r="G1239" s="10">
        <v>43891</v>
      </c>
      <c r="H1239" s="10">
        <v>43906</v>
      </c>
      <c r="I1239" s="9">
        <f t="shared" si="39"/>
        <v>15</v>
      </c>
      <c r="J1239" s="38" t="str">
        <f t="shared" si="40"/>
        <v/>
      </c>
      <c r="K1239" s="9"/>
    </row>
    <row r="1240" spans="1:11" x14ac:dyDescent="0.3">
      <c r="A1240" s="9">
        <v>6004000024</v>
      </c>
      <c r="B1240" s="9" t="s">
        <v>115</v>
      </c>
      <c r="C1240" s="9"/>
      <c r="D1240" s="9" t="s">
        <v>118</v>
      </c>
      <c r="E1240" s="9" t="s">
        <v>47</v>
      </c>
      <c r="F1240" s="9"/>
      <c r="G1240" s="10">
        <v>43891</v>
      </c>
      <c r="H1240" s="10">
        <v>43913</v>
      </c>
      <c r="I1240" s="9">
        <f t="shared" si="39"/>
        <v>22</v>
      </c>
      <c r="J1240" s="38" t="str">
        <f t="shared" si="40"/>
        <v/>
      </c>
      <c r="K1240" s="9"/>
    </row>
    <row r="1241" spans="1:11" x14ac:dyDescent="0.3">
      <c r="A1241" s="9">
        <v>6004000025</v>
      </c>
      <c r="B1241" s="9" t="s">
        <v>115</v>
      </c>
      <c r="C1241" s="9"/>
      <c r="D1241" s="9" t="s">
        <v>118</v>
      </c>
      <c r="E1241" s="9" t="s">
        <v>47</v>
      </c>
      <c r="F1241" s="9"/>
      <c r="G1241" s="10">
        <v>43891</v>
      </c>
      <c r="H1241" s="10">
        <v>43915</v>
      </c>
      <c r="I1241" s="9">
        <f t="shared" si="39"/>
        <v>24</v>
      </c>
      <c r="J1241" s="38" t="str">
        <f t="shared" si="40"/>
        <v/>
      </c>
      <c r="K1241" s="9"/>
    </row>
    <row r="1242" spans="1:11" x14ac:dyDescent="0.3">
      <c r="A1242" s="9">
        <v>6004000026</v>
      </c>
      <c r="B1242" s="9" t="s">
        <v>116</v>
      </c>
      <c r="C1242" s="9"/>
      <c r="D1242" s="9" t="s">
        <v>118</v>
      </c>
      <c r="E1242" s="9" t="s">
        <v>47</v>
      </c>
      <c r="F1242" s="9"/>
      <c r="G1242" s="10">
        <v>43891</v>
      </c>
      <c r="H1242" s="10">
        <v>43908</v>
      </c>
      <c r="I1242" s="9">
        <f t="shared" si="39"/>
        <v>17</v>
      </c>
      <c r="J1242" s="38" t="str">
        <f t="shared" si="40"/>
        <v/>
      </c>
      <c r="K1242" s="9"/>
    </row>
    <row r="1243" spans="1:11" x14ac:dyDescent="0.3">
      <c r="A1243" s="9">
        <v>6004000027</v>
      </c>
      <c r="B1243" s="9" t="s">
        <v>115</v>
      </c>
      <c r="C1243" s="9"/>
      <c r="D1243" s="9" t="s">
        <v>118</v>
      </c>
      <c r="E1243" s="9" t="s">
        <v>47</v>
      </c>
      <c r="F1243" s="9"/>
      <c r="G1243" s="10">
        <v>43892</v>
      </c>
      <c r="H1243" s="10">
        <v>43903</v>
      </c>
      <c r="I1243" s="9">
        <f t="shared" si="39"/>
        <v>11</v>
      </c>
      <c r="J1243" s="38" t="str">
        <f t="shared" si="40"/>
        <v/>
      </c>
      <c r="K1243" s="9"/>
    </row>
    <row r="1244" spans="1:11" x14ac:dyDescent="0.3">
      <c r="A1244" s="9">
        <v>6004000028</v>
      </c>
      <c r="B1244" s="9" t="s">
        <v>115</v>
      </c>
      <c r="C1244" s="9"/>
      <c r="D1244" s="9" t="s">
        <v>118</v>
      </c>
      <c r="E1244" s="9" t="s">
        <v>47</v>
      </c>
      <c r="F1244" s="9"/>
      <c r="G1244" s="10">
        <v>43892</v>
      </c>
      <c r="H1244" s="10">
        <v>43907</v>
      </c>
      <c r="I1244" s="9">
        <f t="shared" si="39"/>
        <v>15</v>
      </c>
      <c r="J1244" s="38" t="str">
        <f t="shared" si="40"/>
        <v/>
      </c>
      <c r="K1244" s="9"/>
    </row>
    <row r="1245" spans="1:11" x14ac:dyDescent="0.3">
      <c r="A1245" s="9">
        <v>6004000029</v>
      </c>
      <c r="B1245" s="9" t="s">
        <v>116</v>
      </c>
      <c r="C1245" s="9"/>
      <c r="D1245" s="9" t="s">
        <v>118</v>
      </c>
      <c r="E1245" s="9" t="s">
        <v>47</v>
      </c>
      <c r="F1245" s="9"/>
      <c r="G1245" s="10">
        <v>43892</v>
      </c>
      <c r="H1245" s="10">
        <v>43928</v>
      </c>
      <c r="I1245" s="9">
        <f t="shared" si="39"/>
        <v>36</v>
      </c>
      <c r="J1245" s="38" t="str">
        <f t="shared" si="40"/>
        <v/>
      </c>
      <c r="K1245" s="9"/>
    </row>
    <row r="1246" spans="1:11" x14ac:dyDescent="0.3">
      <c r="A1246" s="9">
        <v>6004000030</v>
      </c>
      <c r="B1246" s="9" t="s">
        <v>115</v>
      </c>
      <c r="C1246" s="9"/>
      <c r="D1246" s="9" t="s">
        <v>118</v>
      </c>
      <c r="E1246" s="9" t="s">
        <v>47</v>
      </c>
      <c r="F1246" s="9"/>
      <c r="G1246" s="10">
        <v>43892</v>
      </c>
      <c r="H1246" s="10">
        <v>43924</v>
      </c>
      <c r="I1246" s="9">
        <f t="shared" si="39"/>
        <v>32</v>
      </c>
      <c r="J1246" s="38" t="str">
        <f t="shared" si="40"/>
        <v/>
      </c>
      <c r="K1246" s="9"/>
    </row>
    <row r="1247" spans="1:11" x14ac:dyDescent="0.3">
      <c r="A1247" s="9">
        <v>6004000031</v>
      </c>
      <c r="B1247" s="9" t="s">
        <v>116</v>
      </c>
      <c r="C1247" s="9"/>
      <c r="D1247" s="9" t="s">
        <v>118</v>
      </c>
      <c r="E1247" s="9" t="s">
        <v>47</v>
      </c>
      <c r="F1247" s="9"/>
      <c r="G1247" s="10">
        <v>43892</v>
      </c>
      <c r="H1247" s="10">
        <v>43908</v>
      </c>
      <c r="I1247" s="9">
        <f t="shared" si="39"/>
        <v>16</v>
      </c>
      <c r="J1247" s="38" t="str">
        <f t="shared" si="40"/>
        <v/>
      </c>
      <c r="K1247" s="9"/>
    </row>
    <row r="1248" spans="1:11" x14ac:dyDescent="0.3">
      <c r="A1248" s="9">
        <v>6004000032</v>
      </c>
      <c r="B1248" s="9" t="s">
        <v>115</v>
      </c>
      <c r="C1248" s="9"/>
      <c r="D1248" s="9" t="s">
        <v>118</v>
      </c>
      <c r="E1248" s="9" t="s">
        <v>47</v>
      </c>
      <c r="F1248" s="9"/>
      <c r="G1248" s="10">
        <v>43892</v>
      </c>
      <c r="H1248" s="10">
        <v>43915</v>
      </c>
      <c r="I1248" s="9">
        <f t="shared" si="39"/>
        <v>23</v>
      </c>
      <c r="J1248" s="38" t="str">
        <f t="shared" si="40"/>
        <v/>
      </c>
      <c r="K1248" s="9"/>
    </row>
    <row r="1249" spans="1:11" x14ac:dyDescent="0.3">
      <c r="A1249" s="9">
        <v>6004000033</v>
      </c>
      <c r="B1249" s="9" t="s">
        <v>115</v>
      </c>
      <c r="C1249" s="9"/>
      <c r="D1249" s="9" t="s">
        <v>118</v>
      </c>
      <c r="E1249" s="9" t="s">
        <v>47</v>
      </c>
      <c r="F1249" s="9"/>
      <c r="G1249" s="10">
        <v>43893</v>
      </c>
      <c r="H1249" s="10">
        <v>43912</v>
      </c>
      <c r="I1249" s="9">
        <f t="shared" si="39"/>
        <v>19</v>
      </c>
      <c r="J1249" s="38" t="str">
        <f t="shared" si="40"/>
        <v/>
      </c>
      <c r="K1249" s="9"/>
    </row>
    <row r="1250" spans="1:11" x14ac:dyDescent="0.3">
      <c r="A1250" s="9">
        <v>6004000034</v>
      </c>
      <c r="B1250" s="9" t="s">
        <v>116</v>
      </c>
      <c r="C1250" s="9"/>
      <c r="D1250" s="9" t="s">
        <v>118</v>
      </c>
      <c r="E1250" s="9" t="s">
        <v>47</v>
      </c>
      <c r="F1250" s="9"/>
      <c r="G1250" s="10">
        <v>43893</v>
      </c>
      <c r="H1250" s="10">
        <v>43916</v>
      </c>
      <c r="I1250" s="9">
        <f t="shared" si="39"/>
        <v>23</v>
      </c>
      <c r="J1250" s="38" t="str">
        <f t="shared" si="40"/>
        <v/>
      </c>
      <c r="K1250" s="9"/>
    </row>
    <row r="1251" spans="1:11" x14ac:dyDescent="0.3">
      <c r="A1251" s="9">
        <v>6004000035</v>
      </c>
      <c r="B1251" s="9" t="s">
        <v>115</v>
      </c>
      <c r="C1251" s="9"/>
      <c r="D1251" s="9" t="s">
        <v>118</v>
      </c>
      <c r="E1251" s="9" t="s">
        <v>47</v>
      </c>
      <c r="F1251" s="9"/>
      <c r="G1251" s="10">
        <v>43893</v>
      </c>
      <c r="H1251" s="10">
        <v>43912</v>
      </c>
      <c r="I1251" s="9">
        <f t="shared" si="39"/>
        <v>19</v>
      </c>
      <c r="J1251" s="38" t="str">
        <f t="shared" si="40"/>
        <v/>
      </c>
      <c r="K1251" s="9"/>
    </row>
    <row r="1252" spans="1:11" x14ac:dyDescent="0.3">
      <c r="A1252" s="9">
        <v>6004000036</v>
      </c>
      <c r="B1252" s="9" t="s">
        <v>115</v>
      </c>
      <c r="C1252" s="9"/>
      <c r="D1252" s="9" t="s">
        <v>118</v>
      </c>
      <c r="E1252" s="9" t="s">
        <v>47</v>
      </c>
      <c r="F1252" s="9"/>
      <c r="G1252" s="10">
        <v>43893</v>
      </c>
      <c r="H1252" s="10">
        <v>43910</v>
      </c>
      <c r="I1252" s="9">
        <f t="shared" si="39"/>
        <v>17</v>
      </c>
      <c r="J1252" s="38" t="str">
        <f t="shared" si="40"/>
        <v/>
      </c>
      <c r="K1252" s="9"/>
    </row>
    <row r="1253" spans="1:11" x14ac:dyDescent="0.3">
      <c r="A1253" s="9">
        <v>6004000037</v>
      </c>
      <c r="B1253" s="9" t="s">
        <v>115</v>
      </c>
      <c r="C1253" s="9"/>
      <c r="D1253" s="9" t="s">
        <v>118</v>
      </c>
      <c r="E1253" s="9" t="s">
        <v>47</v>
      </c>
      <c r="F1253" s="9"/>
      <c r="G1253" s="10">
        <v>43893</v>
      </c>
      <c r="H1253" s="10">
        <v>43915</v>
      </c>
      <c r="I1253" s="9">
        <f t="shared" si="39"/>
        <v>22</v>
      </c>
      <c r="J1253" s="38" t="str">
        <f t="shared" si="40"/>
        <v/>
      </c>
      <c r="K1253" s="9"/>
    </row>
    <row r="1254" spans="1:11" x14ac:dyDescent="0.3">
      <c r="A1254" s="9">
        <v>6004000038</v>
      </c>
      <c r="B1254" s="9" t="s">
        <v>115</v>
      </c>
      <c r="C1254" s="9"/>
      <c r="D1254" s="9" t="s">
        <v>118</v>
      </c>
      <c r="E1254" s="9" t="s">
        <v>47</v>
      </c>
      <c r="F1254" s="9"/>
      <c r="G1254" s="10">
        <v>43893</v>
      </c>
      <c r="H1254" s="10">
        <v>43915</v>
      </c>
      <c r="I1254" s="9">
        <f t="shared" si="39"/>
        <v>22</v>
      </c>
      <c r="J1254" s="38" t="str">
        <f t="shared" si="40"/>
        <v/>
      </c>
      <c r="K1254" s="9"/>
    </row>
    <row r="1255" spans="1:11" x14ac:dyDescent="0.3">
      <c r="A1255" s="9">
        <v>6004000039</v>
      </c>
      <c r="B1255" s="9" t="s">
        <v>115</v>
      </c>
      <c r="C1255" s="9"/>
      <c r="D1255" s="9" t="s">
        <v>118</v>
      </c>
      <c r="E1255" s="9" t="s">
        <v>47</v>
      </c>
      <c r="F1255" s="9"/>
      <c r="G1255" s="10">
        <v>43893</v>
      </c>
      <c r="H1255" s="10">
        <v>43912</v>
      </c>
      <c r="I1255" s="9">
        <f t="shared" si="39"/>
        <v>19</v>
      </c>
      <c r="J1255" s="38" t="str">
        <f t="shared" si="40"/>
        <v/>
      </c>
      <c r="K1255" s="9"/>
    </row>
    <row r="1256" spans="1:11" x14ac:dyDescent="0.3">
      <c r="A1256" s="9">
        <v>6004000040</v>
      </c>
      <c r="B1256" s="9" t="s">
        <v>115</v>
      </c>
      <c r="C1256" s="9"/>
      <c r="D1256" s="9" t="s">
        <v>118</v>
      </c>
      <c r="E1256" s="9" t="s">
        <v>47</v>
      </c>
      <c r="F1256" s="9"/>
      <c r="G1256" s="10">
        <v>43893</v>
      </c>
      <c r="H1256" s="10">
        <v>43919</v>
      </c>
      <c r="I1256" s="9">
        <f t="shared" si="39"/>
        <v>26</v>
      </c>
      <c r="J1256" s="38" t="str">
        <f t="shared" si="40"/>
        <v/>
      </c>
      <c r="K1256" s="9"/>
    </row>
    <row r="1257" spans="1:11" x14ac:dyDescent="0.3">
      <c r="A1257" s="9">
        <v>6004000041</v>
      </c>
      <c r="B1257" s="9" t="s">
        <v>115</v>
      </c>
      <c r="C1257" s="9"/>
      <c r="D1257" s="9" t="s">
        <v>118</v>
      </c>
      <c r="E1257" s="9" t="s">
        <v>47</v>
      </c>
      <c r="F1257" s="9"/>
      <c r="G1257" s="10">
        <v>43893</v>
      </c>
      <c r="H1257" s="10">
        <v>43924</v>
      </c>
      <c r="I1257" s="9">
        <f t="shared" si="39"/>
        <v>31</v>
      </c>
      <c r="J1257" s="38" t="str">
        <f t="shared" si="40"/>
        <v/>
      </c>
      <c r="K1257" s="9"/>
    </row>
    <row r="1258" spans="1:11" x14ac:dyDescent="0.3">
      <c r="A1258" s="9">
        <v>6004000042</v>
      </c>
      <c r="B1258" s="9" t="s">
        <v>115</v>
      </c>
      <c r="C1258" s="9"/>
      <c r="D1258" s="9" t="s">
        <v>118</v>
      </c>
      <c r="E1258" s="9" t="s">
        <v>47</v>
      </c>
      <c r="F1258" s="9"/>
      <c r="G1258" s="10">
        <v>43893</v>
      </c>
      <c r="H1258" s="10">
        <v>43910</v>
      </c>
      <c r="I1258" s="9">
        <f t="shared" si="39"/>
        <v>17</v>
      </c>
      <c r="J1258" s="38" t="str">
        <f t="shared" si="40"/>
        <v/>
      </c>
      <c r="K1258" s="9"/>
    </row>
    <row r="1259" spans="1:11" x14ac:dyDescent="0.3">
      <c r="A1259" s="9">
        <v>6004000043</v>
      </c>
      <c r="B1259" s="9" t="s">
        <v>116</v>
      </c>
      <c r="C1259" s="9"/>
      <c r="D1259" s="9" t="s">
        <v>118</v>
      </c>
      <c r="E1259" s="9" t="s">
        <v>47</v>
      </c>
      <c r="F1259" s="9"/>
      <c r="G1259" s="10">
        <v>43893</v>
      </c>
      <c r="H1259" s="10">
        <v>43924</v>
      </c>
      <c r="I1259" s="9">
        <f t="shared" si="39"/>
        <v>31</v>
      </c>
      <c r="J1259" s="38" t="str">
        <f t="shared" si="40"/>
        <v/>
      </c>
      <c r="K1259" s="9"/>
    </row>
    <row r="1260" spans="1:11" x14ac:dyDescent="0.3">
      <c r="A1260" s="9">
        <v>6004000044</v>
      </c>
      <c r="B1260" s="9" t="s">
        <v>116</v>
      </c>
      <c r="C1260" s="9"/>
      <c r="D1260" s="9" t="s">
        <v>118</v>
      </c>
      <c r="E1260" s="9" t="s">
        <v>47</v>
      </c>
      <c r="F1260" s="9"/>
      <c r="G1260" s="10">
        <v>43894</v>
      </c>
      <c r="H1260" s="10">
        <v>43924</v>
      </c>
      <c r="I1260" s="9">
        <f t="shared" si="39"/>
        <v>30</v>
      </c>
      <c r="J1260" s="38" t="str">
        <f t="shared" si="40"/>
        <v/>
      </c>
      <c r="K1260" s="9"/>
    </row>
    <row r="1261" spans="1:11" x14ac:dyDescent="0.3">
      <c r="A1261" s="9">
        <v>6004000045</v>
      </c>
      <c r="B1261" s="9" t="s">
        <v>116</v>
      </c>
      <c r="C1261" s="9"/>
      <c r="D1261" s="9" t="s">
        <v>118</v>
      </c>
      <c r="E1261" s="9" t="s">
        <v>47</v>
      </c>
      <c r="F1261" s="9"/>
      <c r="G1261" s="10">
        <v>43894</v>
      </c>
      <c r="H1261" s="10">
        <v>43924</v>
      </c>
      <c r="I1261" s="9">
        <f t="shared" si="39"/>
        <v>30</v>
      </c>
      <c r="J1261" s="38" t="str">
        <f t="shared" si="40"/>
        <v/>
      </c>
      <c r="K1261" s="9"/>
    </row>
    <row r="1262" spans="1:11" x14ac:dyDescent="0.3">
      <c r="A1262" s="9">
        <v>6004000046</v>
      </c>
      <c r="B1262" s="9" t="s">
        <v>115</v>
      </c>
      <c r="C1262" s="9"/>
      <c r="D1262" s="9" t="s">
        <v>118</v>
      </c>
      <c r="E1262" s="9" t="s">
        <v>47</v>
      </c>
      <c r="F1262" s="9"/>
      <c r="G1262" s="10">
        <v>43894</v>
      </c>
      <c r="H1262" s="10">
        <v>43924</v>
      </c>
      <c r="I1262" s="9">
        <f t="shared" si="39"/>
        <v>30</v>
      </c>
      <c r="J1262" s="38" t="str">
        <f t="shared" si="40"/>
        <v/>
      </c>
      <c r="K1262" s="9"/>
    </row>
    <row r="1263" spans="1:11" x14ac:dyDescent="0.3">
      <c r="A1263" s="9">
        <v>6004000047</v>
      </c>
      <c r="B1263" s="9" t="s">
        <v>116</v>
      </c>
      <c r="C1263" s="9"/>
      <c r="D1263" s="9" t="s">
        <v>118</v>
      </c>
      <c r="E1263" s="9" t="s">
        <v>47</v>
      </c>
      <c r="F1263" s="9"/>
      <c r="G1263" s="10">
        <v>43894</v>
      </c>
      <c r="H1263" s="10">
        <v>43929</v>
      </c>
      <c r="I1263" s="9">
        <f t="shared" si="39"/>
        <v>35</v>
      </c>
      <c r="J1263" s="38" t="str">
        <f t="shared" si="40"/>
        <v/>
      </c>
      <c r="K1263" s="9"/>
    </row>
    <row r="1264" spans="1:11" x14ac:dyDescent="0.3">
      <c r="A1264" s="9">
        <v>6004000048</v>
      </c>
      <c r="B1264" s="9" t="s">
        <v>115</v>
      </c>
      <c r="C1264" s="9"/>
      <c r="D1264" s="9" t="s">
        <v>118</v>
      </c>
      <c r="E1264" s="9" t="s">
        <v>47</v>
      </c>
      <c r="F1264" s="9"/>
      <c r="G1264" s="10">
        <v>43894</v>
      </c>
      <c r="H1264" s="10">
        <v>43924</v>
      </c>
      <c r="I1264" s="9">
        <f t="shared" si="39"/>
        <v>30</v>
      </c>
      <c r="J1264" s="38" t="str">
        <f t="shared" si="40"/>
        <v/>
      </c>
      <c r="K1264" s="9"/>
    </row>
    <row r="1265" spans="1:11" x14ac:dyDescent="0.3">
      <c r="A1265" s="9">
        <v>6004000049</v>
      </c>
      <c r="B1265" s="9" t="s">
        <v>116</v>
      </c>
      <c r="C1265" s="9"/>
      <c r="D1265" s="9" t="s">
        <v>118</v>
      </c>
      <c r="E1265" s="9" t="s">
        <v>47</v>
      </c>
      <c r="F1265" s="9"/>
      <c r="G1265" s="10">
        <v>43895</v>
      </c>
      <c r="H1265" s="10">
        <v>43941</v>
      </c>
      <c r="I1265" s="9">
        <f t="shared" si="39"/>
        <v>46</v>
      </c>
      <c r="J1265" s="38" t="str">
        <f t="shared" si="40"/>
        <v/>
      </c>
      <c r="K1265" s="9"/>
    </row>
    <row r="1266" spans="1:11" x14ac:dyDescent="0.3">
      <c r="A1266" s="9">
        <v>6004000050</v>
      </c>
      <c r="B1266" s="9" t="s">
        <v>115</v>
      </c>
      <c r="C1266" s="9"/>
      <c r="D1266" s="9" t="s">
        <v>118</v>
      </c>
      <c r="E1266" s="9" t="s">
        <v>47</v>
      </c>
      <c r="F1266" s="9"/>
      <c r="G1266" s="10">
        <v>43892</v>
      </c>
      <c r="H1266" s="10">
        <v>43924</v>
      </c>
      <c r="I1266" s="9">
        <f t="shared" si="39"/>
        <v>32</v>
      </c>
      <c r="J1266" s="38" t="str">
        <f t="shared" si="40"/>
        <v/>
      </c>
      <c r="K1266" s="9"/>
    </row>
    <row r="1267" spans="1:11" x14ac:dyDescent="0.3">
      <c r="A1267" s="9">
        <v>6004000051</v>
      </c>
      <c r="B1267" s="9" t="s">
        <v>115</v>
      </c>
      <c r="C1267" s="9"/>
      <c r="D1267" s="9" t="s">
        <v>118</v>
      </c>
      <c r="E1267" s="9" t="s">
        <v>47</v>
      </c>
      <c r="F1267" s="9"/>
      <c r="G1267" s="10">
        <v>43896</v>
      </c>
      <c r="H1267" s="10">
        <v>43929</v>
      </c>
      <c r="I1267" s="9">
        <f t="shared" si="39"/>
        <v>33</v>
      </c>
      <c r="J1267" s="38" t="str">
        <f t="shared" si="40"/>
        <v/>
      </c>
      <c r="K1267" s="9"/>
    </row>
    <row r="1268" spans="1:11" x14ac:dyDescent="0.3">
      <c r="A1268" s="9">
        <v>6004000052</v>
      </c>
      <c r="B1268" s="9" t="s">
        <v>115</v>
      </c>
      <c r="C1268" s="9"/>
      <c r="D1268" s="9" t="s">
        <v>118</v>
      </c>
      <c r="E1268" s="9" t="s">
        <v>47</v>
      </c>
      <c r="F1268" s="9"/>
      <c r="G1268" s="10">
        <v>43892</v>
      </c>
      <c r="H1268" s="10">
        <v>43915</v>
      </c>
      <c r="I1268" s="9">
        <f t="shared" si="39"/>
        <v>23</v>
      </c>
      <c r="J1268" s="38" t="str">
        <f t="shared" si="40"/>
        <v/>
      </c>
      <c r="K1268" s="9"/>
    </row>
    <row r="1269" spans="1:11" x14ac:dyDescent="0.3">
      <c r="A1269" s="9">
        <v>6004000053</v>
      </c>
      <c r="B1269" s="9" t="s">
        <v>115</v>
      </c>
      <c r="C1269" s="9"/>
      <c r="D1269" s="9" t="s">
        <v>118</v>
      </c>
      <c r="E1269" s="9" t="s">
        <v>47</v>
      </c>
      <c r="F1269" s="9"/>
      <c r="G1269" s="10">
        <v>43899</v>
      </c>
      <c r="H1269" s="10">
        <v>43929</v>
      </c>
      <c r="I1269" s="9">
        <f t="shared" si="39"/>
        <v>30</v>
      </c>
      <c r="J1269" s="38" t="str">
        <f t="shared" si="40"/>
        <v/>
      </c>
      <c r="K1269" s="9"/>
    </row>
    <row r="1270" spans="1:11" x14ac:dyDescent="0.3">
      <c r="A1270" s="9">
        <v>6004000054</v>
      </c>
      <c r="B1270" s="9" t="s">
        <v>115</v>
      </c>
      <c r="C1270" s="9"/>
      <c r="D1270" s="9" t="s">
        <v>118</v>
      </c>
      <c r="E1270" s="9" t="s">
        <v>47</v>
      </c>
      <c r="F1270" s="9"/>
      <c r="G1270" s="10">
        <v>43901</v>
      </c>
      <c r="H1270" s="10">
        <v>43912</v>
      </c>
      <c r="I1270" s="9">
        <f t="shared" si="39"/>
        <v>11</v>
      </c>
      <c r="J1270" s="38" t="str">
        <f t="shared" si="40"/>
        <v/>
      </c>
      <c r="K1270" s="9"/>
    </row>
    <row r="1271" spans="1:11" x14ac:dyDescent="0.3">
      <c r="A1271" s="9">
        <v>6004000055</v>
      </c>
      <c r="B1271" s="9" t="s">
        <v>115</v>
      </c>
      <c r="C1271" s="9"/>
      <c r="D1271" s="9" t="s">
        <v>118</v>
      </c>
      <c r="E1271" s="9" t="s">
        <v>47</v>
      </c>
      <c r="F1271" s="9"/>
      <c r="G1271" s="10">
        <v>43901</v>
      </c>
      <c r="H1271" s="10">
        <v>43945</v>
      </c>
      <c r="I1271" s="9">
        <f t="shared" si="39"/>
        <v>44</v>
      </c>
      <c r="J1271" s="38" t="str">
        <f t="shared" si="40"/>
        <v/>
      </c>
      <c r="K1271" s="9"/>
    </row>
    <row r="1272" spans="1:11" x14ac:dyDescent="0.3">
      <c r="A1272" s="9">
        <v>6004000056</v>
      </c>
      <c r="B1272" s="9" t="s">
        <v>116</v>
      </c>
      <c r="C1272" s="9"/>
      <c r="D1272" s="9" t="s">
        <v>118</v>
      </c>
      <c r="E1272" s="9" t="s">
        <v>47</v>
      </c>
      <c r="F1272" s="9"/>
      <c r="G1272" s="10">
        <v>43901</v>
      </c>
      <c r="H1272" s="10">
        <v>43930</v>
      </c>
      <c r="I1272" s="9">
        <f t="shared" si="39"/>
        <v>29</v>
      </c>
      <c r="J1272" s="38" t="str">
        <f t="shared" si="40"/>
        <v/>
      </c>
      <c r="K1272" s="9"/>
    </row>
    <row r="1273" spans="1:11" x14ac:dyDescent="0.3">
      <c r="A1273" s="9">
        <v>6004000057</v>
      </c>
      <c r="B1273" s="9" t="s">
        <v>115</v>
      </c>
      <c r="C1273" s="9"/>
      <c r="D1273" s="9" t="s">
        <v>118</v>
      </c>
      <c r="E1273" s="9" t="s">
        <v>47</v>
      </c>
      <c r="F1273" s="9"/>
      <c r="G1273" s="10">
        <v>43903</v>
      </c>
      <c r="H1273" s="10">
        <v>43924</v>
      </c>
      <c r="I1273" s="9">
        <f t="shared" si="39"/>
        <v>21</v>
      </c>
      <c r="J1273" s="38" t="str">
        <f t="shared" si="40"/>
        <v/>
      </c>
      <c r="K1273" s="9"/>
    </row>
    <row r="1274" spans="1:11" x14ac:dyDescent="0.3">
      <c r="A1274" s="9">
        <v>6004000059</v>
      </c>
      <c r="B1274" s="9" t="s">
        <v>116</v>
      </c>
      <c r="C1274" s="9"/>
      <c r="D1274" s="9" t="s">
        <v>118</v>
      </c>
      <c r="E1274" s="9" t="s">
        <v>47</v>
      </c>
      <c r="F1274" s="9"/>
      <c r="G1274" s="10">
        <v>43906</v>
      </c>
      <c r="H1274" s="10">
        <v>43928</v>
      </c>
      <c r="I1274" s="9">
        <f t="shared" si="39"/>
        <v>22</v>
      </c>
      <c r="J1274" s="38" t="str">
        <f t="shared" si="40"/>
        <v/>
      </c>
      <c r="K1274" s="9"/>
    </row>
    <row r="1275" spans="1:11" x14ac:dyDescent="0.3">
      <c r="A1275" s="9">
        <v>6004000060</v>
      </c>
      <c r="B1275" s="9" t="s">
        <v>116</v>
      </c>
      <c r="C1275" s="9"/>
      <c r="D1275" s="9" t="s">
        <v>118</v>
      </c>
      <c r="E1275" s="9" t="s">
        <v>47</v>
      </c>
      <c r="F1275" s="9"/>
      <c r="G1275" s="10">
        <v>43909</v>
      </c>
      <c r="H1275" s="10">
        <v>43923</v>
      </c>
      <c r="I1275" s="9">
        <f t="shared" si="39"/>
        <v>14</v>
      </c>
      <c r="J1275" s="38" t="str">
        <f t="shared" si="40"/>
        <v/>
      </c>
      <c r="K1275" s="9"/>
    </row>
    <row r="1276" spans="1:11" x14ac:dyDescent="0.3">
      <c r="A1276" s="9">
        <v>6004000061</v>
      </c>
      <c r="B1276" s="9" t="s">
        <v>115</v>
      </c>
      <c r="C1276" s="9"/>
      <c r="D1276" s="9" t="s">
        <v>118</v>
      </c>
      <c r="E1276" s="9" t="s">
        <v>47</v>
      </c>
      <c r="F1276" s="9"/>
      <c r="G1276" s="10">
        <v>43914</v>
      </c>
      <c r="H1276" s="10">
        <v>43959</v>
      </c>
      <c r="I1276" s="9">
        <f t="shared" si="39"/>
        <v>45</v>
      </c>
      <c r="J1276" s="38" t="str">
        <f t="shared" si="40"/>
        <v/>
      </c>
      <c r="K1276" s="9"/>
    </row>
    <row r="1277" spans="1:11" x14ac:dyDescent="0.3">
      <c r="A1277" s="9">
        <v>6004000062</v>
      </c>
      <c r="B1277" s="9" t="s">
        <v>115</v>
      </c>
      <c r="C1277" s="9"/>
      <c r="D1277" s="9" t="s">
        <v>118</v>
      </c>
      <c r="E1277" s="9" t="s">
        <v>47</v>
      </c>
      <c r="F1277" s="9"/>
      <c r="G1277" s="10">
        <v>43915</v>
      </c>
      <c r="H1277" s="10">
        <v>43950</v>
      </c>
      <c r="I1277" s="9">
        <f t="shared" si="39"/>
        <v>35</v>
      </c>
      <c r="J1277" s="38" t="str">
        <f t="shared" si="40"/>
        <v/>
      </c>
      <c r="K1277" s="9"/>
    </row>
    <row r="1278" spans="1:11" x14ac:dyDescent="0.3">
      <c r="A1278" s="9">
        <v>6004000063</v>
      </c>
      <c r="B1278" s="9" t="s">
        <v>115</v>
      </c>
      <c r="C1278" s="9"/>
      <c r="D1278" s="9" t="s">
        <v>118</v>
      </c>
      <c r="E1278" s="9" t="s">
        <v>47</v>
      </c>
      <c r="F1278" s="9"/>
      <c r="G1278" s="10">
        <v>43917</v>
      </c>
      <c r="H1278" s="10">
        <v>43943</v>
      </c>
      <c r="I1278" s="9">
        <f t="shared" si="39"/>
        <v>26</v>
      </c>
      <c r="J1278" s="38" t="str">
        <f t="shared" si="40"/>
        <v/>
      </c>
      <c r="K1278" s="9"/>
    </row>
    <row r="1279" spans="1:11" x14ac:dyDescent="0.3">
      <c r="A1279" s="9">
        <v>6004000064</v>
      </c>
      <c r="B1279" s="9" t="s">
        <v>115</v>
      </c>
      <c r="C1279" s="9"/>
      <c r="D1279" s="9" t="s">
        <v>118</v>
      </c>
      <c r="E1279" s="9" t="s">
        <v>47</v>
      </c>
      <c r="F1279" s="9"/>
      <c r="G1279" s="10">
        <v>43918</v>
      </c>
      <c r="H1279" s="10">
        <v>43940</v>
      </c>
      <c r="I1279" s="9">
        <f t="shared" si="39"/>
        <v>22</v>
      </c>
      <c r="J1279" s="38" t="str">
        <f t="shared" si="40"/>
        <v/>
      </c>
      <c r="K1279" s="9"/>
    </row>
    <row r="1280" spans="1:11" x14ac:dyDescent="0.3">
      <c r="A1280" s="9">
        <v>6004000065</v>
      </c>
      <c r="B1280" s="9" t="s">
        <v>115</v>
      </c>
      <c r="C1280" s="9"/>
      <c r="D1280" s="9" t="s">
        <v>118</v>
      </c>
      <c r="E1280" s="9" t="s">
        <v>47</v>
      </c>
      <c r="F1280" s="9"/>
      <c r="G1280" s="10">
        <v>43922</v>
      </c>
      <c r="H1280" s="10">
        <v>43956</v>
      </c>
      <c r="I1280" s="9">
        <f t="shared" si="39"/>
        <v>34</v>
      </c>
      <c r="J1280" s="38" t="str">
        <f t="shared" si="40"/>
        <v/>
      </c>
      <c r="K1280" s="9"/>
    </row>
    <row r="1281" spans="1:11" x14ac:dyDescent="0.3">
      <c r="A1281" s="9">
        <v>6004000067</v>
      </c>
      <c r="B1281" s="9" t="s">
        <v>116</v>
      </c>
      <c r="C1281" s="9"/>
      <c r="D1281" s="9" t="s">
        <v>118</v>
      </c>
      <c r="E1281" s="9" t="s">
        <v>47</v>
      </c>
      <c r="F1281" s="9"/>
      <c r="G1281" s="10">
        <v>43917</v>
      </c>
      <c r="H1281" s="10">
        <v>43957</v>
      </c>
      <c r="I1281" s="9">
        <f t="shared" si="39"/>
        <v>40</v>
      </c>
      <c r="J1281" s="38" t="str">
        <f t="shared" si="40"/>
        <v/>
      </c>
      <c r="K1281" s="9"/>
    </row>
    <row r="1282" spans="1:11" x14ac:dyDescent="0.3">
      <c r="A1282" s="9">
        <v>6004000068</v>
      </c>
      <c r="B1282" s="9" t="s">
        <v>116</v>
      </c>
      <c r="C1282" s="9"/>
      <c r="D1282" s="9" t="s">
        <v>118</v>
      </c>
      <c r="E1282" s="9" t="s">
        <v>47</v>
      </c>
      <c r="F1282" s="9"/>
      <c r="G1282" s="10">
        <v>43928</v>
      </c>
      <c r="H1282" s="10">
        <v>43951</v>
      </c>
      <c r="I1282" s="9">
        <f t="shared" si="39"/>
        <v>23</v>
      </c>
      <c r="J1282" s="38" t="str">
        <f t="shared" si="40"/>
        <v/>
      </c>
      <c r="K1282" s="9"/>
    </row>
    <row r="1283" spans="1:11" x14ac:dyDescent="0.3">
      <c r="A1283" s="9">
        <v>6006000001</v>
      </c>
      <c r="B1283" s="9" t="s">
        <v>115</v>
      </c>
      <c r="C1283" s="9">
        <v>1980</v>
      </c>
      <c r="D1283" s="9" t="s">
        <v>118</v>
      </c>
      <c r="E1283" s="9" t="s">
        <v>47</v>
      </c>
      <c r="F1283" s="9"/>
      <c r="G1283" s="10">
        <v>43883</v>
      </c>
      <c r="H1283" s="10">
        <v>43925</v>
      </c>
      <c r="I1283" s="9">
        <f t="shared" ref="I1283:I1346" si="41">_xlfn.DAYS(H1283,G1283)</f>
        <v>42</v>
      </c>
      <c r="J1283" s="38">
        <f t="shared" ref="J1283:J1346" si="42">IF(C1283="","",_xlfn.NUMBERVALUE(2020-C1283))</f>
        <v>40</v>
      </c>
      <c r="K1283" s="9"/>
    </row>
    <row r="1284" spans="1:11" x14ac:dyDescent="0.3">
      <c r="A1284" s="9">
        <v>6006000002</v>
      </c>
      <c r="B1284" s="9" t="s">
        <v>115</v>
      </c>
      <c r="C1284" s="9">
        <v>1979</v>
      </c>
      <c r="D1284" s="9" t="s">
        <v>118</v>
      </c>
      <c r="E1284" s="9" t="s">
        <v>47</v>
      </c>
      <c r="F1284" s="9"/>
      <c r="G1284" s="10">
        <v>43887</v>
      </c>
      <c r="H1284" s="10">
        <v>43936</v>
      </c>
      <c r="I1284" s="9">
        <f t="shared" si="41"/>
        <v>49</v>
      </c>
      <c r="J1284" s="38">
        <f t="shared" si="42"/>
        <v>41</v>
      </c>
      <c r="K1284" s="9"/>
    </row>
    <row r="1285" spans="1:11" x14ac:dyDescent="0.3">
      <c r="A1285" s="9">
        <v>6006000003</v>
      </c>
      <c r="B1285" s="9" t="s">
        <v>115</v>
      </c>
      <c r="C1285" s="9">
        <v>1976</v>
      </c>
      <c r="D1285" s="9" t="s">
        <v>118</v>
      </c>
      <c r="E1285" s="9" t="s">
        <v>47</v>
      </c>
      <c r="F1285" s="9"/>
      <c r="G1285" s="10">
        <v>43888</v>
      </c>
      <c r="H1285" s="10">
        <v>43906</v>
      </c>
      <c r="I1285" s="9">
        <f t="shared" si="41"/>
        <v>18</v>
      </c>
      <c r="J1285" s="38">
        <f t="shared" si="42"/>
        <v>44</v>
      </c>
      <c r="K1285" s="9"/>
    </row>
    <row r="1286" spans="1:11" x14ac:dyDescent="0.3">
      <c r="A1286" s="9">
        <v>6006000004</v>
      </c>
      <c r="B1286" s="9" t="s">
        <v>116</v>
      </c>
      <c r="C1286" s="9">
        <v>1991</v>
      </c>
      <c r="D1286" s="9" t="s">
        <v>118</v>
      </c>
      <c r="E1286" s="9" t="s">
        <v>47</v>
      </c>
      <c r="F1286" s="9"/>
      <c r="G1286" s="10">
        <v>43889</v>
      </c>
      <c r="H1286" s="10">
        <v>43918</v>
      </c>
      <c r="I1286" s="9">
        <f t="shared" si="41"/>
        <v>29</v>
      </c>
      <c r="J1286" s="38">
        <f t="shared" si="42"/>
        <v>29</v>
      </c>
      <c r="K1286" s="9"/>
    </row>
    <row r="1287" spans="1:11" x14ac:dyDescent="0.3">
      <c r="A1287" s="9">
        <v>6006000005</v>
      </c>
      <c r="B1287" s="9" t="s">
        <v>115</v>
      </c>
      <c r="C1287" s="9">
        <v>1959</v>
      </c>
      <c r="D1287" s="9" t="s">
        <v>118</v>
      </c>
      <c r="E1287" s="9" t="s">
        <v>47</v>
      </c>
      <c r="F1287" s="9"/>
      <c r="G1287" s="10">
        <v>43889</v>
      </c>
      <c r="H1287" s="10">
        <v>43916</v>
      </c>
      <c r="I1287" s="9">
        <f t="shared" si="41"/>
        <v>27</v>
      </c>
      <c r="J1287" s="38">
        <f t="shared" si="42"/>
        <v>61</v>
      </c>
      <c r="K1287" s="9"/>
    </row>
    <row r="1288" spans="1:11" x14ac:dyDescent="0.3">
      <c r="A1288" s="9">
        <v>6006000006</v>
      </c>
      <c r="B1288" s="9" t="s">
        <v>115</v>
      </c>
      <c r="C1288" s="9">
        <v>1960</v>
      </c>
      <c r="D1288" s="9" t="s">
        <v>118</v>
      </c>
      <c r="E1288" s="9" t="s">
        <v>47</v>
      </c>
      <c r="F1288" s="9"/>
      <c r="G1288" s="10">
        <v>43890</v>
      </c>
      <c r="H1288" s="10">
        <v>43913</v>
      </c>
      <c r="I1288" s="9">
        <f t="shared" si="41"/>
        <v>23</v>
      </c>
      <c r="J1288" s="38">
        <f t="shared" si="42"/>
        <v>60</v>
      </c>
      <c r="K1288" s="9"/>
    </row>
    <row r="1289" spans="1:11" x14ac:dyDescent="0.3">
      <c r="A1289" s="9">
        <v>6006000007</v>
      </c>
      <c r="B1289" s="9" t="s">
        <v>115</v>
      </c>
      <c r="C1289" s="9">
        <v>1989</v>
      </c>
      <c r="D1289" s="9" t="s">
        <v>118</v>
      </c>
      <c r="E1289" s="9" t="s">
        <v>47</v>
      </c>
      <c r="F1289" s="9"/>
      <c r="G1289" s="10">
        <v>43890</v>
      </c>
      <c r="H1289" s="10">
        <v>43918</v>
      </c>
      <c r="I1289" s="9">
        <f t="shared" si="41"/>
        <v>28</v>
      </c>
      <c r="J1289" s="38">
        <f t="shared" si="42"/>
        <v>31</v>
      </c>
      <c r="K1289" s="9"/>
    </row>
    <row r="1290" spans="1:11" x14ac:dyDescent="0.3">
      <c r="A1290" s="9">
        <v>6006000008</v>
      </c>
      <c r="B1290" s="9" t="s">
        <v>115</v>
      </c>
      <c r="C1290" s="9">
        <v>1960</v>
      </c>
      <c r="D1290" s="9" t="s">
        <v>118</v>
      </c>
      <c r="E1290" s="9" t="s">
        <v>47</v>
      </c>
      <c r="F1290" s="9"/>
      <c r="G1290" s="10">
        <v>43892</v>
      </c>
      <c r="H1290" s="10">
        <v>43908</v>
      </c>
      <c r="I1290" s="9">
        <f t="shared" si="41"/>
        <v>16</v>
      </c>
      <c r="J1290" s="38">
        <f t="shared" si="42"/>
        <v>60</v>
      </c>
      <c r="K1290" s="9"/>
    </row>
    <row r="1291" spans="1:11" x14ac:dyDescent="0.3">
      <c r="A1291" s="9">
        <v>6006000009</v>
      </c>
      <c r="B1291" s="9" t="s">
        <v>115</v>
      </c>
      <c r="C1291" s="9">
        <v>1994</v>
      </c>
      <c r="D1291" s="9" t="s">
        <v>118</v>
      </c>
      <c r="E1291" s="9" t="s">
        <v>47</v>
      </c>
      <c r="F1291" s="9"/>
      <c r="G1291" s="10">
        <v>43890</v>
      </c>
      <c r="H1291" s="10">
        <v>43908</v>
      </c>
      <c r="I1291" s="9">
        <f t="shared" si="41"/>
        <v>18</v>
      </c>
      <c r="J1291" s="38">
        <f t="shared" si="42"/>
        <v>26</v>
      </c>
      <c r="K1291" s="9"/>
    </row>
    <row r="1292" spans="1:11" x14ac:dyDescent="0.3">
      <c r="A1292" s="9">
        <v>6006000010</v>
      </c>
      <c r="B1292" s="9" t="s">
        <v>115</v>
      </c>
      <c r="C1292" s="9">
        <v>1966</v>
      </c>
      <c r="D1292" s="9" t="s">
        <v>118</v>
      </c>
      <c r="E1292" s="9" t="s">
        <v>47</v>
      </c>
      <c r="F1292" s="9"/>
      <c r="G1292" s="10">
        <v>43892</v>
      </c>
      <c r="H1292" s="10">
        <v>43910</v>
      </c>
      <c r="I1292" s="9">
        <f t="shared" si="41"/>
        <v>18</v>
      </c>
      <c r="J1292" s="38">
        <f t="shared" si="42"/>
        <v>54</v>
      </c>
      <c r="K1292" s="9"/>
    </row>
    <row r="1293" spans="1:11" x14ac:dyDescent="0.3">
      <c r="A1293" s="9">
        <v>6006000011</v>
      </c>
      <c r="B1293" s="9" t="s">
        <v>115</v>
      </c>
      <c r="C1293" s="9">
        <v>1976</v>
      </c>
      <c r="D1293" s="9" t="s">
        <v>118</v>
      </c>
      <c r="E1293" s="9" t="s">
        <v>47</v>
      </c>
      <c r="F1293" s="9"/>
      <c r="G1293" s="10">
        <v>43892</v>
      </c>
      <c r="H1293" s="10">
        <v>43925</v>
      </c>
      <c r="I1293" s="9">
        <f t="shared" si="41"/>
        <v>33</v>
      </c>
      <c r="J1293" s="38">
        <f t="shared" si="42"/>
        <v>44</v>
      </c>
      <c r="K1293" s="9"/>
    </row>
    <row r="1294" spans="1:11" x14ac:dyDescent="0.3">
      <c r="A1294" s="9">
        <v>6006000012</v>
      </c>
      <c r="B1294" s="9" t="s">
        <v>115</v>
      </c>
      <c r="C1294" s="9">
        <v>1970</v>
      </c>
      <c r="D1294" s="9" t="s">
        <v>118</v>
      </c>
      <c r="E1294" s="9" t="s">
        <v>47</v>
      </c>
      <c r="F1294" s="9"/>
      <c r="G1294" s="10">
        <v>43892</v>
      </c>
      <c r="H1294" s="10">
        <v>43917</v>
      </c>
      <c r="I1294" s="9">
        <f t="shared" si="41"/>
        <v>25</v>
      </c>
      <c r="J1294" s="38">
        <f t="shared" si="42"/>
        <v>50</v>
      </c>
      <c r="K1294" s="9"/>
    </row>
    <row r="1295" spans="1:11" x14ac:dyDescent="0.3">
      <c r="A1295" s="9">
        <v>6006000013</v>
      </c>
      <c r="B1295" s="9" t="s">
        <v>115</v>
      </c>
      <c r="C1295" s="9">
        <v>1991</v>
      </c>
      <c r="D1295" s="9" t="s">
        <v>118</v>
      </c>
      <c r="E1295" s="9" t="s">
        <v>47</v>
      </c>
      <c r="F1295" s="9"/>
      <c r="G1295" s="10">
        <v>43893</v>
      </c>
      <c r="H1295" s="10">
        <v>43920</v>
      </c>
      <c r="I1295" s="9">
        <f t="shared" si="41"/>
        <v>27</v>
      </c>
      <c r="J1295" s="38">
        <f t="shared" si="42"/>
        <v>29</v>
      </c>
      <c r="K1295" s="9"/>
    </row>
    <row r="1296" spans="1:11" x14ac:dyDescent="0.3">
      <c r="A1296" s="9">
        <v>6006000014</v>
      </c>
      <c r="B1296" s="9" t="s">
        <v>116</v>
      </c>
      <c r="C1296" s="9">
        <v>1996</v>
      </c>
      <c r="D1296" s="9" t="s">
        <v>118</v>
      </c>
      <c r="E1296" s="9" t="s">
        <v>47</v>
      </c>
      <c r="F1296" s="9"/>
      <c r="G1296" s="10">
        <v>43893</v>
      </c>
      <c r="H1296" s="10">
        <v>43916</v>
      </c>
      <c r="I1296" s="9">
        <f t="shared" si="41"/>
        <v>23</v>
      </c>
      <c r="J1296" s="38">
        <f t="shared" si="42"/>
        <v>24</v>
      </c>
      <c r="K1296" s="9"/>
    </row>
    <row r="1297" spans="1:11" x14ac:dyDescent="0.3">
      <c r="A1297" s="9">
        <v>6006000015</v>
      </c>
      <c r="B1297" s="9" t="s">
        <v>115</v>
      </c>
      <c r="C1297" s="9">
        <v>2000</v>
      </c>
      <c r="D1297" s="9" t="s">
        <v>118</v>
      </c>
      <c r="E1297" s="9" t="s">
        <v>47</v>
      </c>
      <c r="F1297" s="9"/>
      <c r="G1297" s="10">
        <v>43893</v>
      </c>
      <c r="H1297" s="10">
        <v>43921</v>
      </c>
      <c r="I1297" s="9">
        <f t="shared" si="41"/>
        <v>28</v>
      </c>
      <c r="J1297" s="38">
        <f t="shared" si="42"/>
        <v>20</v>
      </c>
      <c r="K1297" s="9"/>
    </row>
    <row r="1298" spans="1:11" x14ac:dyDescent="0.3">
      <c r="A1298" s="9">
        <v>6006000016</v>
      </c>
      <c r="B1298" s="9" t="s">
        <v>116</v>
      </c>
      <c r="C1298" s="9">
        <v>1963</v>
      </c>
      <c r="D1298" s="9" t="s">
        <v>118</v>
      </c>
      <c r="E1298" s="9" t="s">
        <v>47</v>
      </c>
      <c r="F1298" s="9"/>
      <c r="G1298" s="10">
        <v>43895</v>
      </c>
      <c r="H1298" s="10">
        <v>43915</v>
      </c>
      <c r="I1298" s="9">
        <f t="shared" si="41"/>
        <v>20</v>
      </c>
      <c r="J1298" s="38">
        <f t="shared" si="42"/>
        <v>57</v>
      </c>
      <c r="K1298" s="9"/>
    </row>
    <row r="1299" spans="1:11" x14ac:dyDescent="0.3">
      <c r="A1299" s="9">
        <v>6006000017</v>
      </c>
      <c r="B1299" s="9" t="s">
        <v>116</v>
      </c>
      <c r="C1299" s="9">
        <v>1993</v>
      </c>
      <c r="D1299" s="9" t="s">
        <v>121</v>
      </c>
      <c r="E1299" s="9" t="s">
        <v>47</v>
      </c>
      <c r="F1299" s="9"/>
      <c r="G1299" s="10">
        <v>43895</v>
      </c>
      <c r="H1299" s="10">
        <v>43927</v>
      </c>
      <c r="I1299" s="9">
        <f t="shared" si="41"/>
        <v>32</v>
      </c>
      <c r="J1299" s="38">
        <f t="shared" si="42"/>
        <v>27</v>
      </c>
      <c r="K1299" s="9"/>
    </row>
    <row r="1300" spans="1:11" x14ac:dyDescent="0.3">
      <c r="A1300" s="9">
        <v>6006000018</v>
      </c>
      <c r="B1300" s="9" t="s">
        <v>115</v>
      </c>
      <c r="C1300" s="9">
        <v>1997</v>
      </c>
      <c r="D1300" s="9" t="s">
        <v>118</v>
      </c>
      <c r="E1300" s="9" t="s">
        <v>47</v>
      </c>
      <c r="F1300" s="9"/>
      <c r="G1300" s="10">
        <v>43895</v>
      </c>
      <c r="H1300" s="10">
        <v>43906</v>
      </c>
      <c r="I1300" s="9">
        <f t="shared" si="41"/>
        <v>11</v>
      </c>
      <c r="J1300" s="38">
        <f t="shared" si="42"/>
        <v>23</v>
      </c>
      <c r="K1300" s="9"/>
    </row>
    <row r="1301" spans="1:11" x14ac:dyDescent="0.3">
      <c r="A1301" s="9">
        <v>6006000019</v>
      </c>
      <c r="B1301" s="9" t="s">
        <v>116</v>
      </c>
      <c r="C1301" s="9">
        <v>1962</v>
      </c>
      <c r="D1301" s="9" t="s">
        <v>118</v>
      </c>
      <c r="E1301" s="9" t="s">
        <v>47</v>
      </c>
      <c r="F1301" s="9"/>
      <c r="G1301" s="10">
        <v>43896</v>
      </c>
      <c r="H1301" s="10">
        <v>43925</v>
      </c>
      <c r="I1301" s="9">
        <f t="shared" si="41"/>
        <v>29</v>
      </c>
      <c r="J1301" s="38">
        <f t="shared" si="42"/>
        <v>58</v>
      </c>
      <c r="K1301" s="9"/>
    </row>
    <row r="1302" spans="1:11" x14ac:dyDescent="0.3">
      <c r="A1302" s="9">
        <v>6006000020</v>
      </c>
      <c r="B1302" s="9" t="s">
        <v>116</v>
      </c>
      <c r="C1302" s="9">
        <v>1960</v>
      </c>
      <c r="D1302" s="9" t="s">
        <v>118</v>
      </c>
      <c r="E1302" s="9" t="s">
        <v>47</v>
      </c>
      <c r="F1302" s="9"/>
      <c r="G1302" s="10">
        <v>43896</v>
      </c>
      <c r="H1302" s="10">
        <v>43926</v>
      </c>
      <c r="I1302" s="9">
        <f t="shared" si="41"/>
        <v>30</v>
      </c>
      <c r="J1302" s="38">
        <f t="shared" si="42"/>
        <v>60</v>
      </c>
      <c r="K1302" s="9"/>
    </row>
    <row r="1303" spans="1:11" x14ac:dyDescent="0.3">
      <c r="A1303" s="9">
        <v>6006000021</v>
      </c>
      <c r="B1303" s="9" t="s">
        <v>116</v>
      </c>
      <c r="C1303" s="9">
        <v>1948</v>
      </c>
      <c r="D1303" s="9" t="s">
        <v>118</v>
      </c>
      <c r="E1303" s="9" t="s">
        <v>47</v>
      </c>
      <c r="F1303" s="9"/>
      <c r="G1303" s="10">
        <v>43898</v>
      </c>
      <c r="H1303" s="10">
        <v>43912</v>
      </c>
      <c r="I1303" s="9">
        <f t="shared" si="41"/>
        <v>14</v>
      </c>
      <c r="J1303" s="38">
        <f t="shared" si="42"/>
        <v>72</v>
      </c>
      <c r="K1303" s="9"/>
    </row>
    <row r="1304" spans="1:11" x14ac:dyDescent="0.3">
      <c r="A1304" s="9">
        <v>6006000022</v>
      </c>
      <c r="B1304" s="9" t="s">
        <v>116</v>
      </c>
      <c r="C1304" s="9">
        <v>1992</v>
      </c>
      <c r="D1304" s="9" t="s">
        <v>118</v>
      </c>
      <c r="E1304" s="9" t="s">
        <v>47</v>
      </c>
      <c r="F1304" s="9"/>
      <c r="G1304" s="10">
        <v>43908</v>
      </c>
      <c r="H1304" s="10">
        <v>43930</v>
      </c>
      <c r="I1304" s="9">
        <f t="shared" si="41"/>
        <v>22</v>
      </c>
      <c r="J1304" s="38">
        <f t="shared" si="42"/>
        <v>28</v>
      </c>
      <c r="K1304" s="9"/>
    </row>
    <row r="1305" spans="1:11" x14ac:dyDescent="0.3">
      <c r="A1305" s="9">
        <v>6006000023</v>
      </c>
      <c r="B1305" s="9" t="s">
        <v>116</v>
      </c>
      <c r="C1305" s="9">
        <v>1988</v>
      </c>
      <c r="D1305" s="9" t="s">
        <v>118</v>
      </c>
      <c r="E1305" s="9" t="s">
        <v>47</v>
      </c>
      <c r="F1305" s="9"/>
      <c r="G1305" s="10">
        <v>43920</v>
      </c>
      <c r="H1305" s="10">
        <v>43937</v>
      </c>
      <c r="I1305" s="9">
        <f t="shared" si="41"/>
        <v>17</v>
      </c>
      <c r="J1305" s="38">
        <f t="shared" si="42"/>
        <v>32</v>
      </c>
      <c r="K1305" s="9"/>
    </row>
    <row r="1306" spans="1:11" x14ac:dyDescent="0.3">
      <c r="A1306" s="9">
        <v>6006000024</v>
      </c>
      <c r="B1306" s="9" t="s">
        <v>116</v>
      </c>
      <c r="C1306" s="9">
        <v>1999</v>
      </c>
      <c r="D1306" s="9" t="s">
        <v>118</v>
      </c>
      <c r="E1306" s="9" t="s">
        <v>47</v>
      </c>
      <c r="F1306" s="9"/>
      <c r="G1306" s="10">
        <v>43920</v>
      </c>
      <c r="H1306" s="10">
        <v>43944</v>
      </c>
      <c r="I1306" s="9">
        <f t="shared" si="41"/>
        <v>24</v>
      </c>
      <c r="J1306" s="38">
        <f t="shared" si="42"/>
        <v>21</v>
      </c>
      <c r="K1306" s="9"/>
    </row>
    <row r="1307" spans="1:11" x14ac:dyDescent="0.3">
      <c r="A1307" s="9">
        <v>6008000001</v>
      </c>
      <c r="B1307" s="9" t="s">
        <v>115</v>
      </c>
      <c r="C1307" s="9">
        <v>2000</v>
      </c>
      <c r="D1307" s="9" t="s">
        <v>118</v>
      </c>
      <c r="E1307" s="9" t="s">
        <v>47</v>
      </c>
      <c r="F1307" s="9"/>
      <c r="G1307" s="10">
        <v>43888</v>
      </c>
      <c r="H1307" s="10">
        <v>43895</v>
      </c>
      <c r="I1307" s="9">
        <f t="shared" si="41"/>
        <v>7</v>
      </c>
      <c r="J1307" s="38">
        <f t="shared" si="42"/>
        <v>20</v>
      </c>
      <c r="K1307" s="9"/>
    </row>
    <row r="1308" spans="1:11" x14ac:dyDescent="0.3">
      <c r="A1308" s="9">
        <v>6008000067</v>
      </c>
      <c r="B1308" s="9" t="s">
        <v>116</v>
      </c>
      <c r="C1308" s="9">
        <v>1955</v>
      </c>
      <c r="D1308" s="9" t="s">
        <v>118</v>
      </c>
      <c r="E1308" s="9" t="s">
        <v>47</v>
      </c>
      <c r="F1308" s="9"/>
      <c r="G1308" s="10">
        <v>43910</v>
      </c>
      <c r="H1308" s="10">
        <v>43948</v>
      </c>
      <c r="I1308" s="9">
        <f t="shared" si="41"/>
        <v>38</v>
      </c>
      <c r="J1308" s="38">
        <f t="shared" si="42"/>
        <v>65</v>
      </c>
      <c r="K1308" s="9"/>
    </row>
    <row r="1309" spans="1:11" x14ac:dyDescent="0.3">
      <c r="A1309" s="9">
        <v>6009000001</v>
      </c>
      <c r="B1309" s="9" t="s">
        <v>116</v>
      </c>
      <c r="C1309" s="9">
        <v>1998</v>
      </c>
      <c r="D1309" s="9" t="s">
        <v>118</v>
      </c>
      <c r="E1309" s="9" t="s">
        <v>47</v>
      </c>
      <c r="F1309" s="9"/>
      <c r="G1309" s="10">
        <v>43881</v>
      </c>
      <c r="H1309" s="10">
        <v>43916</v>
      </c>
      <c r="I1309" s="9">
        <f t="shared" si="41"/>
        <v>35</v>
      </c>
      <c r="J1309" s="38">
        <f t="shared" si="42"/>
        <v>22</v>
      </c>
      <c r="K1309" s="9"/>
    </row>
    <row r="1310" spans="1:11" x14ac:dyDescent="0.3">
      <c r="A1310" s="9">
        <v>6009000002</v>
      </c>
      <c r="B1310" s="9" t="s">
        <v>116</v>
      </c>
      <c r="C1310" s="9">
        <v>1972</v>
      </c>
      <c r="D1310" s="9" t="s">
        <v>118</v>
      </c>
      <c r="E1310" s="9" t="s">
        <v>47</v>
      </c>
      <c r="F1310" s="9"/>
      <c r="G1310" s="10">
        <v>43884</v>
      </c>
      <c r="H1310" s="10">
        <v>43914</v>
      </c>
      <c r="I1310" s="9">
        <f t="shared" si="41"/>
        <v>30</v>
      </c>
      <c r="J1310" s="38">
        <f t="shared" si="42"/>
        <v>48</v>
      </c>
      <c r="K1310" s="9"/>
    </row>
    <row r="1311" spans="1:11" x14ac:dyDescent="0.3">
      <c r="A1311" s="9">
        <v>6009000003</v>
      </c>
      <c r="B1311" s="9" t="s">
        <v>115</v>
      </c>
      <c r="C1311" s="9">
        <v>1960</v>
      </c>
      <c r="D1311" s="9" t="s">
        <v>118</v>
      </c>
      <c r="E1311" s="9" t="s">
        <v>47</v>
      </c>
      <c r="F1311" s="9"/>
      <c r="G1311" s="10">
        <v>43885</v>
      </c>
      <c r="H1311" s="10">
        <v>43919</v>
      </c>
      <c r="I1311" s="9">
        <f t="shared" si="41"/>
        <v>34</v>
      </c>
      <c r="J1311" s="38">
        <f t="shared" si="42"/>
        <v>60</v>
      </c>
      <c r="K1311" s="9"/>
    </row>
    <row r="1312" spans="1:11" x14ac:dyDescent="0.3">
      <c r="A1312" s="9">
        <v>6009000004</v>
      </c>
      <c r="B1312" s="9" t="s">
        <v>116</v>
      </c>
      <c r="C1312" s="9">
        <v>1983</v>
      </c>
      <c r="D1312" s="9" t="s">
        <v>118</v>
      </c>
      <c r="E1312" s="9" t="s">
        <v>47</v>
      </c>
      <c r="F1312" s="9"/>
      <c r="G1312" s="10">
        <v>43938</v>
      </c>
      <c r="H1312" s="10">
        <v>43961</v>
      </c>
      <c r="I1312" s="9">
        <f t="shared" si="41"/>
        <v>23</v>
      </c>
      <c r="J1312" s="38">
        <f t="shared" si="42"/>
        <v>37</v>
      </c>
      <c r="K1312" s="9"/>
    </row>
    <row r="1313" spans="1:11" x14ac:dyDescent="0.3">
      <c r="A1313" s="9">
        <v>6009000005</v>
      </c>
      <c r="B1313" s="9" t="s">
        <v>116</v>
      </c>
      <c r="C1313" s="9">
        <v>1971</v>
      </c>
      <c r="D1313" s="9" t="s">
        <v>118</v>
      </c>
      <c r="E1313" s="9" t="s">
        <v>47</v>
      </c>
      <c r="F1313" s="9"/>
      <c r="G1313" s="10">
        <v>43887</v>
      </c>
      <c r="H1313" s="10">
        <v>43930</v>
      </c>
      <c r="I1313" s="9">
        <f t="shared" si="41"/>
        <v>43</v>
      </c>
      <c r="J1313" s="38">
        <f t="shared" si="42"/>
        <v>49</v>
      </c>
      <c r="K1313" s="9"/>
    </row>
    <row r="1314" spans="1:11" x14ac:dyDescent="0.3">
      <c r="A1314" s="9">
        <v>6009000006</v>
      </c>
      <c r="B1314" s="9" t="s">
        <v>116</v>
      </c>
      <c r="C1314" s="9">
        <v>1959</v>
      </c>
      <c r="D1314" s="9" t="s">
        <v>118</v>
      </c>
      <c r="E1314" s="9" t="s">
        <v>47</v>
      </c>
      <c r="F1314" s="9"/>
      <c r="G1314" s="10">
        <v>43887</v>
      </c>
      <c r="H1314" s="10">
        <v>43907</v>
      </c>
      <c r="I1314" s="9">
        <f t="shared" si="41"/>
        <v>20</v>
      </c>
      <c r="J1314" s="38">
        <f t="shared" si="42"/>
        <v>61</v>
      </c>
      <c r="K1314" s="9"/>
    </row>
    <row r="1315" spans="1:11" x14ac:dyDescent="0.3">
      <c r="A1315" s="9">
        <v>6009000007</v>
      </c>
      <c r="B1315" s="9" t="s">
        <v>115</v>
      </c>
      <c r="C1315" s="9">
        <v>1948</v>
      </c>
      <c r="D1315" s="9" t="s">
        <v>118</v>
      </c>
      <c r="E1315" s="9" t="s">
        <v>47</v>
      </c>
      <c r="F1315" s="9"/>
      <c r="G1315" s="10">
        <v>43887</v>
      </c>
      <c r="H1315" s="10">
        <v>43907</v>
      </c>
      <c r="I1315" s="9">
        <f t="shared" si="41"/>
        <v>20</v>
      </c>
      <c r="J1315" s="38">
        <f t="shared" si="42"/>
        <v>72</v>
      </c>
      <c r="K1315" s="9"/>
    </row>
    <row r="1316" spans="1:11" x14ac:dyDescent="0.3">
      <c r="A1316" s="9">
        <v>6009000008</v>
      </c>
      <c r="B1316" s="9" t="s">
        <v>116</v>
      </c>
      <c r="C1316" s="9">
        <v>1956</v>
      </c>
      <c r="D1316" s="9" t="s">
        <v>118</v>
      </c>
      <c r="E1316" s="9" t="s">
        <v>47</v>
      </c>
      <c r="F1316" s="9"/>
      <c r="G1316" s="10">
        <v>43887</v>
      </c>
      <c r="H1316" s="10">
        <v>43908</v>
      </c>
      <c r="I1316" s="9">
        <f t="shared" si="41"/>
        <v>21</v>
      </c>
      <c r="J1316" s="38">
        <f t="shared" si="42"/>
        <v>64</v>
      </c>
      <c r="K1316" s="9"/>
    </row>
    <row r="1317" spans="1:11" x14ac:dyDescent="0.3">
      <c r="A1317" s="9">
        <v>6009000009</v>
      </c>
      <c r="B1317" s="9" t="s">
        <v>115</v>
      </c>
      <c r="C1317" s="9">
        <v>1985</v>
      </c>
      <c r="D1317" s="9" t="s">
        <v>118</v>
      </c>
      <c r="E1317" s="9" t="s">
        <v>47</v>
      </c>
      <c r="F1317" s="9"/>
      <c r="G1317" s="10">
        <v>43887</v>
      </c>
      <c r="H1317" s="10">
        <v>43912</v>
      </c>
      <c r="I1317" s="9">
        <f t="shared" si="41"/>
        <v>25</v>
      </c>
      <c r="J1317" s="38">
        <f t="shared" si="42"/>
        <v>35</v>
      </c>
      <c r="K1317" s="9"/>
    </row>
    <row r="1318" spans="1:11" x14ac:dyDescent="0.3">
      <c r="A1318" s="9">
        <v>6009000010</v>
      </c>
      <c r="B1318" s="9" t="s">
        <v>115</v>
      </c>
      <c r="C1318" s="9">
        <v>1983</v>
      </c>
      <c r="D1318" s="9" t="s">
        <v>118</v>
      </c>
      <c r="E1318" s="9" t="s">
        <v>47</v>
      </c>
      <c r="F1318" s="9"/>
      <c r="G1318" s="10">
        <v>43951</v>
      </c>
      <c r="H1318" s="10">
        <v>43955</v>
      </c>
      <c r="I1318" s="9">
        <f t="shared" si="41"/>
        <v>4</v>
      </c>
      <c r="J1318" s="38">
        <f t="shared" si="42"/>
        <v>37</v>
      </c>
      <c r="K1318" s="9"/>
    </row>
    <row r="1319" spans="1:11" x14ac:dyDescent="0.3">
      <c r="A1319" s="9">
        <v>6009000011</v>
      </c>
      <c r="B1319" s="9" t="s">
        <v>115</v>
      </c>
      <c r="C1319" s="9">
        <v>2015</v>
      </c>
      <c r="D1319" s="9" t="s">
        <v>118</v>
      </c>
      <c r="E1319" s="9" t="s">
        <v>47</v>
      </c>
      <c r="F1319" s="9"/>
      <c r="G1319" s="10">
        <v>43937</v>
      </c>
      <c r="H1319" s="10">
        <v>43950</v>
      </c>
      <c r="I1319" s="9">
        <f t="shared" si="41"/>
        <v>13</v>
      </c>
      <c r="J1319" s="38">
        <f t="shared" si="42"/>
        <v>5</v>
      </c>
      <c r="K1319" s="9"/>
    </row>
    <row r="1320" spans="1:11" x14ac:dyDescent="0.3">
      <c r="A1320" s="9">
        <v>6009000012</v>
      </c>
      <c r="B1320" s="9" t="s">
        <v>115</v>
      </c>
      <c r="C1320" s="9">
        <v>2017</v>
      </c>
      <c r="D1320" s="9" t="s">
        <v>118</v>
      </c>
      <c r="E1320" s="9" t="s">
        <v>47</v>
      </c>
      <c r="F1320" s="9"/>
      <c r="G1320" s="10">
        <v>43937</v>
      </c>
      <c r="H1320" s="10">
        <v>43970</v>
      </c>
      <c r="I1320" s="9">
        <f t="shared" si="41"/>
        <v>33</v>
      </c>
      <c r="J1320" s="38">
        <f t="shared" si="42"/>
        <v>3</v>
      </c>
      <c r="K1320" s="9"/>
    </row>
    <row r="1321" spans="1:11" x14ac:dyDescent="0.3">
      <c r="A1321" s="9">
        <v>6009000013</v>
      </c>
      <c r="B1321" s="9" t="s">
        <v>115</v>
      </c>
      <c r="C1321" s="9">
        <v>1938</v>
      </c>
      <c r="D1321" s="9" t="s">
        <v>118</v>
      </c>
      <c r="E1321" s="9" t="s">
        <v>47</v>
      </c>
      <c r="F1321" s="9"/>
      <c r="G1321" s="10">
        <v>43887</v>
      </c>
      <c r="H1321" s="10">
        <v>43909</v>
      </c>
      <c r="I1321" s="9">
        <f t="shared" si="41"/>
        <v>22</v>
      </c>
      <c r="J1321" s="38">
        <f t="shared" si="42"/>
        <v>82</v>
      </c>
      <c r="K1321" s="9"/>
    </row>
    <row r="1322" spans="1:11" x14ac:dyDescent="0.3">
      <c r="A1322" s="9">
        <v>6009000014</v>
      </c>
      <c r="B1322" s="9" t="s">
        <v>116</v>
      </c>
      <c r="C1322" s="9">
        <v>1965</v>
      </c>
      <c r="D1322" s="9" t="s">
        <v>118</v>
      </c>
      <c r="E1322" s="9" t="s">
        <v>47</v>
      </c>
      <c r="F1322" s="9"/>
      <c r="G1322" s="10">
        <v>43890</v>
      </c>
      <c r="H1322" s="10">
        <v>43924</v>
      </c>
      <c r="I1322" s="9">
        <f t="shared" si="41"/>
        <v>34</v>
      </c>
      <c r="J1322" s="38">
        <f t="shared" si="42"/>
        <v>55</v>
      </c>
      <c r="K1322" s="9"/>
    </row>
    <row r="1323" spans="1:11" x14ac:dyDescent="0.3">
      <c r="A1323" s="9">
        <v>6009000015</v>
      </c>
      <c r="B1323" s="9" t="s">
        <v>115</v>
      </c>
      <c r="C1323" s="9">
        <v>1965</v>
      </c>
      <c r="D1323" s="9" t="s">
        <v>118</v>
      </c>
      <c r="E1323" s="9" t="s">
        <v>47</v>
      </c>
      <c r="F1323" s="9"/>
      <c r="G1323" s="10">
        <v>43893</v>
      </c>
      <c r="H1323" s="10">
        <v>43924</v>
      </c>
      <c r="I1323" s="9">
        <f t="shared" si="41"/>
        <v>31</v>
      </c>
      <c r="J1323" s="38">
        <f t="shared" si="42"/>
        <v>55</v>
      </c>
      <c r="K1323" s="9"/>
    </row>
    <row r="1324" spans="1:11" x14ac:dyDescent="0.3">
      <c r="A1324" s="9">
        <v>6010000002</v>
      </c>
      <c r="B1324" s="9" t="s">
        <v>116</v>
      </c>
      <c r="C1324" s="9"/>
      <c r="D1324" s="9" t="s">
        <v>118</v>
      </c>
      <c r="E1324" s="9" t="s">
        <v>47</v>
      </c>
      <c r="F1324" s="9"/>
      <c r="G1324" s="10">
        <v>43887</v>
      </c>
      <c r="H1324" s="10">
        <v>43903</v>
      </c>
      <c r="I1324" s="9">
        <f t="shared" si="41"/>
        <v>16</v>
      </c>
      <c r="J1324" s="38" t="str">
        <f t="shared" si="42"/>
        <v/>
      </c>
      <c r="K1324" s="9"/>
    </row>
    <row r="1325" spans="1:11" x14ac:dyDescent="0.3">
      <c r="A1325" s="9">
        <v>6014000001</v>
      </c>
      <c r="B1325" s="9" t="s">
        <v>116</v>
      </c>
      <c r="C1325" s="9">
        <v>1959</v>
      </c>
      <c r="D1325" s="9" t="s">
        <v>118</v>
      </c>
      <c r="E1325" s="9" t="s">
        <v>47</v>
      </c>
      <c r="F1325" s="9"/>
      <c r="G1325" s="10">
        <v>43883</v>
      </c>
      <c r="H1325" s="10">
        <v>43895</v>
      </c>
      <c r="I1325" s="9">
        <f t="shared" si="41"/>
        <v>12</v>
      </c>
      <c r="J1325" s="38">
        <f t="shared" si="42"/>
        <v>61</v>
      </c>
      <c r="K1325" s="9"/>
    </row>
    <row r="1326" spans="1:11" x14ac:dyDescent="0.3">
      <c r="A1326" s="9">
        <v>6014000002</v>
      </c>
      <c r="B1326" s="9" t="s">
        <v>115</v>
      </c>
      <c r="C1326" s="9">
        <v>1998</v>
      </c>
      <c r="D1326" s="9" t="s">
        <v>118</v>
      </c>
      <c r="E1326" s="9" t="s">
        <v>47</v>
      </c>
      <c r="F1326" s="9"/>
      <c r="G1326" s="10">
        <v>43885</v>
      </c>
      <c r="H1326" s="10">
        <v>43927</v>
      </c>
      <c r="I1326" s="9">
        <f t="shared" si="41"/>
        <v>42</v>
      </c>
      <c r="J1326" s="38">
        <f t="shared" si="42"/>
        <v>22</v>
      </c>
      <c r="K1326" s="9"/>
    </row>
    <row r="1327" spans="1:11" x14ac:dyDescent="0.3">
      <c r="A1327" s="9">
        <v>6014000003</v>
      </c>
      <c r="B1327" s="9" t="s">
        <v>116</v>
      </c>
      <c r="C1327" s="9">
        <v>1996</v>
      </c>
      <c r="D1327" s="9" t="s">
        <v>118</v>
      </c>
      <c r="E1327" s="9" t="s">
        <v>47</v>
      </c>
      <c r="F1327" s="9"/>
      <c r="G1327" s="10">
        <v>43888</v>
      </c>
      <c r="H1327" s="10">
        <v>43919</v>
      </c>
      <c r="I1327" s="9">
        <f t="shared" si="41"/>
        <v>31</v>
      </c>
      <c r="J1327" s="38">
        <f t="shared" si="42"/>
        <v>24</v>
      </c>
      <c r="K1327" s="9"/>
    </row>
    <row r="1328" spans="1:11" x14ac:dyDescent="0.3">
      <c r="A1328" s="9">
        <v>6014000004</v>
      </c>
      <c r="B1328" s="9" t="s">
        <v>115</v>
      </c>
      <c r="C1328" s="9">
        <v>1977</v>
      </c>
      <c r="D1328" s="9" t="s">
        <v>118</v>
      </c>
      <c r="E1328" s="9" t="s">
        <v>47</v>
      </c>
      <c r="F1328" s="9"/>
      <c r="G1328" s="10">
        <v>43890</v>
      </c>
      <c r="H1328" s="10">
        <v>43925</v>
      </c>
      <c r="I1328" s="9">
        <f t="shared" si="41"/>
        <v>35</v>
      </c>
      <c r="J1328" s="38">
        <f t="shared" si="42"/>
        <v>43</v>
      </c>
      <c r="K1328" s="9"/>
    </row>
    <row r="1329" spans="1:11" x14ac:dyDescent="0.3">
      <c r="A1329" s="9">
        <v>6015000001</v>
      </c>
      <c r="B1329" s="9" t="s">
        <v>115</v>
      </c>
      <c r="C1329" s="9"/>
      <c r="D1329" s="9" t="s">
        <v>118</v>
      </c>
      <c r="E1329" s="9" t="s">
        <v>47</v>
      </c>
      <c r="F1329" s="9"/>
      <c r="G1329" s="10">
        <v>43879</v>
      </c>
      <c r="H1329" s="10">
        <v>43887</v>
      </c>
      <c r="I1329" s="9">
        <f t="shared" si="41"/>
        <v>8</v>
      </c>
      <c r="J1329" s="38" t="str">
        <f t="shared" si="42"/>
        <v/>
      </c>
      <c r="K1329" s="9"/>
    </row>
    <row r="1330" spans="1:11" x14ac:dyDescent="0.3">
      <c r="A1330" s="9">
        <v>6015000002</v>
      </c>
      <c r="B1330" s="9" t="s">
        <v>116</v>
      </c>
      <c r="C1330" s="9"/>
      <c r="D1330" s="9" t="s">
        <v>118</v>
      </c>
      <c r="E1330" s="9" t="s">
        <v>47</v>
      </c>
      <c r="F1330" s="9"/>
      <c r="G1330" s="10">
        <v>43879</v>
      </c>
      <c r="H1330" s="10">
        <v>43893</v>
      </c>
      <c r="I1330" s="9">
        <f t="shared" si="41"/>
        <v>14</v>
      </c>
      <c r="J1330" s="38" t="str">
        <f t="shared" si="42"/>
        <v/>
      </c>
      <c r="K1330" s="9"/>
    </row>
    <row r="1331" spans="1:11" x14ac:dyDescent="0.3">
      <c r="A1331" s="9">
        <v>6015000003</v>
      </c>
      <c r="B1331" s="9" t="s">
        <v>116</v>
      </c>
      <c r="C1331" s="9"/>
      <c r="D1331" s="9" t="s">
        <v>118</v>
      </c>
      <c r="E1331" s="9" t="s">
        <v>47</v>
      </c>
      <c r="F1331" s="9"/>
      <c r="G1331" s="10">
        <v>43880</v>
      </c>
      <c r="H1331" s="10">
        <v>43908</v>
      </c>
      <c r="I1331" s="9">
        <f t="shared" si="41"/>
        <v>28</v>
      </c>
      <c r="J1331" s="38" t="str">
        <f t="shared" si="42"/>
        <v/>
      </c>
      <c r="K1331" s="9"/>
    </row>
    <row r="1332" spans="1:11" x14ac:dyDescent="0.3">
      <c r="A1332" s="9">
        <v>6015000004</v>
      </c>
      <c r="B1332" s="9" t="s">
        <v>115</v>
      </c>
      <c r="C1332" s="9"/>
      <c r="D1332" s="9" t="s">
        <v>118</v>
      </c>
      <c r="E1332" s="9" t="s">
        <v>47</v>
      </c>
      <c r="F1332" s="9"/>
      <c r="G1332" s="10">
        <v>43880</v>
      </c>
      <c r="H1332" s="10">
        <v>43948</v>
      </c>
      <c r="I1332" s="9">
        <f t="shared" si="41"/>
        <v>68</v>
      </c>
      <c r="J1332" s="38" t="str">
        <f t="shared" si="42"/>
        <v/>
      </c>
      <c r="K1332" s="9"/>
    </row>
    <row r="1333" spans="1:11" x14ac:dyDescent="0.3">
      <c r="A1333" s="9">
        <v>6015000005</v>
      </c>
      <c r="B1333" s="9" t="s">
        <v>116</v>
      </c>
      <c r="C1333" s="9"/>
      <c r="D1333" s="9" t="s">
        <v>118</v>
      </c>
      <c r="E1333" s="9" t="s">
        <v>47</v>
      </c>
      <c r="F1333" s="9"/>
      <c r="G1333" s="10">
        <v>43881</v>
      </c>
      <c r="H1333" s="10">
        <v>43911</v>
      </c>
      <c r="I1333" s="9">
        <f t="shared" si="41"/>
        <v>30</v>
      </c>
      <c r="J1333" s="38" t="str">
        <f t="shared" si="42"/>
        <v/>
      </c>
      <c r="K1333" s="9"/>
    </row>
    <row r="1334" spans="1:11" x14ac:dyDescent="0.3">
      <c r="A1334" s="9">
        <v>6015000008</v>
      </c>
      <c r="B1334" s="9" t="s">
        <v>116</v>
      </c>
      <c r="C1334" s="9"/>
      <c r="D1334" s="9" t="s">
        <v>118</v>
      </c>
      <c r="E1334" s="9" t="s">
        <v>47</v>
      </c>
      <c r="F1334" s="9"/>
      <c r="G1334" s="10">
        <v>43884</v>
      </c>
      <c r="H1334" s="10">
        <v>43917</v>
      </c>
      <c r="I1334" s="9">
        <f t="shared" si="41"/>
        <v>33</v>
      </c>
      <c r="J1334" s="38" t="str">
        <f t="shared" si="42"/>
        <v/>
      </c>
      <c r="K1334" s="9"/>
    </row>
    <row r="1335" spans="1:11" x14ac:dyDescent="0.3">
      <c r="A1335" s="9">
        <v>6015000009</v>
      </c>
      <c r="B1335" s="9" t="s">
        <v>115</v>
      </c>
      <c r="C1335" s="9"/>
      <c r="D1335" s="9" t="s">
        <v>118</v>
      </c>
      <c r="E1335" s="9" t="s">
        <v>47</v>
      </c>
      <c r="F1335" s="9"/>
      <c r="G1335" s="10">
        <v>43884</v>
      </c>
      <c r="H1335" s="10">
        <v>43940</v>
      </c>
      <c r="I1335" s="9">
        <f t="shared" si="41"/>
        <v>56</v>
      </c>
      <c r="J1335" s="38" t="str">
        <f t="shared" si="42"/>
        <v/>
      </c>
      <c r="K1335" s="9"/>
    </row>
    <row r="1336" spans="1:11" x14ac:dyDescent="0.3">
      <c r="A1336" s="9">
        <v>6015000010</v>
      </c>
      <c r="B1336" s="9" t="s">
        <v>116</v>
      </c>
      <c r="C1336" s="9"/>
      <c r="D1336" s="9" t="s">
        <v>118</v>
      </c>
      <c r="E1336" s="9" t="s">
        <v>47</v>
      </c>
      <c r="F1336" s="9"/>
      <c r="G1336" s="10">
        <v>43884</v>
      </c>
      <c r="H1336" s="10">
        <v>43929</v>
      </c>
      <c r="I1336" s="9">
        <f t="shared" si="41"/>
        <v>45</v>
      </c>
      <c r="J1336" s="38" t="str">
        <f t="shared" si="42"/>
        <v/>
      </c>
      <c r="K1336" s="9"/>
    </row>
    <row r="1337" spans="1:11" x14ac:dyDescent="0.3">
      <c r="A1337" s="9">
        <v>6015000011</v>
      </c>
      <c r="B1337" s="9" t="s">
        <v>116</v>
      </c>
      <c r="C1337" s="9"/>
      <c r="D1337" s="9" t="s">
        <v>118</v>
      </c>
      <c r="E1337" s="9" t="s">
        <v>47</v>
      </c>
      <c r="F1337" s="9"/>
      <c r="G1337" s="10">
        <v>43884</v>
      </c>
      <c r="H1337" s="10">
        <v>43909</v>
      </c>
      <c r="I1337" s="9">
        <f t="shared" si="41"/>
        <v>25</v>
      </c>
      <c r="J1337" s="38" t="str">
        <f t="shared" si="42"/>
        <v/>
      </c>
      <c r="K1337" s="9"/>
    </row>
    <row r="1338" spans="1:11" x14ac:dyDescent="0.3">
      <c r="A1338" s="9">
        <v>6015000012</v>
      </c>
      <c r="B1338" s="9" t="s">
        <v>115</v>
      </c>
      <c r="C1338" s="9"/>
      <c r="D1338" s="9" t="s">
        <v>118</v>
      </c>
      <c r="E1338" s="9" t="s">
        <v>47</v>
      </c>
      <c r="F1338" s="9"/>
      <c r="G1338" s="10">
        <v>43885</v>
      </c>
      <c r="H1338" s="10">
        <v>43915</v>
      </c>
      <c r="I1338" s="9">
        <f t="shared" si="41"/>
        <v>30</v>
      </c>
      <c r="J1338" s="38" t="str">
        <f t="shared" si="42"/>
        <v/>
      </c>
      <c r="K1338" s="9"/>
    </row>
    <row r="1339" spans="1:11" x14ac:dyDescent="0.3">
      <c r="A1339" s="9">
        <v>6015000013</v>
      </c>
      <c r="B1339" s="9" t="s">
        <v>115</v>
      </c>
      <c r="C1339" s="9"/>
      <c r="D1339" s="9" t="s">
        <v>118</v>
      </c>
      <c r="E1339" s="9" t="s">
        <v>47</v>
      </c>
      <c r="F1339" s="9"/>
      <c r="G1339" s="10">
        <v>43886</v>
      </c>
      <c r="H1339" s="10">
        <v>43912</v>
      </c>
      <c r="I1339" s="9">
        <f t="shared" si="41"/>
        <v>26</v>
      </c>
      <c r="J1339" s="38" t="str">
        <f t="shared" si="42"/>
        <v/>
      </c>
      <c r="K1339" s="9"/>
    </row>
    <row r="1340" spans="1:11" x14ac:dyDescent="0.3">
      <c r="A1340" s="9">
        <v>6015000014</v>
      </c>
      <c r="B1340" s="9" t="s">
        <v>116</v>
      </c>
      <c r="C1340" s="9"/>
      <c r="D1340" s="9" t="s">
        <v>118</v>
      </c>
      <c r="E1340" s="9" t="s">
        <v>47</v>
      </c>
      <c r="F1340" s="9"/>
      <c r="G1340" s="10">
        <v>43886</v>
      </c>
      <c r="H1340" s="10">
        <v>43940</v>
      </c>
      <c r="I1340" s="9">
        <f t="shared" si="41"/>
        <v>54</v>
      </c>
      <c r="J1340" s="38" t="str">
        <f t="shared" si="42"/>
        <v/>
      </c>
      <c r="K1340" s="9"/>
    </row>
    <row r="1341" spans="1:11" x14ac:dyDescent="0.3">
      <c r="A1341" s="9">
        <v>6015000015</v>
      </c>
      <c r="B1341" s="9" t="s">
        <v>116</v>
      </c>
      <c r="C1341" s="9"/>
      <c r="D1341" s="9" t="s">
        <v>118</v>
      </c>
      <c r="E1341" s="9" t="s">
        <v>47</v>
      </c>
      <c r="F1341" s="9"/>
      <c r="G1341" s="10">
        <v>43886</v>
      </c>
      <c r="H1341" s="10">
        <v>43903</v>
      </c>
      <c r="I1341" s="9">
        <f t="shared" si="41"/>
        <v>17</v>
      </c>
      <c r="J1341" s="38" t="str">
        <f t="shared" si="42"/>
        <v/>
      </c>
      <c r="K1341" s="9"/>
    </row>
    <row r="1342" spans="1:11" x14ac:dyDescent="0.3">
      <c r="A1342" s="9">
        <v>6015000016</v>
      </c>
      <c r="B1342" s="9" t="s">
        <v>116</v>
      </c>
      <c r="C1342" s="9"/>
      <c r="D1342" s="9" t="s">
        <v>118</v>
      </c>
      <c r="E1342" s="9" t="s">
        <v>47</v>
      </c>
      <c r="F1342" s="9"/>
      <c r="G1342" s="10">
        <v>43886</v>
      </c>
      <c r="H1342" s="10">
        <v>43903</v>
      </c>
      <c r="I1342" s="9">
        <f t="shared" si="41"/>
        <v>17</v>
      </c>
      <c r="J1342" s="38" t="str">
        <f t="shared" si="42"/>
        <v/>
      </c>
      <c r="K1342" s="9"/>
    </row>
    <row r="1343" spans="1:11" x14ac:dyDescent="0.3">
      <c r="A1343" s="9">
        <v>6015000017</v>
      </c>
      <c r="B1343" s="9" t="s">
        <v>115</v>
      </c>
      <c r="C1343" s="9"/>
      <c r="D1343" s="9" t="s">
        <v>118</v>
      </c>
      <c r="E1343" s="9" t="s">
        <v>47</v>
      </c>
      <c r="F1343" s="9"/>
      <c r="G1343" s="10">
        <v>43887</v>
      </c>
      <c r="H1343" s="10">
        <v>43915</v>
      </c>
      <c r="I1343" s="9">
        <f t="shared" si="41"/>
        <v>28</v>
      </c>
      <c r="J1343" s="38" t="str">
        <f t="shared" si="42"/>
        <v/>
      </c>
      <c r="K1343" s="9"/>
    </row>
    <row r="1344" spans="1:11" x14ac:dyDescent="0.3">
      <c r="A1344" s="9">
        <v>6015000018</v>
      </c>
      <c r="B1344" s="9" t="s">
        <v>116</v>
      </c>
      <c r="C1344" s="9"/>
      <c r="D1344" s="9" t="s">
        <v>118</v>
      </c>
      <c r="E1344" s="9" t="s">
        <v>47</v>
      </c>
      <c r="F1344" s="9"/>
      <c r="G1344" s="10">
        <v>43887</v>
      </c>
      <c r="H1344" s="10">
        <v>43922</v>
      </c>
      <c r="I1344" s="9">
        <f t="shared" si="41"/>
        <v>35</v>
      </c>
      <c r="J1344" s="38" t="str">
        <f t="shared" si="42"/>
        <v/>
      </c>
      <c r="K1344" s="9"/>
    </row>
    <row r="1345" spans="1:11" x14ac:dyDescent="0.3">
      <c r="A1345" s="9">
        <v>6015000019</v>
      </c>
      <c r="B1345" s="9" t="s">
        <v>116</v>
      </c>
      <c r="C1345" s="9"/>
      <c r="D1345" s="9" t="s">
        <v>118</v>
      </c>
      <c r="E1345" s="9" t="s">
        <v>47</v>
      </c>
      <c r="F1345" s="9"/>
      <c r="G1345" s="10">
        <v>43887</v>
      </c>
      <c r="H1345" s="10">
        <v>43915</v>
      </c>
      <c r="I1345" s="9">
        <f t="shared" si="41"/>
        <v>28</v>
      </c>
      <c r="J1345" s="38" t="str">
        <f t="shared" si="42"/>
        <v/>
      </c>
      <c r="K1345" s="9"/>
    </row>
    <row r="1346" spans="1:11" x14ac:dyDescent="0.3">
      <c r="A1346" s="9">
        <v>6015000020</v>
      </c>
      <c r="B1346" s="9" t="s">
        <v>115</v>
      </c>
      <c r="C1346" s="9"/>
      <c r="D1346" s="9" t="s">
        <v>118</v>
      </c>
      <c r="E1346" s="9" t="s">
        <v>47</v>
      </c>
      <c r="F1346" s="9"/>
      <c r="G1346" s="10">
        <v>43887</v>
      </c>
      <c r="H1346" s="10">
        <v>43902</v>
      </c>
      <c r="I1346" s="9">
        <f t="shared" si="41"/>
        <v>15</v>
      </c>
      <c r="J1346" s="38" t="str">
        <f t="shared" si="42"/>
        <v/>
      </c>
      <c r="K1346" s="9"/>
    </row>
    <row r="1347" spans="1:11" x14ac:dyDescent="0.3">
      <c r="A1347" s="9">
        <v>6015000021</v>
      </c>
      <c r="B1347" s="9" t="s">
        <v>115</v>
      </c>
      <c r="C1347" s="9"/>
      <c r="D1347" s="9" t="s">
        <v>118</v>
      </c>
      <c r="E1347" s="9" t="s">
        <v>47</v>
      </c>
      <c r="F1347" s="9"/>
      <c r="G1347" s="10">
        <v>43887</v>
      </c>
      <c r="H1347" s="10">
        <v>43923</v>
      </c>
      <c r="I1347" s="9">
        <f t="shared" ref="I1347:I1410" si="43">_xlfn.DAYS(H1347,G1347)</f>
        <v>36</v>
      </c>
      <c r="J1347" s="38" t="str">
        <f t="shared" ref="J1347:J1410" si="44">IF(C1347="","",_xlfn.NUMBERVALUE(2020-C1347))</f>
        <v/>
      </c>
      <c r="K1347" s="9"/>
    </row>
    <row r="1348" spans="1:11" x14ac:dyDescent="0.3">
      <c r="A1348" s="9">
        <v>6015000023</v>
      </c>
      <c r="B1348" s="9" t="s">
        <v>115</v>
      </c>
      <c r="C1348" s="9"/>
      <c r="D1348" s="9" t="s">
        <v>118</v>
      </c>
      <c r="E1348" s="9" t="s">
        <v>47</v>
      </c>
      <c r="F1348" s="9"/>
      <c r="G1348" s="10">
        <v>43888</v>
      </c>
      <c r="H1348" s="10">
        <v>43916</v>
      </c>
      <c r="I1348" s="9">
        <f t="shared" si="43"/>
        <v>28</v>
      </c>
      <c r="J1348" s="38" t="str">
        <f t="shared" si="44"/>
        <v/>
      </c>
      <c r="K1348" s="9"/>
    </row>
    <row r="1349" spans="1:11" x14ac:dyDescent="0.3">
      <c r="A1349" s="9">
        <v>6015000024</v>
      </c>
      <c r="B1349" s="9" t="s">
        <v>115</v>
      </c>
      <c r="C1349" s="9"/>
      <c r="D1349" s="9" t="s">
        <v>118</v>
      </c>
      <c r="E1349" s="9" t="s">
        <v>47</v>
      </c>
      <c r="F1349" s="9"/>
      <c r="G1349" s="10">
        <v>43888</v>
      </c>
      <c r="H1349" s="10">
        <v>43923</v>
      </c>
      <c r="I1349" s="9">
        <f t="shared" si="43"/>
        <v>35</v>
      </c>
      <c r="J1349" s="38" t="str">
        <f t="shared" si="44"/>
        <v/>
      </c>
      <c r="K1349" s="9"/>
    </row>
    <row r="1350" spans="1:11" x14ac:dyDescent="0.3">
      <c r="A1350" s="9">
        <v>6015000025</v>
      </c>
      <c r="B1350" s="9" t="s">
        <v>115</v>
      </c>
      <c r="C1350" s="9"/>
      <c r="D1350" s="9" t="s">
        <v>118</v>
      </c>
      <c r="E1350" s="9" t="s">
        <v>47</v>
      </c>
      <c r="F1350" s="9"/>
      <c r="G1350" s="10">
        <v>43888</v>
      </c>
      <c r="H1350" s="10">
        <v>43930</v>
      </c>
      <c r="I1350" s="9">
        <f t="shared" si="43"/>
        <v>42</v>
      </c>
      <c r="J1350" s="38" t="str">
        <f t="shared" si="44"/>
        <v/>
      </c>
      <c r="K1350" s="9"/>
    </row>
    <row r="1351" spans="1:11" x14ac:dyDescent="0.3">
      <c r="A1351" s="9">
        <v>6015000026</v>
      </c>
      <c r="B1351" s="9" t="s">
        <v>115</v>
      </c>
      <c r="C1351" s="9"/>
      <c r="D1351" s="9" t="s">
        <v>118</v>
      </c>
      <c r="E1351" s="9" t="s">
        <v>47</v>
      </c>
      <c r="F1351" s="9"/>
      <c r="G1351" s="10">
        <v>43888</v>
      </c>
      <c r="H1351" s="10">
        <v>43915</v>
      </c>
      <c r="I1351" s="9">
        <f t="shared" si="43"/>
        <v>27</v>
      </c>
      <c r="J1351" s="38" t="str">
        <f t="shared" si="44"/>
        <v/>
      </c>
      <c r="K1351" s="9"/>
    </row>
    <row r="1352" spans="1:11" x14ac:dyDescent="0.3">
      <c r="A1352" s="9">
        <v>6015000027</v>
      </c>
      <c r="B1352" s="9" t="s">
        <v>116</v>
      </c>
      <c r="C1352" s="9"/>
      <c r="D1352" s="9" t="s">
        <v>118</v>
      </c>
      <c r="E1352" s="9" t="s">
        <v>47</v>
      </c>
      <c r="F1352" s="9"/>
      <c r="G1352" s="10">
        <v>43889</v>
      </c>
      <c r="H1352" s="10">
        <v>43904</v>
      </c>
      <c r="I1352" s="9">
        <f t="shared" si="43"/>
        <v>15</v>
      </c>
      <c r="J1352" s="38" t="str">
        <f t="shared" si="44"/>
        <v/>
      </c>
      <c r="K1352" s="9"/>
    </row>
    <row r="1353" spans="1:11" x14ac:dyDescent="0.3">
      <c r="A1353" s="9">
        <v>6015000028</v>
      </c>
      <c r="B1353" s="9" t="s">
        <v>116</v>
      </c>
      <c r="C1353" s="9"/>
      <c r="D1353" s="9" t="s">
        <v>118</v>
      </c>
      <c r="E1353" s="9" t="s">
        <v>47</v>
      </c>
      <c r="F1353" s="9"/>
      <c r="G1353" s="10">
        <v>43891</v>
      </c>
      <c r="H1353" s="10">
        <v>43917</v>
      </c>
      <c r="I1353" s="9">
        <f t="shared" si="43"/>
        <v>26</v>
      </c>
      <c r="J1353" s="38" t="str">
        <f t="shared" si="44"/>
        <v/>
      </c>
      <c r="K1353" s="9"/>
    </row>
    <row r="1354" spans="1:11" x14ac:dyDescent="0.3">
      <c r="A1354" s="9">
        <v>6015000029</v>
      </c>
      <c r="B1354" s="9" t="s">
        <v>116</v>
      </c>
      <c r="C1354" s="9"/>
      <c r="D1354" s="9" t="s">
        <v>118</v>
      </c>
      <c r="E1354" s="9" t="s">
        <v>47</v>
      </c>
      <c r="F1354" s="9"/>
      <c r="G1354" s="10">
        <v>43891</v>
      </c>
      <c r="H1354" s="10">
        <v>43940</v>
      </c>
      <c r="I1354" s="9">
        <f t="shared" si="43"/>
        <v>49</v>
      </c>
      <c r="J1354" s="38" t="str">
        <f t="shared" si="44"/>
        <v/>
      </c>
      <c r="K1354" s="9"/>
    </row>
    <row r="1355" spans="1:11" x14ac:dyDescent="0.3">
      <c r="A1355" s="9">
        <v>6015000032</v>
      </c>
      <c r="B1355" s="9" t="s">
        <v>116</v>
      </c>
      <c r="C1355" s="9"/>
      <c r="D1355" s="9" t="s">
        <v>118</v>
      </c>
      <c r="E1355" s="9" t="s">
        <v>47</v>
      </c>
      <c r="F1355" s="9"/>
      <c r="G1355" s="10">
        <v>43893</v>
      </c>
      <c r="H1355" s="10">
        <v>43926</v>
      </c>
      <c r="I1355" s="9">
        <f t="shared" si="43"/>
        <v>33</v>
      </c>
      <c r="J1355" s="38" t="str">
        <f t="shared" si="44"/>
        <v/>
      </c>
      <c r="K1355" s="9"/>
    </row>
    <row r="1356" spans="1:11" x14ac:dyDescent="0.3">
      <c r="A1356" s="9">
        <v>6015000033</v>
      </c>
      <c r="B1356" s="9" t="s">
        <v>115</v>
      </c>
      <c r="C1356" s="9"/>
      <c r="D1356" s="9" t="s">
        <v>118</v>
      </c>
      <c r="E1356" s="9" t="s">
        <v>47</v>
      </c>
      <c r="F1356" s="9"/>
      <c r="G1356" s="10">
        <v>43895</v>
      </c>
      <c r="H1356" s="10">
        <v>43931</v>
      </c>
      <c r="I1356" s="9">
        <f t="shared" si="43"/>
        <v>36</v>
      </c>
      <c r="J1356" s="38" t="str">
        <f t="shared" si="44"/>
        <v/>
      </c>
      <c r="K1356" s="9"/>
    </row>
    <row r="1357" spans="1:11" x14ac:dyDescent="0.3">
      <c r="A1357" s="9">
        <v>6015000034</v>
      </c>
      <c r="B1357" s="9" t="s">
        <v>116</v>
      </c>
      <c r="C1357" s="9"/>
      <c r="D1357" s="9" t="s">
        <v>118</v>
      </c>
      <c r="E1357" s="9" t="s">
        <v>47</v>
      </c>
      <c r="F1357" s="9"/>
      <c r="G1357" s="10">
        <v>43895</v>
      </c>
      <c r="H1357" s="10">
        <v>43915</v>
      </c>
      <c r="I1357" s="9">
        <f t="shared" si="43"/>
        <v>20</v>
      </c>
      <c r="J1357" s="38" t="str">
        <f t="shared" si="44"/>
        <v/>
      </c>
      <c r="K1357" s="9"/>
    </row>
    <row r="1358" spans="1:11" x14ac:dyDescent="0.3">
      <c r="A1358" s="9">
        <v>6016000001</v>
      </c>
      <c r="B1358" s="9" t="s">
        <v>116</v>
      </c>
      <c r="C1358" s="9">
        <v>1961</v>
      </c>
      <c r="D1358" s="9" t="s">
        <v>118</v>
      </c>
      <c r="E1358" s="9" t="s">
        <v>47</v>
      </c>
      <c r="F1358" s="9"/>
      <c r="G1358" s="10">
        <v>43882</v>
      </c>
      <c r="H1358" s="10">
        <v>43901</v>
      </c>
      <c r="I1358" s="9">
        <f t="shared" si="43"/>
        <v>19</v>
      </c>
      <c r="J1358" s="38">
        <f t="shared" si="44"/>
        <v>59</v>
      </c>
      <c r="K1358" s="9"/>
    </row>
    <row r="1359" spans="1:11" x14ac:dyDescent="0.3">
      <c r="A1359" s="9">
        <v>6016000002</v>
      </c>
      <c r="B1359" s="9" t="s">
        <v>115</v>
      </c>
      <c r="C1359" s="9">
        <v>1972</v>
      </c>
      <c r="D1359" s="9" t="s">
        <v>118</v>
      </c>
      <c r="E1359" s="9" t="s">
        <v>47</v>
      </c>
      <c r="F1359" s="9"/>
      <c r="G1359" s="10">
        <v>43885</v>
      </c>
      <c r="H1359" s="10">
        <v>43923</v>
      </c>
      <c r="I1359" s="9">
        <f t="shared" si="43"/>
        <v>38</v>
      </c>
      <c r="J1359" s="38">
        <f t="shared" si="44"/>
        <v>48</v>
      </c>
      <c r="K1359" s="9"/>
    </row>
    <row r="1360" spans="1:11" x14ac:dyDescent="0.3">
      <c r="A1360" s="9">
        <v>6016000003</v>
      </c>
      <c r="B1360" s="9" t="s">
        <v>115</v>
      </c>
      <c r="C1360" s="9">
        <v>1996</v>
      </c>
      <c r="D1360" s="9" t="s">
        <v>118</v>
      </c>
      <c r="E1360" s="9" t="s">
        <v>47</v>
      </c>
      <c r="F1360" s="9"/>
      <c r="G1360" s="10">
        <v>43891</v>
      </c>
      <c r="H1360" s="10">
        <v>43900</v>
      </c>
      <c r="I1360" s="9">
        <f t="shared" si="43"/>
        <v>9</v>
      </c>
      <c r="J1360" s="38">
        <f t="shared" si="44"/>
        <v>24</v>
      </c>
      <c r="K1360" s="9"/>
    </row>
    <row r="1361" spans="1:11" x14ac:dyDescent="0.3">
      <c r="A1361" s="9">
        <v>6016000004</v>
      </c>
      <c r="B1361" s="9" t="s">
        <v>116</v>
      </c>
      <c r="C1361" s="9">
        <v>1966</v>
      </c>
      <c r="D1361" s="9" t="s">
        <v>118</v>
      </c>
      <c r="E1361" s="9" t="s">
        <v>47</v>
      </c>
      <c r="F1361" s="9"/>
      <c r="G1361" s="10">
        <v>43894</v>
      </c>
      <c r="H1361" s="10">
        <v>43925</v>
      </c>
      <c r="I1361" s="9">
        <f t="shared" si="43"/>
        <v>31</v>
      </c>
      <c r="J1361" s="38">
        <f t="shared" si="44"/>
        <v>54</v>
      </c>
      <c r="K1361" s="9"/>
    </row>
    <row r="1362" spans="1:11" x14ac:dyDescent="0.3">
      <c r="A1362" s="9">
        <v>6016000005</v>
      </c>
      <c r="B1362" s="9" t="s">
        <v>115</v>
      </c>
      <c r="C1362" s="9">
        <v>1966</v>
      </c>
      <c r="D1362" s="9" t="s">
        <v>118</v>
      </c>
      <c r="E1362" s="9" t="s">
        <v>47</v>
      </c>
      <c r="F1362" s="9"/>
      <c r="G1362" s="10">
        <v>43894</v>
      </c>
      <c r="H1362" s="10">
        <v>43914</v>
      </c>
      <c r="I1362" s="9">
        <f t="shared" si="43"/>
        <v>20</v>
      </c>
      <c r="J1362" s="38">
        <f t="shared" si="44"/>
        <v>54</v>
      </c>
      <c r="K1362" s="9"/>
    </row>
    <row r="1363" spans="1:11" x14ac:dyDescent="0.3">
      <c r="A1363" s="9">
        <v>6016000006</v>
      </c>
      <c r="B1363" s="9" t="s">
        <v>115</v>
      </c>
      <c r="C1363" s="9">
        <v>1959</v>
      </c>
      <c r="D1363" s="9" t="s">
        <v>118</v>
      </c>
      <c r="E1363" s="9" t="s">
        <v>47</v>
      </c>
      <c r="F1363" s="9"/>
      <c r="G1363" s="10">
        <v>43896</v>
      </c>
      <c r="H1363" s="10">
        <v>43912</v>
      </c>
      <c r="I1363" s="9">
        <f t="shared" si="43"/>
        <v>16</v>
      </c>
      <c r="J1363" s="38">
        <f t="shared" si="44"/>
        <v>61</v>
      </c>
      <c r="K1363" s="9"/>
    </row>
    <row r="1364" spans="1:11" x14ac:dyDescent="0.3">
      <c r="A1364" s="9">
        <v>6016000021</v>
      </c>
      <c r="B1364" s="9" t="s">
        <v>116</v>
      </c>
      <c r="C1364" s="9">
        <v>1968</v>
      </c>
      <c r="D1364" s="9" t="s">
        <v>118</v>
      </c>
      <c r="E1364" s="9" t="s">
        <v>47</v>
      </c>
      <c r="F1364" s="9"/>
      <c r="G1364" s="10">
        <v>43933</v>
      </c>
      <c r="H1364" s="10">
        <v>43949</v>
      </c>
      <c r="I1364" s="9">
        <f t="shared" si="43"/>
        <v>16</v>
      </c>
      <c r="J1364" s="38">
        <f t="shared" si="44"/>
        <v>52</v>
      </c>
      <c r="K1364" s="9"/>
    </row>
    <row r="1365" spans="1:11" x14ac:dyDescent="0.3">
      <c r="A1365" s="9">
        <v>6022000001</v>
      </c>
      <c r="B1365" s="9" t="s">
        <v>115</v>
      </c>
      <c r="C1365" s="9">
        <v>1964</v>
      </c>
      <c r="D1365" s="9" t="s">
        <v>118</v>
      </c>
      <c r="E1365" s="9" t="s">
        <v>47</v>
      </c>
      <c r="F1365" s="9"/>
      <c r="G1365" s="10">
        <v>43884</v>
      </c>
      <c r="H1365" s="10">
        <v>43896</v>
      </c>
      <c r="I1365" s="9">
        <f t="shared" si="43"/>
        <v>12</v>
      </c>
      <c r="J1365" s="38">
        <f t="shared" si="44"/>
        <v>56</v>
      </c>
      <c r="K1365" s="9"/>
    </row>
    <row r="1366" spans="1:11" x14ac:dyDescent="0.3">
      <c r="A1366" s="9">
        <v>6022000002</v>
      </c>
      <c r="B1366" s="9" t="s">
        <v>115</v>
      </c>
      <c r="C1366" s="9">
        <v>1985</v>
      </c>
      <c r="D1366" s="9" t="s">
        <v>118</v>
      </c>
      <c r="E1366" s="9" t="s">
        <v>47</v>
      </c>
      <c r="F1366" s="9"/>
      <c r="G1366" s="10">
        <v>43885</v>
      </c>
      <c r="H1366" s="10">
        <v>43910</v>
      </c>
      <c r="I1366" s="9">
        <f t="shared" si="43"/>
        <v>25</v>
      </c>
      <c r="J1366" s="38">
        <f t="shared" si="44"/>
        <v>35</v>
      </c>
      <c r="K1366" s="9"/>
    </row>
    <row r="1367" spans="1:11" x14ac:dyDescent="0.3">
      <c r="A1367" s="9">
        <v>6022000003</v>
      </c>
      <c r="B1367" s="9" t="s">
        <v>115</v>
      </c>
      <c r="C1367" s="9">
        <v>1995</v>
      </c>
      <c r="D1367" s="9" t="s">
        <v>118</v>
      </c>
      <c r="E1367" s="9" t="s">
        <v>47</v>
      </c>
      <c r="F1367" s="9"/>
      <c r="G1367" s="10">
        <v>43885</v>
      </c>
      <c r="H1367" s="10">
        <v>43906</v>
      </c>
      <c r="I1367" s="9">
        <f t="shared" si="43"/>
        <v>21</v>
      </c>
      <c r="J1367" s="38">
        <f t="shared" si="44"/>
        <v>25</v>
      </c>
      <c r="K1367" s="9"/>
    </row>
    <row r="1368" spans="1:11" x14ac:dyDescent="0.3">
      <c r="A1368" s="9">
        <v>6022000004</v>
      </c>
      <c r="B1368" s="9" t="s">
        <v>115</v>
      </c>
      <c r="C1368" s="9">
        <v>1965</v>
      </c>
      <c r="D1368" s="9" t="s">
        <v>118</v>
      </c>
      <c r="E1368" s="9" t="s">
        <v>47</v>
      </c>
      <c r="F1368" s="9"/>
      <c r="G1368" s="10">
        <v>43885</v>
      </c>
      <c r="H1368" s="10">
        <v>43896</v>
      </c>
      <c r="I1368" s="9">
        <f t="shared" si="43"/>
        <v>11</v>
      </c>
      <c r="J1368" s="38">
        <f t="shared" si="44"/>
        <v>55</v>
      </c>
      <c r="K1368" s="9"/>
    </row>
    <row r="1369" spans="1:11" x14ac:dyDescent="0.3">
      <c r="A1369" s="9">
        <v>6022000005</v>
      </c>
      <c r="B1369" s="9" t="s">
        <v>115</v>
      </c>
      <c r="C1369" s="9">
        <v>1964</v>
      </c>
      <c r="D1369" s="9" t="s">
        <v>118</v>
      </c>
      <c r="E1369" s="9" t="s">
        <v>47</v>
      </c>
      <c r="F1369" s="9"/>
      <c r="G1369" s="10">
        <v>43885</v>
      </c>
      <c r="H1369" s="10">
        <v>43913</v>
      </c>
      <c r="I1369" s="9">
        <f t="shared" si="43"/>
        <v>28</v>
      </c>
      <c r="J1369" s="38">
        <f t="shared" si="44"/>
        <v>56</v>
      </c>
      <c r="K1369" s="9"/>
    </row>
    <row r="1370" spans="1:11" x14ac:dyDescent="0.3">
      <c r="A1370" s="9">
        <v>6022000007</v>
      </c>
      <c r="B1370" s="9" t="s">
        <v>115</v>
      </c>
      <c r="C1370" s="9">
        <v>1983</v>
      </c>
      <c r="D1370" s="9" t="s">
        <v>118</v>
      </c>
      <c r="E1370" s="9" t="s">
        <v>47</v>
      </c>
      <c r="F1370" s="9"/>
      <c r="G1370" s="10">
        <v>43886</v>
      </c>
      <c r="H1370" s="10">
        <v>43906</v>
      </c>
      <c r="I1370" s="9">
        <f t="shared" si="43"/>
        <v>20</v>
      </c>
      <c r="J1370" s="38">
        <f t="shared" si="44"/>
        <v>37</v>
      </c>
      <c r="K1370" s="9"/>
    </row>
    <row r="1371" spans="1:11" x14ac:dyDescent="0.3">
      <c r="A1371" s="9">
        <v>6022000008</v>
      </c>
      <c r="B1371" s="9" t="s">
        <v>115</v>
      </c>
      <c r="C1371" s="9">
        <v>1962</v>
      </c>
      <c r="D1371" s="9" t="s">
        <v>118</v>
      </c>
      <c r="E1371" s="9" t="s">
        <v>47</v>
      </c>
      <c r="F1371" s="9"/>
      <c r="G1371" s="10">
        <v>43886</v>
      </c>
      <c r="H1371" s="10">
        <v>43915</v>
      </c>
      <c r="I1371" s="9">
        <f t="shared" si="43"/>
        <v>29</v>
      </c>
      <c r="J1371" s="38">
        <f t="shared" si="44"/>
        <v>58</v>
      </c>
      <c r="K1371" s="9"/>
    </row>
    <row r="1372" spans="1:11" x14ac:dyDescent="0.3">
      <c r="A1372" s="9">
        <v>6022000009</v>
      </c>
      <c r="B1372" s="9" t="s">
        <v>116</v>
      </c>
      <c r="C1372" s="9">
        <v>1964</v>
      </c>
      <c r="D1372" s="9" t="s">
        <v>118</v>
      </c>
      <c r="E1372" s="9" t="s">
        <v>47</v>
      </c>
      <c r="F1372" s="9"/>
      <c r="G1372" s="10">
        <v>43886</v>
      </c>
      <c r="H1372" s="10">
        <v>43902</v>
      </c>
      <c r="I1372" s="9">
        <f t="shared" si="43"/>
        <v>16</v>
      </c>
      <c r="J1372" s="38">
        <f t="shared" si="44"/>
        <v>56</v>
      </c>
      <c r="K1372" s="9"/>
    </row>
    <row r="1373" spans="1:11" x14ac:dyDescent="0.3">
      <c r="A1373" s="9">
        <v>6022000010</v>
      </c>
      <c r="B1373" s="9" t="s">
        <v>116</v>
      </c>
      <c r="C1373" s="9">
        <v>1969</v>
      </c>
      <c r="D1373" s="9" t="s">
        <v>118</v>
      </c>
      <c r="E1373" s="9" t="s">
        <v>47</v>
      </c>
      <c r="F1373" s="9"/>
      <c r="G1373" s="10">
        <v>43886</v>
      </c>
      <c r="H1373" s="10">
        <v>43911</v>
      </c>
      <c r="I1373" s="9">
        <f t="shared" si="43"/>
        <v>25</v>
      </c>
      <c r="J1373" s="38">
        <f t="shared" si="44"/>
        <v>51</v>
      </c>
      <c r="K1373" s="9"/>
    </row>
    <row r="1374" spans="1:11" x14ac:dyDescent="0.3">
      <c r="A1374" s="9">
        <v>6022000012</v>
      </c>
      <c r="B1374" s="9" t="s">
        <v>115</v>
      </c>
      <c r="C1374" s="9">
        <v>1983</v>
      </c>
      <c r="D1374" s="9" t="s">
        <v>118</v>
      </c>
      <c r="E1374" s="9" t="s">
        <v>47</v>
      </c>
      <c r="F1374" s="9"/>
      <c r="G1374" s="10">
        <v>43886</v>
      </c>
      <c r="H1374" s="10">
        <v>43901</v>
      </c>
      <c r="I1374" s="9">
        <f t="shared" si="43"/>
        <v>15</v>
      </c>
      <c r="J1374" s="38">
        <f t="shared" si="44"/>
        <v>37</v>
      </c>
      <c r="K1374" s="9"/>
    </row>
    <row r="1375" spans="1:11" x14ac:dyDescent="0.3">
      <c r="A1375" s="9">
        <v>6022000013</v>
      </c>
      <c r="B1375" s="9" t="s">
        <v>115</v>
      </c>
      <c r="C1375" s="9">
        <v>1954</v>
      </c>
      <c r="D1375" s="9" t="s">
        <v>118</v>
      </c>
      <c r="E1375" s="9" t="s">
        <v>47</v>
      </c>
      <c r="F1375" s="9"/>
      <c r="G1375" s="10">
        <v>43886</v>
      </c>
      <c r="H1375" s="10">
        <v>43921</v>
      </c>
      <c r="I1375" s="9">
        <f t="shared" si="43"/>
        <v>35</v>
      </c>
      <c r="J1375" s="38">
        <f t="shared" si="44"/>
        <v>66</v>
      </c>
      <c r="K1375" s="9"/>
    </row>
    <row r="1376" spans="1:11" x14ac:dyDescent="0.3">
      <c r="A1376" s="9">
        <v>6022000014</v>
      </c>
      <c r="B1376" s="9" t="s">
        <v>115</v>
      </c>
      <c r="C1376" s="9">
        <v>1955</v>
      </c>
      <c r="D1376" s="9" t="s">
        <v>118</v>
      </c>
      <c r="E1376" s="9" t="s">
        <v>47</v>
      </c>
      <c r="F1376" s="9"/>
      <c r="G1376" s="10">
        <v>43886</v>
      </c>
      <c r="H1376" s="10">
        <v>43914</v>
      </c>
      <c r="I1376" s="9">
        <f t="shared" si="43"/>
        <v>28</v>
      </c>
      <c r="J1376" s="38">
        <f t="shared" si="44"/>
        <v>65</v>
      </c>
      <c r="K1376" s="9"/>
    </row>
    <row r="1377" spans="1:11" x14ac:dyDescent="0.3">
      <c r="A1377" s="9">
        <v>6022000015</v>
      </c>
      <c r="B1377" s="9" t="s">
        <v>115</v>
      </c>
      <c r="C1377" s="9">
        <v>1983</v>
      </c>
      <c r="D1377" s="9" t="s">
        <v>118</v>
      </c>
      <c r="E1377" s="9" t="s">
        <v>47</v>
      </c>
      <c r="F1377" s="9"/>
      <c r="G1377" s="10">
        <v>43886</v>
      </c>
      <c r="H1377" s="10">
        <v>43913</v>
      </c>
      <c r="I1377" s="9">
        <f t="shared" si="43"/>
        <v>27</v>
      </c>
      <c r="J1377" s="38">
        <f t="shared" si="44"/>
        <v>37</v>
      </c>
      <c r="K1377" s="9"/>
    </row>
    <row r="1378" spans="1:11" x14ac:dyDescent="0.3">
      <c r="A1378" s="9">
        <v>6022000016</v>
      </c>
      <c r="B1378" s="9" t="s">
        <v>116</v>
      </c>
      <c r="C1378" s="9">
        <v>1995</v>
      </c>
      <c r="D1378" s="9" t="s">
        <v>118</v>
      </c>
      <c r="E1378" s="9" t="s">
        <v>47</v>
      </c>
      <c r="F1378" s="9"/>
      <c r="G1378" s="10">
        <v>43886</v>
      </c>
      <c r="H1378" s="10">
        <v>43909</v>
      </c>
      <c r="I1378" s="9">
        <f t="shared" si="43"/>
        <v>23</v>
      </c>
      <c r="J1378" s="38">
        <f t="shared" si="44"/>
        <v>25</v>
      </c>
      <c r="K1378" s="9"/>
    </row>
    <row r="1379" spans="1:11" x14ac:dyDescent="0.3">
      <c r="A1379" s="9">
        <v>6022000017</v>
      </c>
      <c r="B1379" s="9" t="s">
        <v>116</v>
      </c>
      <c r="C1379" s="9">
        <v>1973</v>
      </c>
      <c r="D1379" s="9" t="s">
        <v>118</v>
      </c>
      <c r="E1379" s="9" t="s">
        <v>47</v>
      </c>
      <c r="F1379" s="9"/>
      <c r="G1379" s="10">
        <v>43886</v>
      </c>
      <c r="H1379" s="10">
        <v>43909</v>
      </c>
      <c r="I1379" s="9">
        <f t="shared" si="43"/>
        <v>23</v>
      </c>
      <c r="J1379" s="38">
        <f t="shared" si="44"/>
        <v>47</v>
      </c>
      <c r="K1379" s="9"/>
    </row>
    <row r="1380" spans="1:11" x14ac:dyDescent="0.3">
      <c r="A1380" s="9">
        <v>6022000018</v>
      </c>
      <c r="B1380" s="9" t="s">
        <v>115</v>
      </c>
      <c r="C1380" s="9">
        <v>1983</v>
      </c>
      <c r="D1380" s="9" t="s">
        <v>118</v>
      </c>
      <c r="E1380" s="9" t="s">
        <v>47</v>
      </c>
      <c r="F1380" s="9"/>
      <c r="G1380" s="10">
        <v>43886</v>
      </c>
      <c r="H1380" s="10">
        <v>43906</v>
      </c>
      <c r="I1380" s="9">
        <f t="shared" si="43"/>
        <v>20</v>
      </c>
      <c r="J1380" s="38">
        <f t="shared" si="44"/>
        <v>37</v>
      </c>
      <c r="K1380" s="9"/>
    </row>
    <row r="1381" spans="1:11" x14ac:dyDescent="0.3">
      <c r="A1381" s="9">
        <v>6022000019</v>
      </c>
      <c r="B1381" s="9" t="s">
        <v>116</v>
      </c>
      <c r="C1381" s="9">
        <v>1997</v>
      </c>
      <c r="D1381" s="9" t="s">
        <v>118</v>
      </c>
      <c r="E1381" s="9" t="s">
        <v>47</v>
      </c>
      <c r="F1381" s="9"/>
      <c r="G1381" s="10">
        <v>43886</v>
      </c>
      <c r="H1381" s="10">
        <v>43910</v>
      </c>
      <c r="I1381" s="9">
        <f t="shared" si="43"/>
        <v>24</v>
      </c>
      <c r="J1381" s="38">
        <f t="shared" si="44"/>
        <v>23</v>
      </c>
      <c r="K1381" s="9"/>
    </row>
    <row r="1382" spans="1:11" x14ac:dyDescent="0.3">
      <c r="A1382" s="9">
        <v>6022000021</v>
      </c>
      <c r="B1382" s="9" t="s">
        <v>116</v>
      </c>
      <c r="C1382" s="9">
        <v>1973</v>
      </c>
      <c r="D1382" s="9" t="s">
        <v>118</v>
      </c>
      <c r="E1382" s="9" t="s">
        <v>47</v>
      </c>
      <c r="F1382" s="9"/>
      <c r="G1382" s="10">
        <v>43886</v>
      </c>
      <c r="H1382" s="10">
        <v>43906</v>
      </c>
      <c r="I1382" s="9">
        <f t="shared" si="43"/>
        <v>20</v>
      </c>
      <c r="J1382" s="38">
        <f t="shared" si="44"/>
        <v>47</v>
      </c>
      <c r="K1382" s="9"/>
    </row>
    <row r="1383" spans="1:11" x14ac:dyDescent="0.3">
      <c r="A1383" s="9">
        <v>6022000022</v>
      </c>
      <c r="B1383" s="9" t="s">
        <v>115</v>
      </c>
      <c r="C1383" s="9">
        <v>1984</v>
      </c>
      <c r="D1383" s="9" t="s">
        <v>118</v>
      </c>
      <c r="E1383" s="9" t="s">
        <v>47</v>
      </c>
      <c r="F1383" s="9"/>
      <c r="G1383" s="10">
        <v>43886</v>
      </c>
      <c r="H1383" s="10">
        <v>43911</v>
      </c>
      <c r="I1383" s="9">
        <f t="shared" si="43"/>
        <v>25</v>
      </c>
      <c r="J1383" s="38">
        <f t="shared" si="44"/>
        <v>36</v>
      </c>
      <c r="K1383" s="9"/>
    </row>
    <row r="1384" spans="1:11" x14ac:dyDescent="0.3">
      <c r="A1384" s="9">
        <v>6022000023</v>
      </c>
      <c r="B1384" s="9" t="s">
        <v>115</v>
      </c>
      <c r="C1384" s="9">
        <v>1998</v>
      </c>
      <c r="D1384" s="9" t="s">
        <v>118</v>
      </c>
      <c r="E1384" s="9" t="s">
        <v>47</v>
      </c>
      <c r="F1384" s="9"/>
      <c r="G1384" s="10">
        <v>43886</v>
      </c>
      <c r="H1384" s="10">
        <v>43927</v>
      </c>
      <c r="I1384" s="9">
        <f t="shared" si="43"/>
        <v>41</v>
      </c>
      <c r="J1384" s="38">
        <f t="shared" si="44"/>
        <v>22</v>
      </c>
      <c r="K1384" s="9"/>
    </row>
    <row r="1385" spans="1:11" x14ac:dyDescent="0.3">
      <c r="A1385" s="9">
        <v>6022000025</v>
      </c>
      <c r="B1385" s="9" t="s">
        <v>116</v>
      </c>
      <c r="C1385" s="9">
        <v>1967</v>
      </c>
      <c r="D1385" s="9" t="s">
        <v>118</v>
      </c>
      <c r="E1385" s="9" t="s">
        <v>47</v>
      </c>
      <c r="F1385" s="9"/>
      <c r="G1385" s="10">
        <v>43888</v>
      </c>
      <c r="H1385" s="10">
        <v>43896</v>
      </c>
      <c r="I1385" s="9">
        <f t="shared" si="43"/>
        <v>8</v>
      </c>
      <c r="J1385" s="38">
        <f t="shared" si="44"/>
        <v>53</v>
      </c>
      <c r="K1385" s="9"/>
    </row>
    <row r="1386" spans="1:11" x14ac:dyDescent="0.3">
      <c r="A1386" s="9">
        <v>6022000027</v>
      </c>
      <c r="B1386" s="9" t="s">
        <v>115</v>
      </c>
      <c r="C1386" s="9">
        <v>1951</v>
      </c>
      <c r="D1386" s="9" t="s">
        <v>118</v>
      </c>
      <c r="E1386" s="9" t="s">
        <v>47</v>
      </c>
      <c r="F1386" s="9"/>
      <c r="G1386" s="10">
        <v>43889</v>
      </c>
      <c r="H1386" s="10">
        <v>43906</v>
      </c>
      <c r="I1386" s="9">
        <f t="shared" si="43"/>
        <v>17</v>
      </c>
      <c r="J1386" s="38">
        <f t="shared" si="44"/>
        <v>69</v>
      </c>
      <c r="K1386" s="9"/>
    </row>
    <row r="1387" spans="1:11" x14ac:dyDescent="0.3">
      <c r="A1387" s="9">
        <v>6022000028</v>
      </c>
      <c r="B1387" s="9" t="s">
        <v>115</v>
      </c>
      <c r="C1387" s="9">
        <v>1974</v>
      </c>
      <c r="D1387" s="9" t="s">
        <v>118</v>
      </c>
      <c r="E1387" s="9" t="s">
        <v>47</v>
      </c>
      <c r="F1387" s="9"/>
      <c r="G1387" s="10">
        <v>43889</v>
      </c>
      <c r="H1387" s="10">
        <v>43910</v>
      </c>
      <c r="I1387" s="9">
        <f t="shared" si="43"/>
        <v>21</v>
      </c>
      <c r="J1387" s="38">
        <f t="shared" si="44"/>
        <v>46</v>
      </c>
      <c r="K1387" s="9"/>
    </row>
    <row r="1388" spans="1:11" x14ac:dyDescent="0.3">
      <c r="A1388" s="9">
        <v>6022000029</v>
      </c>
      <c r="B1388" s="9" t="s">
        <v>116</v>
      </c>
      <c r="C1388" s="9">
        <v>1958</v>
      </c>
      <c r="D1388" s="9" t="s">
        <v>118</v>
      </c>
      <c r="E1388" s="9" t="s">
        <v>47</v>
      </c>
      <c r="F1388" s="9"/>
      <c r="G1388" s="10">
        <v>43890</v>
      </c>
      <c r="H1388" s="10">
        <v>43909</v>
      </c>
      <c r="I1388" s="9">
        <f t="shared" si="43"/>
        <v>19</v>
      </c>
      <c r="J1388" s="38">
        <f t="shared" si="44"/>
        <v>62</v>
      </c>
      <c r="K1388" s="9"/>
    </row>
    <row r="1389" spans="1:11" x14ac:dyDescent="0.3">
      <c r="A1389" s="9">
        <v>6022000030</v>
      </c>
      <c r="B1389" s="9" t="s">
        <v>115</v>
      </c>
      <c r="C1389" s="9">
        <v>1995</v>
      </c>
      <c r="D1389" s="9" t="s">
        <v>118</v>
      </c>
      <c r="E1389" s="9" t="s">
        <v>47</v>
      </c>
      <c r="F1389" s="9"/>
      <c r="G1389" s="10">
        <v>43890</v>
      </c>
      <c r="H1389" s="10">
        <v>43902</v>
      </c>
      <c r="I1389" s="9">
        <f t="shared" si="43"/>
        <v>12</v>
      </c>
      <c r="J1389" s="38">
        <f t="shared" si="44"/>
        <v>25</v>
      </c>
      <c r="K1389" s="9"/>
    </row>
    <row r="1390" spans="1:11" x14ac:dyDescent="0.3">
      <c r="A1390" s="9">
        <v>6022000031</v>
      </c>
      <c r="B1390" s="9" t="s">
        <v>115</v>
      </c>
      <c r="C1390" s="9">
        <v>2001</v>
      </c>
      <c r="D1390" s="9" t="s">
        <v>118</v>
      </c>
      <c r="E1390" s="9" t="s">
        <v>47</v>
      </c>
      <c r="F1390" s="9"/>
      <c r="G1390" s="10">
        <v>43890</v>
      </c>
      <c r="H1390" s="10">
        <v>43910</v>
      </c>
      <c r="I1390" s="9">
        <f t="shared" si="43"/>
        <v>20</v>
      </c>
      <c r="J1390" s="38">
        <f t="shared" si="44"/>
        <v>19</v>
      </c>
      <c r="K1390" s="9"/>
    </row>
    <row r="1391" spans="1:11" x14ac:dyDescent="0.3">
      <c r="A1391" s="9">
        <v>6022000035</v>
      </c>
      <c r="B1391" s="9" t="s">
        <v>115</v>
      </c>
      <c r="C1391" s="9">
        <v>2001</v>
      </c>
      <c r="D1391" s="9" t="s">
        <v>118</v>
      </c>
      <c r="E1391" s="9" t="s">
        <v>47</v>
      </c>
      <c r="F1391" s="9"/>
      <c r="G1391" s="10">
        <v>43891</v>
      </c>
      <c r="H1391" s="10">
        <v>43921</v>
      </c>
      <c r="I1391" s="9">
        <f t="shared" si="43"/>
        <v>30</v>
      </c>
      <c r="J1391" s="38">
        <f t="shared" si="44"/>
        <v>19</v>
      </c>
      <c r="K1391" s="9"/>
    </row>
    <row r="1392" spans="1:11" x14ac:dyDescent="0.3">
      <c r="A1392" s="9">
        <v>6022000037</v>
      </c>
      <c r="B1392" s="9" t="s">
        <v>116</v>
      </c>
      <c r="C1392" s="9">
        <v>1973</v>
      </c>
      <c r="D1392" s="9" t="s">
        <v>118</v>
      </c>
      <c r="E1392" s="9" t="s">
        <v>47</v>
      </c>
      <c r="F1392" s="9"/>
      <c r="G1392" s="10">
        <v>43891</v>
      </c>
      <c r="H1392" s="10">
        <v>43915</v>
      </c>
      <c r="I1392" s="9">
        <f t="shared" si="43"/>
        <v>24</v>
      </c>
      <c r="J1392" s="38">
        <f t="shared" si="44"/>
        <v>47</v>
      </c>
      <c r="K1392" s="9"/>
    </row>
    <row r="1393" spans="1:11" x14ac:dyDescent="0.3">
      <c r="A1393" s="9">
        <v>6022000038</v>
      </c>
      <c r="B1393" s="9" t="s">
        <v>116</v>
      </c>
      <c r="C1393" s="9">
        <v>1968</v>
      </c>
      <c r="D1393" s="9" t="s">
        <v>118</v>
      </c>
      <c r="E1393" s="9" t="s">
        <v>47</v>
      </c>
      <c r="F1393" s="9"/>
      <c r="G1393" s="10">
        <v>43892</v>
      </c>
      <c r="H1393" s="10">
        <v>43931</v>
      </c>
      <c r="I1393" s="9">
        <f t="shared" si="43"/>
        <v>39</v>
      </c>
      <c r="J1393" s="38">
        <f t="shared" si="44"/>
        <v>52</v>
      </c>
      <c r="K1393" s="9"/>
    </row>
    <row r="1394" spans="1:11" x14ac:dyDescent="0.3">
      <c r="A1394" s="9">
        <v>6022000039</v>
      </c>
      <c r="B1394" s="9" t="s">
        <v>115</v>
      </c>
      <c r="C1394" s="9">
        <v>1999</v>
      </c>
      <c r="D1394" s="9" t="s">
        <v>118</v>
      </c>
      <c r="E1394" s="9" t="s">
        <v>47</v>
      </c>
      <c r="F1394" s="9"/>
      <c r="G1394" s="10">
        <v>43893</v>
      </c>
      <c r="H1394" s="10">
        <v>43904</v>
      </c>
      <c r="I1394" s="9">
        <f t="shared" si="43"/>
        <v>11</v>
      </c>
      <c r="J1394" s="38">
        <f t="shared" si="44"/>
        <v>21</v>
      </c>
      <c r="K1394" s="9"/>
    </row>
    <row r="1395" spans="1:11" x14ac:dyDescent="0.3">
      <c r="A1395" s="9">
        <v>6022000040</v>
      </c>
      <c r="B1395" s="9" t="s">
        <v>115</v>
      </c>
      <c r="C1395" s="9">
        <v>1966</v>
      </c>
      <c r="D1395" s="9" t="s">
        <v>118</v>
      </c>
      <c r="E1395" s="9" t="s">
        <v>47</v>
      </c>
      <c r="F1395" s="9"/>
      <c r="G1395" s="10">
        <v>43893</v>
      </c>
      <c r="H1395" s="10">
        <v>43916</v>
      </c>
      <c r="I1395" s="9">
        <f t="shared" si="43"/>
        <v>23</v>
      </c>
      <c r="J1395" s="38">
        <f t="shared" si="44"/>
        <v>54</v>
      </c>
      <c r="K1395" s="9"/>
    </row>
    <row r="1396" spans="1:11" x14ac:dyDescent="0.3">
      <c r="A1396" s="9">
        <v>6022000041</v>
      </c>
      <c r="B1396" s="9" t="s">
        <v>115</v>
      </c>
      <c r="C1396" s="9">
        <v>1996</v>
      </c>
      <c r="D1396" s="9" t="s">
        <v>118</v>
      </c>
      <c r="E1396" s="9" t="s">
        <v>47</v>
      </c>
      <c r="F1396" s="9"/>
      <c r="G1396" s="10">
        <v>43893</v>
      </c>
      <c r="H1396" s="10">
        <v>43915</v>
      </c>
      <c r="I1396" s="9">
        <f t="shared" si="43"/>
        <v>22</v>
      </c>
      <c r="J1396" s="38">
        <f t="shared" si="44"/>
        <v>24</v>
      </c>
      <c r="K1396" s="9"/>
    </row>
    <row r="1397" spans="1:11" x14ac:dyDescent="0.3">
      <c r="A1397" s="9">
        <v>6022000042</v>
      </c>
      <c r="B1397" s="9" t="s">
        <v>115</v>
      </c>
      <c r="C1397" s="9">
        <v>1969</v>
      </c>
      <c r="D1397" s="9" t="s">
        <v>118</v>
      </c>
      <c r="E1397" s="9" t="s">
        <v>47</v>
      </c>
      <c r="F1397" s="9"/>
      <c r="G1397" s="10">
        <v>43893</v>
      </c>
      <c r="H1397" s="10">
        <v>43918</v>
      </c>
      <c r="I1397" s="9">
        <f t="shared" si="43"/>
        <v>25</v>
      </c>
      <c r="J1397" s="38">
        <f t="shared" si="44"/>
        <v>51</v>
      </c>
      <c r="K1397" s="9"/>
    </row>
    <row r="1398" spans="1:11" x14ac:dyDescent="0.3">
      <c r="A1398" s="9">
        <v>6022000043</v>
      </c>
      <c r="B1398" s="9" t="s">
        <v>115</v>
      </c>
      <c r="C1398" s="9">
        <v>1951</v>
      </c>
      <c r="D1398" s="9" t="s">
        <v>118</v>
      </c>
      <c r="E1398" s="9" t="s">
        <v>47</v>
      </c>
      <c r="F1398" s="9"/>
      <c r="G1398" s="10">
        <v>43893</v>
      </c>
      <c r="H1398" s="10">
        <v>43927</v>
      </c>
      <c r="I1398" s="9">
        <f t="shared" si="43"/>
        <v>34</v>
      </c>
      <c r="J1398" s="38">
        <f t="shared" si="44"/>
        <v>69</v>
      </c>
      <c r="K1398" s="9"/>
    </row>
    <row r="1399" spans="1:11" x14ac:dyDescent="0.3">
      <c r="A1399" s="9">
        <v>6022000044</v>
      </c>
      <c r="B1399" s="9" t="s">
        <v>115</v>
      </c>
      <c r="C1399" s="9">
        <v>1991</v>
      </c>
      <c r="D1399" s="9" t="s">
        <v>118</v>
      </c>
      <c r="E1399" s="9" t="s">
        <v>47</v>
      </c>
      <c r="F1399" s="9"/>
      <c r="G1399" s="10">
        <v>43893</v>
      </c>
      <c r="H1399" s="10">
        <v>43910</v>
      </c>
      <c r="I1399" s="9">
        <f t="shared" si="43"/>
        <v>17</v>
      </c>
      <c r="J1399" s="38">
        <f t="shared" si="44"/>
        <v>29</v>
      </c>
      <c r="K1399" s="9"/>
    </row>
    <row r="1400" spans="1:11" x14ac:dyDescent="0.3">
      <c r="A1400" s="9">
        <v>6022000045</v>
      </c>
      <c r="B1400" s="9" t="s">
        <v>115</v>
      </c>
      <c r="C1400" s="9">
        <v>1962</v>
      </c>
      <c r="D1400" s="9" t="s">
        <v>118</v>
      </c>
      <c r="E1400" s="9" t="s">
        <v>47</v>
      </c>
      <c r="F1400" s="9"/>
      <c r="G1400" s="10">
        <v>43895</v>
      </c>
      <c r="H1400" s="10">
        <v>43923</v>
      </c>
      <c r="I1400" s="9">
        <f t="shared" si="43"/>
        <v>28</v>
      </c>
      <c r="J1400" s="38">
        <f t="shared" si="44"/>
        <v>58</v>
      </c>
      <c r="K1400" s="9"/>
    </row>
    <row r="1401" spans="1:11" x14ac:dyDescent="0.3">
      <c r="A1401" s="9">
        <v>6022000046</v>
      </c>
      <c r="B1401" s="9" t="s">
        <v>116</v>
      </c>
      <c r="C1401" s="9">
        <v>1956</v>
      </c>
      <c r="D1401" s="9" t="s">
        <v>118</v>
      </c>
      <c r="E1401" s="9" t="s">
        <v>47</v>
      </c>
      <c r="F1401" s="9"/>
      <c r="G1401" s="10">
        <v>43895</v>
      </c>
      <c r="H1401" s="10">
        <v>43922</v>
      </c>
      <c r="I1401" s="9">
        <f t="shared" si="43"/>
        <v>27</v>
      </c>
      <c r="J1401" s="38">
        <f t="shared" si="44"/>
        <v>64</v>
      </c>
      <c r="K1401" s="9"/>
    </row>
    <row r="1402" spans="1:11" x14ac:dyDescent="0.3">
      <c r="A1402" s="9">
        <v>6022000047</v>
      </c>
      <c r="B1402" s="9" t="s">
        <v>115</v>
      </c>
      <c r="C1402" s="9">
        <v>1955</v>
      </c>
      <c r="D1402" s="9" t="s">
        <v>118</v>
      </c>
      <c r="E1402" s="9" t="s">
        <v>47</v>
      </c>
      <c r="F1402" s="9"/>
      <c r="G1402" s="10">
        <v>43895</v>
      </c>
      <c r="H1402" s="10">
        <v>43919</v>
      </c>
      <c r="I1402" s="9">
        <f t="shared" si="43"/>
        <v>24</v>
      </c>
      <c r="J1402" s="38">
        <f t="shared" si="44"/>
        <v>65</v>
      </c>
      <c r="K1402" s="9"/>
    </row>
    <row r="1403" spans="1:11" x14ac:dyDescent="0.3">
      <c r="A1403" s="9">
        <v>6022000048</v>
      </c>
      <c r="B1403" s="9" t="s">
        <v>115</v>
      </c>
      <c r="C1403" s="9">
        <v>1956</v>
      </c>
      <c r="D1403" s="9" t="s">
        <v>118</v>
      </c>
      <c r="E1403" s="9" t="s">
        <v>47</v>
      </c>
      <c r="F1403" s="9"/>
      <c r="G1403" s="10">
        <v>43896</v>
      </c>
      <c r="H1403" s="10">
        <v>43914</v>
      </c>
      <c r="I1403" s="9">
        <f t="shared" si="43"/>
        <v>18</v>
      </c>
      <c r="J1403" s="38">
        <f t="shared" si="44"/>
        <v>64</v>
      </c>
      <c r="K1403" s="9"/>
    </row>
    <row r="1404" spans="1:11" x14ac:dyDescent="0.3">
      <c r="A1404" s="9">
        <v>6022000049</v>
      </c>
      <c r="B1404" s="9" t="s">
        <v>116</v>
      </c>
      <c r="C1404" s="9">
        <v>1933</v>
      </c>
      <c r="D1404" s="9" t="s">
        <v>118</v>
      </c>
      <c r="E1404" s="9" t="s">
        <v>47</v>
      </c>
      <c r="F1404" s="9"/>
      <c r="G1404" s="10">
        <v>43905</v>
      </c>
      <c r="H1404" s="10">
        <v>43914</v>
      </c>
      <c r="I1404" s="9">
        <f t="shared" si="43"/>
        <v>9</v>
      </c>
      <c r="J1404" s="38">
        <f t="shared" si="44"/>
        <v>87</v>
      </c>
      <c r="K1404" s="9"/>
    </row>
    <row r="1405" spans="1:11" x14ac:dyDescent="0.3">
      <c r="A1405" s="9">
        <v>6023000001</v>
      </c>
      <c r="B1405" s="9" t="s">
        <v>116</v>
      </c>
      <c r="C1405" s="9"/>
      <c r="D1405" s="9" t="s">
        <v>118</v>
      </c>
      <c r="E1405" s="9" t="s">
        <v>47</v>
      </c>
      <c r="F1405" s="9"/>
      <c r="G1405" s="10">
        <v>43882</v>
      </c>
      <c r="H1405" s="10">
        <v>43938</v>
      </c>
      <c r="I1405" s="9">
        <f t="shared" si="43"/>
        <v>56</v>
      </c>
      <c r="J1405" s="38" t="str">
        <f t="shared" si="44"/>
        <v/>
      </c>
      <c r="K1405" s="9"/>
    </row>
    <row r="1406" spans="1:11" x14ac:dyDescent="0.3">
      <c r="A1406" s="9">
        <v>6023000002</v>
      </c>
      <c r="B1406" s="9" t="s">
        <v>116</v>
      </c>
      <c r="C1406" s="9"/>
      <c r="D1406" s="9" t="s">
        <v>118</v>
      </c>
      <c r="E1406" s="9" t="s">
        <v>47</v>
      </c>
      <c r="F1406" s="9"/>
      <c r="G1406" s="10">
        <v>43883</v>
      </c>
      <c r="H1406" s="10">
        <v>43918</v>
      </c>
      <c r="I1406" s="9">
        <f t="shared" si="43"/>
        <v>35</v>
      </c>
      <c r="J1406" s="38" t="str">
        <f t="shared" si="44"/>
        <v/>
      </c>
      <c r="K1406" s="9"/>
    </row>
    <row r="1407" spans="1:11" x14ac:dyDescent="0.3">
      <c r="A1407" s="9">
        <v>6023000003</v>
      </c>
      <c r="B1407" s="9" t="s">
        <v>115</v>
      </c>
      <c r="C1407" s="9"/>
      <c r="D1407" s="9" t="s">
        <v>118</v>
      </c>
      <c r="E1407" s="9" t="s">
        <v>47</v>
      </c>
      <c r="F1407" s="9"/>
      <c r="G1407" s="10">
        <v>43883</v>
      </c>
      <c r="H1407" s="10">
        <v>43894</v>
      </c>
      <c r="I1407" s="9">
        <f t="shared" si="43"/>
        <v>11</v>
      </c>
      <c r="J1407" s="38" t="str">
        <f t="shared" si="44"/>
        <v/>
      </c>
      <c r="K1407" s="9"/>
    </row>
    <row r="1408" spans="1:11" x14ac:dyDescent="0.3">
      <c r="A1408" s="9">
        <v>6023000004</v>
      </c>
      <c r="B1408" s="9" t="s">
        <v>116</v>
      </c>
      <c r="C1408" s="9"/>
      <c r="D1408" s="9" t="s">
        <v>118</v>
      </c>
      <c r="E1408" s="9" t="s">
        <v>47</v>
      </c>
      <c r="F1408" s="9"/>
      <c r="G1408" s="10">
        <v>43883</v>
      </c>
      <c r="H1408" s="10">
        <v>43894</v>
      </c>
      <c r="I1408" s="9">
        <f t="shared" si="43"/>
        <v>11</v>
      </c>
      <c r="J1408" s="38" t="str">
        <f t="shared" si="44"/>
        <v/>
      </c>
      <c r="K1408" s="9"/>
    </row>
    <row r="1409" spans="1:11" x14ac:dyDescent="0.3">
      <c r="A1409" s="9">
        <v>6023000005</v>
      </c>
      <c r="B1409" s="9" t="s">
        <v>115</v>
      </c>
      <c r="C1409" s="9"/>
      <c r="D1409" s="9" t="s">
        <v>118</v>
      </c>
      <c r="E1409" s="9" t="s">
        <v>47</v>
      </c>
      <c r="F1409" s="9"/>
      <c r="G1409" s="10">
        <v>43883</v>
      </c>
      <c r="H1409" s="10">
        <v>43893</v>
      </c>
      <c r="I1409" s="9">
        <f t="shared" si="43"/>
        <v>10</v>
      </c>
      <c r="J1409" s="38" t="str">
        <f t="shared" si="44"/>
        <v/>
      </c>
      <c r="K1409" s="9"/>
    </row>
    <row r="1410" spans="1:11" x14ac:dyDescent="0.3">
      <c r="A1410" s="9">
        <v>6023000006</v>
      </c>
      <c r="B1410" s="9" t="s">
        <v>115</v>
      </c>
      <c r="C1410" s="9"/>
      <c r="D1410" s="9" t="s">
        <v>118</v>
      </c>
      <c r="E1410" s="9" t="s">
        <v>47</v>
      </c>
      <c r="F1410" s="9"/>
      <c r="G1410" s="10">
        <v>43884</v>
      </c>
      <c r="H1410" s="10">
        <v>43923</v>
      </c>
      <c r="I1410" s="9">
        <f t="shared" si="43"/>
        <v>39</v>
      </c>
      <c r="J1410" s="38" t="str">
        <f t="shared" si="44"/>
        <v/>
      </c>
      <c r="K1410" s="9"/>
    </row>
    <row r="1411" spans="1:11" x14ac:dyDescent="0.3">
      <c r="A1411" s="9">
        <v>6023000007</v>
      </c>
      <c r="B1411" s="9" t="s">
        <v>116</v>
      </c>
      <c r="C1411" s="9"/>
      <c r="D1411" s="9" t="s">
        <v>118</v>
      </c>
      <c r="E1411" s="9" t="s">
        <v>47</v>
      </c>
      <c r="F1411" s="9"/>
      <c r="G1411" s="10">
        <v>43884</v>
      </c>
      <c r="H1411" s="10">
        <v>43923</v>
      </c>
      <c r="I1411" s="9">
        <f t="shared" ref="I1411:I1474" si="45">_xlfn.DAYS(H1411,G1411)</f>
        <v>39</v>
      </c>
      <c r="J1411" s="38" t="str">
        <f t="shared" ref="J1411:J1474" si="46">IF(C1411="","",_xlfn.NUMBERVALUE(2020-C1411))</f>
        <v/>
      </c>
      <c r="K1411" s="9"/>
    </row>
    <row r="1412" spans="1:11" x14ac:dyDescent="0.3">
      <c r="A1412" s="9">
        <v>6023000008</v>
      </c>
      <c r="B1412" s="9" t="s">
        <v>116</v>
      </c>
      <c r="C1412" s="9"/>
      <c r="D1412" s="9" t="s">
        <v>118</v>
      </c>
      <c r="E1412" s="9" t="s">
        <v>47</v>
      </c>
      <c r="F1412" s="9"/>
      <c r="G1412" s="10">
        <v>43884</v>
      </c>
      <c r="H1412" s="10">
        <v>43910</v>
      </c>
      <c r="I1412" s="9">
        <f t="shared" si="45"/>
        <v>26</v>
      </c>
      <c r="J1412" s="38" t="str">
        <f t="shared" si="46"/>
        <v/>
      </c>
      <c r="K1412" s="9"/>
    </row>
    <row r="1413" spans="1:11" x14ac:dyDescent="0.3">
      <c r="A1413" s="9">
        <v>6023000009</v>
      </c>
      <c r="B1413" s="9" t="s">
        <v>116</v>
      </c>
      <c r="C1413" s="9"/>
      <c r="D1413" s="9" t="s">
        <v>118</v>
      </c>
      <c r="E1413" s="9" t="s">
        <v>47</v>
      </c>
      <c r="F1413" s="9"/>
      <c r="G1413" s="10">
        <v>43884</v>
      </c>
      <c r="H1413" s="10">
        <v>43918</v>
      </c>
      <c r="I1413" s="9">
        <f t="shared" si="45"/>
        <v>34</v>
      </c>
      <c r="J1413" s="38" t="str">
        <f t="shared" si="46"/>
        <v/>
      </c>
      <c r="K1413" s="9"/>
    </row>
    <row r="1414" spans="1:11" x14ac:dyDescent="0.3">
      <c r="A1414" s="9">
        <v>6023000010</v>
      </c>
      <c r="B1414" s="9" t="s">
        <v>116</v>
      </c>
      <c r="C1414" s="9"/>
      <c r="D1414" s="9" t="s">
        <v>118</v>
      </c>
      <c r="E1414" s="9" t="s">
        <v>47</v>
      </c>
      <c r="F1414" s="9"/>
      <c r="G1414" s="10">
        <v>43884</v>
      </c>
      <c r="H1414" s="10">
        <v>43919</v>
      </c>
      <c r="I1414" s="9">
        <f t="shared" si="45"/>
        <v>35</v>
      </c>
      <c r="J1414" s="38" t="str">
        <f t="shared" si="46"/>
        <v/>
      </c>
      <c r="K1414" s="9"/>
    </row>
    <row r="1415" spans="1:11" x14ac:dyDescent="0.3">
      <c r="A1415" s="9">
        <v>6023000011</v>
      </c>
      <c r="B1415" s="9" t="s">
        <v>116</v>
      </c>
      <c r="C1415" s="9"/>
      <c r="D1415" s="9" t="s">
        <v>118</v>
      </c>
      <c r="E1415" s="9" t="s">
        <v>47</v>
      </c>
      <c r="F1415" s="9"/>
      <c r="G1415" s="10">
        <v>43885</v>
      </c>
      <c r="H1415" s="10">
        <v>43901</v>
      </c>
      <c r="I1415" s="9">
        <f t="shared" si="45"/>
        <v>16</v>
      </c>
      <c r="J1415" s="38" t="str">
        <f t="shared" si="46"/>
        <v/>
      </c>
      <c r="K1415" s="9"/>
    </row>
    <row r="1416" spans="1:11" x14ac:dyDescent="0.3">
      <c r="A1416" s="9">
        <v>6023000012</v>
      </c>
      <c r="B1416" s="9" t="s">
        <v>116</v>
      </c>
      <c r="C1416" s="9"/>
      <c r="D1416" s="9" t="s">
        <v>118</v>
      </c>
      <c r="E1416" s="9" t="s">
        <v>47</v>
      </c>
      <c r="F1416" s="9"/>
      <c r="G1416" s="10">
        <v>43885</v>
      </c>
      <c r="H1416" s="10">
        <v>43914</v>
      </c>
      <c r="I1416" s="9">
        <f t="shared" si="45"/>
        <v>29</v>
      </c>
      <c r="J1416" s="38" t="str">
        <f t="shared" si="46"/>
        <v/>
      </c>
      <c r="K1416" s="9"/>
    </row>
    <row r="1417" spans="1:11" x14ac:dyDescent="0.3">
      <c r="A1417" s="9">
        <v>6023000013</v>
      </c>
      <c r="B1417" s="9" t="s">
        <v>116</v>
      </c>
      <c r="C1417" s="9"/>
      <c r="D1417" s="9" t="s">
        <v>118</v>
      </c>
      <c r="E1417" s="9" t="s">
        <v>47</v>
      </c>
      <c r="F1417" s="9"/>
      <c r="G1417" s="10">
        <v>43886</v>
      </c>
      <c r="H1417" s="10">
        <v>43901</v>
      </c>
      <c r="I1417" s="9">
        <f t="shared" si="45"/>
        <v>15</v>
      </c>
      <c r="J1417" s="38" t="str">
        <f t="shared" si="46"/>
        <v/>
      </c>
      <c r="K1417" s="9"/>
    </row>
    <row r="1418" spans="1:11" x14ac:dyDescent="0.3">
      <c r="A1418" s="9">
        <v>6023000014</v>
      </c>
      <c r="B1418" s="9" t="s">
        <v>115</v>
      </c>
      <c r="C1418" s="9"/>
      <c r="D1418" s="9" t="s">
        <v>118</v>
      </c>
      <c r="E1418" s="9" t="s">
        <v>47</v>
      </c>
      <c r="F1418" s="9"/>
      <c r="G1418" s="10">
        <v>43887</v>
      </c>
      <c r="H1418" s="10">
        <v>43911</v>
      </c>
      <c r="I1418" s="9">
        <f t="shared" si="45"/>
        <v>24</v>
      </c>
      <c r="J1418" s="38" t="str">
        <f t="shared" si="46"/>
        <v/>
      </c>
      <c r="K1418" s="9"/>
    </row>
    <row r="1419" spans="1:11" x14ac:dyDescent="0.3">
      <c r="A1419" s="9">
        <v>6023000015</v>
      </c>
      <c r="B1419" s="9" t="s">
        <v>115</v>
      </c>
      <c r="C1419" s="9"/>
      <c r="D1419" s="9" t="s">
        <v>118</v>
      </c>
      <c r="E1419" s="9" t="s">
        <v>47</v>
      </c>
      <c r="F1419" s="9"/>
      <c r="G1419" s="10">
        <v>43887</v>
      </c>
      <c r="H1419" s="10">
        <v>43911</v>
      </c>
      <c r="I1419" s="9">
        <f t="shared" si="45"/>
        <v>24</v>
      </c>
      <c r="J1419" s="38" t="str">
        <f t="shared" si="46"/>
        <v/>
      </c>
      <c r="K1419" s="9"/>
    </row>
    <row r="1420" spans="1:11" x14ac:dyDescent="0.3">
      <c r="A1420" s="9">
        <v>6023000016</v>
      </c>
      <c r="B1420" s="9" t="s">
        <v>115</v>
      </c>
      <c r="C1420" s="9"/>
      <c r="D1420" s="9" t="s">
        <v>118</v>
      </c>
      <c r="E1420" s="9" t="s">
        <v>47</v>
      </c>
      <c r="F1420" s="9"/>
      <c r="G1420" s="10">
        <v>43887</v>
      </c>
      <c r="H1420" s="10">
        <v>43920</v>
      </c>
      <c r="I1420" s="9">
        <f t="shared" si="45"/>
        <v>33</v>
      </c>
      <c r="J1420" s="38" t="str">
        <f t="shared" si="46"/>
        <v/>
      </c>
      <c r="K1420" s="9"/>
    </row>
    <row r="1421" spans="1:11" x14ac:dyDescent="0.3">
      <c r="A1421" s="9">
        <v>6023000017</v>
      </c>
      <c r="B1421" s="9" t="s">
        <v>115</v>
      </c>
      <c r="C1421" s="9"/>
      <c r="D1421" s="9" t="s">
        <v>118</v>
      </c>
      <c r="E1421" s="9" t="s">
        <v>47</v>
      </c>
      <c r="F1421" s="9"/>
      <c r="G1421" s="10">
        <v>43888</v>
      </c>
      <c r="H1421" s="10">
        <v>43920</v>
      </c>
      <c r="I1421" s="9">
        <f t="shared" si="45"/>
        <v>32</v>
      </c>
      <c r="J1421" s="38" t="str">
        <f t="shared" si="46"/>
        <v/>
      </c>
      <c r="K1421" s="9"/>
    </row>
    <row r="1422" spans="1:11" x14ac:dyDescent="0.3">
      <c r="A1422" s="9">
        <v>6023000019</v>
      </c>
      <c r="B1422" s="9" t="s">
        <v>116</v>
      </c>
      <c r="C1422" s="9"/>
      <c r="D1422" s="9" t="s">
        <v>118</v>
      </c>
      <c r="E1422" s="9" t="s">
        <v>47</v>
      </c>
      <c r="F1422" s="9"/>
      <c r="G1422" s="10">
        <v>43889</v>
      </c>
      <c r="H1422" s="10">
        <v>43917</v>
      </c>
      <c r="I1422" s="9">
        <f t="shared" si="45"/>
        <v>28</v>
      </c>
      <c r="J1422" s="38" t="str">
        <f t="shared" si="46"/>
        <v/>
      </c>
      <c r="K1422" s="9"/>
    </row>
    <row r="1423" spans="1:11" x14ac:dyDescent="0.3">
      <c r="A1423" s="9">
        <v>6023000020</v>
      </c>
      <c r="B1423" s="9" t="s">
        <v>115</v>
      </c>
      <c r="C1423" s="9"/>
      <c r="D1423" s="9" t="s">
        <v>118</v>
      </c>
      <c r="E1423" s="9" t="s">
        <v>47</v>
      </c>
      <c r="F1423" s="9"/>
      <c r="G1423" s="10">
        <v>43889</v>
      </c>
      <c r="H1423" s="10">
        <v>43910</v>
      </c>
      <c r="I1423" s="9">
        <f t="shared" si="45"/>
        <v>21</v>
      </c>
      <c r="J1423" s="38" t="str">
        <f t="shared" si="46"/>
        <v/>
      </c>
      <c r="K1423" s="9"/>
    </row>
    <row r="1424" spans="1:11" x14ac:dyDescent="0.3">
      <c r="A1424" s="9">
        <v>6023000023</v>
      </c>
      <c r="B1424" s="9" t="s">
        <v>115</v>
      </c>
      <c r="C1424" s="9"/>
      <c r="D1424" s="9" t="s">
        <v>118</v>
      </c>
      <c r="E1424" s="9" t="s">
        <v>47</v>
      </c>
      <c r="F1424" s="9"/>
      <c r="G1424" s="10">
        <v>43890</v>
      </c>
      <c r="H1424" s="10">
        <v>43922</v>
      </c>
      <c r="I1424" s="9">
        <f t="shared" si="45"/>
        <v>32</v>
      </c>
      <c r="J1424" s="38" t="str">
        <f t="shared" si="46"/>
        <v/>
      </c>
      <c r="K1424" s="9"/>
    </row>
    <row r="1425" spans="1:11" x14ac:dyDescent="0.3">
      <c r="A1425" s="9">
        <v>6023000024</v>
      </c>
      <c r="B1425" s="9" t="s">
        <v>115</v>
      </c>
      <c r="C1425" s="9"/>
      <c r="D1425" s="9" t="s">
        <v>118</v>
      </c>
      <c r="E1425" s="9" t="s">
        <v>47</v>
      </c>
      <c r="F1425" s="9"/>
      <c r="G1425" s="10">
        <v>43890</v>
      </c>
      <c r="H1425" s="10">
        <v>43942</v>
      </c>
      <c r="I1425" s="9">
        <f t="shared" si="45"/>
        <v>52</v>
      </c>
      <c r="J1425" s="38" t="str">
        <f t="shared" si="46"/>
        <v/>
      </c>
      <c r="K1425" s="9"/>
    </row>
    <row r="1426" spans="1:11" x14ac:dyDescent="0.3">
      <c r="A1426" s="9">
        <v>6023000025</v>
      </c>
      <c r="B1426" s="9" t="s">
        <v>116</v>
      </c>
      <c r="C1426" s="9"/>
      <c r="D1426" s="9" t="s">
        <v>118</v>
      </c>
      <c r="E1426" s="9" t="s">
        <v>47</v>
      </c>
      <c r="F1426" s="9"/>
      <c r="G1426" s="10">
        <v>43890</v>
      </c>
      <c r="H1426" s="10">
        <v>43943</v>
      </c>
      <c r="I1426" s="9">
        <f t="shared" si="45"/>
        <v>53</v>
      </c>
      <c r="J1426" s="38" t="str">
        <f t="shared" si="46"/>
        <v/>
      </c>
      <c r="K1426" s="9"/>
    </row>
    <row r="1427" spans="1:11" x14ac:dyDescent="0.3">
      <c r="A1427" s="9">
        <v>6023000026</v>
      </c>
      <c r="B1427" s="9" t="s">
        <v>116</v>
      </c>
      <c r="C1427" s="9"/>
      <c r="D1427" s="9" t="s">
        <v>118</v>
      </c>
      <c r="E1427" s="9" t="s">
        <v>47</v>
      </c>
      <c r="F1427" s="9"/>
      <c r="G1427" s="10">
        <v>43890</v>
      </c>
      <c r="H1427" s="10">
        <v>43913</v>
      </c>
      <c r="I1427" s="9">
        <f t="shared" si="45"/>
        <v>23</v>
      </c>
      <c r="J1427" s="38" t="str">
        <f t="shared" si="46"/>
        <v/>
      </c>
      <c r="K1427" s="9"/>
    </row>
    <row r="1428" spans="1:11" x14ac:dyDescent="0.3">
      <c r="A1428" s="9">
        <v>6023000027</v>
      </c>
      <c r="B1428" s="9" t="s">
        <v>115</v>
      </c>
      <c r="C1428" s="9"/>
      <c r="D1428" s="9" t="s">
        <v>118</v>
      </c>
      <c r="E1428" s="9" t="s">
        <v>47</v>
      </c>
      <c r="F1428" s="9"/>
      <c r="G1428" s="10">
        <v>43892</v>
      </c>
      <c r="H1428" s="10">
        <v>43918</v>
      </c>
      <c r="I1428" s="9">
        <f t="shared" si="45"/>
        <v>26</v>
      </c>
      <c r="J1428" s="38" t="str">
        <f t="shared" si="46"/>
        <v/>
      </c>
      <c r="K1428" s="9"/>
    </row>
    <row r="1429" spans="1:11" x14ac:dyDescent="0.3">
      <c r="A1429" s="9">
        <v>6023000028</v>
      </c>
      <c r="B1429" s="9" t="s">
        <v>116</v>
      </c>
      <c r="C1429" s="9"/>
      <c r="D1429" s="9" t="s">
        <v>118</v>
      </c>
      <c r="E1429" s="9" t="s">
        <v>47</v>
      </c>
      <c r="F1429" s="9"/>
      <c r="G1429" s="10">
        <v>43892</v>
      </c>
      <c r="H1429" s="10">
        <v>43906</v>
      </c>
      <c r="I1429" s="9">
        <f t="shared" si="45"/>
        <v>14</v>
      </c>
      <c r="J1429" s="38" t="str">
        <f t="shared" si="46"/>
        <v/>
      </c>
      <c r="K1429" s="9"/>
    </row>
    <row r="1430" spans="1:11" x14ac:dyDescent="0.3">
      <c r="A1430" s="9">
        <v>6023000029</v>
      </c>
      <c r="B1430" s="9" t="s">
        <v>116</v>
      </c>
      <c r="C1430" s="9"/>
      <c r="D1430" s="9" t="s">
        <v>118</v>
      </c>
      <c r="E1430" s="9" t="s">
        <v>47</v>
      </c>
      <c r="F1430" s="9"/>
      <c r="G1430" s="10">
        <v>43892</v>
      </c>
      <c r="H1430" s="10">
        <v>43910</v>
      </c>
      <c r="I1430" s="9">
        <f t="shared" si="45"/>
        <v>18</v>
      </c>
      <c r="J1430" s="38" t="str">
        <f t="shared" si="46"/>
        <v/>
      </c>
      <c r="K1430" s="9"/>
    </row>
    <row r="1431" spans="1:11" x14ac:dyDescent="0.3">
      <c r="A1431" s="9">
        <v>6023000030</v>
      </c>
      <c r="B1431" s="9" t="s">
        <v>116</v>
      </c>
      <c r="C1431" s="9"/>
      <c r="D1431" s="9" t="s">
        <v>118</v>
      </c>
      <c r="E1431" s="9" t="s">
        <v>47</v>
      </c>
      <c r="F1431" s="9"/>
      <c r="G1431" s="10">
        <v>43893</v>
      </c>
      <c r="H1431" s="10">
        <v>43910</v>
      </c>
      <c r="I1431" s="9">
        <f t="shared" si="45"/>
        <v>17</v>
      </c>
      <c r="J1431" s="38" t="str">
        <f t="shared" si="46"/>
        <v/>
      </c>
      <c r="K1431" s="9"/>
    </row>
    <row r="1432" spans="1:11" x14ac:dyDescent="0.3">
      <c r="A1432" s="9">
        <v>6023000031</v>
      </c>
      <c r="B1432" s="9" t="s">
        <v>116</v>
      </c>
      <c r="C1432" s="9"/>
      <c r="D1432" s="9" t="s">
        <v>118</v>
      </c>
      <c r="E1432" s="9" t="s">
        <v>47</v>
      </c>
      <c r="F1432" s="9"/>
      <c r="G1432" s="10">
        <v>43894</v>
      </c>
      <c r="H1432" s="10">
        <v>43912</v>
      </c>
      <c r="I1432" s="9">
        <f t="shared" si="45"/>
        <v>18</v>
      </c>
      <c r="J1432" s="38" t="str">
        <f t="shared" si="46"/>
        <v/>
      </c>
      <c r="K1432" s="9"/>
    </row>
    <row r="1433" spans="1:11" x14ac:dyDescent="0.3">
      <c r="A1433" s="9">
        <v>6023000032</v>
      </c>
      <c r="B1433" s="9" t="s">
        <v>115</v>
      </c>
      <c r="C1433" s="9"/>
      <c r="D1433" s="9" t="s">
        <v>118</v>
      </c>
      <c r="E1433" s="9" t="s">
        <v>47</v>
      </c>
      <c r="F1433" s="9"/>
      <c r="G1433" s="10">
        <v>43894</v>
      </c>
      <c r="H1433" s="10">
        <v>43910</v>
      </c>
      <c r="I1433" s="9">
        <f t="shared" si="45"/>
        <v>16</v>
      </c>
      <c r="J1433" s="38" t="str">
        <f t="shared" si="46"/>
        <v/>
      </c>
      <c r="K1433" s="9"/>
    </row>
    <row r="1434" spans="1:11" x14ac:dyDescent="0.3">
      <c r="A1434" s="9">
        <v>6023000033</v>
      </c>
      <c r="B1434" s="9" t="s">
        <v>116</v>
      </c>
      <c r="C1434" s="9"/>
      <c r="D1434" s="9" t="s">
        <v>118</v>
      </c>
      <c r="E1434" s="9" t="s">
        <v>47</v>
      </c>
      <c r="F1434" s="9"/>
      <c r="G1434" s="10">
        <v>43895</v>
      </c>
      <c r="H1434" s="10">
        <v>43910</v>
      </c>
      <c r="I1434" s="9">
        <f t="shared" si="45"/>
        <v>15</v>
      </c>
      <c r="J1434" s="38" t="str">
        <f t="shared" si="46"/>
        <v/>
      </c>
      <c r="K1434" s="9"/>
    </row>
    <row r="1435" spans="1:11" x14ac:dyDescent="0.3">
      <c r="A1435" s="9">
        <v>6023000034</v>
      </c>
      <c r="B1435" s="9" t="s">
        <v>116</v>
      </c>
      <c r="C1435" s="9"/>
      <c r="D1435" s="9" t="s">
        <v>118</v>
      </c>
      <c r="E1435" s="9" t="s">
        <v>47</v>
      </c>
      <c r="F1435" s="9"/>
      <c r="G1435" s="10">
        <v>43895</v>
      </c>
      <c r="H1435" s="10">
        <v>43909</v>
      </c>
      <c r="I1435" s="9">
        <f t="shared" si="45"/>
        <v>14</v>
      </c>
      <c r="J1435" s="38" t="str">
        <f t="shared" si="46"/>
        <v/>
      </c>
      <c r="K1435" s="9"/>
    </row>
    <row r="1436" spans="1:11" x14ac:dyDescent="0.3">
      <c r="A1436" s="9">
        <v>6023000035</v>
      </c>
      <c r="B1436" s="9" t="s">
        <v>116</v>
      </c>
      <c r="C1436" s="9"/>
      <c r="D1436" s="9" t="s">
        <v>118</v>
      </c>
      <c r="E1436" s="9" t="s">
        <v>47</v>
      </c>
      <c r="F1436" s="9"/>
      <c r="G1436" s="10">
        <v>43895</v>
      </c>
      <c r="H1436" s="10">
        <v>43912</v>
      </c>
      <c r="I1436" s="9">
        <f t="shared" si="45"/>
        <v>17</v>
      </c>
      <c r="J1436" s="38" t="str">
        <f t="shared" si="46"/>
        <v/>
      </c>
      <c r="K1436" s="9"/>
    </row>
    <row r="1437" spans="1:11" x14ac:dyDescent="0.3">
      <c r="A1437" s="9">
        <v>6023000036</v>
      </c>
      <c r="B1437" s="9" t="s">
        <v>116</v>
      </c>
      <c r="C1437" s="9"/>
      <c r="D1437" s="9" t="s">
        <v>118</v>
      </c>
      <c r="E1437" s="9" t="s">
        <v>47</v>
      </c>
      <c r="F1437" s="9"/>
      <c r="G1437" s="10">
        <v>43895</v>
      </c>
      <c r="H1437" s="10">
        <v>43906</v>
      </c>
      <c r="I1437" s="9">
        <f t="shared" si="45"/>
        <v>11</v>
      </c>
      <c r="J1437" s="38" t="str">
        <f t="shared" si="46"/>
        <v/>
      </c>
      <c r="K1437" s="9"/>
    </row>
    <row r="1438" spans="1:11" x14ac:dyDescent="0.3">
      <c r="A1438" s="9">
        <v>6023000038</v>
      </c>
      <c r="B1438" s="9" t="s">
        <v>116</v>
      </c>
      <c r="C1438" s="9"/>
      <c r="D1438" s="9" t="s">
        <v>118</v>
      </c>
      <c r="E1438" s="9" t="s">
        <v>47</v>
      </c>
      <c r="F1438" s="9"/>
      <c r="G1438" s="10">
        <v>43896</v>
      </c>
      <c r="H1438" s="10">
        <v>43921</v>
      </c>
      <c r="I1438" s="9">
        <f t="shared" si="45"/>
        <v>25</v>
      </c>
      <c r="J1438" s="38" t="str">
        <f t="shared" si="46"/>
        <v/>
      </c>
      <c r="K1438" s="9"/>
    </row>
    <row r="1439" spans="1:11" x14ac:dyDescent="0.3">
      <c r="A1439" s="9">
        <v>6023000040</v>
      </c>
      <c r="B1439" s="9" t="s">
        <v>116</v>
      </c>
      <c r="C1439" s="9"/>
      <c r="D1439" s="9" t="s">
        <v>118</v>
      </c>
      <c r="E1439" s="9" t="s">
        <v>47</v>
      </c>
      <c r="F1439" s="9"/>
      <c r="G1439" s="10">
        <v>43896</v>
      </c>
      <c r="H1439" s="10">
        <v>43913</v>
      </c>
      <c r="I1439" s="9">
        <f t="shared" si="45"/>
        <v>17</v>
      </c>
      <c r="J1439" s="38" t="str">
        <f t="shared" si="46"/>
        <v/>
      </c>
      <c r="K1439" s="9"/>
    </row>
    <row r="1440" spans="1:11" x14ac:dyDescent="0.3">
      <c r="A1440" s="9">
        <v>6023000041</v>
      </c>
      <c r="B1440" s="9" t="s">
        <v>116</v>
      </c>
      <c r="C1440" s="9"/>
      <c r="D1440" s="9" t="s">
        <v>118</v>
      </c>
      <c r="E1440" s="9" t="s">
        <v>47</v>
      </c>
      <c r="F1440" s="9"/>
      <c r="G1440" s="10">
        <v>43896</v>
      </c>
      <c r="H1440" s="10">
        <v>43942</v>
      </c>
      <c r="I1440" s="9">
        <f t="shared" si="45"/>
        <v>46</v>
      </c>
      <c r="J1440" s="38" t="str">
        <f t="shared" si="46"/>
        <v/>
      </c>
      <c r="K1440" s="9"/>
    </row>
    <row r="1441" spans="1:11" x14ac:dyDescent="0.3">
      <c r="A1441" s="9">
        <v>6023000043</v>
      </c>
      <c r="B1441" s="9" t="s">
        <v>116</v>
      </c>
      <c r="C1441" s="9"/>
      <c r="D1441" s="9" t="s">
        <v>118</v>
      </c>
      <c r="E1441" s="9" t="s">
        <v>47</v>
      </c>
      <c r="F1441" s="9"/>
      <c r="G1441" s="10">
        <v>43897</v>
      </c>
      <c r="H1441" s="10">
        <v>43938</v>
      </c>
      <c r="I1441" s="9">
        <f t="shared" si="45"/>
        <v>41</v>
      </c>
      <c r="J1441" s="38" t="str">
        <f t="shared" si="46"/>
        <v/>
      </c>
      <c r="K1441" s="9"/>
    </row>
    <row r="1442" spans="1:11" x14ac:dyDescent="0.3">
      <c r="A1442" s="9">
        <v>6023000045</v>
      </c>
      <c r="B1442" s="9" t="s">
        <v>115</v>
      </c>
      <c r="C1442" s="9"/>
      <c r="D1442" s="9" t="s">
        <v>118</v>
      </c>
      <c r="E1442" s="9" t="s">
        <v>47</v>
      </c>
      <c r="F1442" s="9"/>
      <c r="G1442" s="10">
        <v>43898</v>
      </c>
      <c r="H1442" s="10">
        <v>43913</v>
      </c>
      <c r="I1442" s="9">
        <f t="shared" si="45"/>
        <v>15</v>
      </c>
      <c r="J1442" s="38" t="str">
        <f t="shared" si="46"/>
        <v/>
      </c>
      <c r="K1442" s="9"/>
    </row>
    <row r="1443" spans="1:11" x14ac:dyDescent="0.3">
      <c r="A1443" s="9">
        <v>6023000047</v>
      </c>
      <c r="B1443" s="9" t="s">
        <v>116</v>
      </c>
      <c r="C1443" s="9"/>
      <c r="D1443" s="9" t="s">
        <v>118</v>
      </c>
      <c r="E1443" s="9" t="s">
        <v>47</v>
      </c>
      <c r="F1443" s="9"/>
      <c r="G1443" s="10">
        <v>43899</v>
      </c>
      <c r="H1443" s="10">
        <v>43910</v>
      </c>
      <c r="I1443" s="9">
        <f t="shared" si="45"/>
        <v>11</v>
      </c>
      <c r="J1443" s="38" t="str">
        <f t="shared" si="46"/>
        <v/>
      </c>
      <c r="K1443" s="9"/>
    </row>
    <row r="1444" spans="1:11" x14ac:dyDescent="0.3">
      <c r="A1444" s="9">
        <v>6023000048</v>
      </c>
      <c r="B1444" s="9" t="s">
        <v>115</v>
      </c>
      <c r="C1444" s="9"/>
      <c r="D1444" s="9" t="s">
        <v>118</v>
      </c>
      <c r="E1444" s="9" t="s">
        <v>47</v>
      </c>
      <c r="F1444" s="9"/>
      <c r="G1444" s="10">
        <v>43907</v>
      </c>
      <c r="H1444" s="10">
        <v>43910</v>
      </c>
      <c r="I1444" s="9">
        <f t="shared" si="45"/>
        <v>3</v>
      </c>
      <c r="J1444" s="38" t="str">
        <f t="shared" si="46"/>
        <v/>
      </c>
      <c r="K1444" s="9"/>
    </row>
    <row r="1445" spans="1:11" x14ac:dyDescent="0.3">
      <c r="A1445" s="9">
        <v>6023000049</v>
      </c>
      <c r="B1445" s="9" t="s">
        <v>116</v>
      </c>
      <c r="C1445" s="9"/>
      <c r="D1445" s="9" t="s">
        <v>118</v>
      </c>
      <c r="E1445" s="9" t="s">
        <v>47</v>
      </c>
      <c r="F1445" s="9"/>
      <c r="G1445" s="10">
        <v>43907</v>
      </c>
      <c r="H1445" s="10">
        <v>43918</v>
      </c>
      <c r="I1445" s="9">
        <f t="shared" si="45"/>
        <v>11</v>
      </c>
      <c r="J1445" s="38" t="str">
        <f t="shared" si="46"/>
        <v/>
      </c>
      <c r="K1445" s="9"/>
    </row>
    <row r="1446" spans="1:11" x14ac:dyDescent="0.3">
      <c r="A1446" s="9">
        <v>6023000050</v>
      </c>
      <c r="B1446" s="9" t="s">
        <v>115</v>
      </c>
      <c r="C1446" s="9"/>
      <c r="D1446" s="9" t="s">
        <v>118</v>
      </c>
      <c r="E1446" s="9" t="s">
        <v>47</v>
      </c>
      <c r="F1446" s="9"/>
      <c r="G1446" s="10">
        <v>43919</v>
      </c>
      <c r="H1446" s="10">
        <v>43961</v>
      </c>
      <c r="I1446" s="9">
        <f t="shared" si="45"/>
        <v>42</v>
      </c>
      <c r="J1446" s="38" t="str">
        <f t="shared" si="46"/>
        <v/>
      </c>
      <c r="K1446" s="9"/>
    </row>
    <row r="1447" spans="1:11" x14ac:dyDescent="0.3">
      <c r="A1447" s="9">
        <v>6023000051</v>
      </c>
      <c r="B1447" s="9" t="s">
        <v>115</v>
      </c>
      <c r="C1447" s="9"/>
      <c r="D1447" s="9" t="s">
        <v>118</v>
      </c>
      <c r="E1447" s="9" t="s">
        <v>47</v>
      </c>
      <c r="F1447" s="9"/>
      <c r="G1447" s="10">
        <v>43916</v>
      </c>
      <c r="H1447" s="10">
        <v>43965</v>
      </c>
      <c r="I1447" s="9">
        <f t="shared" si="45"/>
        <v>49</v>
      </c>
      <c r="J1447" s="38" t="str">
        <f t="shared" si="46"/>
        <v/>
      </c>
      <c r="K1447" s="9"/>
    </row>
    <row r="1448" spans="1:11" x14ac:dyDescent="0.3">
      <c r="A1448" s="9">
        <v>6100000005</v>
      </c>
      <c r="B1448" s="9" t="s">
        <v>115</v>
      </c>
      <c r="C1448" s="9">
        <v>1973</v>
      </c>
      <c r="D1448" s="9" t="s">
        <v>118</v>
      </c>
      <c r="E1448" s="9" t="s">
        <v>53</v>
      </c>
      <c r="F1448" s="9"/>
      <c r="G1448" s="10">
        <v>43883</v>
      </c>
      <c r="H1448" s="10">
        <v>43916</v>
      </c>
      <c r="I1448" s="9">
        <f t="shared" si="45"/>
        <v>33</v>
      </c>
      <c r="J1448" s="38">
        <f t="shared" si="46"/>
        <v>47</v>
      </c>
      <c r="K1448" s="9"/>
    </row>
    <row r="1449" spans="1:11" x14ac:dyDescent="0.3">
      <c r="A1449" s="9">
        <v>6100000007</v>
      </c>
      <c r="B1449" s="9" t="s">
        <v>115</v>
      </c>
      <c r="C1449" s="9">
        <v>1999</v>
      </c>
      <c r="D1449" s="9" t="s">
        <v>118</v>
      </c>
      <c r="E1449" s="9" t="s">
        <v>53</v>
      </c>
      <c r="F1449" s="9"/>
      <c r="G1449" s="10">
        <v>43883</v>
      </c>
      <c r="H1449" s="10">
        <v>43914</v>
      </c>
      <c r="I1449" s="9">
        <f t="shared" si="45"/>
        <v>31</v>
      </c>
      <c r="J1449" s="38">
        <f t="shared" si="46"/>
        <v>21</v>
      </c>
      <c r="K1449" s="9"/>
    </row>
    <row r="1450" spans="1:11" x14ac:dyDescent="0.3">
      <c r="A1450" s="9">
        <v>6100000009</v>
      </c>
      <c r="B1450" s="9" t="s">
        <v>116</v>
      </c>
      <c r="C1450" s="9">
        <v>1987</v>
      </c>
      <c r="D1450" s="9" t="s">
        <v>118</v>
      </c>
      <c r="E1450" s="9" t="s">
        <v>53</v>
      </c>
      <c r="F1450" s="9"/>
      <c r="G1450" s="10">
        <v>43884</v>
      </c>
      <c r="H1450" s="10">
        <v>43904</v>
      </c>
      <c r="I1450" s="9">
        <f t="shared" si="45"/>
        <v>20</v>
      </c>
      <c r="J1450" s="38">
        <f t="shared" si="46"/>
        <v>33</v>
      </c>
      <c r="K1450" s="9"/>
    </row>
    <row r="1451" spans="1:11" x14ac:dyDescent="0.3">
      <c r="A1451" s="9">
        <v>6100000010</v>
      </c>
      <c r="B1451" s="9" t="s">
        <v>116</v>
      </c>
      <c r="C1451" s="9">
        <v>2000</v>
      </c>
      <c r="D1451" s="9" t="s">
        <v>118</v>
      </c>
      <c r="E1451" s="9" t="s">
        <v>53</v>
      </c>
      <c r="F1451" s="9"/>
      <c r="G1451" s="10">
        <v>43884</v>
      </c>
      <c r="H1451" s="10">
        <v>43912</v>
      </c>
      <c r="I1451" s="9">
        <f t="shared" si="45"/>
        <v>28</v>
      </c>
      <c r="J1451" s="38">
        <f t="shared" si="46"/>
        <v>20</v>
      </c>
      <c r="K1451" s="9"/>
    </row>
    <row r="1452" spans="1:11" x14ac:dyDescent="0.3">
      <c r="A1452" s="9">
        <v>6100000012</v>
      </c>
      <c r="B1452" s="9" t="s">
        <v>115</v>
      </c>
      <c r="C1452" s="9">
        <v>1971</v>
      </c>
      <c r="D1452" s="9" t="s">
        <v>118</v>
      </c>
      <c r="E1452" s="9" t="s">
        <v>53</v>
      </c>
      <c r="F1452" s="9"/>
      <c r="G1452" s="10">
        <v>43884</v>
      </c>
      <c r="H1452" s="10">
        <v>43925</v>
      </c>
      <c r="I1452" s="9">
        <f t="shared" si="45"/>
        <v>41</v>
      </c>
      <c r="J1452" s="38">
        <f t="shared" si="46"/>
        <v>49</v>
      </c>
      <c r="K1452" s="9"/>
    </row>
    <row r="1453" spans="1:11" x14ac:dyDescent="0.3">
      <c r="A1453" s="9">
        <v>6100000022</v>
      </c>
      <c r="B1453" s="9" t="s">
        <v>116</v>
      </c>
      <c r="C1453" s="9">
        <v>1969</v>
      </c>
      <c r="D1453" s="9" t="s">
        <v>118</v>
      </c>
      <c r="E1453" s="9" t="s">
        <v>53</v>
      </c>
      <c r="F1453" s="9"/>
      <c r="G1453" s="10">
        <v>43885</v>
      </c>
      <c r="H1453" s="10">
        <v>43908</v>
      </c>
      <c r="I1453" s="9">
        <f t="shared" si="45"/>
        <v>23</v>
      </c>
      <c r="J1453" s="38">
        <f t="shared" si="46"/>
        <v>51</v>
      </c>
      <c r="K1453" s="9"/>
    </row>
    <row r="1454" spans="1:11" x14ac:dyDescent="0.3">
      <c r="A1454" s="9">
        <v>6100000023</v>
      </c>
      <c r="B1454" s="9" t="s">
        <v>115</v>
      </c>
      <c r="C1454" s="9">
        <v>1953</v>
      </c>
      <c r="D1454" s="9" t="s">
        <v>118</v>
      </c>
      <c r="E1454" s="9" t="s">
        <v>53</v>
      </c>
      <c r="F1454" s="9"/>
      <c r="G1454" s="10">
        <v>43885</v>
      </c>
      <c r="H1454" s="10">
        <v>43939</v>
      </c>
      <c r="I1454" s="9">
        <f t="shared" si="45"/>
        <v>54</v>
      </c>
      <c r="J1454" s="38">
        <f t="shared" si="46"/>
        <v>67</v>
      </c>
      <c r="K1454" s="9"/>
    </row>
    <row r="1455" spans="1:11" x14ac:dyDescent="0.3">
      <c r="A1455" s="9">
        <v>6100000025</v>
      </c>
      <c r="B1455" s="9" t="s">
        <v>115</v>
      </c>
      <c r="C1455" s="9">
        <v>1972</v>
      </c>
      <c r="D1455" s="9" t="s">
        <v>118</v>
      </c>
      <c r="E1455" s="9" t="s">
        <v>53</v>
      </c>
      <c r="F1455" s="9"/>
      <c r="G1455" s="10">
        <v>43886</v>
      </c>
      <c r="H1455" s="10">
        <v>43893</v>
      </c>
      <c r="I1455" s="9">
        <f t="shared" si="45"/>
        <v>7</v>
      </c>
      <c r="J1455" s="38">
        <f t="shared" si="46"/>
        <v>48</v>
      </c>
      <c r="K1455" s="9"/>
    </row>
    <row r="1456" spans="1:11" x14ac:dyDescent="0.3">
      <c r="A1456" s="9">
        <v>6100000026</v>
      </c>
      <c r="B1456" s="9" t="s">
        <v>115</v>
      </c>
      <c r="C1456" s="9">
        <v>1986</v>
      </c>
      <c r="D1456" s="9" t="s">
        <v>118</v>
      </c>
      <c r="E1456" s="9" t="s">
        <v>53</v>
      </c>
      <c r="F1456" s="9"/>
      <c r="G1456" s="10">
        <v>43886</v>
      </c>
      <c r="H1456" s="10">
        <v>43908</v>
      </c>
      <c r="I1456" s="9">
        <f t="shared" si="45"/>
        <v>22</v>
      </c>
      <c r="J1456" s="38">
        <f t="shared" si="46"/>
        <v>34</v>
      </c>
      <c r="K1456" s="9"/>
    </row>
    <row r="1457" spans="1:11" x14ac:dyDescent="0.3">
      <c r="A1457" s="9">
        <v>6100000027</v>
      </c>
      <c r="B1457" s="9" t="s">
        <v>116</v>
      </c>
      <c r="C1457" s="9">
        <v>1999</v>
      </c>
      <c r="D1457" s="9" t="s">
        <v>118</v>
      </c>
      <c r="E1457" s="9" t="s">
        <v>53</v>
      </c>
      <c r="F1457" s="9"/>
      <c r="G1457" s="10">
        <v>43886</v>
      </c>
      <c r="H1457" s="10">
        <v>43912</v>
      </c>
      <c r="I1457" s="9">
        <f t="shared" si="45"/>
        <v>26</v>
      </c>
      <c r="J1457" s="38">
        <f t="shared" si="46"/>
        <v>21</v>
      </c>
      <c r="K1457" s="9"/>
    </row>
    <row r="1458" spans="1:11" x14ac:dyDescent="0.3">
      <c r="A1458" s="9">
        <v>6100000028</v>
      </c>
      <c r="B1458" s="9" t="s">
        <v>116</v>
      </c>
      <c r="C1458" s="9">
        <v>1998</v>
      </c>
      <c r="D1458" s="9" t="s">
        <v>118</v>
      </c>
      <c r="E1458" s="9" t="s">
        <v>53</v>
      </c>
      <c r="F1458" s="9"/>
      <c r="G1458" s="10">
        <v>43886</v>
      </c>
      <c r="H1458" s="10">
        <v>43915</v>
      </c>
      <c r="I1458" s="9">
        <f t="shared" si="45"/>
        <v>29</v>
      </c>
      <c r="J1458" s="38">
        <f t="shared" si="46"/>
        <v>22</v>
      </c>
      <c r="K1458" s="9"/>
    </row>
    <row r="1459" spans="1:11" x14ac:dyDescent="0.3">
      <c r="A1459" s="9">
        <v>6100000029</v>
      </c>
      <c r="B1459" s="9" t="s">
        <v>115</v>
      </c>
      <c r="C1459" s="9">
        <v>2004</v>
      </c>
      <c r="D1459" s="9" t="s">
        <v>118</v>
      </c>
      <c r="E1459" s="9" t="s">
        <v>53</v>
      </c>
      <c r="F1459" s="9"/>
      <c r="G1459" s="10">
        <v>43887</v>
      </c>
      <c r="H1459" s="10">
        <v>43915</v>
      </c>
      <c r="I1459" s="9">
        <f t="shared" si="45"/>
        <v>28</v>
      </c>
      <c r="J1459" s="38">
        <f t="shared" si="46"/>
        <v>16</v>
      </c>
      <c r="K1459" s="9"/>
    </row>
    <row r="1460" spans="1:11" x14ac:dyDescent="0.3">
      <c r="A1460" s="9">
        <v>6100000030</v>
      </c>
      <c r="B1460" s="9" t="s">
        <v>115</v>
      </c>
      <c r="C1460" s="9">
        <v>1999</v>
      </c>
      <c r="D1460" s="9" t="s">
        <v>118</v>
      </c>
      <c r="E1460" s="9" t="s">
        <v>53</v>
      </c>
      <c r="F1460" s="9"/>
      <c r="G1460" s="10">
        <v>43887</v>
      </c>
      <c r="H1460" s="10">
        <v>43902</v>
      </c>
      <c r="I1460" s="9">
        <f t="shared" si="45"/>
        <v>15</v>
      </c>
      <c r="J1460" s="38">
        <f t="shared" si="46"/>
        <v>21</v>
      </c>
      <c r="K1460" s="9"/>
    </row>
    <row r="1461" spans="1:11" x14ac:dyDescent="0.3">
      <c r="A1461" s="9">
        <v>6100000034</v>
      </c>
      <c r="B1461" s="9" t="s">
        <v>116</v>
      </c>
      <c r="C1461" s="9">
        <v>2000</v>
      </c>
      <c r="D1461" s="9" t="s">
        <v>118</v>
      </c>
      <c r="E1461" s="9" t="s">
        <v>53</v>
      </c>
      <c r="F1461" s="9"/>
      <c r="G1461" s="10">
        <v>43887</v>
      </c>
      <c r="H1461" s="10">
        <v>43910</v>
      </c>
      <c r="I1461" s="9">
        <f t="shared" si="45"/>
        <v>23</v>
      </c>
      <c r="J1461" s="38">
        <f t="shared" si="46"/>
        <v>20</v>
      </c>
      <c r="K1461" s="9"/>
    </row>
    <row r="1462" spans="1:11" x14ac:dyDescent="0.3">
      <c r="A1462" s="9">
        <v>6100000035</v>
      </c>
      <c r="B1462" s="9" t="s">
        <v>116</v>
      </c>
      <c r="C1462" s="9">
        <v>1975</v>
      </c>
      <c r="D1462" s="9" t="s">
        <v>118</v>
      </c>
      <c r="E1462" s="9" t="s">
        <v>53</v>
      </c>
      <c r="F1462" s="9"/>
      <c r="G1462" s="10">
        <v>43887</v>
      </c>
      <c r="H1462" s="10">
        <v>43904</v>
      </c>
      <c r="I1462" s="9">
        <f t="shared" si="45"/>
        <v>17</v>
      </c>
      <c r="J1462" s="38">
        <f t="shared" si="46"/>
        <v>45</v>
      </c>
      <c r="K1462" s="9"/>
    </row>
    <row r="1463" spans="1:11" x14ac:dyDescent="0.3">
      <c r="A1463" s="9">
        <v>6100000036</v>
      </c>
      <c r="B1463" s="9" t="s">
        <v>116</v>
      </c>
      <c r="C1463" s="9">
        <v>1954</v>
      </c>
      <c r="D1463" s="9" t="s">
        <v>118</v>
      </c>
      <c r="E1463" s="9" t="s">
        <v>53</v>
      </c>
      <c r="F1463" s="9"/>
      <c r="G1463" s="10">
        <v>43887</v>
      </c>
      <c r="H1463" s="10">
        <v>43893</v>
      </c>
      <c r="I1463" s="9">
        <f t="shared" si="45"/>
        <v>6</v>
      </c>
      <c r="J1463" s="38">
        <f t="shared" si="46"/>
        <v>66</v>
      </c>
      <c r="K1463" s="9"/>
    </row>
    <row r="1464" spans="1:11" x14ac:dyDescent="0.3">
      <c r="A1464" s="9">
        <v>6100000037</v>
      </c>
      <c r="B1464" s="9" t="s">
        <v>116</v>
      </c>
      <c r="C1464" s="9">
        <v>1967</v>
      </c>
      <c r="D1464" s="9" t="s">
        <v>118</v>
      </c>
      <c r="E1464" s="9" t="s">
        <v>53</v>
      </c>
      <c r="F1464" s="9"/>
      <c r="G1464" s="10">
        <v>43887</v>
      </c>
      <c r="H1464" s="10">
        <v>43904</v>
      </c>
      <c r="I1464" s="9">
        <f t="shared" si="45"/>
        <v>17</v>
      </c>
      <c r="J1464" s="38">
        <f t="shared" si="46"/>
        <v>53</v>
      </c>
      <c r="K1464" s="9"/>
    </row>
    <row r="1465" spans="1:11" x14ac:dyDescent="0.3">
      <c r="A1465" s="9">
        <v>6100000040</v>
      </c>
      <c r="B1465" s="9" t="s">
        <v>115</v>
      </c>
      <c r="C1465" s="9">
        <v>1964</v>
      </c>
      <c r="D1465" s="9" t="s">
        <v>118</v>
      </c>
      <c r="E1465" s="9" t="s">
        <v>53</v>
      </c>
      <c r="F1465" s="9"/>
      <c r="G1465" s="10">
        <v>43887</v>
      </c>
      <c r="H1465" s="10">
        <v>43916</v>
      </c>
      <c r="I1465" s="9">
        <f t="shared" si="45"/>
        <v>29</v>
      </c>
      <c r="J1465" s="38">
        <f t="shared" si="46"/>
        <v>56</v>
      </c>
      <c r="K1465" s="9"/>
    </row>
    <row r="1466" spans="1:11" x14ac:dyDescent="0.3">
      <c r="A1466" s="9">
        <v>6100000042</v>
      </c>
      <c r="B1466" s="9" t="s">
        <v>115</v>
      </c>
      <c r="C1466" s="9">
        <v>1979</v>
      </c>
      <c r="D1466" s="9" t="s">
        <v>118</v>
      </c>
      <c r="E1466" s="9" t="s">
        <v>53</v>
      </c>
      <c r="F1466" s="9"/>
      <c r="G1466" s="10">
        <v>43887</v>
      </c>
      <c r="H1466" s="10">
        <v>43922</v>
      </c>
      <c r="I1466" s="9">
        <f t="shared" si="45"/>
        <v>35</v>
      </c>
      <c r="J1466" s="38">
        <f t="shared" si="46"/>
        <v>41</v>
      </c>
      <c r="K1466" s="9"/>
    </row>
    <row r="1467" spans="1:11" x14ac:dyDescent="0.3">
      <c r="A1467" s="9">
        <v>6100000044</v>
      </c>
      <c r="B1467" s="9" t="s">
        <v>116</v>
      </c>
      <c r="C1467" s="9">
        <v>1976</v>
      </c>
      <c r="D1467" s="9" t="s">
        <v>118</v>
      </c>
      <c r="E1467" s="9" t="s">
        <v>53</v>
      </c>
      <c r="F1467" s="9"/>
      <c r="G1467" s="10">
        <v>43888</v>
      </c>
      <c r="H1467" s="10">
        <v>43906</v>
      </c>
      <c r="I1467" s="9">
        <f t="shared" si="45"/>
        <v>18</v>
      </c>
      <c r="J1467" s="38">
        <f t="shared" si="46"/>
        <v>44</v>
      </c>
      <c r="K1467" s="9"/>
    </row>
    <row r="1468" spans="1:11" x14ac:dyDescent="0.3">
      <c r="A1468" s="9">
        <v>6100000045</v>
      </c>
      <c r="B1468" s="9" t="s">
        <v>116</v>
      </c>
      <c r="C1468" s="9">
        <v>1978</v>
      </c>
      <c r="D1468" s="9" t="s">
        <v>118</v>
      </c>
      <c r="E1468" s="9" t="s">
        <v>53</v>
      </c>
      <c r="F1468" s="9"/>
      <c r="G1468" s="10">
        <v>43888</v>
      </c>
      <c r="H1468" s="10">
        <v>43906</v>
      </c>
      <c r="I1468" s="9">
        <f t="shared" si="45"/>
        <v>18</v>
      </c>
      <c r="J1468" s="38">
        <f t="shared" si="46"/>
        <v>42</v>
      </c>
      <c r="K1468" s="9"/>
    </row>
    <row r="1469" spans="1:11" x14ac:dyDescent="0.3">
      <c r="A1469" s="9">
        <v>6100000047</v>
      </c>
      <c r="B1469" s="9" t="s">
        <v>115</v>
      </c>
      <c r="C1469" s="9">
        <v>1971</v>
      </c>
      <c r="D1469" s="9" t="s">
        <v>118</v>
      </c>
      <c r="E1469" s="9" t="s">
        <v>53</v>
      </c>
      <c r="F1469" s="9"/>
      <c r="G1469" s="10">
        <v>43888</v>
      </c>
      <c r="H1469" s="10">
        <v>43913</v>
      </c>
      <c r="I1469" s="9">
        <f t="shared" si="45"/>
        <v>25</v>
      </c>
      <c r="J1469" s="38">
        <f t="shared" si="46"/>
        <v>49</v>
      </c>
      <c r="K1469" s="9"/>
    </row>
    <row r="1470" spans="1:11" x14ac:dyDescent="0.3">
      <c r="A1470" s="9">
        <v>6100000048</v>
      </c>
      <c r="B1470" s="9" t="s">
        <v>116</v>
      </c>
      <c r="C1470" s="9">
        <v>1975</v>
      </c>
      <c r="D1470" s="9" t="s">
        <v>118</v>
      </c>
      <c r="E1470" s="9" t="s">
        <v>53</v>
      </c>
      <c r="F1470" s="9"/>
      <c r="G1470" s="10">
        <v>43888</v>
      </c>
      <c r="H1470" s="10">
        <v>43924</v>
      </c>
      <c r="I1470" s="9">
        <f t="shared" si="45"/>
        <v>36</v>
      </c>
      <c r="J1470" s="38">
        <f t="shared" si="46"/>
        <v>45</v>
      </c>
      <c r="K1470" s="9"/>
    </row>
    <row r="1471" spans="1:11" x14ac:dyDescent="0.3">
      <c r="A1471" s="9">
        <v>6100000052</v>
      </c>
      <c r="B1471" s="9" t="s">
        <v>116</v>
      </c>
      <c r="C1471" s="9">
        <v>1951</v>
      </c>
      <c r="D1471" s="9" t="s">
        <v>118</v>
      </c>
      <c r="E1471" s="9" t="s">
        <v>53</v>
      </c>
      <c r="F1471" s="9"/>
      <c r="G1471" s="10">
        <v>43889</v>
      </c>
      <c r="H1471" s="10">
        <v>43904</v>
      </c>
      <c r="I1471" s="9">
        <f t="shared" si="45"/>
        <v>15</v>
      </c>
      <c r="J1471" s="38">
        <f t="shared" si="46"/>
        <v>69</v>
      </c>
      <c r="K1471" s="9"/>
    </row>
    <row r="1472" spans="1:11" x14ac:dyDescent="0.3">
      <c r="A1472" s="9">
        <v>6100000053</v>
      </c>
      <c r="B1472" s="9" t="s">
        <v>115</v>
      </c>
      <c r="C1472" s="9">
        <v>1963</v>
      </c>
      <c r="D1472" s="9" t="s">
        <v>118</v>
      </c>
      <c r="E1472" s="9" t="s">
        <v>53</v>
      </c>
      <c r="F1472" s="9"/>
      <c r="G1472" s="10">
        <v>43889</v>
      </c>
      <c r="H1472" s="10">
        <v>43922</v>
      </c>
      <c r="I1472" s="9">
        <f t="shared" si="45"/>
        <v>33</v>
      </c>
      <c r="J1472" s="38">
        <f t="shared" si="46"/>
        <v>57</v>
      </c>
      <c r="K1472" s="9"/>
    </row>
    <row r="1473" spans="1:11" x14ac:dyDescent="0.3">
      <c r="A1473" s="9">
        <v>6100000054</v>
      </c>
      <c r="B1473" s="9" t="s">
        <v>115</v>
      </c>
      <c r="C1473" s="9">
        <v>1951</v>
      </c>
      <c r="D1473" s="9" t="s">
        <v>118</v>
      </c>
      <c r="E1473" s="9" t="s">
        <v>53</v>
      </c>
      <c r="F1473" s="9"/>
      <c r="G1473" s="10">
        <v>43889</v>
      </c>
      <c r="H1473" s="10">
        <v>43912</v>
      </c>
      <c r="I1473" s="9">
        <f t="shared" si="45"/>
        <v>23</v>
      </c>
      <c r="J1473" s="38">
        <f t="shared" si="46"/>
        <v>69</v>
      </c>
      <c r="K1473" s="9"/>
    </row>
    <row r="1474" spans="1:11" x14ac:dyDescent="0.3">
      <c r="A1474" s="9">
        <v>6100000057</v>
      </c>
      <c r="B1474" s="9" t="s">
        <v>115</v>
      </c>
      <c r="C1474" s="9">
        <v>1955</v>
      </c>
      <c r="D1474" s="9" t="s">
        <v>118</v>
      </c>
      <c r="E1474" s="9" t="s">
        <v>53</v>
      </c>
      <c r="F1474" s="9"/>
      <c r="G1474" s="10">
        <v>43889</v>
      </c>
      <c r="H1474" s="10">
        <v>43926</v>
      </c>
      <c r="I1474" s="9">
        <f t="shared" si="45"/>
        <v>37</v>
      </c>
      <c r="J1474" s="38">
        <f t="shared" si="46"/>
        <v>65</v>
      </c>
      <c r="K1474" s="9"/>
    </row>
    <row r="1475" spans="1:11" x14ac:dyDescent="0.3">
      <c r="A1475" s="9">
        <v>6100000058</v>
      </c>
      <c r="B1475" s="9" t="s">
        <v>115</v>
      </c>
      <c r="C1475" s="9">
        <v>1965</v>
      </c>
      <c r="D1475" s="9" t="s">
        <v>118</v>
      </c>
      <c r="E1475" s="9" t="s">
        <v>53</v>
      </c>
      <c r="F1475" s="9"/>
      <c r="G1475" s="10">
        <v>43889</v>
      </c>
      <c r="H1475" s="10">
        <v>43911</v>
      </c>
      <c r="I1475" s="9">
        <f t="shared" ref="I1475:I1509" si="47">_xlfn.DAYS(H1475,G1475)</f>
        <v>22</v>
      </c>
      <c r="J1475" s="38">
        <f t="shared" ref="J1475:J1509" si="48">IF(C1475="","",_xlfn.NUMBERVALUE(2020-C1475))</f>
        <v>55</v>
      </c>
      <c r="K1475" s="9"/>
    </row>
    <row r="1476" spans="1:11" x14ac:dyDescent="0.3">
      <c r="A1476" s="9">
        <v>6100000059</v>
      </c>
      <c r="B1476" s="9" t="s">
        <v>116</v>
      </c>
      <c r="C1476" s="9">
        <v>1966</v>
      </c>
      <c r="D1476" s="9" t="s">
        <v>118</v>
      </c>
      <c r="E1476" s="9" t="s">
        <v>53</v>
      </c>
      <c r="F1476" s="9"/>
      <c r="G1476" s="10">
        <v>43889</v>
      </c>
      <c r="H1476" s="10">
        <v>43932</v>
      </c>
      <c r="I1476" s="9">
        <f t="shared" si="47"/>
        <v>43</v>
      </c>
      <c r="J1476" s="38">
        <f t="shared" si="48"/>
        <v>54</v>
      </c>
      <c r="K1476" s="9"/>
    </row>
    <row r="1477" spans="1:11" x14ac:dyDescent="0.3">
      <c r="A1477" s="9">
        <v>6100000062</v>
      </c>
      <c r="B1477" s="9" t="s">
        <v>116</v>
      </c>
      <c r="C1477" s="9">
        <v>1999</v>
      </c>
      <c r="D1477" s="9" t="s">
        <v>118</v>
      </c>
      <c r="E1477" s="9" t="s">
        <v>53</v>
      </c>
      <c r="F1477" s="9"/>
      <c r="G1477" s="10">
        <v>43891</v>
      </c>
      <c r="H1477" s="10">
        <v>43908</v>
      </c>
      <c r="I1477" s="9">
        <f t="shared" si="47"/>
        <v>17</v>
      </c>
      <c r="J1477" s="38">
        <f t="shared" si="48"/>
        <v>21</v>
      </c>
      <c r="K1477" s="9"/>
    </row>
    <row r="1478" spans="1:11" x14ac:dyDescent="0.3">
      <c r="A1478" s="9">
        <v>6100000064</v>
      </c>
      <c r="B1478" s="9" t="s">
        <v>116</v>
      </c>
      <c r="C1478" s="9">
        <v>1999</v>
      </c>
      <c r="D1478" s="9" t="s">
        <v>118</v>
      </c>
      <c r="E1478" s="9" t="s">
        <v>53</v>
      </c>
      <c r="F1478" s="9"/>
      <c r="G1478" s="10">
        <v>43892</v>
      </c>
      <c r="H1478" s="10">
        <v>43909</v>
      </c>
      <c r="I1478" s="9">
        <f t="shared" si="47"/>
        <v>17</v>
      </c>
      <c r="J1478" s="38">
        <f t="shared" si="48"/>
        <v>21</v>
      </c>
      <c r="K1478" s="9"/>
    </row>
    <row r="1479" spans="1:11" x14ac:dyDescent="0.3">
      <c r="A1479" s="9">
        <v>6100000065</v>
      </c>
      <c r="B1479" s="9" t="s">
        <v>116</v>
      </c>
      <c r="C1479" s="9">
        <v>1962</v>
      </c>
      <c r="D1479" s="9" t="s">
        <v>118</v>
      </c>
      <c r="E1479" s="9" t="s">
        <v>53</v>
      </c>
      <c r="F1479" s="9"/>
      <c r="G1479" s="10">
        <v>43893</v>
      </c>
      <c r="H1479" s="10">
        <v>43910</v>
      </c>
      <c r="I1479" s="9">
        <f t="shared" si="47"/>
        <v>17</v>
      </c>
      <c r="J1479" s="38">
        <f t="shared" si="48"/>
        <v>58</v>
      </c>
      <c r="K1479" s="9"/>
    </row>
    <row r="1480" spans="1:11" x14ac:dyDescent="0.3">
      <c r="A1480" s="9">
        <v>6100000066</v>
      </c>
      <c r="B1480" s="9" t="s">
        <v>116</v>
      </c>
      <c r="C1480" s="9">
        <v>1958</v>
      </c>
      <c r="D1480" s="9" t="s">
        <v>118</v>
      </c>
      <c r="E1480" s="9" t="s">
        <v>53</v>
      </c>
      <c r="F1480" s="9"/>
      <c r="G1480" s="10">
        <v>43893</v>
      </c>
      <c r="H1480" s="10">
        <v>43915</v>
      </c>
      <c r="I1480" s="9">
        <f t="shared" si="47"/>
        <v>22</v>
      </c>
      <c r="J1480" s="38">
        <f t="shared" si="48"/>
        <v>62</v>
      </c>
      <c r="K1480" s="9"/>
    </row>
    <row r="1481" spans="1:11" x14ac:dyDescent="0.3">
      <c r="A1481" s="9">
        <v>6100000067</v>
      </c>
      <c r="B1481" s="9" t="s">
        <v>115</v>
      </c>
      <c r="C1481" s="9">
        <v>1960</v>
      </c>
      <c r="D1481" s="9" t="s">
        <v>118</v>
      </c>
      <c r="E1481" s="9" t="s">
        <v>53</v>
      </c>
      <c r="F1481" s="9"/>
      <c r="G1481" s="10">
        <v>43894</v>
      </c>
      <c r="H1481" s="10">
        <v>43923</v>
      </c>
      <c r="I1481" s="9">
        <f t="shared" si="47"/>
        <v>29</v>
      </c>
      <c r="J1481" s="38">
        <f t="shared" si="48"/>
        <v>60</v>
      </c>
      <c r="K1481" s="9"/>
    </row>
    <row r="1482" spans="1:11" x14ac:dyDescent="0.3">
      <c r="A1482" s="9">
        <v>6100000068</v>
      </c>
      <c r="B1482" s="9" t="s">
        <v>116</v>
      </c>
      <c r="C1482" s="9">
        <v>1957</v>
      </c>
      <c r="D1482" s="9" t="s">
        <v>118</v>
      </c>
      <c r="E1482" s="9" t="s">
        <v>53</v>
      </c>
      <c r="F1482" s="9"/>
      <c r="G1482" s="10">
        <v>43894</v>
      </c>
      <c r="H1482" s="10">
        <v>43916</v>
      </c>
      <c r="I1482" s="9">
        <f t="shared" si="47"/>
        <v>22</v>
      </c>
      <c r="J1482" s="38">
        <f t="shared" si="48"/>
        <v>63</v>
      </c>
      <c r="K1482" s="9"/>
    </row>
    <row r="1483" spans="1:11" x14ac:dyDescent="0.3">
      <c r="A1483" s="9">
        <v>6100000069</v>
      </c>
      <c r="B1483" s="9" t="s">
        <v>116</v>
      </c>
      <c r="C1483" s="9">
        <v>1960</v>
      </c>
      <c r="D1483" s="9" t="s">
        <v>118</v>
      </c>
      <c r="E1483" s="9" t="s">
        <v>53</v>
      </c>
      <c r="F1483" s="9"/>
      <c r="G1483" s="10">
        <v>43894</v>
      </c>
      <c r="H1483" s="10">
        <v>43910</v>
      </c>
      <c r="I1483" s="9">
        <f t="shared" si="47"/>
        <v>16</v>
      </c>
      <c r="J1483" s="38">
        <f t="shared" si="48"/>
        <v>60</v>
      </c>
      <c r="K1483" s="9"/>
    </row>
    <row r="1484" spans="1:11" x14ac:dyDescent="0.3">
      <c r="A1484" s="9">
        <v>6100000074</v>
      </c>
      <c r="B1484" s="9" t="s">
        <v>116</v>
      </c>
      <c r="C1484" s="9">
        <v>1983</v>
      </c>
      <c r="D1484" s="9" t="s">
        <v>118</v>
      </c>
      <c r="E1484" s="9" t="s">
        <v>53</v>
      </c>
      <c r="F1484" s="9"/>
      <c r="G1484" s="10">
        <v>43894</v>
      </c>
      <c r="H1484" s="10">
        <v>43929</v>
      </c>
      <c r="I1484" s="9">
        <f t="shared" si="47"/>
        <v>35</v>
      </c>
      <c r="J1484" s="38">
        <f t="shared" si="48"/>
        <v>37</v>
      </c>
      <c r="K1484" s="9"/>
    </row>
    <row r="1485" spans="1:11" x14ac:dyDescent="0.3">
      <c r="A1485" s="9">
        <v>6100000075</v>
      </c>
      <c r="B1485" s="9" t="s">
        <v>115</v>
      </c>
      <c r="C1485" s="9">
        <v>2014</v>
      </c>
      <c r="D1485" s="9" t="s">
        <v>118</v>
      </c>
      <c r="E1485" s="9" t="s">
        <v>53</v>
      </c>
      <c r="F1485" s="9"/>
      <c r="G1485" s="10">
        <v>43895</v>
      </c>
      <c r="H1485" s="10">
        <v>43909</v>
      </c>
      <c r="I1485" s="9">
        <f t="shared" si="47"/>
        <v>14</v>
      </c>
      <c r="J1485" s="38">
        <f t="shared" si="48"/>
        <v>6</v>
      </c>
      <c r="K1485" s="9"/>
    </row>
    <row r="1486" spans="1:11" x14ac:dyDescent="0.3">
      <c r="A1486" s="9">
        <v>6100000077</v>
      </c>
      <c r="B1486" s="9" t="s">
        <v>116</v>
      </c>
      <c r="C1486" s="9">
        <v>1944</v>
      </c>
      <c r="D1486" s="9" t="s">
        <v>118</v>
      </c>
      <c r="E1486" s="9" t="s">
        <v>53</v>
      </c>
      <c r="F1486" s="9"/>
      <c r="G1486" s="10">
        <v>43895</v>
      </c>
      <c r="H1486" s="10">
        <v>43915</v>
      </c>
      <c r="I1486" s="9">
        <f t="shared" si="47"/>
        <v>20</v>
      </c>
      <c r="J1486" s="38">
        <f t="shared" si="48"/>
        <v>76</v>
      </c>
      <c r="K1486" s="9"/>
    </row>
    <row r="1487" spans="1:11" x14ac:dyDescent="0.3">
      <c r="A1487" s="9">
        <v>6100000078</v>
      </c>
      <c r="B1487" s="9" t="s">
        <v>116</v>
      </c>
      <c r="C1487" s="9">
        <v>1975</v>
      </c>
      <c r="D1487" s="9" t="s">
        <v>118</v>
      </c>
      <c r="E1487" s="9" t="s">
        <v>53</v>
      </c>
      <c r="F1487" s="9"/>
      <c r="G1487" s="10">
        <v>43895</v>
      </c>
      <c r="H1487" s="10">
        <v>43923</v>
      </c>
      <c r="I1487" s="9">
        <f t="shared" si="47"/>
        <v>28</v>
      </c>
      <c r="J1487" s="38">
        <f t="shared" si="48"/>
        <v>45</v>
      </c>
      <c r="K1487" s="9"/>
    </row>
    <row r="1488" spans="1:11" x14ac:dyDescent="0.3">
      <c r="A1488" s="9">
        <v>6100000080</v>
      </c>
      <c r="B1488" s="9" t="s">
        <v>116</v>
      </c>
      <c r="C1488" s="9">
        <v>1969</v>
      </c>
      <c r="D1488" s="9" t="s">
        <v>118</v>
      </c>
      <c r="E1488" s="9" t="s">
        <v>53</v>
      </c>
      <c r="F1488" s="9"/>
      <c r="G1488" s="10">
        <v>43896</v>
      </c>
      <c r="H1488" s="10">
        <v>43908</v>
      </c>
      <c r="I1488" s="9">
        <f t="shared" si="47"/>
        <v>12</v>
      </c>
      <c r="J1488" s="38">
        <f t="shared" si="48"/>
        <v>51</v>
      </c>
      <c r="K1488" s="9"/>
    </row>
    <row r="1489" spans="1:11" x14ac:dyDescent="0.3">
      <c r="A1489" s="9">
        <v>6100000081</v>
      </c>
      <c r="B1489" s="9" t="s">
        <v>116</v>
      </c>
      <c r="C1489" s="9">
        <v>1947</v>
      </c>
      <c r="D1489" s="9" t="s">
        <v>118</v>
      </c>
      <c r="E1489" s="9" t="s">
        <v>53</v>
      </c>
      <c r="F1489" s="9"/>
      <c r="G1489" s="10">
        <v>43896</v>
      </c>
      <c r="H1489" s="10">
        <v>43931</v>
      </c>
      <c r="I1489" s="9">
        <f t="shared" si="47"/>
        <v>35</v>
      </c>
      <c r="J1489" s="38">
        <f t="shared" si="48"/>
        <v>73</v>
      </c>
      <c r="K1489" s="9"/>
    </row>
    <row r="1490" spans="1:11" x14ac:dyDescent="0.3">
      <c r="A1490" s="9">
        <v>6100000082</v>
      </c>
      <c r="B1490" s="9" t="s">
        <v>115</v>
      </c>
      <c r="C1490" s="9">
        <v>1963</v>
      </c>
      <c r="D1490" s="9" t="s">
        <v>118</v>
      </c>
      <c r="E1490" s="9" t="s">
        <v>53</v>
      </c>
      <c r="F1490" s="9"/>
      <c r="G1490" s="10">
        <v>43897</v>
      </c>
      <c r="H1490" s="10">
        <v>43909</v>
      </c>
      <c r="I1490" s="9">
        <f t="shared" si="47"/>
        <v>12</v>
      </c>
      <c r="J1490" s="38">
        <f t="shared" si="48"/>
        <v>57</v>
      </c>
      <c r="K1490" s="9"/>
    </row>
    <row r="1491" spans="1:11" x14ac:dyDescent="0.3">
      <c r="A1491" s="9">
        <v>6100000083</v>
      </c>
      <c r="B1491" s="9" t="s">
        <v>115</v>
      </c>
      <c r="C1491" s="9">
        <v>1992</v>
      </c>
      <c r="D1491" s="9" t="s">
        <v>118</v>
      </c>
      <c r="E1491" s="9" t="s">
        <v>53</v>
      </c>
      <c r="F1491" s="9"/>
      <c r="G1491" s="10">
        <v>43900</v>
      </c>
      <c r="H1491" s="10">
        <v>43920</v>
      </c>
      <c r="I1491" s="9">
        <f t="shared" si="47"/>
        <v>20</v>
      </c>
      <c r="J1491" s="38">
        <f t="shared" si="48"/>
        <v>28</v>
      </c>
      <c r="K1491" s="9"/>
    </row>
    <row r="1492" spans="1:11" x14ac:dyDescent="0.3">
      <c r="A1492" s="9">
        <v>6100000084</v>
      </c>
      <c r="B1492" s="9" t="s">
        <v>115</v>
      </c>
      <c r="C1492" s="9">
        <v>1971</v>
      </c>
      <c r="D1492" s="9" t="s">
        <v>118</v>
      </c>
      <c r="E1492" s="9" t="s">
        <v>53</v>
      </c>
      <c r="F1492" s="9"/>
      <c r="G1492" s="10">
        <v>43901</v>
      </c>
      <c r="H1492" s="10">
        <v>43904</v>
      </c>
      <c r="I1492" s="9">
        <f t="shared" si="47"/>
        <v>3</v>
      </c>
      <c r="J1492" s="38">
        <f t="shared" si="48"/>
        <v>49</v>
      </c>
      <c r="K1492" s="9"/>
    </row>
    <row r="1493" spans="1:11" x14ac:dyDescent="0.3">
      <c r="A1493" s="9">
        <v>6100000085</v>
      </c>
      <c r="B1493" s="9" t="s">
        <v>115</v>
      </c>
      <c r="C1493" s="9">
        <v>1990</v>
      </c>
      <c r="D1493" s="9" t="s">
        <v>118</v>
      </c>
      <c r="E1493" s="9" t="s">
        <v>53</v>
      </c>
      <c r="F1493" s="9"/>
      <c r="G1493" s="10">
        <v>43906</v>
      </c>
      <c r="H1493" s="10">
        <v>43929</v>
      </c>
      <c r="I1493" s="9">
        <f t="shared" si="47"/>
        <v>23</v>
      </c>
      <c r="J1493" s="38">
        <f t="shared" si="48"/>
        <v>30</v>
      </c>
      <c r="K1493" s="9"/>
    </row>
    <row r="1494" spans="1:11" x14ac:dyDescent="0.3">
      <c r="A1494" s="9">
        <v>6100000088</v>
      </c>
      <c r="B1494" s="9" t="s">
        <v>115</v>
      </c>
      <c r="C1494" s="9">
        <v>1994</v>
      </c>
      <c r="D1494" s="9" t="s">
        <v>118</v>
      </c>
      <c r="E1494" s="9" t="s">
        <v>53</v>
      </c>
      <c r="F1494" s="9"/>
      <c r="G1494" s="10">
        <v>43912</v>
      </c>
      <c r="H1494" s="10">
        <v>43940</v>
      </c>
      <c r="I1494" s="9">
        <f t="shared" si="47"/>
        <v>28</v>
      </c>
      <c r="J1494" s="38">
        <f t="shared" si="48"/>
        <v>26</v>
      </c>
      <c r="K1494" s="9"/>
    </row>
    <row r="1495" spans="1:11" x14ac:dyDescent="0.3">
      <c r="A1495" s="9">
        <v>6100000092</v>
      </c>
      <c r="B1495" s="9" t="s">
        <v>115</v>
      </c>
      <c r="C1495" s="9">
        <v>1979</v>
      </c>
      <c r="D1495" s="9" t="s">
        <v>118</v>
      </c>
      <c r="E1495" s="9" t="s">
        <v>53</v>
      </c>
      <c r="F1495" s="9"/>
      <c r="G1495" s="10">
        <v>43918</v>
      </c>
      <c r="H1495" s="10">
        <v>43936</v>
      </c>
      <c r="I1495" s="9">
        <f t="shared" si="47"/>
        <v>18</v>
      </c>
      <c r="J1495" s="38">
        <f t="shared" si="48"/>
        <v>41</v>
      </c>
      <c r="K1495" s="9"/>
    </row>
    <row r="1496" spans="1:11" x14ac:dyDescent="0.3">
      <c r="A1496" s="9">
        <v>6100000096</v>
      </c>
      <c r="B1496" s="9" t="s">
        <v>115</v>
      </c>
      <c r="C1496" s="9">
        <v>1957</v>
      </c>
      <c r="D1496" s="9" t="s">
        <v>118</v>
      </c>
      <c r="E1496" s="9" t="s">
        <v>53</v>
      </c>
      <c r="F1496" s="9"/>
      <c r="G1496" s="10">
        <v>43921</v>
      </c>
      <c r="H1496" s="10">
        <v>43946</v>
      </c>
      <c r="I1496" s="9">
        <f t="shared" si="47"/>
        <v>25</v>
      </c>
      <c r="J1496" s="38">
        <f t="shared" si="48"/>
        <v>63</v>
      </c>
      <c r="K1496" s="9"/>
    </row>
    <row r="1497" spans="1:11" x14ac:dyDescent="0.3">
      <c r="A1497" s="9">
        <v>6100000115</v>
      </c>
      <c r="B1497" s="9" t="s">
        <v>115</v>
      </c>
      <c r="C1497" s="9">
        <v>1998</v>
      </c>
      <c r="D1497" s="9" t="s">
        <v>118</v>
      </c>
      <c r="E1497" s="9" t="s">
        <v>53</v>
      </c>
      <c r="F1497" s="9"/>
      <c r="G1497" s="10">
        <v>43937</v>
      </c>
      <c r="H1497" s="10">
        <v>43946</v>
      </c>
      <c r="I1497" s="9">
        <f t="shared" si="47"/>
        <v>9</v>
      </c>
      <c r="J1497" s="38">
        <f t="shared" si="48"/>
        <v>22</v>
      </c>
      <c r="K1497" s="9"/>
    </row>
    <row r="1498" spans="1:11" x14ac:dyDescent="0.3">
      <c r="A1498" s="9">
        <v>7000000001</v>
      </c>
      <c r="B1498" s="9" t="s">
        <v>115</v>
      </c>
      <c r="C1498" s="9">
        <v>1998</v>
      </c>
      <c r="D1498" s="9" t="s">
        <v>118</v>
      </c>
      <c r="E1498" s="9" t="s">
        <v>58</v>
      </c>
      <c r="F1498" s="9"/>
      <c r="G1498" s="10">
        <v>43881</v>
      </c>
      <c r="H1498" s="10">
        <v>43913</v>
      </c>
      <c r="I1498" s="9">
        <f t="shared" si="47"/>
        <v>32</v>
      </c>
      <c r="J1498" s="38">
        <f t="shared" si="48"/>
        <v>22</v>
      </c>
      <c r="K1498" s="9"/>
    </row>
    <row r="1499" spans="1:11" x14ac:dyDescent="0.3">
      <c r="A1499" s="9">
        <v>7000000002</v>
      </c>
      <c r="B1499" s="9" t="s">
        <v>116</v>
      </c>
      <c r="C1499" s="9">
        <v>1998</v>
      </c>
      <c r="D1499" s="9" t="s">
        <v>118</v>
      </c>
      <c r="E1499" s="9" t="s">
        <v>58</v>
      </c>
      <c r="F1499" s="9"/>
      <c r="G1499" s="10">
        <v>43883</v>
      </c>
      <c r="H1499" s="10">
        <v>43897</v>
      </c>
      <c r="I1499" s="9">
        <f t="shared" si="47"/>
        <v>14</v>
      </c>
      <c r="J1499" s="38">
        <f t="shared" si="48"/>
        <v>22</v>
      </c>
      <c r="K1499" s="9"/>
    </row>
    <row r="1500" spans="1:11" x14ac:dyDescent="0.3">
      <c r="A1500" s="9">
        <v>7000000003</v>
      </c>
      <c r="B1500" s="9" t="s">
        <v>116</v>
      </c>
      <c r="C1500" s="9">
        <v>1972</v>
      </c>
      <c r="D1500" s="9" t="s">
        <v>118</v>
      </c>
      <c r="E1500" s="9" t="s">
        <v>58</v>
      </c>
      <c r="F1500" s="9"/>
      <c r="G1500" s="10">
        <v>43892</v>
      </c>
      <c r="H1500" s="10">
        <v>43905</v>
      </c>
      <c r="I1500" s="9">
        <f t="shared" si="47"/>
        <v>13</v>
      </c>
      <c r="J1500" s="38">
        <f t="shared" si="48"/>
        <v>48</v>
      </c>
      <c r="K1500" s="9"/>
    </row>
    <row r="1501" spans="1:11" x14ac:dyDescent="0.3">
      <c r="A1501" s="9">
        <v>7000000004</v>
      </c>
      <c r="B1501" s="9" t="s">
        <v>115</v>
      </c>
      <c r="C1501" s="9">
        <v>1974</v>
      </c>
      <c r="D1501" s="9" t="s">
        <v>118</v>
      </c>
      <c r="E1501" s="9" t="s">
        <v>58</v>
      </c>
      <c r="F1501" s="9"/>
      <c r="G1501" s="10">
        <v>43894</v>
      </c>
      <c r="H1501" s="10">
        <v>43911</v>
      </c>
      <c r="I1501" s="9">
        <f t="shared" si="47"/>
        <v>17</v>
      </c>
      <c r="J1501" s="38">
        <f t="shared" si="48"/>
        <v>46</v>
      </c>
      <c r="K1501" s="9"/>
    </row>
    <row r="1502" spans="1:11" x14ac:dyDescent="0.3">
      <c r="A1502" s="9">
        <v>7000000005</v>
      </c>
      <c r="B1502" s="9" t="s">
        <v>116</v>
      </c>
      <c r="C1502" s="9"/>
      <c r="D1502" s="9" t="s">
        <v>118</v>
      </c>
      <c r="E1502" s="9" t="s">
        <v>58</v>
      </c>
      <c r="F1502" s="9"/>
      <c r="G1502" s="10">
        <v>43914</v>
      </c>
      <c r="H1502" s="10">
        <v>43959</v>
      </c>
      <c r="I1502" s="9">
        <f t="shared" si="47"/>
        <v>45</v>
      </c>
      <c r="J1502" s="38" t="str">
        <f t="shared" si="48"/>
        <v/>
      </c>
      <c r="K1502" s="9"/>
    </row>
    <row r="1503" spans="1:11" x14ac:dyDescent="0.3">
      <c r="A1503" s="9">
        <v>7000000006</v>
      </c>
      <c r="B1503" s="9" t="s">
        <v>115</v>
      </c>
      <c r="C1503" s="9"/>
      <c r="D1503" s="9" t="s">
        <v>120</v>
      </c>
      <c r="E1503" s="9" t="s">
        <v>58</v>
      </c>
      <c r="F1503" s="9"/>
      <c r="G1503" s="10">
        <v>43914</v>
      </c>
      <c r="H1503" s="10">
        <v>43956</v>
      </c>
      <c r="I1503" s="9">
        <f t="shared" si="47"/>
        <v>42</v>
      </c>
      <c r="J1503" s="38" t="str">
        <f t="shared" si="48"/>
        <v/>
      </c>
      <c r="K1503" s="9"/>
    </row>
    <row r="1504" spans="1:11" x14ac:dyDescent="0.3">
      <c r="A1504" s="9">
        <v>7000000007</v>
      </c>
      <c r="B1504" s="9" t="s">
        <v>116</v>
      </c>
      <c r="C1504" s="9">
        <v>1996</v>
      </c>
      <c r="D1504" s="9" t="s">
        <v>118</v>
      </c>
      <c r="E1504" s="9" t="s">
        <v>58</v>
      </c>
      <c r="F1504" s="9"/>
      <c r="G1504" s="10">
        <v>43915</v>
      </c>
      <c r="H1504" s="10">
        <v>43924</v>
      </c>
      <c r="I1504" s="9">
        <f t="shared" si="47"/>
        <v>9</v>
      </c>
      <c r="J1504" s="38">
        <f t="shared" si="48"/>
        <v>24</v>
      </c>
      <c r="K1504" s="9"/>
    </row>
    <row r="1505" spans="1:11" x14ac:dyDescent="0.3">
      <c r="A1505" s="9">
        <v>7000000008</v>
      </c>
      <c r="B1505" s="9" t="s">
        <v>116</v>
      </c>
      <c r="C1505" s="9"/>
      <c r="D1505" s="9" t="s">
        <v>118</v>
      </c>
      <c r="E1505" s="9" t="s">
        <v>58</v>
      </c>
      <c r="F1505" s="9"/>
      <c r="G1505" s="10">
        <v>43917</v>
      </c>
      <c r="H1505" s="10">
        <v>43933</v>
      </c>
      <c r="I1505" s="9">
        <f t="shared" si="47"/>
        <v>16</v>
      </c>
      <c r="J1505" s="38" t="str">
        <f t="shared" si="48"/>
        <v/>
      </c>
      <c r="K1505" s="9"/>
    </row>
    <row r="1506" spans="1:11" x14ac:dyDescent="0.3">
      <c r="A1506" s="9">
        <v>7000000009</v>
      </c>
      <c r="B1506" s="9" t="s">
        <v>116</v>
      </c>
      <c r="C1506" s="9"/>
      <c r="D1506" s="9" t="s">
        <v>118</v>
      </c>
      <c r="E1506" s="9" t="s">
        <v>58</v>
      </c>
      <c r="F1506" s="9"/>
      <c r="G1506" s="10">
        <v>43919</v>
      </c>
      <c r="H1506" s="10">
        <v>43949</v>
      </c>
      <c r="I1506" s="9">
        <f t="shared" si="47"/>
        <v>30</v>
      </c>
      <c r="J1506" s="38" t="str">
        <f t="shared" si="48"/>
        <v/>
      </c>
      <c r="K1506" s="9"/>
    </row>
    <row r="1507" spans="1:11" x14ac:dyDescent="0.3">
      <c r="A1507" s="9">
        <v>7000000010</v>
      </c>
      <c r="B1507" s="9" t="s">
        <v>116</v>
      </c>
      <c r="C1507" s="9"/>
      <c r="D1507" s="9" t="s">
        <v>118</v>
      </c>
      <c r="E1507" s="9" t="s">
        <v>58</v>
      </c>
      <c r="F1507" s="9"/>
      <c r="G1507" s="10">
        <v>43924</v>
      </c>
      <c r="H1507" s="10">
        <v>43942</v>
      </c>
      <c r="I1507" s="9">
        <f t="shared" si="47"/>
        <v>18</v>
      </c>
      <c r="J1507" s="38" t="str">
        <f t="shared" si="48"/>
        <v/>
      </c>
      <c r="K1507" s="9"/>
    </row>
    <row r="1508" spans="1:11" x14ac:dyDescent="0.3">
      <c r="A1508" s="9">
        <v>7000000012</v>
      </c>
      <c r="B1508" s="9" t="s">
        <v>116</v>
      </c>
      <c r="C1508" s="9"/>
      <c r="D1508" s="9" t="s">
        <v>118</v>
      </c>
      <c r="E1508" s="9" t="s">
        <v>58</v>
      </c>
      <c r="F1508" s="9"/>
      <c r="G1508" s="10">
        <v>43924</v>
      </c>
      <c r="H1508" s="10">
        <v>43956</v>
      </c>
      <c r="I1508" s="9">
        <f t="shared" si="47"/>
        <v>32</v>
      </c>
      <c r="J1508" s="38" t="str">
        <f t="shared" si="48"/>
        <v/>
      </c>
      <c r="K1508" s="9"/>
    </row>
    <row r="1509" spans="1:11" x14ac:dyDescent="0.3">
      <c r="A1509" s="9">
        <v>7000000013</v>
      </c>
      <c r="B1509" s="9" t="s">
        <v>116</v>
      </c>
      <c r="C1509" s="9"/>
      <c r="D1509" s="9" t="s">
        <v>119</v>
      </c>
      <c r="E1509" s="9" t="s">
        <v>58</v>
      </c>
      <c r="F1509" s="9"/>
      <c r="G1509" s="10">
        <v>43935</v>
      </c>
      <c r="H1509" s="10">
        <v>43947</v>
      </c>
      <c r="I1509" s="9">
        <f t="shared" si="47"/>
        <v>12</v>
      </c>
      <c r="J1509" s="38" t="str">
        <f t="shared" si="48"/>
        <v/>
      </c>
      <c r="K1509" s="9"/>
    </row>
  </sheetData>
  <autoFilter ref="A1:J1509"/>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I126"/>
  <sheetViews>
    <sheetView workbookViewId="0">
      <selection activeCell="H16" sqref="H16"/>
    </sheetView>
  </sheetViews>
  <sheetFormatPr defaultRowHeight="14.4" x14ac:dyDescent="0.3"/>
  <cols>
    <col min="1" max="1" width="9.44140625" bestFit="1" customWidth="1"/>
    <col min="2" max="2" width="18.44140625" bestFit="1" customWidth="1"/>
    <col min="3" max="3" width="15.6640625" bestFit="1" customWidth="1"/>
    <col min="5" max="5" width="36.5546875" bestFit="1" customWidth="1"/>
    <col min="6" max="6" width="11.5546875" customWidth="1"/>
    <col min="7" max="7" width="29" style="31" bestFit="1" customWidth="1"/>
    <col min="8" max="8" width="16" customWidth="1"/>
    <col min="9" max="9" width="18.33203125" bestFit="1" customWidth="1"/>
  </cols>
  <sheetData>
    <row r="1" spans="1:9" x14ac:dyDescent="0.3">
      <c r="A1" t="s">
        <v>0</v>
      </c>
      <c r="B1" t="s">
        <v>1</v>
      </c>
      <c r="C1" t="s">
        <v>2</v>
      </c>
      <c r="D1" t="s">
        <v>59</v>
      </c>
      <c r="E1" t="s">
        <v>60</v>
      </c>
      <c r="F1" t="s">
        <v>111</v>
      </c>
      <c r="G1" s="31" t="s">
        <v>170</v>
      </c>
      <c r="H1" s="29" t="s">
        <v>257</v>
      </c>
      <c r="I1" s="30" t="s">
        <v>260</v>
      </c>
    </row>
    <row r="2" spans="1:9" x14ac:dyDescent="0.3">
      <c r="A2">
        <v>1100007</v>
      </c>
      <c r="B2" t="s">
        <v>17</v>
      </c>
      <c r="C2" t="s">
        <v>13</v>
      </c>
      <c r="D2" t="b">
        <v>1</v>
      </c>
      <c r="E2" t="s">
        <v>84</v>
      </c>
      <c r="F2">
        <v>1</v>
      </c>
      <c r="G2" s="31" t="str">
        <f>IF(ISNUMBER(SEARCH("church",Table2[[#This Row],[infection_case]])),"yes","no")</f>
        <v>no</v>
      </c>
      <c r="H2" t="str">
        <f>INDEX(Table3[Country],MATCH(Table2[[#This Row],[province]],Table3[Province],FALSE))</f>
        <v>Korea</v>
      </c>
      <c r="I2">
        <f>VLOOKUP(Table2[[#This Row],[province]],Table3[[Province]:[GDP]],2,FALSE)</f>
        <v>92838</v>
      </c>
    </row>
    <row r="3" spans="1:9" x14ac:dyDescent="0.3">
      <c r="A3">
        <v>1300003</v>
      </c>
      <c r="B3" t="s">
        <v>27</v>
      </c>
      <c r="C3" t="s">
        <v>16</v>
      </c>
      <c r="D3" t="b">
        <v>0</v>
      </c>
      <c r="E3" t="s">
        <v>78</v>
      </c>
      <c r="F3">
        <v>1</v>
      </c>
      <c r="G3" s="31" t="str">
        <f>IF(ISNUMBER(SEARCH("church",Table2[[#This Row],[infection_case]])),"yes","no")</f>
        <v>no</v>
      </c>
      <c r="H3" t="str">
        <f>INDEX(Table3[Country],MATCH(Table2[[#This Row],[province]],Table3[Province],FALSE))</f>
        <v>Korea</v>
      </c>
      <c r="I3">
        <f>VLOOKUP(Table2[[#This Row],[province]],Table3[[Province]:[GDP]],2,FALSE)</f>
        <v>38496</v>
      </c>
    </row>
    <row r="4" spans="1:9" x14ac:dyDescent="0.3">
      <c r="A4">
        <v>1700003</v>
      </c>
      <c r="B4" t="s">
        <v>31</v>
      </c>
      <c r="C4" t="s">
        <v>13</v>
      </c>
      <c r="D4" t="b">
        <v>1</v>
      </c>
      <c r="E4" t="s">
        <v>73</v>
      </c>
      <c r="F4">
        <v>1</v>
      </c>
      <c r="G4" s="31" t="str">
        <f>IF(ISNUMBER(SEARCH("church",Table2[[#This Row],[infection_case]])),"yes","no")</f>
        <v>yes</v>
      </c>
      <c r="H4" t="str">
        <f>INDEX(Table3[Country],MATCH(Table2[[#This Row],[province]],Table3[Province],FALSE))</f>
        <v>Korea</v>
      </c>
      <c r="I4">
        <f>VLOOKUP(Table2[[#This Row],[province]],Table3[[Province]:[GDP]],2,FALSE)</f>
        <v>12764</v>
      </c>
    </row>
    <row r="5" spans="1:9" x14ac:dyDescent="0.3">
      <c r="A5">
        <v>1700006</v>
      </c>
      <c r="B5" t="s">
        <v>31</v>
      </c>
      <c r="C5" t="s">
        <v>16</v>
      </c>
      <c r="D5" t="b">
        <v>0</v>
      </c>
      <c r="E5" t="s">
        <v>79</v>
      </c>
      <c r="F5">
        <v>1</v>
      </c>
      <c r="G5" s="31" t="str">
        <f>IF(ISNUMBER(SEARCH("church",Table2[[#This Row],[infection_case]])),"yes","no")</f>
        <v>no</v>
      </c>
      <c r="H5" t="str">
        <f>INDEX(Table3[Country],MATCH(Table2[[#This Row],[province]],Table3[Province],FALSE))</f>
        <v>Korea</v>
      </c>
      <c r="I5">
        <f>VLOOKUP(Table2[[#This Row],[province]],Table3[[Province]:[GDP]],2,FALSE)</f>
        <v>12764</v>
      </c>
    </row>
    <row r="6" spans="1:9" x14ac:dyDescent="0.3">
      <c r="A6">
        <v>4100004</v>
      </c>
      <c r="B6" t="s">
        <v>41</v>
      </c>
      <c r="C6" t="s">
        <v>16</v>
      </c>
      <c r="D6" t="b">
        <v>0</v>
      </c>
      <c r="E6" t="s">
        <v>78</v>
      </c>
      <c r="F6">
        <v>1</v>
      </c>
      <c r="G6" s="31" t="str">
        <f>IF(ISNUMBER(SEARCH("church",Table2[[#This Row],[infection_case]])),"yes","no")</f>
        <v>no</v>
      </c>
      <c r="H6" t="str">
        <f>INDEX(Table3[Country],MATCH(Table2[[#This Row],[province]],Table3[Province],FALSE))</f>
        <v>Korea</v>
      </c>
      <c r="I6">
        <f>VLOOKUP(Table2[[#This Row],[province]],Table3[[Province]:[GDP]],2,FALSE)</f>
        <v>133917</v>
      </c>
    </row>
    <row r="7" spans="1:9" x14ac:dyDescent="0.3">
      <c r="A7">
        <v>5000001</v>
      </c>
      <c r="B7" t="s">
        <v>44</v>
      </c>
      <c r="C7" t="s">
        <v>13</v>
      </c>
      <c r="D7" t="b">
        <v>1</v>
      </c>
      <c r="E7" t="s">
        <v>73</v>
      </c>
      <c r="F7">
        <v>1</v>
      </c>
      <c r="G7" s="31" t="str">
        <f>IF(ISNUMBER(SEARCH("church",Table2[[#This Row],[infection_case]])),"yes","no")</f>
        <v>yes</v>
      </c>
      <c r="H7" t="str">
        <f>INDEX(Table3[Country],MATCH(Table2[[#This Row],[province]],Table3[Province],FALSE))</f>
        <v>Korea</v>
      </c>
      <c r="I7">
        <f>VLOOKUP(Table2[[#This Row],[province]],Table3[[Province]:[GDP]],2,FALSE)</f>
        <v>53600</v>
      </c>
    </row>
    <row r="8" spans="1:9" x14ac:dyDescent="0.3">
      <c r="A8">
        <v>5100002</v>
      </c>
      <c r="B8" t="s">
        <v>45</v>
      </c>
      <c r="C8" t="s">
        <v>13</v>
      </c>
      <c r="D8" t="b">
        <v>1</v>
      </c>
      <c r="E8" t="s">
        <v>73</v>
      </c>
      <c r="F8">
        <v>1</v>
      </c>
      <c r="G8" s="31" t="str">
        <f>IF(ISNUMBER(SEARCH("church",Table2[[#This Row],[infection_case]])),"yes","no")</f>
        <v>yes</v>
      </c>
      <c r="H8" t="str">
        <f>INDEX(Table3[Country],MATCH(Table2[[#This Row],[province]],Table3[Province],FALSE))</f>
        <v>Korea</v>
      </c>
      <c r="I8">
        <f>VLOOKUP(Table2[[#This Row],[province]],Table3[[Province]:[GDP]],2,FALSE)</f>
        <v>77987</v>
      </c>
    </row>
    <row r="9" spans="1:9" x14ac:dyDescent="0.3">
      <c r="A9">
        <v>7000004</v>
      </c>
      <c r="B9" t="s">
        <v>58</v>
      </c>
      <c r="C9" t="s">
        <v>13</v>
      </c>
      <c r="D9" t="b">
        <v>1</v>
      </c>
      <c r="E9" t="s">
        <v>61</v>
      </c>
      <c r="F9">
        <v>1</v>
      </c>
      <c r="G9" s="31" t="str">
        <f>IF(ISNUMBER(SEARCH("church",Table2[[#This Row],[infection_case]])),"yes","no")</f>
        <v>no</v>
      </c>
      <c r="H9" t="str">
        <f>INDEX(Table3[Country],MATCH(Table2[[#This Row],[province]],Table3[Province],FALSE))</f>
        <v>Korea</v>
      </c>
      <c r="I9">
        <f>VLOOKUP(Table2[[#This Row],[province]],Table3[[Province]:[GDP]],2,FALSE)</f>
        <v>19335</v>
      </c>
    </row>
    <row r="10" spans="1:9" x14ac:dyDescent="0.3">
      <c r="A10">
        <v>1200007</v>
      </c>
      <c r="B10" t="s">
        <v>22</v>
      </c>
      <c r="C10" t="s">
        <v>13</v>
      </c>
      <c r="D10" t="b">
        <v>1</v>
      </c>
      <c r="E10" t="s">
        <v>84</v>
      </c>
      <c r="F10">
        <v>2</v>
      </c>
      <c r="G10" s="31" t="str">
        <f>IF(ISNUMBER(SEARCH("church",Table2[[#This Row],[infection_case]])),"yes","no")</f>
        <v>no</v>
      </c>
      <c r="H10" t="str">
        <f>INDEX(Table3[Country],MATCH(Table2[[#This Row],[province]],Table3[Province],FALSE))</f>
        <v>Korea</v>
      </c>
      <c r="I10">
        <f>VLOOKUP(Table2[[#This Row],[province]],Table3[[Province]:[GDP]],2,FALSE)</f>
        <v>56793</v>
      </c>
    </row>
    <row r="11" spans="1:9" x14ac:dyDescent="0.3">
      <c r="A11">
        <v>1400004</v>
      </c>
      <c r="B11" t="s">
        <v>28</v>
      </c>
      <c r="C11" t="s">
        <v>13</v>
      </c>
      <c r="D11" t="b">
        <v>1</v>
      </c>
      <c r="E11" t="s">
        <v>73</v>
      </c>
      <c r="F11">
        <v>2</v>
      </c>
      <c r="G11" s="31" t="str">
        <f>IF(ISNUMBER(SEARCH("church",Table2[[#This Row],[infection_case]])),"yes","no")</f>
        <v>yes</v>
      </c>
      <c r="H11" t="str">
        <f>INDEX(Table3[Country],MATCH(Table2[[#This Row],[province]],Table3[Province],FALSE))</f>
        <v>Korea</v>
      </c>
      <c r="I11">
        <f>VLOOKUP(Table2[[#This Row],[province]],Table3[[Province]:[GDP]],2,FALSE)</f>
        <v>92453</v>
      </c>
    </row>
    <row r="12" spans="1:9" x14ac:dyDescent="0.3">
      <c r="A12">
        <v>1500002</v>
      </c>
      <c r="B12" t="s">
        <v>29</v>
      </c>
      <c r="C12" t="s">
        <v>13</v>
      </c>
      <c r="D12" t="b">
        <v>1</v>
      </c>
      <c r="E12" t="s">
        <v>73</v>
      </c>
      <c r="F12">
        <v>2</v>
      </c>
      <c r="G12" s="31" t="str">
        <f>IF(ISNUMBER(SEARCH("church",Table2[[#This Row],[infection_case]])),"yes","no")</f>
        <v>yes</v>
      </c>
      <c r="H12" t="str">
        <f>INDEX(Table3[Country],MATCH(Table2[[#This Row],[province]],Table3[Province],FALSE))</f>
        <v>Korea</v>
      </c>
      <c r="I12">
        <f>VLOOKUP(Table2[[#This Row],[province]],Table3[[Province]:[GDP]],2,FALSE)</f>
        <v>41071</v>
      </c>
    </row>
    <row r="13" spans="1:9" x14ac:dyDescent="0.3">
      <c r="A13">
        <v>1500003</v>
      </c>
      <c r="B13" t="s">
        <v>29</v>
      </c>
      <c r="C13" t="s">
        <v>13</v>
      </c>
      <c r="D13" t="b">
        <v>1</v>
      </c>
      <c r="E13" t="s">
        <v>90</v>
      </c>
      <c r="F13">
        <v>2</v>
      </c>
      <c r="G13" s="31" t="str">
        <f>IF(ISNUMBER(SEARCH("church",Table2[[#This Row],[infection_case]])),"yes","no")</f>
        <v>no</v>
      </c>
      <c r="H13" t="str">
        <f>INDEX(Table3[Country],MATCH(Table2[[#This Row],[province]],Table3[Province],FALSE))</f>
        <v>Korea</v>
      </c>
      <c r="I13">
        <f>VLOOKUP(Table2[[#This Row],[province]],Table3[[Province]:[GDP]],2,FALSE)</f>
        <v>41071</v>
      </c>
    </row>
    <row r="14" spans="1:9" x14ac:dyDescent="0.3">
      <c r="A14">
        <v>5100001</v>
      </c>
      <c r="B14" t="s">
        <v>45</v>
      </c>
      <c r="C14" t="s">
        <v>46</v>
      </c>
      <c r="D14" t="b">
        <v>1</v>
      </c>
      <c r="E14" t="s">
        <v>64</v>
      </c>
      <c r="F14">
        <v>2</v>
      </c>
      <c r="G14" s="31" t="str">
        <f>IF(ISNUMBER(SEARCH("church",Table2[[#This Row],[infection_case]])),"yes","no")</f>
        <v>yes</v>
      </c>
      <c r="H14" t="str">
        <f>INDEX(Table3[Country],MATCH(Table2[[#This Row],[province]],Table3[Province],FALSE))</f>
        <v>Korea</v>
      </c>
      <c r="I14">
        <f>VLOOKUP(Table2[[#This Row],[province]],Table3[[Province]:[GDP]],2,FALSE)</f>
        <v>77987</v>
      </c>
    </row>
    <row r="15" spans="1:9" x14ac:dyDescent="0.3">
      <c r="A15">
        <v>5100004</v>
      </c>
      <c r="B15" t="s">
        <v>45</v>
      </c>
      <c r="C15" t="s">
        <v>16</v>
      </c>
      <c r="D15" t="b">
        <v>0</v>
      </c>
      <c r="E15" t="s">
        <v>78</v>
      </c>
      <c r="F15">
        <v>2</v>
      </c>
      <c r="G15" s="31" t="str">
        <f>IF(ISNUMBER(SEARCH("church",Table2[[#This Row],[infection_case]])),"yes","no")</f>
        <v>no</v>
      </c>
      <c r="H15" t="str">
        <f>INDEX(Table3[Country],MATCH(Table2[[#This Row],[province]],Table3[Province],FALSE))</f>
        <v>Korea</v>
      </c>
      <c r="I15">
        <f>VLOOKUP(Table2[[#This Row],[province]],Table3[[Province]:[GDP]],2,FALSE)</f>
        <v>77987</v>
      </c>
    </row>
    <row r="16" spans="1:9" x14ac:dyDescent="0.3">
      <c r="A16">
        <v>6100007</v>
      </c>
      <c r="B16" t="s">
        <v>53</v>
      </c>
      <c r="C16" t="s">
        <v>13</v>
      </c>
      <c r="D16" t="b">
        <v>1</v>
      </c>
      <c r="E16" t="s">
        <v>80</v>
      </c>
      <c r="F16">
        <v>2</v>
      </c>
      <c r="G16" s="31" t="str">
        <f>IF(ISNUMBER(SEARCH("church",Table2[[#This Row],[infection_case]])),"yes","no")</f>
        <v>yes</v>
      </c>
      <c r="H16" t="str">
        <f>INDEX(Table3[Country],MATCH(Table2[[#This Row],[province]],Table3[Province],FALSE))</f>
        <v>Korea</v>
      </c>
      <c r="I16">
        <f>VLOOKUP(Table2[[#This Row],[province]],Table3[[Province]:[GDP]],2,FALSE)</f>
        <v>123247</v>
      </c>
    </row>
    <row r="17" spans="1:9" x14ac:dyDescent="0.3">
      <c r="A17">
        <v>1200006</v>
      </c>
      <c r="B17" t="s">
        <v>22</v>
      </c>
      <c r="C17" t="s">
        <v>13</v>
      </c>
      <c r="D17" t="b">
        <v>1</v>
      </c>
      <c r="E17" t="s">
        <v>61</v>
      </c>
      <c r="F17">
        <v>3</v>
      </c>
      <c r="G17" s="31" t="str">
        <f>IF(ISNUMBER(SEARCH("church",Table2[[#This Row],[infection_case]])),"yes","no")</f>
        <v>no</v>
      </c>
      <c r="H17" t="str">
        <f>INDEX(Table3[Country],MATCH(Table2[[#This Row],[province]],Table3[Province],FALSE))</f>
        <v>Korea</v>
      </c>
      <c r="I17">
        <f>VLOOKUP(Table2[[#This Row],[province]],Table3[[Province]:[GDP]],2,FALSE)</f>
        <v>56793</v>
      </c>
    </row>
    <row r="18" spans="1:9" x14ac:dyDescent="0.3">
      <c r="A18">
        <v>1500001</v>
      </c>
      <c r="B18" t="s">
        <v>29</v>
      </c>
      <c r="C18" t="s">
        <v>25</v>
      </c>
      <c r="D18" t="b">
        <v>1</v>
      </c>
      <c r="E18" t="s">
        <v>89</v>
      </c>
      <c r="F18">
        <v>3</v>
      </c>
      <c r="G18" s="31" t="str">
        <f>IF(ISNUMBER(SEARCH("church",Table2[[#This Row],[infection_case]])),"yes","no")</f>
        <v>no</v>
      </c>
      <c r="H18" t="str">
        <f>INDEX(Table3[Country],MATCH(Table2[[#This Row],[province]],Table3[Province],FALSE))</f>
        <v>Korea</v>
      </c>
      <c r="I18">
        <f>VLOOKUP(Table2[[#This Row],[province]],Table3[[Province]:[GDP]],2,FALSE)</f>
        <v>41071</v>
      </c>
    </row>
    <row r="19" spans="1:9" x14ac:dyDescent="0.3">
      <c r="A19">
        <v>1600003</v>
      </c>
      <c r="B19" t="s">
        <v>30</v>
      </c>
      <c r="C19" t="s">
        <v>16</v>
      </c>
      <c r="D19" t="b">
        <v>0</v>
      </c>
      <c r="E19" t="s">
        <v>78</v>
      </c>
      <c r="F19">
        <v>3</v>
      </c>
      <c r="G19" s="31" t="str">
        <f>IF(ISNUMBER(SEARCH("church",Table2[[#This Row],[infection_case]])),"yes","no")</f>
        <v>no</v>
      </c>
      <c r="H19" t="str">
        <f>INDEX(Table3[Country],MATCH(Table2[[#This Row],[province]],Table3[Province],FALSE))</f>
        <v>Korea</v>
      </c>
      <c r="I19">
        <f>VLOOKUP(Table2[[#This Row],[province]],Table3[[Province]:[GDP]],2,FALSE)</f>
        <v>81448</v>
      </c>
    </row>
    <row r="20" spans="1:9" x14ac:dyDescent="0.3">
      <c r="A20">
        <v>1700005</v>
      </c>
      <c r="B20" t="s">
        <v>31</v>
      </c>
      <c r="C20" t="s">
        <v>16</v>
      </c>
      <c r="D20" t="b">
        <v>0</v>
      </c>
      <c r="E20" t="s">
        <v>78</v>
      </c>
      <c r="F20">
        <v>3</v>
      </c>
      <c r="G20" s="31" t="str">
        <f>IF(ISNUMBER(SEARCH("church",Table2[[#This Row],[infection_case]])),"yes","no")</f>
        <v>no</v>
      </c>
      <c r="H20" t="str">
        <f>INDEX(Table3[Country],MATCH(Table2[[#This Row],[province]],Table3[Province],FALSE))</f>
        <v>Korea</v>
      </c>
      <c r="I20">
        <f>VLOOKUP(Table2[[#This Row],[province]],Table3[[Province]:[GDP]],2,FALSE)</f>
        <v>12764</v>
      </c>
    </row>
    <row r="21" spans="1:9" x14ac:dyDescent="0.3">
      <c r="A21">
        <v>3000003</v>
      </c>
      <c r="B21" t="s">
        <v>37</v>
      </c>
      <c r="C21" t="s">
        <v>38</v>
      </c>
      <c r="D21" t="b">
        <v>1</v>
      </c>
      <c r="E21" t="s">
        <v>97</v>
      </c>
      <c r="F21">
        <v>3</v>
      </c>
      <c r="G21" s="31" t="str">
        <f>IF(ISNUMBER(SEARCH("church",Table2[[#This Row],[infection_case]])),"yes","no")</f>
        <v>no</v>
      </c>
      <c r="H21" t="str">
        <f>INDEX(Table3[Country],MATCH(Table2[[#This Row],[province]],Table3[Province],FALSE))</f>
        <v>Korea</v>
      </c>
      <c r="I21">
        <f>VLOOKUP(Table2[[#This Row],[province]],Table3[[Province]:[GDP]],2,FALSE)</f>
        <v>47688</v>
      </c>
    </row>
    <row r="22" spans="1:9" x14ac:dyDescent="0.3">
      <c r="A22">
        <v>5100005</v>
      </c>
      <c r="B22" t="s">
        <v>45</v>
      </c>
      <c r="C22" t="s">
        <v>16</v>
      </c>
      <c r="D22" t="b">
        <v>0</v>
      </c>
      <c r="E22" t="s">
        <v>79</v>
      </c>
      <c r="F22">
        <v>3</v>
      </c>
      <c r="G22" s="31" t="str">
        <f>IF(ISNUMBER(SEARCH("church",Table2[[#This Row],[infection_case]])),"yes","no")</f>
        <v>no</v>
      </c>
      <c r="H22" t="str">
        <f>INDEX(Table3[Country],MATCH(Table2[[#This Row],[province]],Table3[Province],FALSE))</f>
        <v>Korea</v>
      </c>
      <c r="I22">
        <f>VLOOKUP(Table2[[#This Row],[province]],Table3[[Province]:[GDP]],2,FALSE)</f>
        <v>77987</v>
      </c>
    </row>
    <row r="23" spans="1:9" x14ac:dyDescent="0.3">
      <c r="A23">
        <v>1000010</v>
      </c>
      <c r="B23" t="s">
        <v>3</v>
      </c>
      <c r="C23" t="s">
        <v>12</v>
      </c>
      <c r="D23" t="b">
        <v>1</v>
      </c>
      <c r="E23" t="s">
        <v>70</v>
      </c>
      <c r="F23">
        <v>4</v>
      </c>
      <c r="G23" s="31" t="str">
        <f>IF(ISNUMBER(SEARCH("church",Table2[[#This Row],[infection_case]])),"yes","no")</f>
        <v>no</v>
      </c>
      <c r="H23" t="str">
        <f>INDEX(Table3[Country],MATCH(Table2[[#This Row],[province]],Table3[Province],FALSE))</f>
        <v>Korea</v>
      </c>
      <c r="I23">
        <f>VLOOKUP(Table2[[#This Row],[province]],Table3[[Province]:[GDP]],2,FALSE)</f>
        <v>408265</v>
      </c>
    </row>
    <row r="24" spans="1:9" x14ac:dyDescent="0.3">
      <c r="A24">
        <v>1000011</v>
      </c>
      <c r="B24" t="s">
        <v>3</v>
      </c>
      <c r="C24" t="s">
        <v>9</v>
      </c>
      <c r="D24" t="b">
        <v>1</v>
      </c>
      <c r="E24" t="s">
        <v>71</v>
      </c>
      <c r="F24">
        <v>4</v>
      </c>
      <c r="G24" s="31" t="str">
        <f>IF(ISNUMBER(SEARCH("church",Table2[[#This Row],[infection_case]])),"yes","no")</f>
        <v>no</v>
      </c>
      <c r="H24" t="str">
        <f>INDEX(Table3[Country],MATCH(Table2[[#This Row],[province]],Table3[Province],FALSE))</f>
        <v>Korea</v>
      </c>
      <c r="I24">
        <f>VLOOKUP(Table2[[#This Row],[province]],Table3[[Province]:[GDP]],2,FALSE)</f>
        <v>408265</v>
      </c>
    </row>
    <row r="25" spans="1:9" x14ac:dyDescent="0.3">
      <c r="A25">
        <v>1100005</v>
      </c>
      <c r="B25" t="s">
        <v>17</v>
      </c>
      <c r="C25" t="s">
        <v>21</v>
      </c>
      <c r="D25" t="b">
        <v>1</v>
      </c>
      <c r="E25" t="s">
        <v>83</v>
      </c>
      <c r="F25">
        <v>4</v>
      </c>
      <c r="G25" s="31" t="str">
        <f>IF(ISNUMBER(SEARCH("church",Table2[[#This Row],[infection_case]])),"yes","no")</f>
        <v>no</v>
      </c>
      <c r="H25" t="str">
        <f>INDEX(Table3[Country],MATCH(Table2[[#This Row],[province]],Table3[Province],FALSE))</f>
        <v>Korea</v>
      </c>
      <c r="I25">
        <f>VLOOKUP(Table2[[#This Row],[province]],Table3[[Province]:[GDP]],2,FALSE)</f>
        <v>92838</v>
      </c>
    </row>
    <row r="26" spans="1:9" x14ac:dyDescent="0.3">
      <c r="A26">
        <v>1100006</v>
      </c>
      <c r="B26" t="s">
        <v>17</v>
      </c>
      <c r="C26" t="s">
        <v>13</v>
      </c>
      <c r="D26" t="b">
        <v>1</v>
      </c>
      <c r="E26" t="s">
        <v>61</v>
      </c>
      <c r="F26">
        <v>4</v>
      </c>
      <c r="G26" s="31" t="str">
        <f>IF(ISNUMBER(SEARCH("church",Table2[[#This Row],[infection_case]])),"yes","no")</f>
        <v>no</v>
      </c>
      <c r="H26" t="str">
        <f>INDEX(Table3[Country],MATCH(Table2[[#This Row],[province]],Table3[Province],FALSE))</f>
        <v>Korea</v>
      </c>
      <c r="I26">
        <f>VLOOKUP(Table2[[#This Row],[province]],Table3[[Province]:[GDP]],2,FALSE)</f>
        <v>92838</v>
      </c>
    </row>
    <row r="27" spans="1:9" x14ac:dyDescent="0.3">
      <c r="A27">
        <v>1700004</v>
      </c>
      <c r="B27" t="s">
        <v>31</v>
      </c>
      <c r="C27" t="s">
        <v>16</v>
      </c>
      <c r="D27" t="b">
        <v>0</v>
      </c>
      <c r="E27" t="s">
        <v>77</v>
      </c>
      <c r="F27">
        <v>4</v>
      </c>
      <c r="G27" s="31" t="str">
        <f>IF(ISNUMBER(SEARCH("church",Table2[[#This Row],[infection_case]])),"yes","no")</f>
        <v>no</v>
      </c>
      <c r="H27" t="str">
        <f>INDEX(Table3[Country],MATCH(Table2[[#This Row],[province]],Table3[Province],FALSE))</f>
        <v>Korea</v>
      </c>
      <c r="I27">
        <f>VLOOKUP(Table2[[#This Row],[province]],Table3[[Province]:[GDP]],2,FALSE)</f>
        <v>12764</v>
      </c>
    </row>
    <row r="28" spans="1:9" x14ac:dyDescent="0.3">
      <c r="A28">
        <v>2000009</v>
      </c>
      <c r="B28" t="s">
        <v>32</v>
      </c>
      <c r="C28" t="s">
        <v>13</v>
      </c>
      <c r="D28" t="b">
        <v>1</v>
      </c>
      <c r="E28" t="s">
        <v>71</v>
      </c>
      <c r="F28">
        <v>4</v>
      </c>
      <c r="G28" s="31" t="str">
        <f>IF(ISNUMBER(SEARCH("church",Table2[[#This Row],[infection_case]])),"yes","no")</f>
        <v>no</v>
      </c>
      <c r="H28" t="str">
        <f>INDEX(Table3[Country],MATCH(Table2[[#This Row],[province]],Table3[Province],FALSE))</f>
        <v>Korea</v>
      </c>
      <c r="I28">
        <f>VLOOKUP(Table2[[#This Row],[province]],Table3[[Province]:[GDP]],2,FALSE)</f>
        <v>425716</v>
      </c>
    </row>
    <row r="29" spans="1:9" x14ac:dyDescent="0.3">
      <c r="A29">
        <v>7000003</v>
      </c>
      <c r="B29" t="s">
        <v>58</v>
      </c>
      <c r="C29" t="s">
        <v>16</v>
      </c>
      <c r="D29" t="b">
        <v>0</v>
      </c>
      <c r="E29" t="s">
        <v>79</v>
      </c>
      <c r="F29">
        <v>4</v>
      </c>
      <c r="G29" s="31" t="str">
        <f>IF(ISNUMBER(SEARCH("church",Table2[[#This Row],[infection_case]])),"yes","no")</f>
        <v>no</v>
      </c>
      <c r="H29" t="str">
        <f>INDEX(Table3[Country],MATCH(Table2[[#This Row],[province]],Table3[Province],FALSE))</f>
        <v>Korea</v>
      </c>
      <c r="I29">
        <f>VLOOKUP(Table2[[#This Row],[province]],Table3[[Province]:[GDP]],2,FALSE)</f>
        <v>19335</v>
      </c>
    </row>
    <row r="30" spans="1:9" x14ac:dyDescent="0.3">
      <c r="A30">
        <v>1100003</v>
      </c>
      <c r="B30" t="s">
        <v>17</v>
      </c>
      <c r="C30" t="s">
        <v>19</v>
      </c>
      <c r="D30" t="b">
        <v>1</v>
      </c>
      <c r="E30" t="s">
        <v>81</v>
      </c>
      <c r="F30">
        <v>5</v>
      </c>
      <c r="G30" s="31" t="str">
        <f>IF(ISNUMBER(SEARCH("church",Table2[[#This Row],[infection_case]])),"yes","no")</f>
        <v>no</v>
      </c>
      <c r="H30" t="str">
        <f>INDEX(Table3[Country],MATCH(Table2[[#This Row],[province]],Table3[Province],FALSE))</f>
        <v>Korea</v>
      </c>
      <c r="I30">
        <f>VLOOKUP(Table2[[#This Row],[province]],Table3[[Province]:[GDP]],2,FALSE)</f>
        <v>92838</v>
      </c>
    </row>
    <row r="31" spans="1:9" x14ac:dyDescent="0.3">
      <c r="A31">
        <v>5000003</v>
      </c>
      <c r="B31" t="s">
        <v>44</v>
      </c>
      <c r="C31" t="s">
        <v>16</v>
      </c>
      <c r="D31" t="b">
        <v>0</v>
      </c>
      <c r="E31" t="s">
        <v>79</v>
      </c>
      <c r="F31">
        <v>5</v>
      </c>
      <c r="G31" s="31" t="str">
        <f>IF(ISNUMBER(SEARCH("church",Table2[[#This Row],[infection_case]])),"yes","no")</f>
        <v>no</v>
      </c>
      <c r="H31" t="str">
        <f>INDEX(Table3[Country],MATCH(Table2[[#This Row],[province]],Table3[Province],FALSE))</f>
        <v>Korea</v>
      </c>
      <c r="I31">
        <f>VLOOKUP(Table2[[#This Row],[province]],Table3[[Province]:[GDP]],2,FALSE)</f>
        <v>53600</v>
      </c>
    </row>
    <row r="32" spans="1:9" x14ac:dyDescent="0.3">
      <c r="A32">
        <v>1100004</v>
      </c>
      <c r="B32" t="s">
        <v>17</v>
      </c>
      <c r="C32" t="s">
        <v>20</v>
      </c>
      <c r="D32" t="b">
        <v>1</v>
      </c>
      <c r="E32" t="s">
        <v>82</v>
      </c>
      <c r="F32">
        <v>6</v>
      </c>
      <c r="G32" s="31" t="str">
        <f>IF(ISNUMBER(SEARCH("church",Table2[[#This Row],[infection_case]])),"yes","no")</f>
        <v>yes</v>
      </c>
      <c r="H32" t="str">
        <f>INDEX(Table3[Country],MATCH(Table2[[#This Row],[province]],Table3[Province],FALSE))</f>
        <v>Korea</v>
      </c>
      <c r="I32">
        <f>VLOOKUP(Table2[[#This Row],[province]],Table3[[Province]:[GDP]],2,FALSE)</f>
        <v>92838</v>
      </c>
    </row>
    <row r="33" spans="1:9" x14ac:dyDescent="0.3">
      <c r="A33">
        <v>1400006</v>
      </c>
      <c r="B33" t="s">
        <v>28</v>
      </c>
      <c r="C33" t="s">
        <v>16</v>
      </c>
      <c r="D33" t="b">
        <v>0</v>
      </c>
      <c r="E33" t="s">
        <v>78</v>
      </c>
      <c r="F33">
        <v>6</v>
      </c>
      <c r="G33" s="31" t="str">
        <f>IF(ISNUMBER(SEARCH("church",Table2[[#This Row],[infection_case]])),"yes","no")</f>
        <v>no</v>
      </c>
      <c r="H33" t="str">
        <f>INDEX(Table3[Country],MATCH(Table2[[#This Row],[province]],Table3[Province],FALSE))</f>
        <v>Korea</v>
      </c>
      <c r="I33">
        <f>VLOOKUP(Table2[[#This Row],[province]],Table3[[Province]:[GDP]],2,FALSE)</f>
        <v>92453</v>
      </c>
    </row>
    <row r="34" spans="1:9" x14ac:dyDescent="0.3">
      <c r="A34">
        <v>1400007</v>
      </c>
      <c r="B34" t="s">
        <v>28</v>
      </c>
      <c r="C34" t="s">
        <v>16</v>
      </c>
      <c r="D34" t="b">
        <v>0</v>
      </c>
      <c r="E34" t="s">
        <v>79</v>
      </c>
      <c r="F34">
        <v>6</v>
      </c>
      <c r="G34" s="31" t="str">
        <f>IF(ISNUMBER(SEARCH("church",Table2[[#This Row],[infection_case]])),"yes","no")</f>
        <v>no</v>
      </c>
      <c r="H34" t="str">
        <f>INDEX(Table3[Country],MATCH(Table2[[#This Row],[province]],Table3[Province],FALSE))</f>
        <v>Korea</v>
      </c>
      <c r="I34">
        <f>VLOOKUP(Table2[[#This Row],[province]],Table3[[Province]:[GDP]],2,FALSE)</f>
        <v>92453</v>
      </c>
    </row>
    <row r="35" spans="1:9" x14ac:dyDescent="0.3">
      <c r="A35">
        <v>4000001</v>
      </c>
      <c r="B35" t="s">
        <v>39</v>
      </c>
      <c r="C35" t="s">
        <v>13</v>
      </c>
      <c r="D35" t="b">
        <v>1</v>
      </c>
      <c r="E35" t="s">
        <v>73</v>
      </c>
      <c r="F35">
        <v>6</v>
      </c>
      <c r="G35" s="31" t="str">
        <f>IF(ISNUMBER(SEARCH("church",Table2[[#This Row],[infection_case]])),"yes","no")</f>
        <v>yes</v>
      </c>
      <c r="H35" t="str">
        <f>INDEX(Table3[Country],MATCH(Table2[[#This Row],[province]],Table3[Province],FALSE))</f>
        <v>Korea</v>
      </c>
      <c r="I35">
        <f>VLOOKUP(Table2[[#This Row],[province]],Table3[[Province]:[GDP]],2,FALSE)</f>
        <v>64166</v>
      </c>
    </row>
    <row r="36" spans="1:9" x14ac:dyDescent="0.3">
      <c r="A36">
        <v>6100009</v>
      </c>
      <c r="B36" t="s">
        <v>53</v>
      </c>
      <c r="C36" t="s">
        <v>16</v>
      </c>
      <c r="D36" t="b">
        <v>0</v>
      </c>
      <c r="E36" t="s">
        <v>78</v>
      </c>
      <c r="F36">
        <v>6</v>
      </c>
      <c r="G36" s="31" t="str">
        <f>IF(ISNUMBER(SEARCH("church",Table2[[#This Row],[infection_case]])),"yes","no")</f>
        <v>no</v>
      </c>
      <c r="H36" t="str">
        <f>INDEX(Table3[Country],MATCH(Table2[[#This Row],[province]],Table3[Province],FALSE))</f>
        <v>Korea</v>
      </c>
      <c r="I36">
        <f>VLOOKUP(Table2[[#This Row],[province]],Table3[[Province]:[GDP]],2,FALSE)</f>
        <v>123247</v>
      </c>
    </row>
    <row r="37" spans="1:9" x14ac:dyDescent="0.3">
      <c r="A37">
        <v>1000008</v>
      </c>
      <c r="B37" t="s">
        <v>3</v>
      </c>
      <c r="C37" t="s">
        <v>10</v>
      </c>
      <c r="D37" t="b">
        <v>1</v>
      </c>
      <c r="E37" t="s">
        <v>68</v>
      </c>
      <c r="F37">
        <v>7</v>
      </c>
      <c r="G37" s="31" t="str">
        <f>IF(ISNUMBER(SEARCH("church",Table2[[#This Row],[infection_case]])),"yes","no")</f>
        <v>no</v>
      </c>
      <c r="H37" t="str">
        <f>INDEX(Table3[Country],MATCH(Table2[[#This Row],[province]],Table3[Province],FALSE))</f>
        <v>Korea</v>
      </c>
      <c r="I37">
        <f>VLOOKUP(Table2[[#This Row],[province]],Table3[[Province]:[GDP]],2,FALSE)</f>
        <v>408265</v>
      </c>
    </row>
    <row r="38" spans="1:9" x14ac:dyDescent="0.3">
      <c r="A38">
        <v>1000009</v>
      </c>
      <c r="B38" t="s">
        <v>3</v>
      </c>
      <c r="C38" t="s">
        <v>11</v>
      </c>
      <c r="D38" t="b">
        <v>1</v>
      </c>
      <c r="E38" t="s">
        <v>69</v>
      </c>
      <c r="F38">
        <v>7</v>
      </c>
      <c r="G38" s="31" t="str">
        <f>IF(ISNUMBER(SEARCH("church",Table2[[#This Row],[infection_case]])),"yes","no")</f>
        <v>no</v>
      </c>
      <c r="H38" t="str">
        <f>INDEX(Table3[Country],MATCH(Table2[[#This Row],[province]],Table3[Province],FALSE))</f>
        <v>Korea</v>
      </c>
      <c r="I38">
        <f>VLOOKUP(Table2[[#This Row],[province]],Table3[[Province]:[GDP]],2,FALSE)</f>
        <v>408265</v>
      </c>
    </row>
    <row r="39" spans="1:9" x14ac:dyDescent="0.3">
      <c r="A39">
        <v>1600004</v>
      </c>
      <c r="B39" t="s">
        <v>30</v>
      </c>
      <c r="C39" t="s">
        <v>16</v>
      </c>
      <c r="D39" t="b">
        <v>0</v>
      </c>
      <c r="E39" t="s">
        <v>79</v>
      </c>
      <c r="F39">
        <v>7</v>
      </c>
      <c r="G39" s="31" t="str">
        <f>IF(ISNUMBER(SEARCH("church",Table2[[#This Row],[infection_case]])),"yes","no")</f>
        <v>no</v>
      </c>
      <c r="H39" t="str">
        <f>INDEX(Table3[Country],MATCH(Table2[[#This Row],[province]],Table3[Province],FALSE))</f>
        <v>Korea</v>
      </c>
      <c r="I39">
        <f>VLOOKUP(Table2[[#This Row],[province]],Table3[[Province]:[GDP]],2,FALSE)</f>
        <v>81448</v>
      </c>
    </row>
    <row r="40" spans="1:9" x14ac:dyDescent="0.3">
      <c r="A40">
        <v>3000006</v>
      </c>
      <c r="B40" t="s">
        <v>37</v>
      </c>
      <c r="C40" t="s">
        <v>16</v>
      </c>
      <c r="D40" t="b">
        <v>0</v>
      </c>
      <c r="E40" t="s">
        <v>79</v>
      </c>
      <c r="F40">
        <v>7</v>
      </c>
      <c r="G40" s="31" t="str">
        <f>IF(ISNUMBER(SEARCH("church",Table2[[#This Row],[infection_case]])),"yes","no")</f>
        <v>no</v>
      </c>
      <c r="H40" t="str">
        <f>INDEX(Table3[Country],MATCH(Table2[[#This Row],[province]],Table3[Province],FALSE))</f>
        <v>Korea</v>
      </c>
      <c r="I40">
        <f>VLOOKUP(Table2[[#This Row],[province]],Table3[[Province]:[GDP]],2,FALSE)</f>
        <v>47688</v>
      </c>
    </row>
    <row r="41" spans="1:9" x14ac:dyDescent="0.3">
      <c r="A41">
        <v>4000004</v>
      </c>
      <c r="B41" t="s">
        <v>39</v>
      </c>
      <c r="C41" t="s">
        <v>16</v>
      </c>
      <c r="D41" t="b">
        <v>0</v>
      </c>
      <c r="E41" t="s">
        <v>78</v>
      </c>
      <c r="F41">
        <v>7</v>
      </c>
      <c r="G41" s="31" t="str">
        <f>IF(ISNUMBER(SEARCH("church",Table2[[#This Row],[infection_case]])),"yes","no")</f>
        <v>no</v>
      </c>
      <c r="H41" t="str">
        <f>INDEX(Table3[Country],MATCH(Table2[[#This Row],[province]],Table3[Province],FALSE))</f>
        <v>Korea</v>
      </c>
      <c r="I41">
        <f>VLOOKUP(Table2[[#This Row],[province]],Table3[[Province]:[GDP]],2,FALSE)</f>
        <v>64166</v>
      </c>
    </row>
    <row r="42" spans="1:9" x14ac:dyDescent="0.3">
      <c r="A42">
        <v>6100005</v>
      </c>
      <c r="B42" t="s">
        <v>53</v>
      </c>
      <c r="C42" t="s">
        <v>56</v>
      </c>
      <c r="D42" t="b">
        <v>1</v>
      </c>
      <c r="E42" t="s">
        <v>109</v>
      </c>
      <c r="F42">
        <v>7</v>
      </c>
      <c r="G42" s="31" t="str">
        <f>IF(ISNUMBER(SEARCH("church",Table2[[#This Row],[infection_case]])),"yes","no")</f>
        <v>no</v>
      </c>
      <c r="H42" t="str">
        <f>INDEX(Table3[Country],MATCH(Table2[[#This Row],[province]],Table3[Province],FALSE))</f>
        <v>Korea</v>
      </c>
      <c r="I42">
        <f>VLOOKUP(Table2[[#This Row],[province]],Table3[[Province]:[GDP]],2,FALSE)</f>
        <v>123247</v>
      </c>
    </row>
    <row r="43" spans="1:9" x14ac:dyDescent="0.3">
      <c r="A43">
        <v>6100006</v>
      </c>
      <c r="B43" t="s">
        <v>53</v>
      </c>
      <c r="C43" t="s">
        <v>57</v>
      </c>
      <c r="D43" t="b">
        <v>1</v>
      </c>
      <c r="E43" t="s">
        <v>110</v>
      </c>
      <c r="F43">
        <v>7</v>
      </c>
      <c r="G43" s="31" t="str">
        <f>IF(ISNUMBER(SEARCH("church",Table2[[#This Row],[infection_case]])),"yes","no")</f>
        <v>no</v>
      </c>
      <c r="H43" t="str">
        <f>INDEX(Table3[Country],MATCH(Table2[[#This Row],[province]],Table3[Province],FALSE))</f>
        <v>Korea</v>
      </c>
      <c r="I43">
        <f>VLOOKUP(Table2[[#This Row],[province]],Table3[[Province]:[GDP]],2,FALSE)</f>
        <v>123247</v>
      </c>
    </row>
    <row r="44" spans="1:9" x14ac:dyDescent="0.3">
      <c r="A44">
        <v>1000013</v>
      </c>
      <c r="B44" t="s">
        <v>3</v>
      </c>
      <c r="C44" t="s">
        <v>13</v>
      </c>
      <c r="D44" t="b">
        <v>1</v>
      </c>
      <c r="E44" t="s">
        <v>73</v>
      </c>
      <c r="F44">
        <v>8</v>
      </c>
      <c r="G44" s="31" t="str">
        <f>IF(ISNUMBER(SEARCH("church",Table2[[#This Row],[infection_case]])),"yes","no")</f>
        <v>yes</v>
      </c>
      <c r="H44" t="str">
        <f>INDEX(Table3[Country],MATCH(Table2[[#This Row],[province]],Table3[Province],FALSE))</f>
        <v>Korea</v>
      </c>
      <c r="I44">
        <f>VLOOKUP(Table2[[#This Row],[province]],Table3[[Province]:[GDP]],2,FALSE)</f>
        <v>408265</v>
      </c>
    </row>
    <row r="45" spans="1:9" x14ac:dyDescent="0.3">
      <c r="A45">
        <v>1500005</v>
      </c>
      <c r="B45" t="s">
        <v>29</v>
      </c>
      <c r="C45" t="s">
        <v>16</v>
      </c>
      <c r="D45" t="b">
        <v>0</v>
      </c>
      <c r="E45" t="s">
        <v>78</v>
      </c>
      <c r="F45">
        <v>8</v>
      </c>
      <c r="G45" s="31" t="str">
        <f>IF(ISNUMBER(SEARCH("church",Table2[[#This Row],[infection_case]])),"yes","no")</f>
        <v>no</v>
      </c>
      <c r="H45" t="str">
        <f>INDEX(Table3[Country],MATCH(Table2[[#This Row],[province]],Table3[Province],FALSE))</f>
        <v>Korea</v>
      </c>
      <c r="I45">
        <f>VLOOKUP(Table2[[#This Row],[province]],Table3[[Province]:[GDP]],2,FALSE)</f>
        <v>41071</v>
      </c>
    </row>
    <row r="46" spans="1:9" x14ac:dyDescent="0.3">
      <c r="A46">
        <v>1700002</v>
      </c>
      <c r="B46" t="s">
        <v>31</v>
      </c>
      <c r="C46" t="s">
        <v>31</v>
      </c>
      <c r="D46" t="b">
        <v>1</v>
      </c>
      <c r="E46" t="s">
        <v>92</v>
      </c>
      <c r="F46">
        <v>8</v>
      </c>
      <c r="G46" s="31" t="str">
        <f>IF(ISNUMBER(SEARCH("church",Table2[[#This Row],[infection_case]])),"yes","no")</f>
        <v>no</v>
      </c>
      <c r="H46" t="str">
        <f>INDEX(Table3[Country],MATCH(Table2[[#This Row],[province]],Table3[Province],FALSE))</f>
        <v>Korea</v>
      </c>
      <c r="I46">
        <f>VLOOKUP(Table2[[#This Row],[province]],Table3[[Province]:[GDP]],2,FALSE)</f>
        <v>12764</v>
      </c>
    </row>
    <row r="47" spans="1:9" x14ac:dyDescent="0.3">
      <c r="A47">
        <v>6100003</v>
      </c>
      <c r="B47" t="s">
        <v>53</v>
      </c>
      <c r="C47" t="s">
        <v>54</v>
      </c>
      <c r="D47" t="b">
        <v>1</v>
      </c>
      <c r="E47" t="s">
        <v>107</v>
      </c>
      <c r="F47">
        <v>8</v>
      </c>
      <c r="G47" s="31" t="str">
        <f>IF(ISNUMBER(SEARCH("church",Table2[[#This Row],[infection_case]])),"yes","no")</f>
        <v>no</v>
      </c>
      <c r="H47" t="str">
        <f>INDEX(Table3[Country],MATCH(Table2[[#This Row],[province]],Table3[Province],FALSE))</f>
        <v>Korea</v>
      </c>
      <c r="I47">
        <f>VLOOKUP(Table2[[#This Row],[province]],Table3[[Province]:[GDP]],2,FALSE)</f>
        <v>123247</v>
      </c>
    </row>
    <row r="48" spans="1:9" x14ac:dyDescent="0.3">
      <c r="A48">
        <v>1300001</v>
      </c>
      <c r="B48" t="s">
        <v>27</v>
      </c>
      <c r="C48" t="s">
        <v>13</v>
      </c>
      <c r="D48" t="b">
        <v>1</v>
      </c>
      <c r="E48" t="s">
        <v>73</v>
      </c>
      <c r="F48">
        <v>9</v>
      </c>
      <c r="G48" s="31" t="str">
        <f>IF(ISNUMBER(SEARCH("church",Table2[[#This Row],[infection_case]])),"yes","no")</f>
        <v>yes</v>
      </c>
      <c r="H48" t="str">
        <f>INDEX(Table3[Country],MATCH(Table2[[#This Row],[province]],Table3[Province],FALSE))</f>
        <v>Korea</v>
      </c>
      <c r="I48">
        <f>VLOOKUP(Table2[[#This Row],[province]],Table3[[Province]:[GDP]],2,FALSE)</f>
        <v>38496</v>
      </c>
    </row>
    <row r="49" spans="1:9" x14ac:dyDescent="0.3">
      <c r="A49">
        <v>1500006</v>
      </c>
      <c r="B49" t="s">
        <v>29</v>
      </c>
      <c r="C49" t="s">
        <v>16</v>
      </c>
      <c r="D49" t="b">
        <v>0</v>
      </c>
      <c r="E49" t="s">
        <v>79</v>
      </c>
      <c r="F49">
        <v>9</v>
      </c>
      <c r="G49" s="31" t="str">
        <f>IF(ISNUMBER(SEARCH("church",Table2[[#This Row],[infection_case]])),"yes","no")</f>
        <v>no</v>
      </c>
      <c r="H49" t="str">
        <f>INDEX(Table3[Country],MATCH(Table2[[#This Row],[province]],Table3[Province],FALSE))</f>
        <v>Korea</v>
      </c>
      <c r="I49">
        <f>VLOOKUP(Table2[[#This Row],[province]],Table3[[Province]:[GDP]],2,FALSE)</f>
        <v>41071</v>
      </c>
    </row>
    <row r="50" spans="1:9" x14ac:dyDescent="0.3">
      <c r="A50">
        <v>4100002</v>
      </c>
      <c r="B50" t="s">
        <v>41</v>
      </c>
      <c r="C50" t="s">
        <v>43</v>
      </c>
      <c r="D50" t="b">
        <v>1</v>
      </c>
      <c r="E50" t="s">
        <v>90</v>
      </c>
      <c r="F50">
        <v>9</v>
      </c>
      <c r="G50" s="31" t="str">
        <f>IF(ISNUMBER(SEARCH("church",Table2[[#This Row],[infection_case]])),"yes","no")</f>
        <v>no</v>
      </c>
      <c r="H50" t="str">
        <f>INDEX(Table3[Country],MATCH(Table2[[#This Row],[province]],Table3[Province],FALSE))</f>
        <v>Korea</v>
      </c>
      <c r="I50">
        <f>VLOOKUP(Table2[[#This Row],[province]],Table3[[Province]:[GDP]],2,FALSE)</f>
        <v>133917</v>
      </c>
    </row>
    <row r="51" spans="1:9" x14ac:dyDescent="0.3">
      <c r="A51">
        <v>1000007</v>
      </c>
      <c r="B51" t="s">
        <v>3</v>
      </c>
      <c r="C51" t="s">
        <v>9</v>
      </c>
      <c r="D51" t="b">
        <v>1</v>
      </c>
      <c r="E51" t="s">
        <v>67</v>
      </c>
      <c r="F51">
        <v>10</v>
      </c>
      <c r="G51" s="31" t="str">
        <f>IF(ISNUMBER(SEARCH("church",Table2[[#This Row],[infection_case]])),"yes","no")</f>
        <v>no</v>
      </c>
      <c r="H51" t="str">
        <f>INDEX(Table3[Country],MATCH(Table2[[#This Row],[province]],Table3[Province],FALSE))</f>
        <v>Korea</v>
      </c>
      <c r="I51">
        <f>VLOOKUP(Table2[[#This Row],[province]],Table3[[Province]:[GDP]],2,FALSE)</f>
        <v>408265</v>
      </c>
    </row>
    <row r="52" spans="1:9" x14ac:dyDescent="0.3">
      <c r="A52">
        <v>2000007</v>
      </c>
      <c r="B52" t="s">
        <v>32</v>
      </c>
      <c r="C52" t="s">
        <v>36</v>
      </c>
      <c r="D52" t="b">
        <v>1</v>
      </c>
      <c r="E52" t="s">
        <v>96</v>
      </c>
      <c r="F52">
        <v>10</v>
      </c>
      <c r="G52" s="31" t="str">
        <f>IF(ISNUMBER(SEARCH("church",Table2[[#This Row],[infection_case]])),"yes","no")</f>
        <v>yes</v>
      </c>
      <c r="H52" t="str">
        <f>INDEX(Table3[Country],MATCH(Table2[[#This Row],[province]],Table3[Province],FALSE))</f>
        <v>Korea</v>
      </c>
      <c r="I52">
        <f>VLOOKUP(Table2[[#This Row],[province]],Table3[[Province]:[GDP]],2,FALSE)</f>
        <v>425716</v>
      </c>
    </row>
    <row r="53" spans="1:9" x14ac:dyDescent="0.3">
      <c r="A53">
        <v>3000002</v>
      </c>
      <c r="B53" t="s">
        <v>37</v>
      </c>
      <c r="C53" t="s">
        <v>13</v>
      </c>
      <c r="D53" t="b">
        <v>1</v>
      </c>
      <c r="E53" t="s">
        <v>94</v>
      </c>
      <c r="F53">
        <v>10</v>
      </c>
      <c r="G53" s="31" t="str">
        <f>IF(ISNUMBER(SEARCH("church",Table2[[#This Row],[infection_case]])),"yes","no")</f>
        <v>no</v>
      </c>
      <c r="H53" t="str">
        <f>INDEX(Table3[Country],MATCH(Table2[[#This Row],[province]],Table3[Province],FALSE))</f>
        <v>Korea</v>
      </c>
      <c r="I53">
        <f>VLOOKUP(Table2[[#This Row],[province]],Table3[[Province]:[GDP]],2,FALSE)</f>
        <v>47688</v>
      </c>
    </row>
    <row r="54" spans="1:9" x14ac:dyDescent="0.3">
      <c r="A54">
        <v>4000003</v>
      </c>
      <c r="B54" t="s">
        <v>39</v>
      </c>
      <c r="C54" t="s">
        <v>16</v>
      </c>
      <c r="D54" t="b">
        <v>0</v>
      </c>
      <c r="E54" t="s">
        <v>77</v>
      </c>
      <c r="F54">
        <v>10</v>
      </c>
      <c r="G54" s="31" t="str">
        <f>IF(ISNUMBER(SEARCH("church",Table2[[#This Row],[infection_case]])),"yes","no")</f>
        <v>no</v>
      </c>
      <c r="H54" t="str">
        <f>INDEX(Table3[Country],MATCH(Table2[[#This Row],[province]],Table3[Province],FALSE))</f>
        <v>Korea</v>
      </c>
      <c r="I54">
        <f>VLOOKUP(Table2[[#This Row],[province]],Table3[[Province]:[GDP]],2,FALSE)</f>
        <v>64166</v>
      </c>
    </row>
    <row r="55" spans="1:9" x14ac:dyDescent="0.3">
      <c r="A55">
        <v>4000005</v>
      </c>
      <c r="B55" t="s">
        <v>39</v>
      </c>
      <c r="C55" t="s">
        <v>16</v>
      </c>
      <c r="D55" t="b">
        <v>0</v>
      </c>
      <c r="E55" t="s">
        <v>79</v>
      </c>
      <c r="F55">
        <v>10</v>
      </c>
      <c r="G55" s="31" t="str">
        <f>IF(ISNUMBER(SEARCH("church",Table2[[#This Row],[infection_case]])),"yes","no")</f>
        <v>no</v>
      </c>
      <c r="H55" t="str">
        <f>INDEX(Table3[Country],MATCH(Table2[[#This Row],[province]],Table3[Province],FALSE))</f>
        <v>Korea</v>
      </c>
      <c r="I55">
        <f>VLOOKUP(Table2[[#This Row],[province]],Table3[[Province]:[GDP]],2,FALSE)</f>
        <v>64166</v>
      </c>
    </row>
    <row r="56" spans="1:9" x14ac:dyDescent="0.3">
      <c r="A56">
        <v>4100005</v>
      </c>
      <c r="B56" t="s">
        <v>41</v>
      </c>
      <c r="C56" t="s">
        <v>16</v>
      </c>
      <c r="D56" t="b">
        <v>0</v>
      </c>
      <c r="E56" t="s">
        <v>79</v>
      </c>
      <c r="F56">
        <v>10</v>
      </c>
      <c r="G56" s="31" t="str">
        <f>IF(ISNUMBER(SEARCH("church",Table2[[#This Row],[infection_case]])),"yes","no")</f>
        <v>no</v>
      </c>
      <c r="H56" t="str">
        <f>INDEX(Table3[Country],MATCH(Table2[[#This Row],[province]],Table3[Province],FALSE))</f>
        <v>Korea</v>
      </c>
      <c r="I56">
        <f>VLOOKUP(Table2[[#This Row],[province]],Table3[[Province]:[GDP]],2,FALSE)</f>
        <v>133917</v>
      </c>
    </row>
    <row r="57" spans="1:9" x14ac:dyDescent="0.3">
      <c r="A57">
        <v>5000002</v>
      </c>
      <c r="B57" t="s">
        <v>44</v>
      </c>
      <c r="C57" t="s">
        <v>16</v>
      </c>
      <c r="D57" t="b">
        <v>0</v>
      </c>
      <c r="E57" t="s">
        <v>77</v>
      </c>
      <c r="F57">
        <v>10</v>
      </c>
      <c r="G57" s="31" t="str">
        <f>IF(ISNUMBER(SEARCH("church",Table2[[#This Row],[infection_case]])),"yes","no")</f>
        <v>no</v>
      </c>
      <c r="H57" t="str">
        <f>INDEX(Table3[Country],MATCH(Table2[[#This Row],[province]],Table3[Province],FALSE))</f>
        <v>Korea</v>
      </c>
      <c r="I57">
        <f>VLOOKUP(Table2[[#This Row],[province]],Table3[[Province]:[GDP]],2,FALSE)</f>
        <v>53600</v>
      </c>
    </row>
    <row r="58" spans="1:9" x14ac:dyDescent="0.3">
      <c r="A58">
        <v>6100002</v>
      </c>
      <c r="B58" t="s">
        <v>53</v>
      </c>
      <c r="C58" t="s">
        <v>54</v>
      </c>
      <c r="D58" t="b">
        <v>1</v>
      </c>
      <c r="E58" t="s">
        <v>106</v>
      </c>
      <c r="F58">
        <v>10</v>
      </c>
      <c r="G58" s="31" t="str">
        <f>IF(ISNUMBER(SEARCH("church",Table2[[#This Row],[infection_case]])),"yes","no")</f>
        <v>yes</v>
      </c>
      <c r="H58" t="str">
        <f>INDEX(Table3[Country],MATCH(Table2[[#This Row],[province]],Table3[Province],FALSE))</f>
        <v>Korea</v>
      </c>
      <c r="I58">
        <f>VLOOKUP(Table2[[#This Row],[province]],Table3[[Province]:[GDP]],2,FALSE)</f>
        <v>123247</v>
      </c>
    </row>
    <row r="59" spans="1:9" x14ac:dyDescent="0.3">
      <c r="A59">
        <v>6100004</v>
      </c>
      <c r="B59" t="s">
        <v>53</v>
      </c>
      <c r="C59" t="s">
        <v>55</v>
      </c>
      <c r="D59" t="b">
        <v>1</v>
      </c>
      <c r="E59" t="s">
        <v>108</v>
      </c>
      <c r="F59">
        <v>10</v>
      </c>
      <c r="G59" s="31" t="str">
        <f>IF(ISNUMBER(SEARCH("church",Table2[[#This Row],[infection_case]])),"yes","no")</f>
        <v>no</v>
      </c>
      <c r="H59" t="str">
        <f>INDEX(Table3[Country],MATCH(Table2[[#This Row],[province]],Table3[Province],FALSE))</f>
        <v>Korea</v>
      </c>
      <c r="I59">
        <f>VLOOKUP(Table2[[#This Row],[province]],Table3[[Province]:[GDP]],2,FALSE)</f>
        <v>123247</v>
      </c>
    </row>
    <row r="60" spans="1:9" x14ac:dyDescent="0.3">
      <c r="A60">
        <v>7000001</v>
      </c>
      <c r="B60" t="s">
        <v>58</v>
      </c>
      <c r="C60" t="s">
        <v>16</v>
      </c>
      <c r="D60" t="b">
        <v>0</v>
      </c>
      <c r="E60" t="s">
        <v>77</v>
      </c>
      <c r="F60">
        <v>10</v>
      </c>
      <c r="G60" s="31" t="str">
        <f>IF(ISNUMBER(SEARCH("church",Table2[[#This Row],[infection_case]])),"yes","no")</f>
        <v>no</v>
      </c>
      <c r="H60" t="str">
        <f>INDEX(Table3[Country],MATCH(Table2[[#This Row],[province]],Table3[Province],FALSE))</f>
        <v>Korea</v>
      </c>
      <c r="I60">
        <f>VLOOKUP(Table2[[#This Row],[province]],Table3[[Province]:[GDP]],2,FALSE)</f>
        <v>19335</v>
      </c>
    </row>
    <row r="61" spans="1:9" x14ac:dyDescent="0.3">
      <c r="A61">
        <v>4000002</v>
      </c>
      <c r="B61" t="s">
        <v>39</v>
      </c>
      <c r="C61" t="s">
        <v>40</v>
      </c>
      <c r="D61" t="b">
        <v>1</v>
      </c>
      <c r="E61" t="s">
        <v>98</v>
      </c>
      <c r="F61">
        <v>11</v>
      </c>
      <c r="G61" s="31" t="str">
        <f>IF(ISNUMBER(SEARCH("church",Table2[[#This Row],[infection_case]])),"yes","no")</f>
        <v>no</v>
      </c>
      <c r="H61" t="str">
        <f>INDEX(Table3[Country],MATCH(Table2[[#This Row],[province]],Table3[Province],FALSE))</f>
        <v>Korea</v>
      </c>
      <c r="I61">
        <f>VLOOKUP(Table2[[#This Row],[province]],Table3[[Province]:[GDP]],2,FALSE)</f>
        <v>64166</v>
      </c>
    </row>
    <row r="62" spans="1:9" x14ac:dyDescent="0.3">
      <c r="A62">
        <v>1100002</v>
      </c>
      <c r="B62" t="s">
        <v>17</v>
      </c>
      <c r="C62" t="s">
        <v>13</v>
      </c>
      <c r="D62" t="b">
        <v>1</v>
      </c>
      <c r="E62" t="s">
        <v>73</v>
      </c>
      <c r="F62">
        <v>12</v>
      </c>
      <c r="G62" s="31" t="str">
        <f>IF(ISNUMBER(SEARCH("church",Table2[[#This Row],[infection_case]])),"yes","no")</f>
        <v>yes</v>
      </c>
      <c r="H62" t="str">
        <f>INDEX(Table3[Country],MATCH(Table2[[#This Row],[province]],Table3[Province],FALSE))</f>
        <v>Korea</v>
      </c>
      <c r="I62">
        <f>VLOOKUP(Table2[[#This Row],[province]],Table3[[Province]:[GDP]],2,FALSE)</f>
        <v>92838</v>
      </c>
    </row>
    <row r="63" spans="1:9" x14ac:dyDescent="0.3">
      <c r="A63">
        <v>5100003</v>
      </c>
      <c r="B63" t="s">
        <v>45</v>
      </c>
      <c r="C63" t="s">
        <v>16</v>
      </c>
      <c r="D63" t="b">
        <v>0</v>
      </c>
      <c r="E63" t="s">
        <v>77</v>
      </c>
      <c r="F63">
        <v>12</v>
      </c>
      <c r="G63" s="31" t="str">
        <f>IF(ISNUMBER(SEARCH("church",Table2[[#This Row],[infection_case]])),"yes","no")</f>
        <v>no</v>
      </c>
      <c r="H63" t="str">
        <f>INDEX(Table3[Country],MATCH(Table2[[#This Row],[province]],Table3[Province],FALSE))</f>
        <v>Korea</v>
      </c>
      <c r="I63">
        <f>VLOOKUP(Table2[[#This Row],[province]],Table3[[Province]:[GDP]],2,FALSE)</f>
        <v>77987</v>
      </c>
    </row>
    <row r="64" spans="1:9" x14ac:dyDescent="0.3">
      <c r="A64">
        <v>1000006</v>
      </c>
      <c r="B64" t="s">
        <v>3</v>
      </c>
      <c r="C64" t="s">
        <v>8</v>
      </c>
      <c r="D64" t="b">
        <v>1</v>
      </c>
      <c r="E64" t="s">
        <v>66</v>
      </c>
      <c r="F64">
        <v>13</v>
      </c>
      <c r="G64" s="31" t="str">
        <f>IF(ISNUMBER(SEARCH("church",Table2[[#This Row],[infection_case]])),"yes","no")</f>
        <v>no</v>
      </c>
      <c r="H64" t="str">
        <f>INDEX(Table3[Country],MATCH(Table2[[#This Row],[province]],Table3[Province],FALSE))</f>
        <v>Korea</v>
      </c>
      <c r="I64">
        <f>VLOOKUP(Table2[[#This Row],[province]],Table3[[Province]:[GDP]],2,FALSE)</f>
        <v>408265</v>
      </c>
    </row>
    <row r="65" spans="1:9" x14ac:dyDescent="0.3">
      <c r="A65">
        <v>1000005</v>
      </c>
      <c r="B65" t="s">
        <v>3</v>
      </c>
      <c r="C65" t="s">
        <v>7</v>
      </c>
      <c r="D65" t="b">
        <v>1</v>
      </c>
      <c r="E65" t="s">
        <v>65</v>
      </c>
      <c r="F65">
        <v>14</v>
      </c>
      <c r="G65" s="31" t="str">
        <f>IF(ISNUMBER(SEARCH("church",Table2[[#This Row],[infection_case]])),"yes","no")</f>
        <v>no</v>
      </c>
      <c r="H65" t="str">
        <f>INDEX(Table3[Country],MATCH(Table2[[#This Row],[province]],Table3[Province],FALSE))</f>
        <v>Korea</v>
      </c>
      <c r="I65">
        <f>VLOOKUP(Table2[[#This Row],[province]],Table3[[Province]:[GDP]],2,FALSE)</f>
        <v>408265</v>
      </c>
    </row>
    <row r="66" spans="1:9" x14ac:dyDescent="0.3">
      <c r="A66">
        <v>4100003</v>
      </c>
      <c r="B66" t="s">
        <v>41</v>
      </c>
      <c r="C66" t="s">
        <v>16</v>
      </c>
      <c r="D66" t="b">
        <v>0</v>
      </c>
      <c r="E66" t="s">
        <v>77</v>
      </c>
      <c r="F66">
        <v>14</v>
      </c>
      <c r="G66" s="31" t="str">
        <f>IF(ISNUMBER(SEARCH("church",Table2[[#This Row],[infection_case]])),"yes","no")</f>
        <v>no</v>
      </c>
      <c r="H66" t="str">
        <f>INDEX(Table3[Country],MATCH(Table2[[#This Row],[province]],Table3[Province],FALSE))</f>
        <v>Korea</v>
      </c>
      <c r="I66">
        <f>VLOOKUP(Table2[[#This Row],[province]],Table3[[Province]:[GDP]],2,FALSE)</f>
        <v>133917</v>
      </c>
    </row>
    <row r="67" spans="1:9" x14ac:dyDescent="0.3">
      <c r="A67">
        <v>1500004</v>
      </c>
      <c r="B67" t="s">
        <v>29</v>
      </c>
      <c r="C67" t="s">
        <v>16</v>
      </c>
      <c r="D67" t="b">
        <v>0</v>
      </c>
      <c r="E67" t="s">
        <v>77</v>
      </c>
      <c r="F67">
        <v>15</v>
      </c>
      <c r="G67" s="31" t="str">
        <f>IF(ISNUMBER(SEARCH("church",Table2[[#This Row],[infection_case]])),"yes","no")</f>
        <v>no</v>
      </c>
      <c r="H67" t="str">
        <f>INDEX(Table3[Country],MATCH(Table2[[#This Row],[province]],Table3[Province],FALSE))</f>
        <v>Korea</v>
      </c>
      <c r="I67">
        <f>VLOOKUP(Table2[[#This Row],[province]],Table3[[Province]:[GDP]],2,FALSE)</f>
        <v>41071</v>
      </c>
    </row>
    <row r="68" spans="1:9" x14ac:dyDescent="0.3">
      <c r="A68">
        <v>1300002</v>
      </c>
      <c r="B68" t="s">
        <v>27</v>
      </c>
      <c r="C68" t="s">
        <v>16</v>
      </c>
      <c r="D68" t="b">
        <v>0</v>
      </c>
      <c r="E68" t="s">
        <v>77</v>
      </c>
      <c r="F68">
        <v>16</v>
      </c>
      <c r="G68" s="31" t="str">
        <f>IF(ISNUMBER(SEARCH("church",Table2[[#This Row],[infection_case]])),"yes","no")</f>
        <v>no</v>
      </c>
      <c r="H68" t="str">
        <f>INDEX(Table3[Country],MATCH(Table2[[#This Row],[province]],Table3[Province],FALSE))</f>
        <v>Korea</v>
      </c>
      <c r="I68">
        <f>VLOOKUP(Table2[[#This Row],[province]],Table3[[Province]:[GDP]],2,FALSE)</f>
        <v>38496</v>
      </c>
    </row>
    <row r="69" spans="1:9" x14ac:dyDescent="0.3">
      <c r="A69">
        <v>1600001</v>
      </c>
      <c r="B69" t="s">
        <v>30</v>
      </c>
      <c r="C69" t="s">
        <v>13</v>
      </c>
      <c r="D69" t="b">
        <v>1</v>
      </c>
      <c r="E69" t="s">
        <v>73</v>
      </c>
      <c r="F69">
        <v>16</v>
      </c>
      <c r="G69" s="31" t="str">
        <f>IF(ISNUMBER(SEARCH("church",Table2[[#This Row],[infection_case]])),"yes","no")</f>
        <v>yes</v>
      </c>
      <c r="H69" t="str">
        <f>INDEX(Table3[Country],MATCH(Table2[[#This Row],[province]],Table3[Province],FALSE))</f>
        <v>Korea</v>
      </c>
      <c r="I69">
        <f>VLOOKUP(Table2[[#This Row],[province]],Table3[[Province]:[GDP]],2,FALSE)</f>
        <v>81448</v>
      </c>
    </row>
    <row r="70" spans="1:9" x14ac:dyDescent="0.3">
      <c r="A70">
        <v>3000004</v>
      </c>
      <c r="B70" t="s">
        <v>37</v>
      </c>
      <c r="C70" t="s">
        <v>16</v>
      </c>
      <c r="D70" t="b">
        <v>0</v>
      </c>
      <c r="E70" t="s">
        <v>77</v>
      </c>
      <c r="F70">
        <v>16</v>
      </c>
      <c r="G70" s="31" t="str">
        <f>IF(ISNUMBER(SEARCH("church",Table2[[#This Row],[infection_case]])),"yes","no")</f>
        <v>no</v>
      </c>
      <c r="H70" t="str">
        <f>INDEX(Table3[Country],MATCH(Table2[[#This Row],[province]],Table3[Province],FALSE))</f>
        <v>Korea</v>
      </c>
      <c r="I70">
        <f>VLOOKUP(Table2[[#This Row],[province]],Table3[[Province]:[GDP]],2,FALSE)</f>
        <v>47688</v>
      </c>
    </row>
    <row r="71" spans="1:9" x14ac:dyDescent="0.3">
      <c r="A71">
        <v>6000009</v>
      </c>
      <c r="B71" t="s">
        <v>47</v>
      </c>
      <c r="C71" t="s">
        <v>51</v>
      </c>
      <c r="D71" t="b">
        <v>1</v>
      </c>
      <c r="E71" t="s">
        <v>105</v>
      </c>
      <c r="F71">
        <v>16</v>
      </c>
      <c r="G71" s="31" t="str">
        <f>IF(ISNUMBER(SEARCH("church",Table2[[#This Row],[infection_case]])),"yes","no")</f>
        <v>no</v>
      </c>
      <c r="H71" t="str">
        <f>INDEX(Table3[Country],MATCH(Table2[[#This Row],[province]],Table3[Province],FALSE))</f>
        <v>Korea</v>
      </c>
      <c r="I71">
        <f>VLOOKUP(Table2[[#This Row],[province]],Table3[[Province]:[GDP]],2,FALSE)</f>
        <v>112979</v>
      </c>
    </row>
    <row r="72" spans="1:9" x14ac:dyDescent="0.3">
      <c r="A72">
        <v>3000001</v>
      </c>
      <c r="B72" t="s">
        <v>37</v>
      </c>
      <c r="C72" t="s">
        <v>13</v>
      </c>
      <c r="D72" t="b">
        <v>1</v>
      </c>
      <c r="E72" t="s">
        <v>73</v>
      </c>
      <c r="F72">
        <v>17</v>
      </c>
      <c r="G72" s="31" t="str">
        <f>IF(ISNUMBER(SEARCH("church",Table2[[#This Row],[infection_case]])),"yes","no")</f>
        <v>yes</v>
      </c>
      <c r="H72" t="str">
        <f>INDEX(Table3[Country],MATCH(Table2[[#This Row],[province]],Table3[Province],FALSE))</f>
        <v>Korea</v>
      </c>
      <c r="I72">
        <f>VLOOKUP(Table2[[#This Row],[province]],Table3[[Province]:[GDP]],2,FALSE)</f>
        <v>47688</v>
      </c>
    </row>
    <row r="73" spans="1:9" x14ac:dyDescent="0.3">
      <c r="A73">
        <v>6000008</v>
      </c>
      <c r="B73" t="s">
        <v>47</v>
      </c>
      <c r="C73" t="s">
        <v>51</v>
      </c>
      <c r="D73" t="b">
        <v>1</v>
      </c>
      <c r="E73" t="s">
        <v>104</v>
      </c>
      <c r="F73">
        <v>17</v>
      </c>
      <c r="G73" s="31" t="str">
        <f>IF(ISNUMBER(SEARCH("church",Table2[[#This Row],[infection_case]])),"yes","no")</f>
        <v>no</v>
      </c>
      <c r="H73" t="str">
        <f>INDEX(Table3[Country],MATCH(Table2[[#This Row],[province]],Table3[Province],FALSE))</f>
        <v>Korea</v>
      </c>
      <c r="I73">
        <f>VLOOKUP(Table2[[#This Row],[province]],Table3[[Province]:[GDP]],2,FALSE)</f>
        <v>112979</v>
      </c>
    </row>
    <row r="74" spans="1:9" x14ac:dyDescent="0.3">
      <c r="A74">
        <v>1000018</v>
      </c>
      <c r="B74" t="s">
        <v>3</v>
      </c>
      <c r="C74" t="s">
        <v>16</v>
      </c>
      <c r="D74" t="b">
        <v>0</v>
      </c>
      <c r="E74" t="s">
        <v>78</v>
      </c>
      <c r="F74">
        <v>18</v>
      </c>
      <c r="G74" s="31" t="str">
        <f>IF(ISNUMBER(SEARCH("church",Table2[[#This Row],[infection_case]])),"yes","no")</f>
        <v>no</v>
      </c>
      <c r="H74" t="str">
        <f>INDEX(Table3[Country],MATCH(Table2[[#This Row],[province]],Table3[Province],FALSE))</f>
        <v>Korea</v>
      </c>
      <c r="I74">
        <f>VLOOKUP(Table2[[#This Row],[province]],Table3[[Province]:[GDP]],2,FALSE)</f>
        <v>408265</v>
      </c>
    </row>
    <row r="75" spans="1:9" x14ac:dyDescent="0.3">
      <c r="A75">
        <v>1100009</v>
      </c>
      <c r="B75" t="s">
        <v>17</v>
      </c>
      <c r="C75" t="s">
        <v>16</v>
      </c>
      <c r="D75" t="b">
        <v>0</v>
      </c>
      <c r="E75" t="s">
        <v>78</v>
      </c>
      <c r="F75">
        <v>18</v>
      </c>
      <c r="G75" s="31" t="str">
        <f>IF(ISNUMBER(SEARCH("church",Table2[[#This Row],[infection_case]])),"yes","no")</f>
        <v>no</v>
      </c>
      <c r="H75" t="str">
        <f>INDEX(Table3[Country],MATCH(Table2[[#This Row],[province]],Table3[Province],FALSE))</f>
        <v>Korea</v>
      </c>
      <c r="I75">
        <f>VLOOKUP(Table2[[#This Row],[province]],Table3[[Province]:[GDP]],2,FALSE)</f>
        <v>92838</v>
      </c>
    </row>
    <row r="76" spans="1:9" x14ac:dyDescent="0.3">
      <c r="A76">
        <v>6100008</v>
      </c>
      <c r="B76" t="s">
        <v>53</v>
      </c>
      <c r="C76" t="s">
        <v>16</v>
      </c>
      <c r="D76" t="b">
        <v>0</v>
      </c>
      <c r="E76" t="s">
        <v>77</v>
      </c>
      <c r="F76">
        <v>18</v>
      </c>
      <c r="G76" s="31" t="str">
        <f>IF(ISNUMBER(SEARCH("church",Table2[[#This Row],[infection_case]])),"yes","no")</f>
        <v>no</v>
      </c>
      <c r="H76" t="str">
        <f>INDEX(Table3[Country],MATCH(Table2[[#This Row],[province]],Table3[Province],FALSE))</f>
        <v>Korea</v>
      </c>
      <c r="I76">
        <f>VLOOKUP(Table2[[#This Row],[province]],Table3[[Province]:[GDP]],2,FALSE)</f>
        <v>123247</v>
      </c>
    </row>
    <row r="77" spans="1:9" x14ac:dyDescent="0.3">
      <c r="A77">
        <v>1000012</v>
      </c>
      <c r="B77" t="s">
        <v>3</v>
      </c>
      <c r="C77" t="s">
        <v>13</v>
      </c>
      <c r="D77" t="b">
        <v>1</v>
      </c>
      <c r="E77" t="s">
        <v>72</v>
      </c>
      <c r="F77">
        <v>19</v>
      </c>
      <c r="G77" s="31" t="str">
        <f>IF(ISNUMBER(SEARCH("church",Table2[[#This Row],[infection_case]])),"yes","no")</f>
        <v>no</v>
      </c>
      <c r="H77" t="str">
        <f>INDEX(Table3[Country],MATCH(Table2[[#This Row],[province]],Table3[Province],FALSE))</f>
        <v>Korea</v>
      </c>
      <c r="I77">
        <f>VLOOKUP(Table2[[#This Row],[province]],Table3[[Province]:[GDP]],2,FALSE)</f>
        <v>408265</v>
      </c>
    </row>
    <row r="78" spans="1:9" x14ac:dyDescent="0.3">
      <c r="A78">
        <v>6100010</v>
      </c>
      <c r="B78" t="s">
        <v>53</v>
      </c>
      <c r="C78" t="s">
        <v>16</v>
      </c>
      <c r="D78" t="b">
        <v>0</v>
      </c>
      <c r="E78" t="s">
        <v>79</v>
      </c>
      <c r="F78">
        <v>19</v>
      </c>
      <c r="G78" s="31" t="str">
        <f>IF(ISNUMBER(SEARCH("church",Table2[[#This Row],[infection_case]])),"yes","no")</f>
        <v>no</v>
      </c>
      <c r="H78" t="str">
        <f>INDEX(Table3[Country],MATCH(Table2[[#This Row],[province]],Table3[Province],FALSE))</f>
        <v>Korea</v>
      </c>
      <c r="I78">
        <f>VLOOKUP(Table2[[#This Row],[province]],Table3[[Province]:[GDP]],2,FALSE)</f>
        <v>123247</v>
      </c>
    </row>
    <row r="79" spans="1:9" x14ac:dyDescent="0.3">
      <c r="A79">
        <v>1000003</v>
      </c>
      <c r="B79" t="s">
        <v>3</v>
      </c>
      <c r="C79" t="s">
        <v>6</v>
      </c>
      <c r="D79" t="b">
        <v>1</v>
      </c>
      <c r="E79" t="s">
        <v>63</v>
      </c>
      <c r="F79">
        <v>20</v>
      </c>
      <c r="G79" s="31" t="str">
        <f>IF(ISNUMBER(SEARCH("church",Table2[[#This Row],[infection_case]])),"yes","no")</f>
        <v>yes</v>
      </c>
      <c r="H79" t="str">
        <f>INDEX(Table3[Country],MATCH(Table2[[#This Row],[province]],Table3[Province],FALSE))</f>
        <v>Korea</v>
      </c>
      <c r="I79">
        <f>VLOOKUP(Table2[[#This Row],[province]],Table3[[Province]:[GDP]],2,FALSE)</f>
        <v>408265</v>
      </c>
    </row>
    <row r="80" spans="1:9" x14ac:dyDescent="0.3">
      <c r="A80">
        <v>1400003</v>
      </c>
      <c r="B80" t="s">
        <v>28</v>
      </c>
      <c r="C80" t="s">
        <v>13</v>
      </c>
      <c r="D80" t="b">
        <v>1</v>
      </c>
      <c r="E80" t="s">
        <v>62</v>
      </c>
      <c r="F80">
        <v>20</v>
      </c>
      <c r="G80" s="31" t="str">
        <f>IF(ISNUMBER(SEARCH("church",Table2[[#This Row],[infection_case]])),"yes","no")</f>
        <v>no</v>
      </c>
      <c r="H80" t="str">
        <f>INDEX(Table3[Country],MATCH(Table2[[#This Row],[province]],Table3[Province],FALSE))</f>
        <v>Korea</v>
      </c>
      <c r="I80">
        <f>VLOOKUP(Table2[[#This Row],[province]],Table3[[Province]:[GDP]],2,FALSE)</f>
        <v>92453</v>
      </c>
    </row>
    <row r="81" spans="1:9" x14ac:dyDescent="0.3">
      <c r="A81">
        <v>2000006</v>
      </c>
      <c r="B81" t="s">
        <v>32</v>
      </c>
      <c r="C81" t="s">
        <v>34</v>
      </c>
      <c r="D81" t="b">
        <v>1</v>
      </c>
      <c r="E81" t="s">
        <v>95</v>
      </c>
      <c r="F81">
        <v>22</v>
      </c>
      <c r="G81" s="31" t="str">
        <f>IF(ISNUMBER(SEARCH("church",Table2[[#This Row],[infection_case]])),"yes","no")</f>
        <v>no</v>
      </c>
      <c r="H81" t="str">
        <f>INDEX(Table3[Country],MATCH(Table2[[#This Row],[province]],Table3[Province],FALSE))</f>
        <v>Korea</v>
      </c>
      <c r="I81">
        <f>VLOOKUP(Table2[[#This Row],[province]],Table3[[Province]:[GDP]],2,FALSE)</f>
        <v>425716</v>
      </c>
    </row>
    <row r="82" spans="1:9" x14ac:dyDescent="0.3">
      <c r="A82">
        <v>6000010</v>
      </c>
      <c r="B82" t="s">
        <v>47</v>
      </c>
      <c r="C82" t="s">
        <v>16</v>
      </c>
      <c r="D82" t="b">
        <v>0</v>
      </c>
      <c r="E82" t="s">
        <v>77</v>
      </c>
      <c r="F82">
        <v>23</v>
      </c>
      <c r="G82" s="31" t="str">
        <f>IF(ISNUMBER(SEARCH("church",Table2[[#This Row],[infection_case]])),"yes","no")</f>
        <v>no</v>
      </c>
      <c r="H82" t="str">
        <f>INDEX(Table3[Country],MATCH(Table2[[#This Row],[province]],Table3[Province],FALSE))</f>
        <v>Korea</v>
      </c>
      <c r="I82">
        <f>VLOOKUP(Table2[[#This Row],[province]],Table3[[Province]:[GDP]],2,FALSE)</f>
        <v>112979</v>
      </c>
    </row>
    <row r="83" spans="1:9" x14ac:dyDescent="0.3">
      <c r="A83">
        <v>1600002</v>
      </c>
      <c r="B83" t="s">
        <v>30</v>
      </c>
      <c r="C83" t="s">
        <v>16</v>
      </c>
      <c r="D83" t="b">
        <v>0</v>
      </c>
      <c r="E83" t="s">
        <v>77</v>
      </c>
      <c r="F83">
        <v>24</v>
      </c>
      <c r="G83" s="31" t="str">
        <f>IF(ISNUMBER(SEARCH("church",Table2[[#This Row],[infection_case]])),"yes","no")</f>
        <v>no</v>
      </c>
      <c r="H83" t="str">
        <f>INDEX(Table3[Country],MATCH(Table2[[#This Row],[province]],Table3[Province],FALSE))</f>
        <v>Korea</v>
      </c>
      <c r="I83">
        <f>VLOOKUP(Table2[[#This Row],[province]],Table3[[Province]:[GDP]],2,FALSE)</f>
        <v>81448</v>
      </c>
    </row>
    <row r="84" spans="1:9" x14ac:dyDescent="0.3">
      <c r="A84">
        <v>2000005</v>
      </c>
      <c r="B84" t="s">
        <v>32</v>
      </c>
      <c r="C84" t="s">
        <v>13</v>
      </c>
      <c r="D84" t="b">
        <v>1</v>
      </c>
      <c r="E84" t="s">
        <v>73</v>
      </c>
      <c r="F84">
        <v>29</v>
      </c>
      <c r="G84" s="31" t="str">
        <f>IF(ISNUMBER(SEARCH("church",Table2[[#This Row],[infection_case]])),"yes","no")</f>
        <v>yes</v>
      </c>
      <c r="H84" t="str">
        <f>INDEX(Table3[Country],MATCH(Table2[[#This Row],[province]],Table3[Province],FALSE))</f>
        <v>Korea</v>
      </c>
      <c r="I84">
        <f>VLOOKUP(Table2[[#This Row],[province]],Table3[[Province]:[GDP]],2,FALSE)</f>
        <v>425716</v>
      </c>
    </row>
    <row r="85" spans="1:9" x14ac:dyDescent="0.3">
      <c r="A85">
        <v>1100008</v>
      </c>
      <c r="B85" t="s">
        <v>17</v>
      </c>
      <c r="C85" t="s">
        <v>16</v>
      </c>
      <c r="D85" t="b">
        <v>0</v>
      </c>
      <c r="E85" t="s">
        <v>77</v>
      </c>
      <c r="F85">
        <v>30</v>
      </c>
      <c r="G85" s="31" t="str">
        <f>IF(ISNUMBER(SEARCH("church",Table2[[#This Row],[infection_case]])),"yes","no")</f>
        <v>no</v>
      </c>
      <c r="H85" t="str">
        <f>INDEX(Table3[Country],MATCH(Table2[[#This Row],[province]],Table3[Province],FALSE))</f>
        <v>Korea</v>
      </c>
      <c r="I85">
        <f>VLOOKUP(Table2[[#This Row],[province]],Table3[[Province]:[GDP]],2,FALSE)</f>
        <v>92838</v>
      </c>
    </row>
    <row r="86" spans="1:9" x14ac:dyDescent="0.3">
      <c r="A86">
        <v>1100010</v>
      </c>
      <c r="B86" t="s">
        <v>17</v>
      </c>
      <c r="C86" t="s">
        <v>16</v>
      </c>
      <c r="D86" t="b">
        <v>0</v>
      </c>
      <c r="E86" t="s">
        <v>79</v>
      </c>
      <c r="F86">
        <v>30</v>
      </c>
      <c r="G86" s="31" t="str">
        <f>IF(ISNUMBER(SEARCH("church",Table2[[#This Row],[infection_case]])),"yes","no")</f>
        <v>no</v>
      </c>
      <c r="H86" t="str">
        <f>INDEX(Table3[Country],MATCH(Table2[[#This Row],[province]],Table3[Province],FALSE))</f>
        <v>Korea</v>
      </c>
      <c r="I86">
        <f>VLOOKUP(Table2[[#This Row],[province]],Table3[[Province]:[GDP]],2,FALSE)</f>
        <v>92838</v>
      </c>
    </row>
    <row r="87" spans="1:9" x14ac:dyDescent="0.3">
      <c r="A87">
        <v>1700001</v>
      </c>
      <c r="B87" t="s">
        <v>31</v>
      </c>
      <c r="C87" t="s">
        <v>31</v>
      </c>
      <c r="D87" t="b">
        <v>1</v>
      </c>
      <c r="E87" t="s">
        <v>91</v>
      </c>
      <c r="F87">
        <v>30</v>
      </c>
      <c r="G87" s="31" t="str">
        <f>IF(ISNUMBER(SEARCH("church",Table2[[#This Row],[infection_case]])),"yes","no")</f>
        <v>no</v>
      </c>
      <c r="H87" t="str">
        <f>INDEX(Table3[Country],MATCH(Table2[[#This Row],[province]],Table3[Province],FALSE))</f>
        <v>Korea</v>
      </c>
      <c r="I87">
        <f>VLOOKUP(Table2[[#This Row],[province]],Table3[[Province]:[GDP]],2,FALSE)</f>
        <v>12764</v>
      </c>
    </row>
    <row r="88" spans="1:9" x14ac:dyDescent="0.3">
      <c r="A88">
        <v>1200008</v>
      </c>
      <c r="B88" t="s">
        <v>22</v>
      </c>
      <c r="C88" t="s">
        <v>16</v>
      </c>
      <c r="D88" t="b">
        <v>0</v>
      </c>
      <c r="E88" t="s">
        <v>77</v>
      </c>
      <c r="F88">
        <v>32</v>
      </c>
      <c r="G88" s="31" t="str">
        <f>IF(ISNUMBER(SEARCH("church",Table2[[#This Row],[infection_case]])),"yes","no")</f>
        <v>no</v>
      </c>
      <c r="H88" t="str">
        <f>INDEX(Table3[Country],MATCH(Table2[[#This Row],[province]],Table3[Province],FALSE))</f>
        <v>Korea</v>
      </c>
      <c r="I88">
        <f>VLOOKUP(Table2[[#This Row],[province]],Table3[[Province]:[GDP]],2,FALSE)</f>
        <v>56793</v>
      </c>
    </row>
    <row r="89" spans="1:9" x14ac:dyDescent="0.3">
      <c r="A89">
        <v>6100001</v>
      </c>
      <c r="B89" t="s">
        <v>53</v>
      </c>
      <c r="C89" t="s">
        <v>13</v>
      </c>
      <c r="D89" t="b">
        <v>1</v>
      </c>
      <c r="E89" t="s">
        <v>73</v>
      </c>
      <c r="F89">
        <v>32</v>
      </c>
      <c r="G89" s="31" t="str">
        <f>IF(ISNUMBER(SEARCH("church",Table2[[#This Row],[infection_case]])),"yes","no")</f>
        <v>yes</v>
      </c>
      <c r="H89" t="str">
        <f>INDEX(Table3[Country],MATCH(Table2[[#This Row],[province]],Table3[Province],FALSE))</f>
        <v>Korea</v>
      </c>
      <c r="I89">
        <f>VLOOKUP(Table2[[#This Row],[province]],Table3[[Province]:[GDP]],2,FALSE)</f>
        <v>123247</v>
      </c>
    </row>
    <row r="90" spans="1:9" x14ac:dyDescent="0.3">
      <c r="A90">
        <v>6000005</v>
      </c>
      <c r="B90" t="s">
        <v>47</v>
      </c>
      <c r="C90" t="s">
        <v>50</v>
      </c>
      <c r="D90" t="b">
        <v>1</v>
      </c>
      <c r="E90" t="s">
        <v>102</v>
      </c>
      <c r="F90">
        <v>36</v>
      </c>
      <c r="G90" s="31" t="str">
        <f>IF(ISNUMBER(SEARCH("church",Table2[[#This Row],[infection_case]])),"yes","no")</f>
        <v>no</v>
      </c>
      <c r="H90" t="str">
        <f>INDEX(Table3[Country],MATCH(Table2[[#This Row],[province]],Table3[Province],FALSE))</f>
        <v>Korea</v>
      </c>
      <c r="I90">
        <f>VLOOKUP(Table2[[#This Row],[province]],Table3[[Province]:[GDP]],2,FALSE)</f>
        <v>112979</v>
      </c>
    </row>
    <row r="91" spans="1:9" x14ac:dyDescent="0.3">
      <c r="A91">
        <v>1200005</v>
      </c>
      <c r="B91" t="s">
        <v>22</v>
      </c>
      <c r="C91" t="s">
        <v>26</v>
      </c>
      <c r="D91" t="b">
        <v>1</v>
      </c>
      <c r="E91" t="s">
        <v>88</v>
      </c>
      <c r="F91">
        <v>37</v>
      </c>
      <c r="G91" s="31" t="str">
        <f>IF(ISNUMBER(SEARCH("church",Table2[[#This Row],[infection_case]])),"yes","no")</f>
        <v>no</v>
      </c>
      <c r="H91" t="str">
        <f>INDEX(Table3[Country],MATCH(Table2[[#This Row],[province]],Table3[Province],FALSE))</f>
        <v>Korea</v>
      </c>
      <c r="I91">
        <f>VLOOKUP(Table2[[#This Row],[province]],Table3[[Province]:[GDP]],2,FALSE)</f>
        <v>56793</v>
      </c>
    </row>
    <row r="92" spans="1:9" x14ac:dyDescent="0.3">
      <c r="A92">
        <v>1000019</v>
      </c>
      <c r="B92" t="s">
        <v>3</v>
      </c>
      <c r="C92" t="s">
        <v>16</v>
      </c>
      <c r="D92" t="b">
        <v>0</v>
      </c>
      <c r="E92" t="s">
        <v>79</v>
      </c>
      <c r="F92">
        <v>38</v>
      </c>
      <c r="G92" s="31" t="str">
        <f>IF(ISNUMBER(SEARCH("church",Table2[[#This Row],[infection_case]])),"yes","no")</f>
        <v>no</v>
      </c>
      <c r="H92" t="str">
        <f>INDEX(Table3[Country],MATCH(Table2[[#This Row],[province]],Table3[Province],FALSE))</f>
        <v>Korea</v>
      </c>
      <c r="I92">
        <f>VLOOKUP(Table2[[#This Row],[province]],Table3[[Province]:[GDP]],2,FALSE)</f>
        <v>408265</v>
      </c>
    </row>
    <row r="93" spans="1:9" x14ac:dyDescent="0.3">
      <c r="A93">
        <v>1100001</v>
      </c>
      <c r="B93" t="s">
        <v>17</v>
      </c>
      <c r="C93" t="s">
        <v>18</v>
      </c>
      <c r="D93" t="b">
        <v>1</v>
      </c>
      <c r="E93" t="s">
        <v>80</v>
      </c>
      <c r="F93">
        <v>39</v>
      </c>
      <c r="G93" s="31" t="str">
        <f>IF(ISNUMBER(SEARCH("church",Table2[[#This Row],[infection_case]])),"yes","no")</f>
        <v>yes</v>
      </c>
      <c r="H93" t="str">
        <f>INDEX(Table3[Country],MATCH(Table2[[#This Row],[province]],Table3[Province],FALSE))</f>
        <v>Korea</v>
      </c>
      <c r="I93">
        <f>VLOOKUP(Table2[[#This Row],[province]],Table3[[Province]:[GDP]],2,FALSE)</f>
        <v>92838</v>
      </c>
    </row>
    <row r="94" spans="1:9" x14ac:dyDescent="0.3">
      <c r="A94">
        <v>6000007</v>
      </c>
      <c r="B94" t="s">
        <v>47</v>
      </c>
      <c r="C94" t="s">
        <v>52</v>
      </c>
      <c r="D94" t="b">
        <v>1</v>
      </c>
      <c r="E94" t="s">
        <v>52</v>
      </c>
      <c r="F94">
        <v>40</v>
      </c>
      <c r="G94" s="31" t="str">
        <f>IF(ISNUMBER(SEARCH("church",Table2[[#This Row],[infection_case]])),"yes","no")</f>
        <v>no</v>
      </c>
      <c r="H94" t="str">
        <f>INDEX(Table3[Country],MATCH(Table2[[#This Row],[province]],Table3[Province],FALSE))</f>
        <v>Korea</v>
      </c>
      <c r="I94">
        <f>VLOOKUP(Table2[[#This Row],[province]],Table3[[Province]:[GDP]],2,FALSE)</f>
        <v>112979</v>
      </c>
    </row>
    <row r="95" spans="1:9" x14ac:dyDescent="0.3">
      <c r="A95">
        <v>1000004</v>
      </c>
      <c r="B95" t="s">
        <v>3</v>
      </c>
      <c r="C95" t="s">
        <v>5</v>
      </c>
      <c r="D95" t="b">
        <v>1</v>
      </c>
      <c r="E95" t="s">
        <v>64</v>
      </c>
      <c r="F95">
        <v>41</v>
      </c>
      <c r="G95" s="31" t="str">
        <f>IF(ISNUMBER(SEARCH("church",Table2[[#This Row],[infection_case]])),"yes","no")</f>
        <v>yes</v>
      </c>
      <c r="H95" t="str">
        <f>INDEX(Table3[Country],MATCH(Table2[[#This Row],[province]],Table3[Province],FALSE))</f>
        <v>Korea</v>
      </c>
      <c r="I95">
        <f>VLOOKUP(Table2[[#This Row],[province]],Table3[[Province]:[GDP]],2,FALSE)</f>
        <v>408265</v>
      </c>
    </row>
    <row r="96" spans="1:9" x14ac:dyDescent="0.3">
      <c r="A96">
        <v>1400002</v>
      </c>
      <c r="B96" t="s">
        <v>28</v>
      </c>
      <c r="C96" t="s">
        <v>13</v>
      </c>
      <c r="D96" t="b">
        <v>1</v>
      </c>
      <c r="E96" t="s">
        <v>72</v>
      </c>
      <c r="F96">
        <v>42</v>
      </c>
      <c r="G96" s="31" t="str">
        <f>IF(ISNUMBER(SEARCH("church",Table2[[#This Row],[infection_case]])),"yes","no")</f>
        <v>no</v>
      </c>
      <c r="H96" t="str">
        <f>INDEX(Table3[Country],MATCH(Table2[[#This Row],[province]],Table3[Province],FALSE))</f>
        <v>Korea</v>
      </c>
      <c r="I96">
        <f>VLOOKUP(Table2[[#This Row],[province]],Table3[[Province]:[GDP]],2,FALSE)</f>
        <v>92453</v>
      </c>
    </row>
    <row r="97" spans="1:9" x14ac:dyDescent="0.3">
      <c r="A97">
        <v>2000001</v>
      </c>
      <c r="B97" t="s">
        <v>32</v>
      </c>
      <c r="C97" t="s">
        <v>33</v>
      </c>
      <c r="D97" t="b">
        <v>1</v>
      </c>
      <c r="E97" t="s">
        <v>72</v>
      </c>
      <c r="F97">
        <v>48</v>
      </c>
      <c r="G97" s="31" t="str">
        <f>IF(ISNUMBER(SEARCH("church",Table2[[#This Row],[infection_case]])),"yes","no")</f>
        <v>no</v>
      </c>
      <c r="H97" t="str">
        <f>INDEX(Table3[Country],MATCH(Table2[[#This Row],[province]],Table3[Province],FALSE))</f>
        <v>Korea</v>
      </c>
      <c r="I97">
        <f>VLOOKUP(Table2[[#This Row],[province]],Table3[[Province]:[GDP]],2,FALSE)</f>
        <v>425716</v>
      </c>
    </row>
    <row r="98" spans="1:9" x14ac:dyDescent="0.3">
      <c r="A98">
        <v>2000003</v>
      </c>
      <c r="B98" t="s">
        <v>32</v>
      </c>
      <c r="C98" t="s">
        <v>13</v>
      </c>
      <c r="D98" t="b">
        <v>1</v>
      </c>
      <c r="E98" t="s">
        <v>62</v>
      </c>
      <c r="F98">
        <v>48</v>
      </c>
      <c r="G98" s="31" t="str">
        <f>IF(ISNUMBER(SEARCH("church",Table2[[#This Row],[infection_case]])),"yes","no")</f>
        <v>no</v>
      </c>
      <c r="H98" t="str">
        <f>INDEX(Table3[Country],MATCH(Table2[[#This Row],[province]],Table3[Province],FALSE))</f>
        <v>Korea</v>
      </c>
      <c r="I98">
        <f>VLOOKUP(Table2[[#This Row],[province]],Table3[[Province]:[GDP]],2,FALSE)</f>
        <v>425716</v>
      </c>
    </row>
    <row r="99" spans="1:9" x14ac:dyDescent="0.3">
      <c r="A99">
        <v>6000004</v>
      </c>
      <c r="B99" t="s">
        <v>47</v>
      </c>
      <c r="C99" t="s">
        <v>13</v>
      </c>
      <c r="D99" t="b">
        <v>1</v>
      </c>
      <c r="E99" t="s">
        <v>101</v>
      </c>
      <c r="F99">
        <v>49</v>
      </c>
      <c r="G99" s="31" t="str">
        <f>IF(ISNUMBER(SEARCH("church",Table2[[#This Row],[infection_case]])),"yes","no")</f>
        <v>no</v>
      </c>
      <c r="H99" t="str">
        <f>INDEX(Table3[Country],MATCH(Table2[[#This Row],[province]],Table3[Province],FALSE))</f>
        <v>Korea</v>
      </c>
      <c r="I99">
        <f>VLOOKUP(Table2[[#This Row],[province]],Table3[[Province]:[GDP]],2,FALSE)</f>
        <v>112979</v>
      </c>
    </row>
    <row r="100" spans="1:9" x14ac:dyDescent="0.3">
      <c r="A100">
        <v>2000004</v>
      </c>
      <c r="B100" t="s">
        <v>32</v>
      </c>
      <c r="C100" t="s">
        <v>35</v>
      </c>
      <c r="D100" t="b">
        <v>1</v>
      </c>
      <c r="E100" t="s">
        <v>94</v>
      </c>
      <c r="F100">
        <v>50</v>
      </c>
      <c r="G100" s="31" t="str">
        <f>IF(ISNUMBER(SEARCH("church",Table2[[#This Row],[infection_case]])),"yes","no")</f>
        <v>no</v>
      </c>
      <c r="H100" t="str">
        <f>INDEX(Table3[Country],MATCH(Table2[[#This Row],[province]],Table3[Province],FALSE))</f>
        <v>Korea</v>
      </c>
      <c r="I100">
        <f>VLOOKUP(Table2[[#This Row],[province]],Table3[[Province]:[GDP]],2,FALSE)</f>
        <v>425716</v>
      </c>
    </row>
    <row r="101" spans="1:9" x14ac:dyDescent="0.3">
      <c r="A101">
        <v>2000012</v>
      </c>
      <c r="B101" t="s">
        <v>32</v>
      </c>
      <c r="C101" t="s">
        <v>16</v>
      </c>
      <c r="D101" t="b">
        <v>0</v>
      </c>
      <c r="E101" t="s">
        <v>79</v>
      </c>
      <c r="F101">
        <v>50</v>
      </c>
      <c r="G101" s="31" t="str">
        <f>IF(ISNUMBER(SEARCH("church",Table2[[#This Row],[infection_case]])),"yes","no")</f>
        <v>no</v>
      </c>
      <c r="H101" t="str">
        <f>INDEX(Table3[Country],MATCH(Table2[[#This Row],[province]],Table3[Province],FALSE))</f>
        <v>Korea</v>
      </c>
      <c r="I101">
        <f>VLOOKUP(Table2[[#This Row],[province]],Table3[[Province]:[GDP]],2,FALSE)</f>
        <v>425716</v>
      </c>
    </row>
    <row r="102" spans="1:9" x14ac:dyDescent="0.3">
      <c r="A102">
        <v>1400001</v>
      </c>
      <c r="B102" t="s">
        <v>28</v>
      </c>
      <c r="C102" t="s">
        <v>13</v>
      </c>
      <c r="D102" t="b">
        <v>1</v>
      </c>
      <c r="E102" t="s">
        <v>61</v>
      </c>
      <c r="F102">
        <v>53</v>
      </c>
      <c r="G102" s="31" t="str">
        <f>IF(ISNUMBER(SEARCH("church",Table2[[#This Row],[infection_case]])),"yes","no")</f>
        <v>no</v>
      </c>
      <c r="H102" t="str">
        <f>INDEX(Table3[Country],MATCH(Table2[[#This Row],[province]],Table3[Province],FALSE))</f>
        <v>Korea</v>
      </c>
      <c r="I102">
        <f>VLOOKUP(Table2[[#This Row],[province]],Table3[[Province]:[GDP]],2,FALSE)</f>
        <v>92453</v>
      </c>
    </row>
    <row r="103" spans="1:9" x14ac:dyDescent="0.3">
      <c r="A103">
        <v>2000011</v>
      </c>
      <c r="B103" t="s">
        <v>32</v>
      </c>
      <c r="C103" t="s">
        <v>16</v>
      </c>
      <c r="D103" t="b">
        <v>0</v>
      </c>
      <c r="E103" t="s">
        <v>78</v>
      </c>
      <c r="F103">
        <v>53</v>
      </c>
      <c r="G103" s="31" t="str">
        <f>IF(ISNUMBER(SEARCH("church",Table2[[#This Row],[infection_case]])),"yes","no")</f>
        <v>no</v>
      </c>
      <c r="H103" t="str">
        <f>INDEX(Table3[Country],MATCH(Table2[[#This Row],[province]],Table3[Province],FALSE))</f>
        <v>Korea</v>
      </c>
      <c r="I103">
        <f>VLOOKUP(Table2[[#This Row],[province]],Table3[[Province]:[GDP]],2,FALSE)</f>
        <v>425716</v>
      </c>
    </row>
    <row r="104" spans="1:9" x14ac:dyDescent="0.3">
      <c r="A104">
        <v>1400005</v>
      </c>
      <c r="B104" t="s">
        <v>28</v>
      </c>
      <c r="C104" t="s">
        <v>16</v>
      </c>
      <c r="D104" t="b">
        <v>0</v>
      </c>
      <c r="E104" t="s">
        <v>77</v>
      </c>
      <c r="F104">
        <v>54</v>
      </c>
      <c r="G104" s="31" t="str">
        <f>IF(ISNUMBER(SEARCH("church",Table2[[#This Row],[infection_case]])),"yes","no")</f>
        <v>no</v>
      </c>
      <c r="H104" t="str">
        <f>INDEX(Table3[Country],MATCH(Table2[[#This Row],[province]],Table3[Province],FALSE))</f>
        <v>Korea</v>
      </c>
      <c r="I104">
        <f>VLOOKUP(Table2[[#This Row],[province]],Table3[[Province]:[GDP]],2,FALSE)</f>
        <v>92453</v>
      </c>
    </row>
    <row r="105" spans="1:9" x14ac:dyDescent="0.3">
      <c r="A105">
        <v>2000008</v>
      </c>
      <c r="B105" t="s">
        <v>32</v>
      </c>
      <c r="C105" t="s">
        <v>13</v>
      </c>
      <c r="D105" t="b">
        <v>1</v>
      </c>
      <c r="E105" t="s">
        <v>61</v>
      </c>
      <c r="F105">
        <v>59</v>
      </c>
      <c r="G105" s="31" t="str">
        <f>IF(ISNUMBER(SEARCH("church",Table2[[#This Row],[infection_case]])),"yes","no")</f>
        <v>no</v>
      </c>
      <c r="H105" t="str">
        <f>INDEX(Table3[Country],MATCH(Table2[[#This Row],[province]],Table3[Province],FALSE))</f>
        <v>Korea</v>
      </c>
      <c r="I105">
        <f>VLOOKUP(Table2[[#This Row],[province]],Table3[[Province]:[GDP]],2,FALSE)</f>
        <v>425716</v>
      </c>
    </row>
    <row r="106" spans="1:9" x14ac:dyDescent="0.3">
      <c r="A106">
        <v>6000006</v>
      </c>
      <c r="B106" t="s">
        <v>47</v>
      </c>
      <c r="C106" t="s">
        <v>51</v>
      </c>
      <c r="D106" t="b">
        <v>1</v>
      </c>
      <c r="E106" t="s">
        <v>103</v>
      </c>
      <c r="F106">
        <v>66</v>
      </c>
      <c r="G106" s="31" t="str">
        <f>IF(ISNUMBER(SEARCH("church",Table2[[#This Row],[infection_case]])),"yes","no")</f>
        <v>no</v>
      </c>
      <c r="H106" t="str">
        <f>INDEX(Table3[Country],MATCH(Table2[[#This Row],[province]],Table3[Province],FALSE))</f>
        <v>Korea</v>
      </c>
      <c r="I106">
        <f>VLOOKUP(Table2[[#This Row],[province]],Table3[[Province]:[GDP]],2,FALSE)</f>
        <v>112979</v>
      </c>
    </row>
    <row r="107" spans="1:9" x14ac:dyDescent="0.3">
      <c r="A107">
        <v>6000003</v>
      </c>
      <c r="B107" t="s">
        <v>47</v>
      </c>
      <c r="C107" t="s">
        <v>49</v>
      </c>
      <c r="D107" t="b">
        <v>1</v>
      </c>
      <c r="E107" t="s">
        <v>100</v>
      </c>
      <c r="F107">
        <v>68</v>
      </c>
      <c r="G107" s="31" t="str">
        <f>IF(ISNUMBER(SEARCH("church",Table2[[#This Row],[infection_case]])),"yes","no")</f>
        <v>no</v>
      </c>
      <c r="H107" t="str">
        <f>INDEX(Table3[Country],MATCH(Table2[[#This Row],[province]],Table3[Province],FALSE))</f>
        <v>Korea</v>
      </c>
      <c r="I107">
        <f>VLOOKUP(Table2[[#This Row],[province]],Table3[[Province]:[GDP]],2,FALSE)</f>
        <v>112979</v>
      </c>
    </row>
    <row r="108" spans="1:9" x14ac:dyDescent="0.3">
      <c r="A108">
        <v>2000002</v>
      </c>
      <c r="B108" t="s">
        <v>32</v>
      </c>
      <c r="C108" t="s">
        <v>34</v>
      </c>
      <c r="D108" t="b">
        <v>1</v>
      </c>
      <c r="E108" t="s">
        <v>93</v>
      </c>
      <c r="F108">
        <v>72</v>
      </c>
      <c r="G108" s="31" t="str">
        <f>IF(ISNUMBER(SEARCH("church",Table2[[#This Row],[infection_case]])),"yes","no")</f>
        <v>yes</v>
      </c>
      <c r="H108" t="str">
        <f>INDEX(Table3[Country],MATCH(Table2[[#This Row],[province]],Table3[Province],FALSE))</f>
        <v>Korea</v>
      </c>
      <c r="I108">
        <f>VLOOKUP(Table2[[#This Row],[province]],Table3[[Province]:[GDP]],2,FALSE)</f>
        <v>425716</v>
      </c>
    </row>
    <row r="109" spans="1:9" x14ac:dyDescent="0.3">
      <c r="A109">
        <v>1000002</v>
      </c>
      <c r="B109" t="s">
        <v>3</v>
      </c>
      <c r="C109" t="s">
        <v>5</v>
      </c>
      <c r="D109" t="b">
        <v>1</v>
      </c>
      <c r="E109" t="s">
        <v>62</v>
      </c>
      <c r="F109">
        <v>99</v>
      </c>
      <c r="G109" s="31" t="str">
        <f>IF(ISNUMBER(SEARCH("church",Table2[[#This Row],[infection_case]])),"yes","no")</f>
        <v>no</v>
      </c>
      <c r="H109" t="str">
        <f>INDEX(Table3[Country],MATCH(Table2[[#This Row],[province]],Table3[Province],FALSE))</f>
        <v>Korea</v>
      </c>
      <c r="I109">
        <f>VLOOKUP(Table2[[#This Row],[province]],Table3[[Province]:[GDP]],2,FALSE)</f>
        <v>408265</v>
      </c>
    </row>
    <row r="110" spans="1:9" x14ac:dyDescent="0.3">
      <c r="A110">
        <v>1200004</v>
      </c>
      <c r="B110" t="s">
        <v>22</v>
      </c>
      <c r="C110" t="s">
        <v>24</v>
      </c>
      <c r="D110" t="b">
        <v>1</v>
      </c>
      <c r="E110" t="s">
        <v>87</v>
      </c>
      <c r="F110">
        <v>100</v>
      </c>
      <c r="G110" s="31" t="str">
        <f>IF(ISNUMBER(SEARCH("church",Table2[[#This Row],[infection_case]])),"yes","no")</f>
        <v>no</v>
      </c>
      <c r="H110" t="str">
        <f>INDEX(Table3[Country],MATCH(Table2[[#This Row],[province]],Table3[Province],FALSE))</f>
        <v>Korea</v>
      </c>
      <c r="I110">
        <f>VLOOKUP(Table2[[#This Row],[province]],Table3[[Province]:[GDP]],2,FALSE)</f>
        <v>56793</v>
      </c>
    </row>
    <row r="111" spans="1:9" x14ac:dyDescent="0.3">
      <c r="A111">
        <v>4100001</v>
      </c>
      <c r="B111" t="s">
        <v>41</v>
      </c>
      <c r="C111" t="s">
        <v>42</v>
      </c>
      <c r="D111" t="b">
        <v>1</v>
      </c>
      <c r="E111" t="s">
        <v>99</v>
      </c>
      <c r="F111">
        <v>103</v>
      </c>
      <c r="G111" s="31" t="str">
        <f>IF(ISNUMBER(SEARCH("church",Table2[[#This Row],[infection_case]])),"yes","no")</f>
        <v>no</v>
      </c>
      <c r="H111" t="str">
        <f>INDEX(Table3[Country],MATCH(Table2[[#This Row],[province]],Table3[Province],FALSE))</f>
        <v>Korea</v>
      </c>
      <c r="I111">
        <f>VLOOKUP(Table2[[#This Row],[province]],Table3[[Province]:[GDP]],2,FALSE)</f>
        <v>133917</v>
      </c>
    </row>
    <row r="112" spans="1:9" x14ac:dyDescent="0.3">
      <c r="A112">
        <v>6000002</v>
      </c>
      <c r="B112" t="s">
        <v>47</v>
      </c>
      <c r="C112" t="s">
        <v>48</v>
      </c>
      <c r="D112" t="b">
        <v>1</v>
      </c>
      <c r="E112" t="s">
        <v>84</v>
      </c>
      <c r="F112">
        <v>120</v>
      </c>
      <c r="G112" s="31" t="str">
        <f>IF(ISNUMBER(SEARCH("church",Table2[[#This Row],[infection_case]])),"yes","no")</f>
        <v>no</v>
      </c>
      <c r="H112" t="str">
        <f>INDEX(Table3[Country],MATCH(Table2[[#This Row],[province]],Table3[Province],FALSE))</f>
        <v>Korea</v>
      </c>
      <c r="I112">
        <f>VLOOKUP(Table2[[#This Row],[province]],Table3[[Province]:[GDP]],2,FALSE)</f>
        <v>112979</v>
      </c>
    </row>
    <row r="113" spans="1:9" x14ac:dyDescent="0.3">
      <c r="A113">
        <v>1200003</v>
      </c>
      <c r="B113" t="s">
        <v>22</v>
      </c>
      <c r="C113" t="s">
        <v>25</v>
      </c>
      <c r="D113" t="b">
        <v>1</v>
      </c>
      <c r="E113" t="s">
        <v>86</v>
      </c>
      <c r="F113">
        <v>128</v>
      </c>
      <c r="G113" s="31" t="str">
        <f>IF(ISNUMBER(SEARCH("church",Table2[[#This Row],[infection_case]])),"yes","no")</f>
        <v>no</v>
      </c>
      <c r="H113" t="str">
        <f>INDEX(Table3[Country],MATCH(Table2[[#This Row],[province]],Table3[Province],FALSE))</f>
        <v>Korea</v>
      </c>
      <c r="I113">
        <f>VLOOKUP(Table2[[#This Row],[province]],Table3[[Province]:[GDP]],2,FALSE)</f>
        <v>56793</v>
      </c>
    </row>
    <row r="114" spans="1:9" x14ac:dyDescent="0.3">
      <c r="A114">
        <v>6000012</v>
      </c>
      <c r="B114" t="s">
        <v>47</v>
      </c>
      <c r="C114" t="s">
        <v>16</v>
      </c>
      <c r="D114" t="b">
        <v>0</v>
      </c>
      <c r="E114" t="s">
        <v>79</v>
      </c>
      <c r="F114">
        <v>132</v>
      </c>
      <c r="G114" s="31" t="str">
        <f>IF(ISNUMBER(SEARCH("church",Table2[[#This Row],[infection_case]])),"yes","no")</f>
        <v>no</v>
      </c>
      <c r="H114" t="str">
        <f>INDEX(Table3[Country],MATCH(Table2[[#This Row],[province]],Table3[Province],FALSE))</f>
        <v>Korea</v>
      </c>
      <c r="I114">
        <f>VLOOKUP(Table2[[#This Row],[province]],Table3[[Province]:[GDP]],2,FALSE)</f>
        <v>112979</v>
      </c>
    </row>
    <row r="115" spans="1:9" x14ac:dyDescent="0.3">
      <c r="A115">
        <v>1000001</v>
      </c>
      <c r="B115" t="s">
        <v>3</v>
      </c>
      <c r="C115" t="s">
        <v>4</v>
      </c>
      <c r="D115" t="b">
        <v>1</v>
      </c>
      <c r="E115" t="s">
        <v>61</v>
      </c>
      <c r="F115">
        <v>133</v>
      </c>
      <c r="G115" s="31" t="str">
        <f>IF(ISNUMBER(SEARCH("church",Table2[[#This Row],[infection_case]])),"yes","no")</f>
        <v>no</v>
      </c>
      <c r="H115" t="str">
        <f>INDEX(Table3[Country],MATCH(Table2[[#This Row],[province]],Table3[Province],FALSE))</f>
        <v>Korea</v>
      </c>
      <c r="I115">
        <f>VLOOKUP(Table2[[#This Row],[province]],Table3[[Province]:[GDP]],2,FALSE)</f>
        <v>408265</v>
      </c>
    </row>
    <row r="116" spans="1:9" x14ac:dyDescent="0.3">
      <c r="A116">
        <v>6000011</v>
      </c>
      <c r="B116" t="s">
        <v>47</v>
      </c>
      <c r="C116" t="s">
        <v>16</v>
      </c>
      <c r="D116" t="b">
        <v>0</v>
      </c>
      <c r="E116" t="s">
        <v>78</v>
      </c>
      <c r="F116">
        <v>190</v>
      </c>
      <c r="G116" s="31" t="str">
        <f>IF(ISNUMBER(SEARCH("church",Table2[[#This Row],[infection_case]])),"yes","no")</f>
        <v>no</v>
      </c>
      <c r="H116" t="str">
        <f>INDEX(Table3[Country],MATCH(Table2[[#This Row],[province]],Table3[Province],FALSE))</f>
        <v>Korea</v>
      </c>
      <c r="I116">
        <f>VLOOKUP(Table2[[#This Row],[province]],Table3[[Province]:[GDP]],2,FALSE)</f>
        <v>112979</v>
      </c>
    </row>
    <row r="117" spans="1:9" x14ac:dyDescent="0.3">
      <c r="A117">
        <v>1200002</v>
      </c>
      <c r="B117" t="s">
        <v>22</v>
      </c>
      <c r="C117" t="s">
        <v>24</v>
      </c>
      <c r="D117" t="b">
        <v>1</v>
      </c>
      <c r="E117" t="s">
        <v>85</v>
      </c>
      <c r="F117">
        <v>196</v>
      </c>
      <c r="G117" s="31" t="str">
        <f>IF(ISNUMBER(SEARCH("church",Table2[[#This Row],[infection_case]])),"yes","no")</f>
        <v>no</v>
      </c>
      <c r="H117" t="str">
        <f>INDEX(Table3[Country],MATCH(Table2[[#This Row],[province]],Table3[Province],FALSE))</f>
        <v>Korea</v>
      </c>
      <c r="I117">
        <f>VLOOKUP(Table2[[#This Row],[province]],Table3[[Province]:[GDP]],2,FALSE)</f>
        <v>56793</v>
      </c>
    </row>
    <row r="118" spans="1:9" x14ac:dyDescent="0.3">
      <c r="A118">
        <v>2000010</v>
      </c>
      <c r="B118" t="s">
        <v>32</v>
      </c>
      <c r="C118" t="s">
        <v>16</v>
      </c>
      <c r="D118" t="b">
        <v>0</v>
      </c>
      <c r="E118" t="s">
        <v>77</v>
      </c>
      <c r="F118">
        <v>252</v>
      </c>
      <c r="G118" s="31" t="str">
        <f>IF(ISNUMBER(SEARCH("church",Table2[[#This Row],[infection_case]])),"yes","no")</f>
        <v>no</v>
      </c>
      <c r="H118" t="str">
        <f>INDEX(Table3[Country],MATCH(Table2[[#This Row],[province]],Table3[Province],FALSE))</f>
        <v>Korea</v>
      </c>
      <c r="I118">
        <f>VLOOKUP(Table2[[#This Row],[province]],Table3[[Province]:[GDP]],2,FALSE)</f>
        <v>425716</v>
      </c>
    </row>
    <row r="119" spans="1:9" x14ac:dyDescent="0.3">
      <c r="A119">
        <v>1000017</v>
      </c>
      <c r="B119" t="s">
        <v>3</v>
      </c>
      <c r="C119" t="s">
        <v>16</v>
      </c>
      <c r="D119" t="b">
        <v>0</v>
      </c>
      <c r="E119" t="s">
        <v>77</v>
      </c>
      <c r="F119">
        <v>346</v>
      </c>
      <c r="G119" s="31" t="str">
        <f>IF(ISNUMBER(SEARCH("church",Table2[[#This Row],[infection_case]])),"yes","no")</f>
        <v>no</v>
      </c>
      <c r="H119" t="str">
        <f>INDEX(Table3[Country],MATCH(Table2[[#This Row],[province]],Table3[Province],FALSE))</f>
        <v>Korea</v>
      </c>
      <c r="I119">
        <f>VLOOKUP(Table2[[#This Row],[province]],Table3[[Province]:[GDP]],2,FALSE)</f>
        <v>408265</v>
      </c>
    </row>
    <row r="120" spans="1:9" x14ac:dyDescent="0.3">
      <c r="A120">
        <v>6000001</v>
      </c>
      <c r="B120" t="s">
        <v>47</v>
      </c>
      <c r="C120" t="s">
        <v>13</v>
      </c>
      <c r="D120" t="b">
        <v>1</v>
      </c>
      <c r="E120" t="s">
        <v>73</v>
      </c>
      <c r="F120">
        <v>566</v>
      </c>
      <c r="G120" s="31" t="str">
        <f>IF(ISNUMBER(SEARCH("church",Table2[[#This Row],[infection_case]])),"yes","no")</f>
        <v>yes</v>
      </c>
      <c r="H120" t="str">
        <f>INDEX(Table3[Country],MATCH(Table2[[#This Row],[province]],Table3[Province],FALSE))</f>
        <v>Korea</v>
      </c>
      <c r="I120">
        <f>VLOOKUP(Table2[[#This Row],[province]],Table3[[Province]:[GDP]],2,FALSE)</f>
        <v>112979</v>
      </c>
    </row>
    <row r="121" spans="1:9" x14ac:dyDescent="0.3">
      <c r="A121">
        <v>1200010</v>
      </c>
      <c r="B121" t="s">
        <v>22</v>
      </c>
      <c r="C121" t="s">
        <v>16</v>
      </c>
      <c r="D121" t="b">
        <v>0</v>
      </c>
      <c r="E121" t="s">
        <v>79</v>
      </c>
      <c r="F121">
        <v>737</v>
      </c>
      <c r="G121" s="31" t="str">
        <f>IF(ISNUMBER(SEARCH("church",Table2[[#This Row],[infection_case]])),"yes","no")</f>
        <v>no</v>
      </c>
      <c r="H121" t="str">
        <f>INDEX(Table3[Country],MATCH(Table2[[#This Row],[province]],Table3[Province],FALSE))</f>
        <v>Korea</v>
      </c>
      <c r="I121">
        <f>VLOOKUP(Table2[[#This Row],[province]],Table3[[Province]:[GDP]],2,FALSE)</f>
        <v>56793</v>
      </c>
    </row>
    <row r="122" spans="1:9" x14ac:dyDescent="0.3">
      <c r="A122">
        <v>1200009</v>
      </c>
      <c r="B122" t="s">
        <v>22</v>
      </c>
      <c r="C122" t="s">
        <v>16</v>
      </c>
      <c r="D122" t="b">
        <v>0</v>
      </c>
      <c r="E122" t="s">
        <v>78</v>
      </c>
      <c r="F122">
        <v>920</v>
      </c>
      <c r="G122" s="31" t="str">
        <f>IF(ISNUMBER(SEARCH("church",Table2[[#This Row],[infection_case]])),"yes","no")</f>
        <v>no</v>
      </c>
      <c r="H122" t="str">
        <f>INDEX(Table3[Country],MATCH(Table2[[#This Row],[province]],Table3[Province],FALSE))</f>
        <v>Korea</v>
      </c>
      <c r="I122">
        <f>VLOOKUP(Table2[[#This Row],[province]],Table3[[Province]:[GDP]],2,FALSE)</f>
        <v>56793</v>
      </c>
    </row>
    <row r="123" spans="1:9" x14ac:dyDescent="0.3">
      <c r="A123">
        <v>1200001</v>
      </c>
      <c r="B123" t="s">
        <v>22</v>
      </c>
      <c r="C123" t="s">
        <v>23</v>
      </c>
      <c r="D123" t="b">
        <v>1</v>
      </c>
      <c r="E123" t="s">
        <v>73</v>
      </c>
      <c r="F123">
        <v>4510</v>
      </c>
      <c r="G123" s="31" t="str">
        <f>IF(ISNUMBER(SEARCH("church",Table2[[#This Row],[infection_case]])),"yes","no")</f>
        <v>yes</v>
      </c>
      <c r="H123" t="str">
        <f>INDEX(Table3[Country],MATCH(Table2[[#This Row],[province]],Table3[Province],FALSE))</f>
        <v>Korea</v>
      </c>
      <c r="I123">
        <f>VLOOKUP(Table2[[#This Row],[province]],Table3[[Province]:[GDP]],2,FALSE)</f>
        <v>56793</v>
      </c>
    </row>
    <row r="124" spans="1:9" x14ac:dyDescent="0.3">
      <c r="A124">
        <v>1000014</v>
      </c>
      <c r="B124" t="s">
        <v>3</v>
      </c>
      <c r="C124" t="s">
        <v>14</v>
      </c>
      <c r="D124" t="b">
        <v>1</v>
      </c>
      <c r="E124" t="s">
        <v>74</v>
      </c>
      <c r="G124" s="31" t="str">
        <f>IF(ISNUMBER(SEARCH("church",Table2[[#This Row],[infection_case]])),"yes","no")</f>
        <v>no</v>
      </c>
      <c r="H124" t="str">
        <f>INDEX(Table3[Country],MATCH(Table2[[#This Row],[province]],Table3[Province],FALSE))</f>
        <v>Korea</v>
      </c>
      <c r="I124">
        <f>VLOOKUP(Table2[[#This Row],[province]],Table3[[Province]:[GDP]],2,FALSE)</f>
        <v>408265</v>
      </c>
    </row>
    <row r="125" spans="1:9" x14ac:dyDescent="0.3">
      <c r="A125">
        <v>1000015</v>
      </c>
      <c r="B125" t="s">
        <v>3</v>
      </c>
      <c r="C125" t="s">
        <v>11</v>
      </c>
      <c r="D125" t="b">
        <v>1</v>
      </c>
      <c r="E125" t="s">
        <v>75</v>
      </c>
      <c r="G125" s="31" t="str">
        <f>IF(ISNUMBER(SEARCH("church",Table2[[#This Row],[infection_case]])),"yes","no")</f>
        <v>no</v>
      </c>
      <c r="H125" t="str">
        <f>INDEX(Table3[Country],MATCH(Table2[[#This Row],[province]],Table3[Province],FALSE))</f>
        <v>Korea</v>
      </c>
      <c r="I125">
        <f>VLOOKUP(Table2[[#This Row],[province]],Table3[[Province]:[GDP]],2,FALSE)</f>
        <v>408265</v>
      </c>
    </row>
    <row r="126" spans="1:9" x14ac:dyDescent="0.3">
      <c r="A126">
        <v>1000016</v>
      </c>
      <c r="B126" t="s">
        <v>3</v>
      </c>
      <c r="C126" t="s">
        <v>15</v>
      </c>
      <c r="D126" t="b">
        <v>1</v>
      </c>
      <c r="E126" t="s">
        <v>76</v>
      </c>
      <c r="G126" s="31" t="str">
        <f>IF(ISNUMBER(SEARCH("church",Table2[[#This Row],[infection_case]])),"yes","no")</f>
        <v>no</v>
      </c>
      <c r="H126" t="str">
        <f>INDEX(Table3[Country],MATCH(Table2[[#This Row],[province]],Table3[Province],FALSE))</f>
        <v>Korea</v>
      </c>
      <c r="I126">
        <f>VLOOKUP(Table2[[#This Row],[province]],Table3[[Province]:[GDP]],2,FALSE)</f>
        <v>408265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59"/>
  <sheetViews>
    <sheetView workbookViewId="0"/>
  </sheetViews>
  <sheetFormatPr defaultRowHeight="14.4" x14ac:dyDescent="0.3"/>
  <cols>
    <col min="1" max="1" width="10.77734375" bestFit="1" customWidth="1"/>
    <col min="2" max="2" width="9.44140625" customWidth="1"/>
    <col min="3" max="3" width="13.77734375" bestFit="1" customWidth="1"/>
    <col min="4" max="4" width="28.6640625" customWidth="1"/>
    <col min="5" max="5" width="27.88671875" customWidth="1"/>
    <col min="6" max="6" width="11.77734375" bestFit="1" customWidth="1"/>
    <col min="7" max="7" width="11.21875" bestFit="1" customWidth="1"/>
  </cols>
  <sheetData>
    <row r="1" spans="1:7" x14ac:dyDescent="0.3">
      <c r="A1" t="s">
        <v>125</v>
      </c>
      <c r="B1" t="s">
        <v>117</v>
      </c>
      <c r="C1" t="s">
        <v>126</v>
      </c>
      <c r="D1" t="s">
        <v>127</v>
      </c>
      <c r="E1" t="s">
        <v>175</v>
      </c>
      <c r="F1" t="s">
        <v>176</v>
      </c>
      <c r="G1" t="s">
        <v>177</v>
      </c>
    </row>
    <row r="2" spans="1:7" x14ac:dyDescent="0.3">
      <c r="A2">
        <v>53</v>
      </c>
      <c r="B2" t="s">
        <v>118</v>
      </c>
      <c r="C2" t="s">
        <v>151</v>
      </c>
      <c r="D2" t="s">
        <v>152</v>
      </c>
      <c r="E2" t="s">
        <v>226</v>
      </c>
      <c r="F2" s="1">
        <v>43959</v>
      </c>
      <c r="G2" s="1">
        <v>43989</v>
      </c>
    </row>
    <row r="3" spans="1:7" x14ac:dyDescent="0.3">
      <c r="A3">
        <v>54</v>
      </c>
      <c r="B3" t="s">
        <v>118</v>
      </c>
      <c r="C3" t="s">
        <v>151</v>
      </c>
      <c r="D3" t="s">
        <v>153</v>
      </c>
      <c r="E3" t="s">
        <v>227</v>
      </c>
      <c r="F3" s="1">
        <v>43967</v>
      </c>
    </row>
    <row r="4" spans="1:7" x14ac:dyDescent="0.3">
      <c r="A4">
        <v>55</v>
      </c>
      <c r="B4" t="s">
        <v>118</v>
      </c>
      <c r="C4" t="s">
        <v>151</v>
      </c>
      <c r="D4" t="s">
        <v>154</v>
      </c>
      <c r="E4" t="s">
        <v>228</v>
      </c>
      <c r="F4" s="1">
        <v>43972</v>
      </c>
      <c r="G4" s="1">
        <v>43985</v>
      </c>
    </row>
    <row r="5" spans="1:7" x14ac:dyDescent="0.3">
      <c r="A5">
        <v>1</v>
      </c>
      <c r="B5" t="s">
        <v>118</v>
      </c>
      <c r="C5" t="s">
        <v>128</v>
      </c>
      <c r="D5" t="s">
        <v>129</v>
      </c>
      <c r="E5" t="s">
        <v>178</v>
      </c>
      <c r="F5" s="1">
        <v>43833</v>
      </c>
      <c r="G5" s="1">
        <v>43849</v>
      </c>
    </row>
    <row r="6" spans="1:7" x14ac:dyDescent="0.3">
      <c r="A6">
        <v>2</v>
      </c>
      <c r="B6" t="s">
        <v>118</v>
      </c>
      <c r="C6" t="s">
        <v>128</v>
      </c>
      <c r="D6" t="s">
        <v>129</v>
      </c>
      <c r="E6" t="s">
        <v>179</v>
      </c>
      <c r="F6" s="1">
        <v>43850</v>
      </c>
      <c r="G6" s="1">
        <v>43857</v>
      </c>
    </row>
    <row r="7" spans="1:7" x14ac:dyDescent="0.3">
      <c r="A7">
        <v>3</v>
      </c>
      <c r="B7" t="s">
        <v>118</v>
      </c>
      <c r="C7" t="s">
        <v>128</v>
      </c>
      <c r="D7" t="s">
        <v>129</v>
      </c>
      <c r="E7" t="s">
        <v>180</v>
      </c>
      <c r="F7" s="1">
        <v>43858</v>
      </c>
      <c r="G7" s="1">
        <v>43883</v>
      </c>
    </row>
    <row r="8" spans="1:7" x14ac:dyDescent="0.3">
      <c r="A8">
        <v>4</v>
      </c>
      <c r="B8" t="s">
        <v>118</v>
      </c>
      <c r="C8" t="s">
        <v>128</v>
      </c>
      <c r="D8" t="s">
        <v>129</v>
      </c>
      <c r="E8" t="s">
        <v>181</v>
      </c>
      <c r="F8" s="1">
        <v>43884</v>
      </c>
    </row>
    <row r="9" spans="1:7" x14ac:dyDescent="0.3">
      <c r="A9">
        <v>33</v>
      </c>
      <c r="B9" t="s">
        <v>118</v>
      </c>
      <c r="C9" t="s">
        <v>141</v>
      </c>
      <c r="D9" t="s">
        <v>142</v>
      </c>
      <c r="E9" t="s">
        <v>208</v>
      </c>
      <c r="F9" s="1">
        <v>43892</v>
      </c>
    </row>
    <row r="10" spans="1:7" x14ac:dyDescent="0.3">
      <c r="A10">
        <v>34</v>
      </c>
      <c r="B10" t="s">
        <v>118</v>
      </c>
      <c r="C10" t="s">
        <v>141</v>
      </c>
      <c r="D10" t="s">
        <v>143</v>
      </c>
      <c r="E10" t="s">
        <v>209</v>
      </c>
      <c r="F10" s="1">
        <v>43892</v>
      </c>
      <c r="G10" s="1">
        <v>43927</v>
      </c>
    </row>
    <row r="11" spans="1:7" x14ac:dyDescent="0.3">
      <c r="A11">
        <v>35</v>
      </c>
      <c r="B11" t="s">
        <v>118</v>
      </c>
      <c r="C11" t="s">
        <v>141</v>
      </c>
      <c r="D11" t="s">
        <v>143</v>
      </c>
      <c r="E11" t="s">
        <v>210</v>
      </c>
      <c r="F11" s="1">
        <v>43892</v>
      </c>
      <c r="G11" s="1">
        <v>43927</v>
      </c>
    </row>
    <row r="12" spans="1:7" x14ac:dyDescent="0.3">
      <c r="A12">
        <v>36</v>
      </c>
      <c r="B12" t="s">
        <v>118</v>
      </c>
      <c r="C12" t="s">
        <v>141</v>
      </c>
      <c r="D12" t="s">
        <v>143</v>
      </c>
      <c r="E12" t="s">
        <v>211</v>
      </c>
      <c r="F12" s="1">
        <v>43892</v>
      </c>
      <c r="G12" s="1">
        <v>43927</v>
      </c>
    </row>
    <row r="13" spans="1:7" x14ac:dyDescent="0.3">
      <c r="A13">
        <v>37</v>
      </c>
      <c r="B13" t="s">
        <v>118</v>
      </c>
      <c r="C13" t="s">
        <v>141</v>
      </c>
      <c r="D13" t="s">
        <v>143</v>
      </c>
      <c r="E13" t="s">
        <v>212</v>
      </c>
      <c r="F13" s="1">
        <v>43892</v>
      </c>
      <c r="G13" s="1">
        <v>43927</v>
      </c>
    </row>
    <row r="14" spans="1:7" x14ac:dyDescent="0.3">
      <c r="A14">
        <v>38</v>
      </c>
      <c r="B14" t="s">
        <v>118</v>
      </c>
      <c r="C14" t="s">
        <v>141</v>
      </c>
      <c r="D14" t="s">
        <v>144</v>
      </c>
      <c r="E14" t="s">
        <v>213</v>
      </c>
      <c r="F14" s="1">
        <v>43930</v>
      </c>
      <c r="G14" s="1">
        <v>43971</v>
      </c>
    </row>
    <row r="15" spans="1:7" x14ac:dyDescent="0.3">
      <c r="A15">
        <v>39</v>
      </c>
      <c r="B15" t="s">
        <v>118</v>
      </c>
      <c r="C15" t="s">
        <v>141</v>
      </c>
      <c r="D15" t="s">
        <v>144</v>
      </c>
      <c r="E15" t="s">
        <v>214</v>
      </c>
      <c r="F15" s="1">
        <v>43937</v>
      </c>
      <c r="G15" s="1">
        <v>43978</v>
      </c>
    </row>
    <row r="16" spans="1:7" x14ac:dyDescent="0.3">
      <c r="A16">
        <v>40</v>
      </c>
      <c r="B16" t="s">
        <v>118</v>
      </c>
      <c r="C16" t="s">
        <v>141</v>
      </c>
      <c r="D16" t="s">
        <v>144</v>
      </c>
      <c r="E16" t="s">
        <v>215</v>
      </c>
      <c r="F16" s="1">
        <v>43937</v>
      </c>
      <c r="G16" s="1">
        <v>43985</v>
      </c>
    </row>
    <row r="17" spans="1:7" x14ac:dyDescent="0.3">
      <c r="A17">
        <v>41</v>
      </c>
      <c r="B17" t="s">
        <v>118</v>
      </c>
      <c r="C17" t="s">
        <v>141</v>
      </c>
      <c r="D17" t="s">
        <v>144</v>
      </c>
      <c r="E17" t="s">
        <v>216</v>
      </c>
      <c r="F17" s="1">
        <v>43930</v>
      </c>
      <c r="G17" s="1">
        <v>43978</v>
      </c>
    </row>
    <row r="18" spans="1:7" x14ac:dyDescent="0.3">
      <c r="A18">
        <v>42</v>
      </c>
      <c r="B18" t="s">
        <v>118</v>
      </c>
      <c r="C18" t="s">
        <v>141</v>
      </c>
      <c r="D18" t="s">
        <v>144</v>
      </c>
      <c r="E18" t="s">
        <v>217</v>
      </c>
      <c r="F18" s="1">
        <v>43937</v>
      </c>
      <c r="G18" s="1">
        <v>43985</v>
      </c>
    </row>
    <row r="19" spans="1:7" x14ac:dyDescent="0.3">
      <c r="A19">
        <v>43</v>
      </c>
      <c r="B19" t="s">
        <v>118</v>
      </c>
      <c r="C19" t="s">
        <v>141</v>
      </c>
      <c r="D19" t="s">
        <v>144</v>
      </c>
      <c r="E19" t="s">
        <v>218</v>
      </c>
      <c r="F19" s="1">
        <v>43937</v>
      </c>
      <c r="G19" s="1">
        <v>43990</v>
      </c>
    </row>
    <row r="20" spans="1:7" x14ac:dyDescent="0.3">
      <c r="A20">
        <v>44</v>
      </c>
      <c r="B20" t="s">
        <v>118</v>
      </c>
      <c r="C20" t="s">
        <v>141</v>
      </c>
      <c r="D20" t="s">
        <v>144</v>
      </c>
      <c r="E20" t="s">
        <v>219</v>
      </c>
      <c r="F20" s="1">
        <v>43937</v>
      </c>
      <c r="G20" s="1">
        <v>43990</v>
      </c>
    </row>
    <row r="21" spans="1:7" x14ac:dyDescent="0.3">
      <c r="A21">
        <v>45</v>
      </c>
      <c r="B21" t="s">
        <v>118</v>
      </c>
      <c r="C21" t="s">
        <v>141</v>
      </c>
      <c r="D21" t="s">
        <v>144</v>
      </c>
      <c r="E21" t="s">
        <v>220</v>
      </c>
      <c r="F21" s="1">
        <v>43937</v>
      </c>
      <c r="G21" s="1">
        <v>43985</v>
      </c>
    </row>
    <row r="22" spans="1:7" x14ac:dyDescent="0.3">
      <c r="A22">
        <v>46</v>
      </c>
      <c r="B22" t="s">
        <v>118</v>
      </c>
      <c r="C22" t="s">
        <v>141</v>
      </c>
      <c r="D22" t="s">
        <v>144</v>
      </c>
      <c r="E22" t="s">
        <v>221</v>
      </c>
      <c r="F22" s="1">
        <v>43941</v>
      </c>
      <c r="G22" s="1">
        <v>43985</v>
      </c>
    </row>
    <row r="23" spans="1:7" x14ac:dyDescent="0.3">
      <c r="A23">
        <v>47</v>
      </c>
      <c r="B23" t="s">
        <v>118</v>
      </c>
      <c r="C23" t="s">
        <v>141</v>
      </c>
      <c r="D23" t="s">
        <v>144</v>
      </c>
      <c r="E23" t="s">
        <v>222</v>
      </c>
      <c r="F23" s="1">
        <v>43941</v>
      </c>
      <c r="G23" s="1">
        <v>43978</v>
      </c>
    </row>
    <row r="24" spans="1:7" x14ac:dyDescent="0.3">
      <c r="A24">
        <v>20</v>
      </c>
      <c r="B24" t="s">
        <v>118</v>
      </c>
      <c r="C24" t="s">
        <v>134</v>
      </c>
      <c r="D24" t="s">
        <v>135</v>
      </c>
      <c r="E24" t="s">
        <v>196</v>
      </c>
      <c r="F24" s="1">
        <v>43865</v>
      </c>
    </row>
    <row r="25" spans="1:7" x14ac:dyDescent="0.3">
      <c r="A25">
        <v>21</v>
      </c>
      <c r="B25" t="s">
        <v>118</v>
      </c>
      <c r="C25" t="s">
        <v>134</v>
      </c>
      <c r="D25" t="s">
        <v>135</v>
      </c>
      <c r="E25" t="s">
        <v>197</v>
      </c>
      <c r="F25" s="1">
        <v>43873</v>
      </c>
    </row>
    <row r="26" spans="1:7" x14ac:dyDescent="0.3">
      <c r="A26">
        <v>22</v>
      </c>
      <c r="B26" t="s">
        <v>118</v>
      </c>
      <c r="C26" t="s">
        <v>134</v>
      </c>
      <c r="D26" t="s">
        <v>135</v>
      </c>
      <c r="E26" t="s">
        <v>198</v>
      </c>
      <c r="F26" s="1">
        <v>43888</v>
      </c>
    </row>
    <row r="27" spans="1:7" x14ac:dyDescent="0.3">
      <c r="A27">
        <v>23</v>
      </c>
      <c r="B27" t="s">
        <v>118</v>
      </c>
      <c r="C27" t="s">
        <v>134</v>
      </c>
      <c r="D27" t="s">
        <v>135</v>
      </c>
      <c r="E27" t="s">
        <v>199</v>
      </c>
      <c r="F27" s="1">
        <v>43888</v>
      </c>
    </row>
    <row r="28" spans="1:7" x14ac:dyDescent="0.3">
      <c r="A28">
        <v>24</v>
      </c>
      <c r="B28" t="s">
        <v>118</v>
      </c>
      <c r="C28" t="s">
        <v>134</v>
      </c>
      <c r="D28" t="s">
        <v>135</v>
      </c>
      <c r="E28" t="s">
        <v>200</v>
      </c>
      <c r="F28" s="1">
        <v>43903</v>
      </c>
    </row>
    <row r="29" spans="1:7" x14ac:dyDescent="0.3">
      <c r="A29">
        <v>25</v>
      </c>
      <c r="B29" t="s">
        <v>118</v>
      </c>
      <c r="C29" t="s">
        <v>134</v>
      </c>
      <c r="D29" t="s">
        <v>136</v>
      </c>
      <c r="E29" t="s">
        <v>201</v>
      </c>
      <c r="F29" s="1">
        <v>43887</v>
      </c>
    </row>
    <row r="30" spans="1:7" x14ac:dyDescent="0.3">
      <c r="A30">
        <v>26</v>
      </c>
      <c r="B30" t="s">
        <v>118</v>
      </c>
      <c r="C30" t="s">
        <v>134</v>
      </c>
      <c r="D30" t="s">
        <v>136</v>
      </c>
      <c r="E30" t="s">
        <v>202</v>
      </c>
      <c r="F30" s="1">
        <v>43894</v>
      </c>
    </row>
    <row r="31" spans="1:7" x14ac:dyDescent="0.3">
      <c r="A31">
        <v>27</v>
      </c>
      <c r="B31" t="s">
        <v>118</v>
      </c>
      <c r="C31" t="s">
        <v>134</v>
      </c>
      <c r="D31" t="s">
        <v>137</v>
      </c>
      <c r="E31" t="s">
        <v>203</v>
      </c>
      <c r="F31" s="1">
        <v>43888</v>
      </c>
    </row>
    <row r="32" spans="1:7" x14ac:dyDescent="0.3">
      <c r="A32">
        <v>28</v>
      </c>
      <c r="B32" t="s">
        <v>118</v>
      </c>
      <c r="C32" t="s">
        <v>134</v>
      </c>
      <c r="D32" t="s">
        <v>137</v>
      </c>
      <c r="E32" t="s">
        <v>204</v>
      </c>
      <c r="F32" s="1">
        <v>43899</v>
      </c>
    </row>
    <row r="33" spans="1:7" x14ac:dyDescent="0.3">
      <c r="A33">
        <v>5</v>
      </c>
      <c r="B33" t="s">
        <v>118</v>
      </c>
      <c r="C33" t="s">
        <v>130</v>
      </c>
      <c r="D33" t="s">
        <v>131</v>
      </c>
      <c r="E33" t="s">
        <v>182</v>
      </c>
      <c r="F33" s="1">
        <v>43865</v>
      </c>
    </row>
    <row r="34" spans="1:7" x14ac:dyDescent="0.3">
      <c r="A34">
        <v>6</v>
      </c>
      <c r="B34" t="s">
        <v>118</v>
      </c>
      <c r="C34" t="s">
        <v>130</v>
      </c>
      <c r="D34" t="s">
        <v>131</v>
      </c>
      <c r="E34" t="s">
        <v>183</v>
      </c>
      <c r="F34" s="1">
        <v>43873</v>
      </c>
    </row>
    <row r="35" spans="1:7" x14ac:dyDescent="0.3">
      <c r="A35">
        <v>7</v>
      </c>
      <c r="B35" t="s">
        <v>118</v>
      </c>
      <c r="C35" t="s">
        <v>130</v>
      </c>
      <c r="D35" t="s">
        <v>131</v>
      </c>
      <c r="E35" t="s">
        <v>184</v>
      </c>
      <c r="F35" s="1">
        <v>43873</v>
      </c>
    </row>
    <row r="36" spans="1:7" x14ac:dyDescent="0.3">
      <c r="A36">
        <v>8</v>
      </c>
      <c r="B36" t="s">
        <v>118</v>
      </c>
      <c r="C36" t="s">
        <v>130</v>
      </c>
      <c r="D36" t="s">
        <v>131</v>
      </c>
      <c r="E36" t="s">
        <v>185</v>
      </c>
      <c r="F36" s="1">
        <v>43899</v>
      </c>
    </row>
    <row r="37" spans="1:7" x14ac:dyDescent="0.3">
      <c r="A37">
        <v>9</v>
      </c>
      <c r="B37" t="s">
        <v>118</v>
      </c>
      <c r="C37" t="s">
        <v>130</v>
      </c>
      <c r="D37" t="s">
        <v>131</v>
      </c>
      <c r="E37" t="s">
        <v>186</v>
      </c>
      <c r="F37" s="1">
        <v>43902</v>
      </c>
    </row>
    <row r="38" spans="1:7" x14ac:dyDescent="0.3">
      <c r="A38">
        <v>10</v>
      </c>
      <c r="B38" t="s">
        <v>118</v>
      </c>
      <c r="C38" t="s">
        <v>130</v>
      </c>
      <c r="D38" t="s">
        <v>131</v>
      </c>
      <c r="E38" t="s">
        <v>187</v>
      </c>
      <c r="F38" s="1">
        <v>43902</v>
      </c>
    </row>
    <row r="39" spans="1:7" x14ac:dyDescent="0.3">
      <c r="A39">
        <v>11</v>
      </c>
      <c r="B39" t="s">
        <v>118</v>
      </c>
      <c r="C39" t="s">
        <v>130</v>
      </c>
      <c r="D39" t="s">
        <v>131</v>
      </c>
      <c r="E39" t="s">
        <v>188</v>
      </c>
      <c r="F39" s="1">
        <v>43905</v>
      </c>
    </row>
    <row r="40" spans="1:7" x14ac:dyDescent="0.3">
      <c r="A40">
        <v>12</v>
      </c>
      <c r="B40" t="s">
        <v>118</v>
      </c>
      <c r="C40" t="s">
        <v>130</v>
      </c>
      <c r="D40" t="s">
        <v>131</v>
      </c>
      <c r="E40" t="s">
        <v>189</v>
      </c>
      <c r="F40" s="1">
        <v>43905</v>
      </c>
    </row>
    <row r="41" spans="1:7" x14ac:dyDescent="0.3">
      <c r="A41">
        <v>13</v>
      </c>
      <c r="B41" t="s">
        <v>118</v>
      </c>
      <c r="C41" t="s">
        <v>130</v>
      </c>
      <c r="D41" t="s">
        <v>131</v>
      </c>
      <c r="E41" t="s">
        <v>190</v>
      </c>
      <c r="F41" s="1">
        <v>43905</v>
      </c>
    </row>
    <row r="42" spans="1:7" x14ac:dyDescent="0.3">
      <c r="A42">
        <v>14</v>
      </c>
      <c r="B42" t="s">
        <v>118</v>
      </c>
      <c r="C42" t="s">
        <v>130</v>
      </c>
      <c r="D42" t="s">
        <v>131</v>
      </c>
      <c r="E42" t="s">
        <v>191</v>
      </c>
      <c r="F42" s="1">
        <v>43905</v>
      </c>
    </row>
    <row r="43" spans="1:7" x14ac:dyDescent="0.3">
      <c r="A43">
        <v>15</v>
      </c>
      <c r="B43" t="s">
        <v>118</v>
      </c>
      <c r="C43" t="s">
        <v>130</v>
      </c>
      <c r="D43" t="s">
        <v>131</v>
      </c>
      <c r="E43" t="s">
        <v>192</v>
      </c>
      <c r="F43" s="1">
        <v>43905</v>
      </c>
    </row>
    <row r="44" spans="1:7" x14ac:dyDescent="0.3">
      <c r="A44">
        <v>16</v>
      </c>
      <c r="B44" t="s">
        <v>118</v>
      </c>
      <c r="C44" t="s">
        <v>130</v>
      </c>
      <c r="D44" t="s">
        <v>131</v>
      </c>
      <c r="E44" t="s">
        <v>193</v>
      </c>
      <c r="F44" s="1">
        <v>43906</v>
      </c>
    </row>
    <row r="45" spans="1:7" x14ac:dyDescent="0.3">
      <c r="A45">
        <v>17</v>
      </c>
      <c r="B45" t="s">
        <v>118</v>
      </c>
      <c r="C45" t="s">
        <v>130</v>
      </c>
      <c r="D45" t="s">
        <v>131</v>
      </c>
      <c r="E45" t="s">
        <v>194</v>
      </c>
      <c r="F45" s="1">
        <v>43909</v>
      </c>
    </row>
    <row r="46" spans="1:7" x14ac:dyDescent="0.3">
      <c r="A46">
        <v>18</v>
      </c>
      <c r="B46" t="s">
        <v>118</v>
      </c>
      <c r="C46" t="s">
        <v>130</v>
      </c>
      <c r="D46" t="s">
        <v>132</v>
      </c>
      <c r="E46" t="s">
        <v>194</v>
      </c>
      <c r="F46" s="1">
        <v>43922</v>
      </c>
    </row>
    <row r="47" spans="1:7" x14ac:dyDescent="0.3">
      <c r="A47">
        <v>19</v>
      </c>
      <c r="B47" t="s">
        <v>118</v>
      </c>
      <c r="C47" t="s">
        <v>130</v>
      </c>
      <c r="D47" t="s">
        <v>133</v>
      </c>
      <c r="E47" t="s">
        <v>195</v>
      </c>
      <c r="F47" s="1">
        <v>43934</v>
      </c>
    </row>
    <row r="48" spans="1:7" x14ac:dyDescent="0.3">
      <c r="A48">
        <v>29</v>
      </c>
      <c r="B48" t="s">
        <v>118</v>
      </c>
      <c r="C48" t="s">
        <v>138</v>
      </c>
      <c r="D48" t="s">
        <v>139</v>
      </c>
      <c r="E48" t="s">
        <v>205</v>
      </c>
      <c r="F48" s="1">
        <v>43912</v>
      </c>
      <c r="G48" s="1">
        <v>43926</v>
      </c>
    </row>
    <row r="49" spans="1:7" x14ac:dyDescent="0.3">
      <c r="A49">
        <v>30</v>
      </c>
      <c r="B49" t="s">
        <v>118</v>
      </c>
      <c r="C49" t="s">
        <v>138</v>
      </c>
      <c r="D49" t="s">
        <v>139</v>
      </c>
      <c r="E49" t="s">
        <v>205</v>
      </c>
      <c r="F49" s="1">
        <v>43927</v>
      </c>
      <c r="G49" s="1">
        <v>43940</v>
      </c>
    </row>
    <row r="50" spans="1:7" x14ac:dyDescent="0.3">
      <c r="A50">
        <v>31</v>
      </c>
      <c r="B50" t="s">
        <v>118</v>
      </c>
      <c r="C50" t="s">
        <v>138</v>
      </c>
      <c r="D50" t="s">
        <v>139</v>
      </c>
      <c r="E50" t="s">
        <v>206</v>
      </c>
      <c r="F50" s="1">
        <v>43941</v>
      </c>
      <c r="G50" s="1">
        <v>43956</v>
      </c>
    </row>
    <row r="51" spans="1:7" x14ac:dyDescent="0.3">
      <c r="A51">
        <v>32</v>
      </c>
      <c r="B51" t="s">
        <v>118</v>
      </c>
      <c r="C51" t="s">
        <v>138</v>
      </c>
      <c r="D51" t="s">
        <v>140</v>
      </c>
      <c r="E51" t="s">
        <v>207</v>
      </c>
      <c r="F51" s="1">
        <v>43937</v>
      </c>
    </row>
    <row r="52" spans="1:7" x14ac:dyDescent="0.3">
      <c r="A52">
        <v>48</v>
      </c>
      <c r="B52" t="s">
        <v>118</v>
      </c>
      <c r="C52" t="s">
        <v>145</v>
      </c>
      <c r="D52" t="s">
        <v>146</v>
      </c>
      <c r="E52" t="s">
        <v>223</v>
      </c>
      <c r="F52" s="1">
        <v>43850</v>
      </c>
    </row>
    <row r="53" spans="1:7" x14ac:dyDescent="0.3">
      <c r="A53">
        <v>49</v>
      </c>
      <c r="B53" t="s">
        <v>118</v>
      </c>
      <c r="C53" t="s">
        <v>145</v>
      </c>
      <c r="D53" t="s">
        <v>147</v>
      </c>
      <c r="E53" t="s">
        <v>224</v>
      </c>
      <c r="F53" s="1">
        <v>43898</v>
      </c>
    </row>
    <row r="54" spans="1:7" x14ac:dyDescent="0.3">
      <c r="A54">
        <v>50</v>
      </c>
      <c r="B54" t="s">
        <v>118</v>
      </c>
      <c r="C54" t="s">
        <v>145</v>
      </c>
      <c r="D54" t="s">
        <v>148</v>
      </c>
      <c r="F54" s="1">
        <v>43873</v>
      </c>
    </row>
    <row r="55" spans="1:7" x14ac:dyDescent="0.3">
      <c r="A55">
        <v>51</v>
      </c>
      <c r="B55" t="s">
        <v>118</v>
      </c>
      <c r="C55" t="s">
        <v>145</v>
      </c>
      <c r="D55" t="s">
        <v>149</v>
      </c>
      <c r="F55" s="1">
        <v>43897</v>
      </c>
    </row>
    <row r="56" spans="1:7" x14ac:dyDescent="0.3">
      <c r="A56">
        <v>52</v>
      </c>
      <c r="B56" t="s">
        <v>118</v>
      </c>
      <c r="C56" t="s">
        <v>145</v>
      </c>
      <c r="D56" t="s">
        <v>150</v>
      </c>
      <c r="E56" t="s">
        <v>225</v>
      </c>
      <c r="F56" s="1">
        <v>43948</v>
      </c>
    </row>
    <row r="57" spans="1:7" x14ac:dyDescent="0.3">
      <c r="A57">
        <v>56</v>
      </c>
      <c r="B57" t="s">
        <v>118</v>
      </c>
      <c r="C57" t="s">
        <v>155</v>
      </c>
      <c r="D57" t="s">
        <v>156</v>
      </c>
      <c r="E57" t="s">
        <v>229</v>
      </c>
      <c r="F57" s="1">
        <v>43980</v>
      </c>
      <c r="G57" s="1">
        <v>43993</v>
      </c>
    </row>
    <row r="58" spans="1:7" x14ac:dyDescent="0.3">
      <c r="A58">
        <v>57</v>
      </c>
      <c r="B58" t="s">
        <v>118</v>
      </c>
      <c r="C58" t="s">
        <v>155</v>
      </c>
      <c r="D58" t="s">
        <v>157</v>
      </c>
      <c r="E58" t="s">
        <v>230</v>
      </c>
      <c r="F58" s="1">
        <v>43978</v>
      </c>
    </row>
    <row r="59" spans="1:7" x14ac:dyDescent="0.3">
      <c r="A59">
        <v>58</v>
      </c>
      <c r="B59" t="s">
        <v>118</v>
      </c>
      <c r="C59" t="s">
        <v>155</v>
      </c>
      <c r="D59" t="s">
        <v>157</v>
      </c>
      <c r="E59" t="s">
        <v>231</v>
      </c>
      <c r="F59" s="1">
        <v>43977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30"/>
  <sheetViews>
    <sheetView workbookViewId="0">
      <selection activeCell="M23" sqref="M23"/>
    </sheetView>
  </sheetViews>
  <sheetFormatPr defaultRowHeight="14.4" x14ac:dyDescent="0.3"/>
  <cols>
    <col min="1" max="1" width="18.109375" bestFit="1" customWidth="1"/>
    <col min="2" max="2" width="18.21875" bestFit="1" customWidth="1"/>
    <col min="4" max="4" width="12.5546875" customWidth="1"/>
    <col min="5" max="5" width="22.44140625" bestFit="1" customWidth="1"/>
    <col min="6" max="6" width="7" customWidth="1"/>
    <col min="14" max="14" width="18.109375" bestFit="1" customWidth="1"/>
    <col min="15" max="15" width="18" bestFit="1" customWidth="1"/>
  </cols>
  <sheetData>
    <row r="1" spans="1:6" x14ac:dyDescent="0.3">
      <c r="A1" s="34" t="s">
        <v>267</v>
      </c>
      <c r="B1" s="34" t="s">
        <v>268</v>
      </c>
    </row>
    <row r="2" spans="1:6" x14ac:dyDescent="0.3">
      <c r="A2" s="1">
        <v>43101</v>
      </c>
      <c r="B2" s="28">
        <v>51424058707.425301</v>
      </c>
      <c r="D2" s="32" t="s">
        <v>264</v>
      </c>
      <c r="E2" t="s">
        <v>280</v>
      </c>
      <c r="F2" s="31" t="s">
        <v>281</v>
      </c>
    </row>
    <row r="3" spans="1:6" x14ac:dyDescent="0.3">
      <c r="A3" s="1">
        <v>43132</v>
      </c>
      <c r="B3" s="28">
        <v>49281645796.7733</v>
      </c>
      <c r="D3" s="33" t="s">
        <v>273</v>
      </c>
      <c r="E3" s="63"/>
      <c r="F3" s="42"/>
    </row>
    <row r="4" spans="1:6" x14ac:dyDescent="0.3">
      <c r="A4" s="1">
        <v>43160</v>
      </c>
      <c r="B4" s="28">
        <v>49871018320.102501</v>
      </c>
      <c r="D4" s="40" t="s">
        <v>274</v>
      </c>
      <c r="E4" s="64">
        <v>150576722824.30112</v>
      </c>
      <c r="F4" s="42">
        <v>0.24905172468595985</v>
      </c>
    </row>
    <row r="5" spans="1:6" x14ac:dyDescent="0.3">
      <c r="A5" s="1">
        <v>43191</v>
      </c>
      <c r="B5" s="28">
        <v>48911654346.686813</v>
      </c>
      <c r="D5" s="40" t="s">
        <v>275</v>
      </c>
      <c r="E5" s="64">
        <v>149157023812.41013</v>
      </c>
      <c r="F5" s="42">
        <v>0.24670356302581417</v>
      </c>
    </row>
    <row r="6" spans="1:6" x14ac:dyDescent="0.3">
      <c r="A6" s="1">
        <v>43221</v>
      </c>
      <c r="B6" s="28">
        <v>50319660425.992401</v>
      </c>
      <c r="D6" s="40" t="s">
        <v>276</v>
      </c>
      <c r="E6" s="64">
        <v>155391202756.8476</v>
      </c>
      <c r="F6" s="42">
        <v>0.2570148049561139</v>
      </c>
    </row>
    <row r="7" spans="1:6" x14ac:dyDescent="0.3">
      <c r="A7" s="1">
        <v>43252</v>
      </c>
      <c r="B7" s="28">
        <v>49925709039.730904</v>
      </c>
      <c r="D7" s="40" t="s">
        <v>277</v>
      </c>
      <c r="E7" s="64">
        <v>149475251685.83478</v>
      </c>
      <c r="F7" s="42">
        <v>0.247229907332112</v>
      </c>
    </row>
    <row r="8" spans="1:6" x14ac:dyDescent="0.3">
      <c r="A8" s="1">
        <v>43282</v>
      </c>
      <c r="B8" s="28">
        <v>51558354542.668503</v>
      </c>
      <c r="D8" s="33" t="s">
        <v>278</v>
      </c>
      <c r="E8" s="64"/>
      <c r="F8" s="42"/>
    </row>
    <row r="9" spans="1:6" x14ac:dyDescent="0.3">
      <c r="A9" s="1">
        <v>43313</v>
      </c>
      <c r="B9" s="28">
        <v>52432900426.975403</v>
      </c>
      <c r="D9" s="40" t="s">
        <v>274</v>
      </c>
      <c r="E9" s="64">
        <v>138398126437.8371</v>
      </c>
      <c r="F9" s="42">
        <v>0.25531203521577928</v>
      </c>
    </row>
    <row r="10" spans="1:6" x14ac:dyDescent="0.3">
      <c r="A10" s="1">
        <v>43344</v>
      </c>
      <c r="B10" s="28">
        <v>51399947787.203697</v>
      </c>
      <c r="D10" s="40" t="s">
        <v>275</v>
      </c>
      <c r="E10" s="64">
        <v>136199437754.68768</v>
      </c>
      <c r="F10" s="42">
        <v>0.25125597104100222</v>
      </c>
    </row>
    <row r="11" spans="1:6" x14ac:dyDescent="0.3">
      <c r="A11" s="1">
        <v>43374</v>
      </c>
      <c r="B11" s="28">
        <v>52007808400.266586</v>
      </c>
      <c r="D11" s="40" t="s">
        <v>276</v>
      </c>
      <c r="E11" s="64">
        <v>135488705526.08459</v>
      </c>
      <c r="F11" s="42">
        <v>0.24994483702171619</v>
      </c>
    </row>
    <row r="12" spans="1:6" x14ac:dyDescent="0.3">
      <c r="A12" s="1">
        <v>43405</v>
      </c>
      <c r="B12" s="28">
        <v>49427044021.308296</v>
      </c>
      <c r="D12" s="40" t="s">
        <v>277</v>
      </c>
      <c r="E12" s="64">
        <v>131988162146.1817</v>
      </c>
      <c r="F12" s="42">
        <v>0.24348715672150228</v>
      </c>
    </row>
    <row r="13" spans="1:6" x14ac:dyDescent="0.3">
      <c r="A13" s="1">
        <v>43435</v>
      </c>
      <c r="B13" s="28">
        <v>48040399264.259903</v>
      </c>
      <c r="D13" s="33" t="s">
        <v>279</v>
      </c>
      <c r="E13" s="64"/>
      <c r="F13" s="42"/>
    </row>
    <row r="14" spans="1:6" x14ac:dyDescent="0.3">
      <c r="A14" s="1">
        <v>43466</v>
      </c>
      <c r="B14" s="28">
        <v>48222702037.638687</v>
      </c>
      <c r="D14" s="40" t="s">
        <v>274</v>
      </c>
      <c r="E14" s="64">
        <v>135825237405.82559</v>
      </c>
      <c r="F14" s="42">
        <v>0.65714154490575871</v>
      </c>
    </row>
    <row r="15" spans="1:6" x14ac:dyDescent="0.3">
      <c r="A15" s="1">
        <v>43497</v>
      </c>
      <c r="B15" s="28">
        <v>43743519208.298103</v>
      </c>
      <c r="D15" s="40" t="s">
        <v>275</v>
      </c>
      <c r="E15" s="64">
        <v>70865753992.84549</v>
      </c>
      <c r="F15" s="42">
        <v>0.34285845509424134</v>
      </c>
    </row>
    <row r="16" spans="1:6" x14ac:dyDescent="0.3">
      <c r="A16" s="1">
        <v>43525</v>
      </c>
      <c r="B16" s="28">
        <v>46431905191.900299</v>
      </c>
      <c r="D16" s="33" t="s">
        <v>265</v>
      </c>
      <c r="E16" s="64">
        <v>1353365624342.8557</v>
      </c>
      <c r="F16" s="42"/>
    </row>
    <row r="17" spans="1:2" x14ac:dyDescent="0.3">
      <c r="A17" s="1">
        <v>43556</v>
      </c>
      <c r="B17" s="28">
        <v>47088410153.863197</v>
      </c>
    </row>
    <row r="18" spans="1:2" x14ac:dyDescent="0.3">
      <c r="A18" s="1">
        <v>43586</v>
      </c>
      <c r="B18" s="28">
        <v>45375543952.660004</v>
      </c>
    </row>
    <row r="19" spans="1:2" x14ac:dyDescent="0.3">
      <c r="A19" s="1">
        <v>43617</v>
      </c>
      <c r="B19" s="28">
        <v>43735483648.164497</v>
      </c>
    </row>
    <row r="20" spans="1:2" x14ac:dyDescent="0.3">
      <c r="A20" s="1">
        <v>43647</v>
      </c>
      <c r="B20" s="28">
        <v>45115242598.220703</v>
      </c>
    </row>
    <row r="21" spans="1:2" x14ac:dyDescent="0.3">
      <c r="A21" s="1">
        <v>43678</v>
      </c>
      <c r="B21" s="28">
        <v>45812411651.748001</v>
      </c>
    </row>
    <row r="22" spans="1:2" x14ac:dyDescent="0.3">
      <c r="A22" s="1">
        <v>43709</v>
      </c>
      <c r="B22" s="28">
        <v>44561051276.115898</v>
      </c>
    </row>
    <row r="23" spans="1:2" x14ac:dyDescent="0.3">
      <c r="A23" s="1">
        <v>43739</v>
      </c>
      <c r="B23" s="28">
        <v>44219762290.608498</v>
      </c>
    </row>
    <row r="24" spans="1:2" x14ac:dyDescent="0.3">
      <c r="A24" s="1">
        <v>43770</v>
      </c>
      <c r="B24" s="28">
        <v>42989996530.420601</v>
      </c>
    </row>
    <row r="25" spans="1:2" x14ac:dyDescent="0.3">
      <c r="A25" s="1">
        <v>43800</v>
      </c>
      <c r="B25" s="28">
        <v>44778403325.152603</v>
      </c>
    </row>
    <row r="26" spans="1:2" x14ac:dyDescent="0.3">
      <c r="A26" s="1">
        <v>43831</v>
      </c>
      <c r="B26" s="28">
        <v>45028462682.586998</v>
      </c>
    </row>
    <row r="27" spans="1:2" x14ac:dyDescent="0.3">
      <c r="A27" s="1">
        <v>43862</v>
      </c>
      <c r="B27" s="28">
        <v>45825664203.941399</v>
      </c>
    </row>
    <row r="28" spans="1:2" x14ac:dyDescent="0.3">
      <c r="A28" s="1">
        <v>43891</v>
      </c>
      <c r="B28" s="28">
        <v>44971110519.297203</v>
      </c>
    </row>
    <row r="29" spans="1:2" x14ac:dyDescent="0.3">
      <c r="A29" s="1">
        <v>43922</v>
      </c>
      <c r="B29" s="28">
        <v>35079878477.886299</v>
      </c>
    </row>
    <row r="30" spans="1:2" x14ac:dyDescent="0.3">
      <c r="A30" s="1">
        <v>43952</v>
      </c>
      <c r="B30" s="28">
        <v>35785875514.959198</v>
      </c>
    </row>
  </sheetData>
  <pageMargins left="0.7" right="0.7" top="0.75" bottom="0.75" header="0.3" footer="0.3"/>
  <drawing r:id="rId2"/>
  <tableParts count="1">
    <tablePart r:id="rId3"/>
  </tableParts>
  <extLs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2:D27"/>
  <sheetViews>
    <sheetView workbookViewId="0">
      <selection activeCell="C9" sqref="C9"/>
    </sheetView>
  </sheetViews>
  <sheetFormatPr defaultRowHeight="14.4" x14ac:dyDescent="0.3"/>
  <cols>
    <col min="1" max="1" width="18.44140625" customWidth="1"/>
    <col min="2" max="2" width="17.5546875" customWidth="1"/>
    <col min="3" max="3" width="23.6640625" customWidth="1"/>
    <col min="4" max="4" width="13.88671875" bestFit="1" customWidth="1"/>
  </cols>
  <sheetData>
    <row r="2" spans="1:4" x14ac:dyDescent="0.3">
      <c r="A2" s="32" t="s">
        <v>264</v>
      </c>
      <c r="B2" t="s">
        <v>269</v>
      </c>
      <c r="C2" t="s">
        <v>270</v>
      </c>
      <c r="D2" t="s">
        <v>271</v>
      </c>
    </row>
    <row r="3" spans="1:4" x14ac:dyDescent="0.3">
      <c r="A3" s="33" t="s">
        <v>39</v>
      </c>
      <c r="B3" s="34">
        <v>42</v>
      </c>
      <c r="C3" s="39">
        <v>21.261904761904763</v>
      </c>
      <c r="D3" s="39">
        <v>47.023809523809526</v>
      </c>
    </row>
    <row r="4" spans="1:4" x14ac:dyDescent="0.3">
      <c r="A4" s="33" t="s">
        <v>41</v>
      </c>
      <c r="B4" s="34">
        <v>142</v>
      </c>
      <c r="C4" s="39">
        <v>24.049295774647888</v>
      </c>
      <c r="D4" s="39">
        <v>39.732394366197184</v>
      </c>
    </row>
    <row r="5" spans="1:4" x14ac:dyDescent="0.3">
      <c r="A5" s="33" t="s">
        <v>22</v>
      </c>
      <c r="B5" s="34">
        <v>4</v>
      </c>
      <c r="C5" s="39">
        <v>9</v>
      </c>
      <c r="D5" s="39">
        <v>59.75</v>
      </c>
    </row>
    <row r="6" spans="1:4" x14ac:dyDescent="0.3">
      <c r="A6" s="33" t="s">
        <v>29</v>
      </c>
      <c r="B6" s="34">
        <v>43</v>
      </c>
      <c r="C6" s="39">
        <v>23.744186046511629</v>
      </c>
      <c r="D6" s="39" t="s">
        <v>272</v>
      </c>
    </row>
    <row r="7" spans="1:4" x14ac:dyDescent="0.3">
      <c r="A7" s="33" t="s">
        <v>37</v>
      </c>
      <c r="B7" s="34">
        <v>28</v>
      </c>
      <c r="C7" s="39">
        <v>19.892857142857142</v>
      </c>
      <c r="D7" s="39">
        <v>45.666666666666664</v>
      </c>
    </row>
    <row r="8" spans="1:4" x14ac:dyDescent="0.3">
      <c r="A8" s="33" t="s">
        <v>27</v>
      </c>
      <c r="B8" s="34">
        <v>24</v>
      </c>
      <c r="C8" s="39">
        <v>20.541666666666668</v>
      </c>
      <c r="D8" s="39" t="s">
        <v>272</v>
      </c>
    </row>
    <row r="9" spans="1:4" x14ac:dyDescent="0.3">
      <c r="A9" s="33" t="s">
        <v>32</v>
      </c>
      <c r="B9" s="34">
        <v>61</v>
      </c>
      <c r="C9" s="39">
        <v>16.655737704918032</v>
      </c>
      <c r="D9" s="39">
        <v>43.344262295081968</v>
      </c>
    </row>
    <row r="10" spans="1:4" x14ac:dyDescent="0.3">
      <c r="A10" s="33" t="s">
        <v>47</v>
      </c>
      <c r="B10" s="34">
        <v>839</v>
      </c>
      <c r="C10" s="39">
        <v>26.069129916567341</v>
      </c>
      <c r="D10" s="39">
        <v>46.806358381502889</v>
      </c>
    </row>
    <row r="11" spans="1:4" x14ac:dyDescent="0.3">
      <c r="A11" s="33" t="s">
        <v>53</v>
      </c>
      <c r="B11" s="34">
        <v>50</v>
      </c>
      <c r="C11" s="39">
        <v>23.52</v>
      </c>
      <c r="D11" s="39">
        <v>44.58</v>
      </c>
    </row>
    <row r="12" spans="1:4" x14ac:dyDescent="0.3">
      <c r="A12" s="33" t="s">
        <v>28</v>
      </c>
      <c r="B12" s="34">
        <v>97</v>
      </c>
      <c r="C12" s="39">
        <v>23.412371134020617</v>
      </c>
      <c r="D12" s="39">
        <v>42.762886597938142</v>
      </c>
    </row>
    <row r="13" spans="1:4" x14ac:dyDescent="0.3">
      <c r="A13" s="33" t="s">
        <v>58</v>
      </c>
      <c r="B13" s="34">
        <v>12</v>
      </c>
      <c r="C13" s="39">
        <v>23.333333333333332</v>
      </c>
      <c r="D13" s="39">
        <v>32.4</v>
      </c>
    </row>
    <row r="14" spans="1:4" x14ac:dyDescent="0.3">
      <c r="A14" s="33" t="s">
        <v>44</v>
      </c>
      <c r="B14" s="34">
        <v>4</v>
      </c>
      <c r="C14" s="39">
        <v>13.75</v>
      </c>
      <c r="D14" s="39">
        <v>38</v>
      </c>
    </row>
    <row r="15" spans="1:4" x14ac:dyDescent="0.3">
      <c r="A15" s="33" t="s">
        <v>45</v>
      </c>
      <c r="B15" s="34">
        <v>17</v>
      </c>
      <c r="C15" s="39">
        <v>26.117647058823529</v>
      </c>
      <c r="D15" s="39">
        <v>44.352941176470587</v>
      </c>
    </row>
    <row r="16" spans="1:4" x14ac:dyDescent="0.3">
      <c r="A16" s="33" t="s">
        <v>31</v>
      </c>
      <c r="B16" s="34">
        <v>46</v>
      </c>
      <c r="C16" s="39">
        <v>28.434782608695652</v>
      </c>
      <c r="D16" s="39" t="s">
        <v>272</v>
      </c>
    </row>
    <row r="17" spans="1:4" x14ac:dyDescent="0.3">
      <c r="A17" s="33" t="s">
        <v>3</v>
      </c>
      <c r="B17" s="34">
        <v>54</v>
      </c>
      <c r="C17" s="39">
        <v>15.222222222222221</v>
      </c>
      <c r="D17" s="39">
        <v>42.962962962962962</v>
      </c>
    </row>
    <row r="18" spans="1:4" x14ac:dyDescent="0.3">
      <c r="A18" s="33" t="s">
        <v>30</v>
      </c>
      <c r="B18" s="34">
        <v>45</v>
      </c>
      <c r="C18" s="39">
        <v>21.511111111111113</v>
      </c>
      <c r="D18" s="39">
        <v>38.111111111111114</v>
      </c>
    </row>
    <row r="19" spans="1:4" x14ac:dyDescent="0.3">
      <c r="A19" s="33" t="s">
        <v>265</v>
      </c>
      <c r="B19" s="34">
        <v>1508</v>
      </c>
      <c r="C19" s="37">
        <v>24.28846153846154</v>
      </c>
      <c r="D19" s="37">
        <v>44.831020408163262</v>
      </c>
    </row>
    <row r="21" spans="1:4" x14ac:dyDescent="0.3">
      <c r="A21" s="32" t="s">
        <v>264</v>
      </c>
      <c r="B21" t="s">
        <v>283</v>
      </c>
      <c r="C21" t="s">
        <v>285</v>
      </c>
    </row>
    <row r="22" spans="1:4" x14ac:dyDescent="0.3">
      <c r="A22" s="33" t="s">
        <v>119</v>
      </c>
      <c r="B22" s="37">
        <v>15.875</v>
      </c>
      <c r="C22" s="37">
        <v>16.5</v>
      </c>
    </row>
    <row r="23" spans="1:4" x14ac:dyDescent="0.3">
      <c r="A23" s="33" t="s">
        <v>118</v>
      </c>
      <c r="B23" s="37">
        <v>24.302341137123747</v>
      </c>
      <c r="C23" s="37">
        <v>22</v>
      </c>
    </row>
    <row r="24" spans="1:4" x14ac:dyDescent="0.3">
      <c r="A24" s="33" t="s">
        <v>122</v>
      </c>
      <c r="B24" s="37">
        <v>49</v>
      </c>
      <c r="C24" s="37">
        <v>49</v>
      </c>
    </row>
    <row r="25" spans="1:4" x14ac:dyDescent="0.3">
      <c r="A25" s="33" t="s">
        <v>121</v>
      </c>
      <c r="B25" s="37">
        <v>32</v>
      </c>
      <c r="C25" s="37">
        <v>32</v>
      </c>
    </row>
    <row r="26" spans="1:4" x14ac:dyDescent="0.3">
      <c r="A26" s="33" t="s">
        <v>120</v>
      </c>
      <c r="B26" s="37">
        <v>29</v>
      </c>
      <c r="C26" s="37">
        <v>26</v>
      </c>
    </row>
    <row r="27" spans="1:4" x14ac:dyDescent="0.3">
      <c r="A27" s="33" t="s">
        <v>265</v>
      </c>
      <c r="B27" s="34">
        <v>24.28846153846154</v>
      </c>
      <c r="C27" s="34">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18"/>
  <sheetViews>
    <sheetView workbookViewId="0">
      <selection activeCell="J22" sqref="J22"/>
    </sheetView>
  </sheetViews>
  <sheetFormatPr defaultRowHeight="14.4" x14ac:dyDescent="0.3"/>
  <cols>
    <col min="1" max="1" width="9.6640625" customWidth="1"/>
    <col min="2" max="2" width="18.44140625" bestFit="1" customWidth="1"/>
    <col min="3" max="3" width="12.109375" bestFit="1" customWidth="1"/>
  </cols>
  <sheetData>
    <row r="1" spans="1:3" x14ac:dyDescent="0.3">
      <c r="A1" t="s">
        <v>257</v>
      </c>
      <c r="B1" t="s">
        <v>258</v>
      </c>
      <c r="C1" t="s">
        <v>259</v>
      </c>
    </row>
    <row r="2" spans="1:3" x14ac:dyDescent="0.3">
      <c r="A2" t="s">
        <v>118</v>
      </c>
      <c r="B2" t="s">
        <v>32</v>
      </c>
      <c r="C2" s="28">
        <v>425716</v>
      </c>
    </row>
    <row r="3" spans="1:3" x14ac:dyDescent="0.3">
      <c r="A3" t="s">
        <v>118</v>
      </c>
      <c r="B3" t="s">
        <v>3</v>
      </c>
      <c r="C3" s="28">
        <v>408265</v>
      </c>
    </row>
    <row r="4" spans="1:3" x14ac:dyDescent="0.3">
      <c r="A4" t="s">
        <v>118</v>
      </c>
      <c r="B4" t="s">
        <v>41</v>
      </c>
      <c r="C4" s="28">
        <v>133917</v>
      </c>
    </row>
    <row r="5" spans="1:3" x14ac:dyDescent="0.3">
      <c r="A5" t="s">
        <v>118</v>
      </c>
      <c r="B5" t="s">
        <v>53</v>
      </c>
      <c r="C5" s="28">
        <v>123247</v>
      </c>
    </row>
    <row r="6" spans="1:3" x14ac:dyDescent="0.3">
      <c r="A6" t="s">
        <v>118</v>
      </c>
      <c r="B6" t="s">
        <v>47</v>
      </c>
      <c r="C6" s="28">
        <v>112979</v>
      </c>
    </row>
    <row r="7" spans="1:3" x14ac:dyDescent="0.3">
      <c r="A7" t="s">
        <v>118</v>
      </c>
      <c r="B7" t="s">
        <v>17</v>
      </c>
      <c r="C7" s="28">
        <v>92838</v>
      </c>
    </row>
    <row r="8" spans="1:3" x14ac:dyDescent="0.3">
      <c r="A8" t="s">
        <v>118</v>
      </c>
      <c r="B8" t="s">
        <v>28</v>
      </c>
      <c r="C8" s="28">
        <v>92453</v>
      </c>
    </row>
    <row r="9" spans="1:3" x14ac:dyDescent="0.3">
      <c r="A9" t="s">
        <v>118</v>
      </c>
      <c r="B9" t="s">
        <v>30</v>
      </c>
      <c r="C9" s="28">
        <v>81448</v>
      </c>
    </row>
    <row r="10" spans="1:3" x14ac:dyDescent="0.3">
      <c r="A10" t="s">
        <v>118</v>
      </c>
      <c r="B10" t="s">
        <v>45</v>
      </c>
      <c r="C10" s="28">
        <v>77987</v>
      </c>
    </row>
    <row r="11" spans="1:3" x14ac:dyDescent="0.3">
      <c r="A11" t="s">
        <v>118</v>
      </c>
      <c r="B11" t="s">
        <v>39</v>
      </c>
      <c r="C11" s="28">
        <v>64166</v>
      </c>
    </row>
    <row r="12" spans="1:3" x14ac:dyDescent="0.3">
      <c r="A12" t="s">
        <v>118</v>
      </c>
      <c r="B12" t="s">
        <v>22</v>
      </c>
      <c r="C12" s="28">
        <v>56793</v>
      </c>
    </row>
    <row r="13" spans="1:3" x14ac:dyDescent="0.3">
      <c r="A13" t="s">
        <v>118</v>
      </c>
      <c r="B13" t="s">
        <v>44</v>
      </c>
      <c r="C13" s="28">
        <v>53600</v>
      </c>
    </row>
    <row r="14" spans="1:3" x14ac:dyDescent="0.3">
      <c r="A14" t="s">
        <v>118</v>
      </c>
      <c r="B14" t="s">
        <v>37</v>
      </c>
      <c r="C14" s="28">
        <v>47688</v>
      </c>
    </row>
    <row r="15" spans="1:3" x14ac:dyDescent="0.3">
      <c r="A15" t="s">
        <v>118</v>
      </c>
      <c r="B15" t="s">
        <v>29</v>
      </c>
      <c r="C15" s="28">
        <v>41071</v>
      </c>
    </row>
    <row r="16" spans="1:3" x14ac:dyDescent="0.3">
      <c r="A16" t="s">
        <v>118</v>
      </c>
      <c r="B16" t="s">
        <v>27</v>
      </c>
      <c r="C16" s="28">
        <v>38496</v>
      </c>
    </row>
    <row r="17" spans="1:3" x14ac:dyDescent="0.3">
      <c r="A17" t="s">
        <v>118</v>
      </c>
      <c r="B17" t="s">
        <v>58</v>
      </c>
      <c r="C17" s="28">
        <v>19335</v>
      </c>
    </row>
    <row r="18" spans="1:3" x14ac:dyDescent="0.3">
      <c r="A18" t="s">
        <v>118</v>
      </c>
      <c r="B18" t="s">
        <v>31</v>
      </c>
      <c r="C18" s="28">
        <v>12764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2:B11"/>
  <sheetViews>
    <sheetView workbookViewId="0">
      <selection activeCell="D16" sqref="D16"/>
    </sheetView>
  </sheetViews>
  <sheetFormatPr defaultRowHeight="14.4" x14ac:dyDescent="0.3"/>
  <cols>
    <col min="1" max="1" width="13.77734375" bestFit="1" customWidth="1"/>
    <col min="2" max="2" width="16.44140625" bestFit="1" customWidth="1"/>
  </cols>
  <sheetData>
    <row r="2" spans="1:2" x14ac:dyDescent="0.3">
      <c r="A2" s="32" t="s">
        <v>264</v>
      </c>
      <c r="B2" t="s">
        <v>266</v>
      </c>
    </row>
    <row r="3" spans="1:2" x14ac:dyDescent="0.3">
      <c r="A3" s="33" t="s">
        <v>151</v>
      </c>
      <c r="B3" s="34">
        <v>3</v>
      </c>
    </row>
    <row r="4" spans="1:2" x14ac:dyDescent="0.3">
      <c r="A4" s="33" t="s">
        <v>128</v>
      </c>
      <c r="B4" s="34">
        <v>4</v>
      </c>
    </row>
    <row r="5" spans="1:2" x14ac:dyDescent="0.3">
      <c r="A5" s="33" t="s">
        <v>141</v>
      </c>
      <c r="B5" s="34">
        <v>15</v>
      </c>
    </row>
    <row r="6" spans="1:2" x14ac:dyDescent="0.3">
      <c r="A6" s="33" t="s">
        <v>134</v>
      </c>
      <c r="B6" s="34">
        <v>9</v>
      </c>
    </row>
    <row r="7" spans="1:2" x14ac:dyDescent="0.3">
      <c r="A7" s="33" t="s">
        <v>130</v>
      </c>
      <c r="B7" s="34">
        <v>15</v>
      </c>
    </row>
    <row r="8" spans="1:2" x14ac:dyDescent="0.3">
      <c r="A8" s="33" t="s">
        <v>138</v>
      </c>
      <c r="B8" s="34">
        <v>4</v>
      </c>
    </row>
    <row r="9" spans="1:2" x14ac:dyDescent="0.3">
      <c r="A9" s="33" t="s">
        <v>145</v>
      </c>
      <c r="B9" s="34">
        <v>5</v>
      </c>
    </row>
    <row r="10" spans="1:2" x14ac:dyDescent="0.3">
      <c r="A10" s="33" t="s">
        <v>155</v>
      </c>
      <c r="B10" s="34">
        <v>3</v>
      </c>
    </row>
    <row r="11" spans="1:2" x14ac:dyDescent="0.3">
      <c r="A11" s="33" t="s">
        <v>265</v>
      </c>
      <c r="B11" s="34">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2:B27"/>
  <sheetViews>
    <sheetView workbookViewId="0">
      <selection activeCell="B7" sqref="B7"/>
    </sheetView>
  </sheetViews>
  <sheetFormatPr defaultRowHeight="14.4" x14ac:dyDescent="0.3"/>
  <cols>
    <col min="1" max="1" width="12.5546875" customWidth="1"/>
    <col min="2" max="2" width="24.109375" bestFit="1" customWidth="1"/>
  </cols>
  <sheetData>
    <row r="2" spans="1:2" x14ac:dyDescent="0.3">
      <c r="A2" s="32" t="s">
        <v>264</v>
      </c>
      <c r="B2" t="s">
        <v>269</v>
      </c>
    </row>
    <row r="3" spans="1:2" x14ac:dyDescent="0.3">
      <c r="A3" s="33" t="s">
        <v>116</v>
      </c>
      <c r="B3" s="34">
        <v>877</v>
      </c>
    </row>
    <row r="4" spans="1:2" x14ac:dyDescent="0.3">
      <c r="A4" s="33" t="s">
        <v>115</v>
      </c>
      <c r="B4" s="34">
        <v>631</v>
      </c>
    </row>
    <row r="5" spans="1:2" x14ac:dyDescent="0.3">
      <c r="A5" s="33" t="s">
        <v>265</v>
      </c>
      <c r="B5" s="34">
        <v>1508</v>
      </c>
    </row>
    <row r="9" spans="1:2" x14ac:dyDescent="0.3">
      <c r="A9" s="65" t="s">
        <v>264</v>
      </c>
      <c r="B9" s="41" t="s">
        <v>287</v>
      </c>
    </row>
    <row r="10" spans="1:2" x14ac:dyDescent="0.3">
      <c r="A10" s="66" t="s">
        <v>17</v>
      </c>
      <c r="B10" s="64">
        <v>928380</v>
      </c>
    </row>
    <row r="11" spans="1:2" x14ac:dyDescent="0.3">
      <c r="A11" s="66" t="s">
        <v>39</v>
      </c>
      <c r="B11" s="64">
        <v>320830</v>
      </c>
    </row>
    <row r="12" spans="1:2" x14ac:dyDescent="0.3">
      <c r="A12" s="66" t="s">
        <v>41</v>
      </c>
      <c r="B12" s="64">
        <v>669585</v>
      </c>
    </row>
    <row r="13" spans="1:2" x14ac:dyDescent="0.3">
      <c r="A13" s="66" t="s">
        <v>22</v>
      </c>
      <c r="B13" s="64">
        <v>567930</v>
      </c>
    </row>
    <row r="14" spans="1:2" x14ac:dyDescent="0.3">
      <c r="A14" s="66" t="s">
        <v>29</v>
      </c>
      <c r="B14" s="64">
        <v>246426</v>
      </c>
    </row>
    <row r="15" spans="1:2" x14ac:dyDescent="0.3">
      <c r="A15" s="66" t="s">
        <v>37</v>
      </c>
      <c r="B15" s="64">
        <v>238440</v>
      </c>
    </row>
    <row r="16" spans="1:2" x14ac:dyDescent="0.3">
      <c r="A16" s="66" t="s">
        <v>27</v>
      </c>
      <c r="B16" s="64">
        <v>115488</v>
      </c>
    </row>
    <row r="17" spans="1:2" x14ac:dyDescent="0.3">
      <c r="A17" s="66" t="s">
        <v>32</v>
      </c>
      <c r="B17" s="64">
        <v>5108592</v>
      </c>
    </row>
    <row r="18" spans="1:2" x14ac:dyDescent="0.3">
      <c r="A18" s="66" t="s">
        <v>47</v>
      </c>
      <c r="B18" s="64">
        <v>1355748</v>
      </c>
    </row>
    <row r="19" spans="1:2" x14ac:dyDescent="0.3">
      <c r="A19" s="66" t="s">
        <v>53</v>
      </c>
      <c r="B19" s="64">
        <v>1232470</v>
      </c>
    </row>
    <row r="20" spans="1:2" x14ac:dyDescent="0.3">
      <c r="A20" s="66" t="s">
        <v>28</v>
      </c>
      <c r="B20" s="64">
        <v>647171</v>
      </c>
    </row>
    <row r="21" spans="1:2" x14ac:dyDescent="0.3">
      <c r="A21" s="66" t="s">
        <v>58</v>
      </c>
      <c r="B21" s="64">
        <v>58005</v>
      </c>
    </row>
    <row r="22" spans="1:2" x14ac:dyDescent="0.3">
      <c r="A22" s="66" t="s">
        <v>44</v>
      </c>
      <c r="B22" s="64">
        <v>160800</v>
      </c>
    </row>
    <row r="23" spans="1:2" x14ac:dyDescent="0.3">
      <c r="A23" s="66" t="s">
        <v>45</v>
      </c>
      <c r="B23" s="64">
        <v>389935</v>
      </c>
    </row>
    <row r="24" spans="1:2" x14ac:dyDescent="0.3">
      <c r="A24" s="66" t="s">
        <v>31</v>
      </c>
      <c r="B24" s="64">
        <v>76584</v>
      </c>
    </row>
    <row r="25" spans="1:2" x14ac:dyDescent="0.3">
      <c r="A25" s="66" t="s">
        <v>3</v>
      </c>
      <c r="B25" s="64">
        <v>7757035</v>
      </c>
    </row>
    <row r="26" spans="1:2" x14ac:dyDescent="0.3">
      <c r="A26" s="66" t="s">
        <v>30</v>
      </c>
      <c r="B26" s="64">
        <v>325792</v>
      </c>
    </row>
    <row r="27" spans="1:2" x14ac:dyDescent="0.3">
      <c r="A27" s="66" t="s">
        <v>265</v>
      </c>
      <c r="B27" s="64">
        <v>20199211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E334A157-FDCB-447D-B370-5316CFA58C2A}">
  <ds:schemaRefs/>
</ds:datastoreItem>
</file>

<file path=customXml/itemProps2.xml><?xml version="1.0" encoding="utf-8"?>
<ds:datastoreItem xmlns:ds="http://schemas.openxmlformats.org/officeDocument/2006/customXml" ds:itemID="{81FBFEE8-A073-487E-9FF3-8F6E0E622A85}">
  <ds:schemaRefs/>
</ds:datastoreItem>
</file>

<file path=customXml/itemProps3.xml><?xml version="1.0" encoding="utf-8"?>
<ds:datastoreItem xmlns:ds="http://schemas.openxmlformats.org/officeDocument/2006/customXml" ds:itemID="{8AC4A73D-CC71-4374-B0E6-442441590F75}">
  <ds:schemaRefs/>
</ds:datastoreItem>
</file>

<file path=customXml/itemProps4.xml><?xml version="1.0" encoding="utf-8"?>
<ds:datastoreItem xmlns:ds="http://schemas.openxmlformats.org/officeDocument/2006/customXml" ds:itemID="{903E44AE-EECE-48C2-891B-66456FCB3F06}">
  <ds:schemaRefs/>
</ds:datastoreItem>
</file>

<file path=customXml/itemProps5.xml><?xml version="1.0" encoding="utf-8"?>
<ds:datastoreItem xmlns:ds="http://schemas.openxmlformats.org/officeDocument/2006/customXml" ds:itemID="{3C65F294-B935-4469-85D1-2C25A0B21547}">
  <ds:schemaRefs/>
</ds:datastoreItem>
</file>

<file path=customXml/itemProps6.xml><?xml version="1.0" encoding="utf-8"?>
<ds:datastoreItem xmlns:ds="http://schemas.openxmlformats.org/officeDocument/2006/customXml" ds:itemID="{C16BE834-FF7E-4D55-B093-FECAF47B07A7}">
  <ds:schemaRefs/>
</ds:datastoreItem>
</file>

<file path=customXml/itemProps7.xml><?xml version="1.0" encoding="utf-8"?>
<ds:datastoreItem xmlns:ds="http://schemas.openxmlformats.org/officeDocument/2006/customXml" ds:itemID="{F2CF4FCC-BF51-4943-8DF9-2BAAF0684905}">
  <ds:schemaRefs/>
</ds:datastoreItem>
</file>

<file path=customXml/itemProps8.xml><?xml version="1.0" encoding="utf-8"?>
<ds:datastoreItem xmlns:ds="http://schemas.openxmlformats.org/officeDocument/2006/customXml" ds:itemID="{DD8062C1-286F-45BB-9785-06DA5F89A718}">
  <ds:schemaRefs/>
</ds:datastoreItem>
</file>

<file path=customXml/itemProps9.xml><?xml version="1.0" encoding="utf-8"?>
<ds:datastoreItem xmlns:ds="http://schemas.openxmlformats.org/officeDocument/2006/customXml" ds:itemID="{C9BD7C2F-8905-432C-895F-7D06C7FE84FC}">
  <ds:schemaRefs/>
</ds:datastoreItem>
</file>

<file path=customXml/itemProps10.xml><?xml version="1.0" encoding="utf-8"?>
<ds:datastoreItem xmlns:ds="http://schemas.openxmlformats.org/officeDocument/2006/customXml" ds:itemID="{E6DDFEDE-8A22-4561-B652-CFD77CD51867}">
  <ds:schemaRefs>
    <ds:schemaRef ds:uri="http://schemas.microsoft.com/DataMashup"/>
  </ds:schemaRefs>
</ds:datastoreItem>
</file>

<file path=customXml/itemProps11.xml><?xml version="1.0" encoding="utf-8"?>
<ds:datastoreItem xmlns:ds="http://schemas.openxmlformats.org/officeDocument/2006/customXml" ds:itemID="{B0B220CF-C6B3-45EF-AE51-B0AF9A4B04B8}">
  <ds:schemaRefs/>
</ds:datastoreItem>
</file>

<file path=customXml/itemProps12.xml><?xml version="1.0" encoding="utf-8"?>
<ds:datastoreItem xmlns:ds="http://schemas.openxmlformats.org/officeDocument/2006/customXml" ds:itemID="{F3AEBA05-F555-4F18-A791-E1B786C99F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HW Description_Part 1</vt:lpstr>
      <vt:lpstr>HW Description_Part 2</vt:lpstr>
      <vt:lpstr>Dashboard</vt:lpstr>
      <vt:lpstr>Patient_Info</vt:lpstr>
      <vt:lpstr>Cases</vt:lpstr>
      <vt:lpstr>Policy</vt:lpstr>
      <vt:lpstr>Korea_Export</vt:lpstr>
      <vt:lpstr>Patients_by_province</vt:lpstr>
      <vt:lpstr>ByProvinceGDP</vt:lpstr>
      <vt:lpstr>Pivot_Policies</vt:lpstr>
      <vt:lpstr>Additional_Calculations</vt:lpstr>
      <vt:lpstr>Pivot_Countries</vt:lpstr>
      <vt:lpstr>province</vt:lpstr>
      <vt:lpstr>Recovery_Days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2020-07-15T15:37:23Z</dcterms:modified>
</cp:coreProperties>
</file>