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ataClass\ExcelChallenge\ExcelChallenge\"/>
    </mc:Choice>
  </mc:AlternateContent>
  <xr:revisionPtr revIDLastSave="0" documentId="8_{89EFEA0B-B587-4D22-8A96-A9BC541D1211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Crowdfunding" sheetId="1" r:id="rId1"/>
    <sheet name="Sheet1" sheetId="2" r:id="rId2"/>
    <sheet name="Sheet2" sheetId="3" r:id="rId3"/>
    <sheet name="Sheet3" sheetId="4" r:id="rId4"/>
    <sheet name="Goal Analysis" sheetId="5" r:id="rId5"/>
    <sheet name="Statistical Analysis" sheetId="6" r:id="rId6"/>
  </sheets>
  <definedNames>
    <definedName name="_xlnm._FilterDatabase" localSheetId="0" hidden="1">Crowdfunding!$A$1:$T$1001</definedName>
    <definedName name="_xlnm._FilterDatabase" localSheetId="5" hidden="1">'Statistical Analysis'!$D$1:$E$365</definedName>
    <definedName name="Failed">'Statistical Analysis'!$E$2:$E$365</definedName>
    <definedName name="Successful">'Statistical Analysis'!$B$2:$B$566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6" l="1"/>
  <c r="K7" i="6"/>
  <c r="K6" i="6"/>
  <c r="H6" i="6"/>
  <c r="H5" i="6"/>
  <c r="H4" i="6"/>
  <c r="H3" i="6"/>
  <c r="H2" i="6"/>
  <c r="K5" i="6"/>
  <c r="K4" i="6"/>
  <c r="K3" i="6"/>
  <c r="K2" i="6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B8" i="5"/>
  <c r="B7" i="5"/>
  <c r="B6" i="5"/>
  <c r="B5" i="5"/>
  <c r="B4" i="5"/>
  <c r="B3" i="5"/>
  <c r="B2" i="5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E12" i="5" l="1"/>
  <c r="G12" i="5" s="1"/>
  <c r="E7" i="5"/>
  <c r="F7" i="5" s="1"/>
  <c r="E13" i="5"/>
  <c r="G13" i="5" s="1"/>
  <c r="E6" i="5"/>
  <c r="F6" i="5" s="1"/>
  <c r="E5" i="5"/>
  <c r="F5" i="5" s="1"/>
  <c r="E8" i="5"/>
  <c r="F8" i="5" s="1"/>
  <c r="H5" i="5"/>
  <c r="E11" i="5"/>
  <c r="G11" i="5" s="1"/>
  <c r="G8" i="5"/>
  <c r="E2" i="5"/>
  <c r="G2" i="5" s="1"/>
  <c r="E10" i="5"/>
  <c r="H10" i="5" s="1"/>
  <c r="E4" i="5"/>
  <c r="G4" i="5" s="1"/>
  <c r="H7" i="5"/>
  <c r="E9" i="5"/>
  <c r="H9" i="5" s="1"/>
  <c r="E3" i="5"/>
  <c r="G3" i="5" s="1"/>
  <c r="G7" i="5" l="1"/>
  <c r="F13" i="5"/>
  <c r="G6" i="5"/>
  <c r="F12" i="5"/>
  <c r="H12" i="5"/>
  <c r="H6" i="5"/>
  <c r="H3" i="5"/>
  <c r="G9" i="5"/>
  <c r="H13" i="5"/>
  <c r="H8" i="5"/>
  <c r="H2" i="5"/>
  <c r="H4" i="5"/>
  <c r="G5" i="5"/>
  <c r="F11" i="5"/>
  <c r="F2" i="5"/>
  <c r="H11" i="5"/>
  <c r="G10" i="5"/>
  <c r="F10" i="5"/>
  <c r="F9" i="5"/>
  <c r="F4" i="5"/>
  <c r="F3" i="5"/>
</calcChain>
</file>

<file path=xl/sharedStrings.xml><?xml version="1.0" encoding="utf-8"?>
<sst xmlns="http://schemas.openxmlformats.org/spreadsheetml/2006/main" count="9072" uniqueCount="2119">
  <si>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</si>
  <si>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</si>
  <si>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</si>
  <si>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</si>
  <si>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</si>
  <si>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</si>
  <si>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</si>
  <si>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</si>
  <si>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</si>
  <si>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</si>
  <si>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</si>
  <si>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</si>
  <si>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</si>
  <si>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</si>
  <si>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</si>
  <si>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</si>
  <si>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</si>
  <si>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</si>
  <si>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</si>
  <si>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</si>
  <si>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</si>
  <si>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</si>
  <si>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</si>
  <si>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</si>
  <si>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</si>
  <si>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</si>
  <si>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</si>
  <si>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</si>
  <si>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</si>
  <si>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</si>
  <si>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</si>
  <si>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</si>
  <si>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</si>
  <si>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</si>
  <si>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</si>
  <si>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</si>
  <si>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</si>
  <si>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</si>
  <si>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</si>
  <si>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</si>
  <si>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</si>
  <si>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</si>
  <si>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</si>
  <si>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</si>
  <si>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</si>
  <si>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</si>
  <si>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</si>
  <si>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</si>
  <si>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</si>
  <si>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</si>
  <si>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</si>
  <si>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</si>
  <si>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</si>
  <si>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</si>
  <si>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</si>
  <si>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</si>
  <si>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</si>
  <si>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</si>
  <si>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</si>
  <si>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</si>
  <si>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</si>
  <si>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</si>
  <si>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</si>
  <si>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</si>
  <si>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</si>
  <si>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</si>
  <si>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</si>
  <si>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</si>
  <si>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</si>
  <si>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</si>
  <si>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</si>
  <si>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</si>
  <si>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</si>
  <si>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</si>
  <si>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</si>
  <si>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</si>
  <si>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</si>
  <si>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</si>
  <si>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</si>
  <si>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</si>
  <si>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</si>
  <si>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</si>
  <si>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</si>
  <si>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</si>
  <si>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</si>
  <si>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</si>
  <si>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</si>
  <si>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</si>
  <si>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</si>
  <si>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</si>
  <si>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</si>
  <si>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</si>
  <si>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</si>
  <si>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</si>
  <si>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</si>
  <si>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</si>
  <si>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</si>
  <si>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</si>
  <si>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</si>
  <si>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</si>
  <si>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</si>
  <si>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</si>
  <si>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</si>
  <si>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</si>
  <si>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</si>
  <si>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</si>
  <si>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</si>
  <si>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</si>
  <si>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</si>
  <si>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</si>
  <si>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</si>
  <si>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</si>
  <si>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</si>
  <si>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</si>
  <si>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</si>
  <si>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</si>
  <si>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</si>
  <si>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</si>
  <si>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</si>
  <si>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</si>
  <si>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</si>
  <si>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</si>
  <si>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</si>
  <si>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</si>
  <si>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</si>
  <si>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</si>
  <si>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</si>
  <si>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</si>
  <si>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</si>
  <si>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</si>
  <si>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</si>
  <si>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</si>
  <si>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</si>
  <si>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</si>
  <si>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</si>
  <si>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</si>
  <si>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</si>
  <si>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</si>
  <si>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</si>
  <si>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</si>
  <si>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</si>
  <si>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</si>
  <si>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</si>
  <si>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</si>
  <si>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</si>
  <si>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</si>
  <si>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</si>
  <si>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</si>
  <si>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</si>
  <si>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</si>
  <si>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</si>
  <si>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</si>
  <si>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</si>
  <si>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</si>
  <si>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</si>
  <si>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</si>
  <si>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</si>
  <si>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</si>
  <si>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</si>
  <si>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</si>
  <si>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</si>
  <si>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</si>
  <si>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</si>
  <si>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</si>
  <si>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</si>
  <si>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</si>
  <si>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</si>
  <si>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</si>
  <si>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</si>
  <si>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</si>
  <si>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</si>
  <si>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</si>
  <si>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</si>
  <si>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</si>
  <si>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</si>
  <si>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</si>
  <si>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</si>
  <si>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</si>
  <si>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</si>
  <si>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</si>
  <si>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</si>
  <si>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</si>
  <si>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</si>
  <si>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</si>
  <si>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</si>
  <si>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</si>
  <si>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</si>
  <si>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</si>
  <si>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</si>
  <si>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</si>
  <si>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</si>
  <si>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</si>
  <si>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</si>
  <si>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</si>
  <si>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</si>
  <si>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</si>
  <si>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</si>
  <si>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</si>
  <si>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</si>
  <si>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</si>
  <si>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</si>
  <si>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</si>
  <si>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</si>
  <si>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</si>
  <si>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</si>
  <si>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</si>
  <si>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</si>
  <si>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</si>
  <si>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</si>
  <si>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</si>
  <si>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</si>
  <si>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</si>
  <si>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</si>
  <si>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</si>
  <si>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</si>
  <si>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</si>
  <si>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</si>
  <si>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</si>
  <si>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</si>
  <si>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</si>
  <si>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</si>
  <si>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</si>
  <si>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</si>
  <si>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</si>
  <si>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</si>
  <si>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</si>
  <si>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</si>
  <si>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</si>
  <si>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</si>
  <si>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</si>
  <si>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</si>
  <si>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</si>
  <si>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</si>
  <si>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</si>
  <si>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</si>
  <si>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</si>
  <si>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</si>
  <si>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</si>
  <si>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</si>
  <si>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</si>
  <si>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</si>
  <si>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</si>
  <si>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</si>
  <si>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</si>
  <si>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</si>
  <si>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</si>
  <si>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</si>
  <si>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</si>
  <si>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</si>
  <si>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</si>
  <si>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</si>
  <si>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</si>
  <si>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</si>
  <si>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</si>
  <si>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</si>
  <si>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</si>
  <si>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</si>
  <si>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</si>
  <si>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</si>
  <si>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</si>
  <si>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</si>
  <si>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</si>
  <si>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</si>
  <si>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</si>
  <si>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</si>
  <si>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</si>
  <si>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</si>
  <si>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</si>
  <si>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</si>
  <si>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</si>
  <si>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</si>
  <si>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</si>
  <si>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</si>
  <si>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</si>
  <si>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</si>
  <si>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</si>
  <si>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</si>
  <si>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</si>
  <si>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</si>
  <si>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</si>
  <si>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</si>
  <si>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</si>
  <si>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</si>
  <si>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</si>
  <si>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</si>
  <si>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</si>
  <si>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</si>
  <si>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</si>
  <si>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</si>
  <si>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</si>
  <si>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</si>
  <si>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</si>
  <si>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</si>
  <si>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</si>
  <si>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</si>
  <si>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</si>
  <si>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</si>
  <si>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</si>
  <si>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</si>
  <si>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</si>
  <si>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</si>
  <si>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</si>
  <si>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</si>
  <si>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</si>
  <si>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</si>
  <si>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</si>
  <si>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</si>
  <si>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</si>
  <si>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</si>
  <si>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</si>
  <si>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</si>
  <si>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</si>
  <si>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</si>
  <si>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</si>
  <si>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</si>
  <si>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</si>
  <si>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</si>
  <si>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</si>
  <si>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</si>
  <si>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</si>
  <si>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</si>
  <si>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</si>
  <si>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</si>
  <si>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</si>
  <si>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</si>
  <si>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</si>
  <si>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</si>
  <si>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</si>
  <si>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</si>
  <si>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</si>
  <si>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</si>
  <si>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</si>
  <si>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</si>
  <si>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</si>
  <si>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</si>
  <si>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</si>
  <si>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</si>
  <si>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</si>
  <si>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</si>
  <si>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</si>
  <si>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</si>
  <si>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</si>
  <si>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</si>
  <si>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</si>
  <si>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</si>
  <si>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</si>
  <si>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</si>
  <si>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</si>
  <si>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</si>
  <si>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</si>
  <si>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</si>
  <si>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</si>
  <si>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</si>
  <si>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</si>
  <si>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</si>
  <si>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</si>
  <si>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</si>
  <si>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</si>
  <si>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</si>
  <si>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</si>
  <si>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</si>
  <si>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</si>
  <si>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</si>
  <si>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</si>
  <si>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</si>
  <si>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</si>
  <si>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</si>
  <si>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</si>
  <si>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</si>
  <si>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</si>
  <si>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</si>
  <si>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</si>
  <si>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</si>
  <si>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</si>
  <si>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</si>
  <si>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</si>
  <si>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</si>
  <si>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</si>
  <si>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</si>
  <si>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</si>
  <si>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</si>
  <si>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</si>
  <si>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</si>
  <si>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</si>
  <si>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</si>
  <si>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</si>
  <si>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</si>
  <si>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</si>
  <si>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</si>
  <si>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</si>
  <si>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</si>
  <si>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</si>
  <si>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</si>
  <si>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</si>
  <si>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</si>
  <si>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</si>
  <si>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</si>
  <si>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</si>
  <si>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</si>
  <si>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</si>
  <si>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</si>
  <si>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</si>
  <si>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</si>
  <si>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</si>
  <si>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</si>
  <si>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</si>
  <si>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</si>
  <si>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</si>
  <si>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</si>
  <si>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</si>
  <si>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</si>
  <si>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</si>
  <si>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</si>
  <si>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</si>
  <si>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</si>
  <si>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</si>
  <si>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</si>
  <si>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</si>
  <si>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</si>
  <si>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</si>
  <si>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</si>
  <si>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</si>
  <si>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</si>
  <si>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</si>
  <si>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</si>
  <si>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</si>
  <si>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</si>
  <si>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</si>
  <si>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</si>
  <si>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</si>
  <si>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</si>
  <si>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</si>
  <si>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</si>
  <si>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</si>
  <si>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</si>
  <si>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</si>
  <si>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</si>
  <si>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</si>
  <si>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</si>
  <si>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</si>
  <si>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</si>
  <si>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</si>
  <si>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</si>
  <si>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</si>
  <si>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</si>
  <si>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</si>
  <si>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</si>
  <si>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</si>
  <si>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</si>
  <si>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</si>
  <si>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</si>
  <si>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</si>
  <si>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</si>
  <si>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</si>
  <si>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</si>
  <si>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</si>
  <si>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</si>
  <si>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</si>
  <si>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</si>
  <si>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</si>
  <si>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</si>
  <si>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</si>
  <si>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</si>
  <si>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</si>
  <si>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</si>
  <si>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</si>
  <si>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</si>
  <si>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</si>
  <si>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</si>
  <si>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</si>
  <si>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</si>
  <si>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</si>
  <si>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</si>
  <si>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</si>
  <si>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</si>
  <si>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</si>
  <si>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</si>
  <si>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</si>
  <si>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</si>
  <si>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</si>
  <si>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</si>
  <si>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</si>
  <si>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</si>
  <si>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</si>
  <si>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</si>
  <si>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</si>
  <si>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</si>
  <si>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</si>
  <si>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</si>
  <si>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</si>
  <si>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</si>
  <si>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</si>
  <si>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</si>
  <si>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</si>
  <si>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</si>
  <si>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</si>
  <si>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</si>
  <si>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</si>
  <si>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</si>
  <si>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</si>
  <si>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</si>
  <si>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</si>
  <si>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</si>
  <si>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</si>
  <si>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</si>
  <si>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</si>
  <si>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</si>
  <si>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</si>
  <si>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</si>
  <si>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</si>
  <si>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</si>
  <si>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</si>
  <si>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</si>
  <si>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</si>
  <si>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</si>
  <si>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</si>
  <si>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</si>
  <si>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</si>
  <si>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</si>
  <si>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</si>
  <si>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</si>
  <si>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</si>
  <si>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</si>
  <si>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</si>
  <si>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</si>
  <si>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</si>
  <si>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</si>
  <si>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</si>
  <si>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</si>
  <si>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</si>
  <si>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</si>
  <si>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</si>
  <si>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</si>
  <si>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</si>
  <si>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</si>
  <si>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</si>
  <si>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</si>
  <si>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</si>
  <si>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</si>
  <si>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</si>
  <si>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</si>
  <si>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</si>
  <si>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</si>
  <si>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</si>
  <si>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</si>
  <si>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</si>
  <si>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</si>
  <si>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</si>
  <si>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</si>
  <si>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</si>
  <si>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</si>
  <si>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</si>
  <si>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</si>
  <si>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</si>
  <si>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</si>
  <si>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</si>
  <si>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</si>
  <si>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</si>
  <si>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</si>
  <si>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</si>
  <si>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</si>
  <si>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</si>
  <si>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</si>
  <si>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</si>
  <si>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</si>
  <si>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</si>
  <si>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</si>
  <si>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</si>
  <si>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</si>
  <si>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</si>
  <si>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</si>
  <si>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</si>
  <si>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</si>
  <si>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</si>
  <si>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</si>
  <si>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</si>
  <si>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</si>
  <si>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</si>
  <si>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</si>
  <si>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</si>
  <si>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</si>
  <si>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</si>
  <si>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</si>
  <si>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</si>
  <si>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</si>
  <si>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</si>
  <si>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</si>
  <si>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</si>
  <si>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</si>
  <si>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</si>
  <si>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</si>
  <si>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</si>
  <si>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</si>
  <si>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</si>
  <si>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</si>
  <si>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</si>
  <si>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</si>
  <si>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</si>
  <si>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</si>
  <si>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</si>
  <si>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</si>
  <si>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</si>
  <si>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</si>
  <si>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</si>
  <si>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</si>
  <si>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</si>
  <si>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</si>
  <si>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</si>
  <si>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</si>
  <si>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</si>
  <si>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</si>
  <si>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</si>
  <si>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</si>
  <si>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</si>
  <si>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</si>
  <si>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</si>
  <si>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</si>
  <si>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</si>
  <si>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</si>
  <si>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</si>
  <si>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</si>
  <si>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</si>
  <si>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</si>
  <si>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</si>
  <si>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</si>
  <si>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</si>
  <si>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</si>
  <si>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</si>
  <si>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</si>
  <si>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</si>
  <si>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</si>
  <si>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</si>
  <si>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</si>
  <si>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</si>
  <si>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</si>
  <si>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</si>
  <si>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</si>
  <si>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</si>
  <si>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</si>
  <si>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</si>
  <si>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</si>
  <si>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</si>
  <si>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</si>
  <si>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</si>
  <si>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</si>
  <si>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</si>
  <si>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</si>
  <si>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</si>
  <si>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</si>
  <si>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</si>
  <si>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</si>
  <si>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</si>
  <si>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</si>
  <si>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</si>
  <si>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</si>
  <si>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</si>
  <si>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</si>
  <si>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</si>
  <si>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</si>
  <si>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</si>
  <si>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</si>
  <si>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</si>
  <si>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</si>
  <si>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</si>
  <si>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</si>
  <si>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</si>
  <si>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</si>
  <si>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</si>
  <si>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</si>
  <si>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</si>
  <si>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</si>
  <si>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</si>
  <si>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</si>
  <si>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</si>
  <si>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</si>
  <si>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</si>
  <si>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</si>
  <si>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</si>
  <si>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</si>
  <si>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</si>
  <si>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</si>
  <si>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</si>
  <si>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</si>
  <si>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</si>
  <si>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</si>
  <si>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</si>
  <si>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</si>
  <si>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</si>
  <si>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</si>
  <si>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</si>
  <si>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</si>
  <si>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</si>
  <si>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</si>
  <si>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</si>
  <si>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</si>
  <si>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</si>
  <si>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</si>
  <si>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</si>
  <si>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</si>
  <si>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</si>
  <si>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</si>
  <si>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</si>
  <si>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</si>
  <si>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</si>
  <si>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</si>
  <si>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</si>
  <si>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</si>
  <si>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</si>
  <si>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</si>
  <si>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</si>
  <si>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</si>
  <si>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</si>
  <si>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</si>
  <si>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</si>
  <si>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</si>
  <si>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</si>
  <si>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</si>
  <si>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</si>
  <si>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</si>
  <si>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</si>
  <si>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</si>
  <si>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</si>
  <si>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</si>
  <si>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</si>
  <si>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</si>
  <si>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</si>
  <si>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</si>
  <si>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</si>
  <si>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</si>
  <si>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</si>
  <si>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</si>
  <si>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</si>
  <si>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</si>
  <si>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</si>
  <si>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</si>
  <si>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</si>
  <si>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</si>
  <si>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</si>
  <si>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</si>
  <si>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</si>
  <si>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</si>
  <si>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</si>
  <si>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</si>
  <si>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</si>
  <si>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</si>
  <si>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</si>
  <si>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</si>
  <si>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</si>
  <si>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</si>
  <si>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</si>
  <si>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</si>
  <si>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</si>
  <si>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</si>
  <si>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</si>
  <si>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</si>
  <si>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</si>
  <si>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</si>
  <si>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</si>
  <si>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</si>
  <si>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</si>
  <si>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</si>
  <si>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</si>
  <si>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</si>
  <si>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</si>
  <si>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</si>
  <si>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</si>
  <si>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</si>
  <si>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</si>
  <si>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</si>
  <si>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</si>
  <si>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</si>
  <si>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</si>
  <si>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</si>
  <si>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</si>
  <si>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</si>
  <si>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</si>
  <si>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</si>
  <si>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</si>
  <si>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</si>
  <si>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</si>
  <si>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</si>
  <si>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</si>
  <si>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</si>
  <si>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</si>
  <si>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</si>
  <si>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</si>
  <si>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</si>
  <si>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</si>
  <si>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</si>
  <si>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</si>
  <si>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</si>
  <si>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</si>
  <si>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</si>
  <si>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</si>
  <si>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</si>
  <si>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</si>
  <si>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</si>
  <si>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</si>
  <si>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</si>
  <si>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</si>
  <si>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</si>
  <si>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</si>
  <si>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</si>
  <si>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</si>
  <si>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</si>
  <si>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</si>
  <si>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</si>
  <si>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</si>
  <si>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</si>
  <si>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</si>
  <si>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</si>
  <si>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</si>
  <si>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</si>
  <si>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</si>
  <si>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</si>
  <si>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</si>
  <si>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</si>
  <si>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</si>
  <si>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</si>
  <si>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</si>
  <si>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</si>
  <si>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</si>
  <si>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</si>
  <si>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</si>
  <si>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</si>
  <si>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</si>
  <si>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</si>
  <si>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</si>
  <si>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</si>
  <si>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</si>
  <si>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</si>
  <si>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</si>
  <si>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</si>
  <si>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</si>
  <si>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</si>
  <si>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</si>
  <si>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</si>
  <si>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</si>
  <si>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</si>
  <si>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</si>
  <si>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</si>
  <si>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</si>
  <si>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</si>
  <si>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</si>
  <si>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</si>
  <si>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</si>
  <si>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</si>
  <si>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</si>
  <si>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</si>
  <si>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</si>
  <si>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</si>
  <si>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</si>
  <si>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</si>
  <si>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</si>
  <si>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</si>
  <si>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</si>
  <si>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</si>
  <si>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</si>
  <si>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</si>
  <si>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</si>
  <si>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</si>
  <si>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</si>
  <si>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</si>
  <si>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</si>
  <si>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</si>
  <si>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</si>
  <si>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</si>
  <si>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</si>
  <si>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</si>
  <si>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</si>
  <si>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</si>
  <si>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</si>
  <si>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</si>
  <si>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</si>
  <si>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</si>
  <si>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</si>
  <si>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</si>
  <si>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</si>
  <si>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</si>
  <si>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</si>
  <si>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</si>
  <si>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</si>
  <si>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</si>
  <si>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</si>
  <si>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</si>
  <si>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</si>
  <si>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</si>
  <si>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</si>
  <si>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</si>
  <si>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</si>
  <si>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</si>
  <si>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</si>
  <si>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</si>
  <si>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</si>
  <si>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</si>
  <si>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</si>
  <si>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</si>
  <si>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</si>
  <si>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</si>
  <si>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</si>
  <si>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</si>
  <si>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</si>
  <si>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</si>
  <si>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</si>
  <si>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</si>
  <si>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</si>
  <si>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</si>
  <si>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</si>
  <si>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</si>
  <si>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</si>
  <si>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</si>
  <si>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</si>
  <si>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</si>
  <si>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</si>
  <si>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</si>
  <si>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</si>
  <si>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</si>
  <si>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</si>
  <si>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</si>
  <si>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</si>
  <si>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</si>
  <si>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</si>
  <si>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</si>
  <si>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</si>
  <si>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</si>
  <si>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</si>
  <si>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</si>
  <si>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</si>
  <si>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</si>
  <si>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</si>
  <si>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</si>
  <si>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</si>
  <si>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</si>
  <si>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</si>
  <si>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</si>
  <si>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</si>
  <si>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</si>
  <si>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</si>
  <si>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</si>
  <si>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</si>
  <si>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</si>
  <si>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</si>
  <si>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</si>
  <si>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</si>
  <si>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</si>
  <si>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</si>
  <si>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</si>
  <si>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</si>
  <si>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</si>
  <si>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</si>
  <si>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</si>
  <si>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</si>
  <si>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</si>
  <si>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</si>
  <si>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</si>
  <si>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</si>
  <si>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</si>
  <si>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</si>
  <si>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</si>
  <si>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</si>
  <si>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</si>
  <si>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</si>
  <si>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</si>
  <si>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</si>
  <si>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</si>
  <si>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</si>
  <si>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</si>
  <si>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</si>
  <si>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</si>
  <si>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</si>
  <si>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</si>
  <si>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</si>
  <si>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</si>
  <si>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</si>
  <si>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</si>
  <si>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</si>
  <si>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</si>
  <si>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</si>
  <si>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</si>
  <si>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</si>
  <si>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</si>
  <si>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</si>
  <si>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</si>
  <si>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</si>
  <si>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</si>
  <si>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</si>
  <si>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</si>
  <si>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</si>
  <si>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</si>
  <si>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</si>
  <si>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</si>
  <si>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</si>
  <si>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</si>
  <si>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</si>
  <si>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</si>
  <si>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</si>
  <si>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</si>
  <si>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</si>
  <si>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</si>
  <si>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</si>
  <si>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</si>
  <si>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</si>
  <si>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</si>
  <si>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</si>
  <si>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</si>
  <si>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</si>
  <si>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</si>
  <si>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</si>
  <si>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</si>
  <si>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</si>
  <si>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</si>
  <si>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</si>
  <si>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</si>
  <si>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</si>
  <si>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</si>
  <si>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</si>
  <si>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</si>
  <si>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</si>
  <si>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</si>
  <si>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</si>
  <si>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</si>
  <si>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</si>
  <si>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</si>
  <si>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</si>
  <si>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</si>
  <si>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</si>
  <si>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</si>
  <si>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</si>
  <si>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</si>
  <si>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</si>
  <si>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</si>
  <si>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</si>
  <si>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</si>
  <si>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</si>
  <si>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</si>
  <si>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</si>
  <si>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</si>
  <si>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</si>
  <si>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</si>
  <si>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</si>
  <si>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</si>
  <si>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</si>
  <si>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</si>
  <si>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</si>
  <si>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</si>
  <si>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</si>
  <si>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</si>
  <si>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</si>
  <si>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</si>
  <si>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</si>
  <si>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</si>
  <si>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</si>
  <si>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</si>
  <si>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</si>
  <si>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</si>
  <si>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</si>
  <si>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</si>
  <si>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</si>
  <si>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</si>
  <si>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</si>
  <si>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</si>
  <si>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</si>
  <si>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</si>
  <si>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</si>
  <si>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</si>
  <si>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</si>
  <si>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</si>
  <si>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</si>
  <si>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</si>
  <si>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</si>
  <si>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</si>
  <si>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</si>
  <si>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</si>
  <si>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</si>
  <si>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</si>
  <si>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</si>
  <si>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</si>
  <si>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</si>
  <si>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</si>
  <si>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</si>
  <si>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</si>
  <si>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</si>
  <si>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</si>
  <si>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</si>
  <si>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</si>
  <si>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</si>
  <si>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</si>
  <si>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</si>
  <si>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</si>
  <si>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</si>
  <si>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</si>
  <si>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</si>
  <si>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</si>
  <si>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</si>
  <si>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</si>
  <si>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</si>
  <si>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</si>
  <si>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</si>
  <si>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</si>
  <si>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</si>
  <si>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</si>
  <si>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</si>
  <si>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</si>
  <si>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</si>
  <si>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</si>
  <si>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</si>
  <si>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</si>
  <si>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</si>
  <si>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</si>
  <si>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</si>
  <si>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</si>
  <si>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</si>
  <si>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</si>
  <si>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</si>
  <si>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</si>
  <si>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</si>
  <si>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</si>
  <si>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</si>
  <si>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</si>
  <si>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</si>
  <si>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</si>
  <si>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</si>
  <si>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</si>
  <si>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</si>
  <si>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</si>
  <si>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</si>
  <si>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</si>
  <si>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</si>
  <si>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</si>
  <si>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</si>
  <si>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</si>
  <si>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</si>
  <si>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</si>
  <si>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</si>
  <si>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</si>
  <si>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</si>
  <si>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</si>
  <si>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</si>
  <si>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</si>
  <si>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</si>
  <si>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</si>
  <si>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</si>
  <si>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</si>
  <si>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</si>
  <si>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</si>
  <si>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</si>
  <si>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</si>
  <si>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</si>
  <si>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</si>
  <si>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</si>
  <si>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</si>
  <si>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</si>
  <si>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</si>
  <si>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</si>
  <si>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</si>
  <si>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</si>
  <si>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</si>
  <si>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</si>
  <si>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</si>
  <si>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</si>
  <si>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</si>
  <si>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</si>
  <si>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</si>
  <si>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</si>
  <si>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</si>
  <si>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</si>
  <si>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</si>
  <si>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</si>
  <si>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</si>
  <si>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</si>
  <si>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</si>
  <si>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</si>
  <si>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</si>
  <si>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</si>
  <si>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</si>
  <si>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</si>
  <si>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</si>
  <si>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</si>
  <si>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</si>
  <si>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</si>
  <si>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</si>
  <si>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</si>
  <si>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</si>
  <si>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</si>
  <si>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</si>
  <si>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</si>
  <si>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</si>
  <si>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</si>
  <si>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</si>
  <si>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</si>
  <si>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</si>
  <si>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</si>
  <si>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</si>
  <si>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</si>
  <si>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</si>
  <si>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</si>
  <si>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</si>
  <si>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</si>
  <si>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</si>
  <si>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</si>
  <si>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</si>
  <si>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</si>
  <si>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</si>
  <si>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</si>
  <si>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</si>
  <si>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</si>
  <si>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</si>
  <si>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</si>
  <si>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</si>
  <si>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</si>
  <si>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</si>
  <si>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</si>
  <si>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</si>
  <si>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</si>
  <si>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</si>
  <si>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</si>
  <si>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</si>
  <si>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</si>
  <si>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</si>
  <si>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</si>
  <si>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</si>
  <si>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</si>
  <si>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</si>
  <si>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</si>
  <si>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</si>
  <si>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</si>
  <si>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</si>
  <si>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</si>
  <si>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</si>
  <si>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</si>
  <si>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</si>
  <si>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</si>
  <si>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</si>
  <si>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</si>
  <si>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</si>
  <si>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</si>
  <si>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</si>
  <si>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</si>
  <si>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</si>
  <si>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</si>
  <si>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</si>
  <si>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</si>
  <si>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</si>
  <si>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</si>
  <si>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</si>
  <si>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</si>
  <si>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</si>
  <si>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</si>
  <si>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</si>
  <si>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</si>
  <si>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</si>
  <si>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</si>
  <si>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</si>
  <si>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</si>
  <si>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</si>
  <si>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</si>
  <si>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</si>
  <si>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</si>
  <si>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</si>
  <si>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</si>
  <si>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</si>
  <si>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</si>
  <si>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</si>
  <si>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</si>
  <si>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</si>
  <si>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</si>
  <si>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</si>
  <si>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</si>
  <si>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</si>
  <si>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</si>
  <si>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</si>
  <si>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</si>
  <si>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</si>
  <si>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</si>
  <si>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</si>
  <si>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</si>
  <si>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</si>
  <si>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</si>
  <si>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</si>
  <si>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</si>
  <si>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</si>
  <si>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</si>
  <si>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</si>
  <si>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</si>
  <si>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</si>
  <si>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</si>
  <si>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</si>
  <si>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</si>
  <si>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</si>
  <si>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</si>
  <si>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</si>
  <si>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</si>
  <si>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</si>
  <si>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</si>
  <si>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</si>
  <si>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</si>
  <si>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</si>
  <si>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</si>
  <si>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</si>
  <si>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</si>
  <si>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</si>
  <si>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</si>
  <si>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</si>
  <si>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</si>
  <si>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</si>
  <si>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</si>
  <si>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</si>
  <si>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</si>
  <si>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</si>
  <si>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</si>
  <si>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</si>
  <si>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</si>
  <si>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</si>
  <si>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</si>
  <si>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</si>
  <si>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</si>
  <si>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</si>
  <si>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</si>
  <si>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</si>
  <si>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</si>
  <si>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</si>
  <si>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</si>
  <si>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</si>
  <si>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</si>
  <si>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</si>
  <si>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</si>
  <si>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</si>
  <si>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</si>
  <si>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</si>
  <si>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</si>
  <si>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</si>
  <si>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</si>
  <si>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</si>
  <si>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</si>
  <si>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</si>
  <si>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</si>
  <si>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</si>
  <si>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</si>
  <si>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</si>
  <si>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</si>
  <si>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</si>
  <si>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</si>
  <si>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</si>
  <si>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</si>
  <si>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</si>
  <si>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</si>
  <si>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</si>
  <si>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</si>
  <si>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</si>
  <si>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</si>
  <si>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</si>
  <si>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</si>
  <si>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</si>
  <si>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</si>
  <si>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</si>
  <si>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</si>
  <si>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</si>
  <si>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</si>
  <si>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</si>
  <si>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</si>
  <si>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</si>
  <si>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</si>
  <si>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</si>
  <si>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</si>
  <si>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</si>
  <si>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</si>
  <si>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</si>
  <si>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</si>
  <si>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</si>
  <si>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</si>
  <si>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</si>
  <si>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</si>
  <si>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</si>
  <si>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</si>
  <si>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</si>
  <si>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</si>
  <si>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</si>
  <si>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</si>
  <si>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</si>
  <si>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</si>
  <si>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</si>
  <si>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</si>
  <si>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</si>
  <si>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</si>
  <si>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</si>
  <si>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</si>
  <si>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</si>
  <si>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</si>
  <si>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</si>
  <si>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</si>
  <si>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</si>
  <si>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</si>
  <si>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</si>
  <si>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</si>
  <si>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</si>
  <si>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</si>
  <si>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</si>
  <si>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</si>
  <si>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</si>
  <si>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</si>
  <si>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</si>
  <si>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</si>
  <si>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</si>
  <si>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</si>
  <si>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</si>
  <si>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</si>
  <si>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</si>
  <si>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</si>
  <si>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</si>
  <si>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</si>
  <si>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</si>
  <si>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</si>
  <si>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</si>
  <si>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</si>
  <si>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</si>
  <si>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</si>
  <si>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</si>
  <si>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</si>
  <si>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</si>
  <si>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</si>
  <si>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</si>
  <si>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</si>
  <si>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</si>
  <si>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</si>
  <si>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</si>
  <si>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</si>
  <si>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</si>
  <si>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</si>
  <si>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</si>
  <si>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</si>
  <si>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</si>
  <si>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</si>
  <si>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</si>
  <si>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</si>
  <si>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</si>
  <si>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</si>
  <si>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</si>
  <si>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</si>
  <si>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</si>
  <si>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</si>
  <si>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</si>
  <si>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</si>
  <si>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</si>
  <si>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</si>
  <si>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</si>
  <si>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</si>
  <si>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</si>
  <si>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</si>
  <si>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</si>
  <si>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</si>
  <si>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</si>
  <si>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</si>
  <si>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</si>
  <si>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</si>
  <si>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</si>
  <si>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</si>
  <si>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</si>
  <si>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</si>
  <si>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</si>
  <si>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</si>
  <si>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</si>
  <si>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</si>
  <si>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</si>
  <si>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</si>
  <si>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</si>
  <si>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</si>
  <si>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</si>
  <si>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</si>
  <si>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</si>
  <si>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</si>
  <si>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</si>
  <si>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</si>
  <si>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</si>
  <si>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</si>
  <si>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</si>
  <si>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</si>
  <si>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</si>
  <si>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</si>
  <si>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</si>
  <si>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</si>
  <si>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</si>
  <si>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</si>
  <si>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</si>
  <si>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</si>
  <si>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</si>
  <si>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</si>
  <si>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</si>
  <si>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</si>
  <si>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</si>
  <si>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</si>
  <si>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</si>
  <si>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</si>
  <si>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</si>
  <si>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</si>
  <si>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</si>
  <si>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</si>
  <si>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</si>
  <si>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</si>
  <si>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</si>
  <si>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</si>
  <si>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</si>
  <si>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</si>
  <si>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</si>
  <si>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</si>
  <si>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</si>
  <si>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</si>
  <si>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</si>
  <si>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</si>
  <si>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</si>
  <si>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</si>
  <si>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</si>
  <si>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</si>
  <si>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</si>
  <si>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</si>
  <si>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</si>
  <si>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</si>
  <si>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</si>
  <si>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</si>
  <si>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</si>
  <si>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</si>
  <si>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</si>
  <si>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</si>
  <si>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</si>
  <si>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</si>
  <si>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</si>
  <si>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</si>
  <si>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</si>
  <si>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</si>
  <si>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</si>
  <si>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</si>
  <si>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</si>
  <si>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</si>
  <si>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</si>
  <si>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</si>
  <si>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</si>
  <si>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</si>
  <si>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</si>
  <si>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</si>
  <si>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</si>
  <si>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</si>
  <si>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</si>
  <si>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</si>
  <si>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</si>
  <si>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</si>
  <si>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</si>
  <si>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</si>
  <si>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</si>
  <si>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</si>
  <si>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</si>
  <si>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</si>
  <si>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</si>
  <si>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</si>
  <si>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</si>
  <si>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</si>
  <si>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</si>
  <si>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</si>
  <si>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</si>
  <si>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</si>
  <si>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</si>
  <si>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</si>
  <si>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</si>
  <si>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</si>
  <si>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</si>
  <si>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</si>
  <si>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</si>
  <si>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</si>
  <si>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</si>
  <si>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</si>
  <si>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</si>
  <si>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</si>
  <si>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</si>
  <si>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</si>
  <si>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</si>
  <si>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</si>
  <si>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</si>
  <si>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</si>
  <si>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</si>
  <si>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</si>
  <si>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</si>
  <si>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</si>
  <si>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</si>
  <si>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</si>
  <si>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</si>
  <si>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</si>
  <si>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</si>
  <si>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</si>
  <si>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</si>
  <si>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</si>
  <si>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</si>
  <si>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</si>
  <si>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</si>
  <si>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</si>
  <si>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</si>
  <si>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</si>
  <si>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</si>
  <si>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</si>
  <si>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</si>
  <si>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</si>
  <si>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</si>
  <si>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</si>
  <si>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</si>
  <si>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</si>
  <si>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</si>
  <si>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</si>
  <si>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</si>
  <si>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</si>
  <si>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</si>
  <si>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</si>
  <si>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</si>
  <si>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</si>
  <si>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</si>
  <si>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</si>
  <si>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</si>
  <si>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</si>
  <si>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</si>
  <si>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</si>
  <si>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</si>
  <si>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</si>
  <si>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</si>
  <si>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</si>
  <si>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</si>
  <si>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</si>
  <si>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</si>
  <si>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</si>
  <si>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</si>
  <si>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</si>
  <si>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</si>
  <si>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</si>
  <si>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</si>
  <si>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</si>
  <si>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</si>
  <si>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</si>
  <si>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</si>
  <si>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</si>
  <si>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</si>
  <si>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</si>
  <si>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</si>
  <si>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</si>
  <si>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</si>
  <si>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</si>
  <si>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</si>
  <si>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</si>
  <si>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</si>
  <si>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</si>
  <si>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</si>
  <si>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</si>
  <si>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</si>
  <si>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</si>
  <si>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</si>
  <si>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</si>
  <si>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</si>
  <si>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</si>
  <si>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</si>
  <si>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</si>
  <si>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</si>
  <si>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</si>
  <si>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</si>
  <si>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</si>
  <si>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</si>
  <si>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</si>
  <si>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</si>
  <si>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</si>
  <si>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</si>
  <si>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</si>
  <si>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</si>
  <si>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</si>
  <si>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</si>
  <si>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</si>
  <si>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</si>
  <si>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</si>
  <si>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</si>
  <si>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</si>
  <si>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</si>
  <si>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</si>
  <si>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</si>
  <si>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</si>
  <si>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</si>
  <si>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</si>
  <si>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</si>
  <si>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</si>
  <si>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</si>
  <si>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</si>
  <si>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</si>
  <si>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</si>
  <si>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</si>
  <si>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</si>
  <si>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</si>
  <si>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</si>
  <si>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</si>
  <si>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</si>
  <si>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</si>
  <si>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</si>
  <si>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</si>
  <si>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</si>
  <si>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</si>
  <si>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</si>
  <si>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</si>
  <si>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</si>
  <si>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</si>
  <si>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</si>
  <si>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</si>
  <si>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</si>
  <si>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</si>
  <si>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</si>
  <si>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</si>
  <si>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</si>
  <si>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</si>
  <si>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</si>
  <si>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</si>
  <si>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</si>
  <si>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</si>
  <si>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</si>
  <si>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</si>
  <si>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</si>
  <si>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</si>
  <si>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</si>
  <si>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</si>
  <si>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</si>
  <si>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</si>
  <si>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</si>
  <si>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</si>
  <si>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</si>
  <si>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</si>
  <si>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</si>
  <si>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</si>
  <si>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</si>
  <si>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</si>
  <si>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</si>
  <si>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</si>
  <si>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</si>
  <si>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</si>
  <si>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</si>
  <si>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</si>
  <si>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</si>
  <si>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</si>
  <si>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</si>
  <si>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</si>
  <si>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</si>
  <si>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</si>
  <si>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</si>
  <si>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</si>
  <si>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</si>
  <si>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</si>
  <si>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</si>
  <si>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</si>
  <si>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</si>
  <si>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</si>
  <si>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</si>
  <si>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</si>
  <si>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</si>
  <si>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</si>
  <si>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</si>
  <si>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</si>
  <si>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</si>
  <si>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</si>
  <si>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</si>
  <si>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</si>
  <si>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</si>
  <si>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</si>
  <si>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</si>
  <si>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</si>
  <si>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</si>
  <si>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</si>
  <si>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</si>
  <si>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</si>
  <si>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</si>
  <si>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</si>
  <si>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</si>
  <si>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</si>
  <si>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</si>
  <si>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</si>
  <si>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</si>
  <si>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</si>
  <si>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</si>
  <si>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</si>
  <si>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</si>
  <si>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</si>
  <si>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</si>
  <si>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</si>
  <si>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</si>
  <si>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</si>
  <si>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</si>
  <si>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</si>
  <si>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</si>
  <si>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</si>
  <si>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</si>
  <si>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</si>
  <si>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</si>
  <si>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</si>
  <si>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</si>
  <si>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</si>
  <si>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</si>
  <si>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</si>
  <si>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</si>
  <si>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</si>
  <si>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</si>
  <si>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</si>
  <si>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</si>
  <si>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</si>
  <si>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</si>
  <si>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</si>
  <si>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</si>
  <si>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</si>
  <si>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</si>
  <si>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</si>
  <si>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</si>
  <si>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</si>
  <si>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</si>
  <si>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</si>
  <si>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</si>
  <si>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</si>
  <si>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</si>
  <si>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</si>
  <si>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</si>
  <si>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</si>
  <si>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</si>
  <si>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</si>
  <si>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</si>
  <si>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</si>
  <si>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</si>
  <si>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</si>
  <si>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</si>
  <si>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</si>
  <si>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</si>
  <si>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</si>
  <si>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</si>
  <si>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</si>
  <si>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</si>
  <si>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</si>
  <si>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</si>
  <si>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</si>
  <si>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</si>
  <si>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</si>
  <si>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</si>
  <si>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</si>
  <si>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</si>
  <si>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</si>
  <si>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</si>
  <si>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</si>
  <si>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</si>
  <si>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</si>
  <si>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</si>
  <si>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</si>
  <si>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</si>
  <si>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</si>
  <si>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</si>
  <si>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</si>
  <si>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</si>
  <si>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</si>
  <si>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</si>
  <si>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</si>
  <si>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</si>
  <si>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</si>
  <si>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</si>
  <si>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</si>
  <si>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</si>
  <si>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</si>
  <si>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</si>
  <si>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</si>
  <si>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</si>
  <si>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</si>
  <si>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</si>
  <si>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</si>
  <si>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</si>
  <si>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</si>
  <si>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</si>
  <si>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</si>
  <si>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</si>
  <si>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</si>
  <si>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</si>
  <si>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</si>
  <si>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</si>
  <si>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</si>
  <si>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</si>
  <si>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</si>
  <si>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</si>
  <si>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</si>
  <si>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</si>
  <si>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</si>
  <si>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</si>
  <si>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</si>
  <si>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</si>
  <si>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</si>
  <si>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</si>
  <si>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</si>
  <si>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</si>
  <si>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</si>
  <si>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</si>
  <si>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</si>
  <si>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</si>
  <si>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</si>
  <si>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</si>
  <si>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</si>
  <si>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</si>
  <si>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</si>
  <si>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</si>
  <si>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</si>
  <si>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</si>
  <si>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</si>
  <si>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</si>
  <si>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</si>
  <si>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</si>
  <si>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</si>
  <si>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</si>
  <si>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</si>
  <si>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</si>
  <si>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</si>
  <si>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</si>
  <si>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</si>
  <si>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</si>
  <si>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</si>
  <si>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</si>
  <si>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</si>
  <si>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</si>
  <si>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</si>
  <si>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</si>
  <si>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</si>
  <si>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</si>
  <si>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</si>
  <si>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</si>
  <si>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</si>
  <si>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</si>
  <si>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</si>
  <si>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</si>
  <si>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</si>
  <si>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</si>
  <si>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</si>
  <si>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</si>
  <si>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</si>
  <si>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</si>
  <si>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</si>
  <si>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</si>
  <si>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</si>
  <si>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</si>
  <si>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</si>
  <si>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</si>
  <si>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</si>
  <si>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</si>
  <si>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</si>
  <si>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</si>
  <si>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</si>
  <si>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</si>
  <si>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</si>
  <si>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</si>
  <si>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</si>
  <si>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</si>
  <si>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</si>
  <si>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</si>
  <si>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</si>
  <si>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</si>
  <si>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</si>
  <si>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</si>
  <si>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</si>
  <si>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</si>
  <si>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</si>
  <si>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</si>
  <si>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</si>
  <si>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</si>
  <si>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</si>
  <si>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</si>
  <si>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</si>
  <si>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</si>
  <si>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</si>
  <si>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</si>
  <si>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</si>
  <si>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</si>
  <si>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</si>
  <si>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</si>
  <si>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</si>
  <si>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</si>
  <si>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</si>
  <si>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</si>
  <si>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</si>
  <si>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</si>
  <si>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</si>
  <si>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</si>
  <si>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</si>
  <si>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</si>
  <si>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</si>
  <si>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</si>
  <si>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</si>
  <si>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</si>
  <si>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</si>
  <si>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</si>
  <si>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</si>
  <si>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</si>
  <si>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</si>
  <si>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</si>
  <si>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</si>
  <si>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</si>
  <si>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</si>
  <si>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</si>
  <si>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</si>
  <si>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</si>
  <si>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</si>
  <si>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</si>
  <si>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</si>
  <si>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</si>
  <si>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</si>
  <si>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</si>
  <si>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</si>
  <si>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</si>
  <si>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</si>
  <si>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</si>
  <si>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</si>
  <si>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</si>
  <si>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</si>
  <si>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</si>
  <si>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</si>
  <si>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</si>
  <si>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</si>
  <si>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</si>
  <si>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</si>
  <si>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</si>
  <si>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</si>
  <si>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</si>
  <si>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</si>
  <si>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</si>
  <si>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</si>
  <si>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</si>
  <si>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</si>
  <si>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</si>
  <si>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</si>
  <si>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</si>
  <si>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</si>
  <si>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</si>
  <si>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</si>
  <si>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</si>
  <si>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</si>
  <si>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</si>
  <si>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</si>
  <si>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</si>
  <si>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</si>
  <si>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</si>
  <si>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</si>
  <si>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</si>
  <si>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</si>
  <si>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</si>
  <si>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</si>
  <si>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</si>
  <si>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</si>
  <si>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</si>
  <si>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</si>
  <si>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</si>
  <si>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</si>
  <si>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</si>
  <si>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</si>
  <si>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</si>
  <si>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</si>
  <si>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</si>
  <si>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</si>
  <si>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</si>
  <si>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</si>
  <si>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</si>
  <si>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</si>
  <si>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</si>
  <si>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</si>
  <si>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</si>
  <si>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</si>
  <si>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</si>
  <si>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</si>
  <si>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</si>
  <si>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</si>
  <si>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</si>
  <si>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</si>
  <si>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</si>
  <si>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</si>
  <si>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</si>
  <si>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</si>
  <si>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</si>
  <si>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</si>
  <si>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Count of Sub-Category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</si>
  <si>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</si>
  <si>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</si>
  <si>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</si>
  <si>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</si>
  <si>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</si>
  <si>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</si>
  <si>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</si>
  <si>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</si>
  <si>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</si>
  <si>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</si>
  <si>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</si>
  <si>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</si>
  <si>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</si>
  <si>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</si>
  <si>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</si>
  <si>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</si>
  <si>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</si>
  <si>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</si>
  <si>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</si>
  <si>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</si>
  <si>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</si>
  <si>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</si>
  <si>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</si>
  <si>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</si>
  <si>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</si>
  <si>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</si>
  <si>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</si>
  <si>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</si>
  <si>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</si>
  <si>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</si>
  <si>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</si>
  <si>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</si>
  <si>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</si>
  <si>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</si>
  <si>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</si>
  <si>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</si>
  <si>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</si>
  <si>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</si>
  <si>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</si>
  <si>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</si>
  <si>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</si>
  <si>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Use your data to determine whether the mean or the median better summarizes the data.</t>
  </si>
  <si>
    <t>Use your data to determine if there is more variability with successful or unsuccessful campaigns. Does this make sense? Why or why not?</t>
  </si>
  <si>
    <t>Successful Campaigns</t>
  </si>
  <si>
    <t>Failed Campaigns</t>
  </si>
  <si>
    <t>The median summarizes it better</t>
  </si>
  <si>
    <t>There are more variability with successful campains. It makes sense because the number os backers is higher.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</si>
</sst>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79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43" fontId="16" fillId="0" borderId="0" xfId="42" applyFont="1" applyAlignment="1">
      <alignment horizontal="center"/>
    </xf>
    <xf numFmtId="43" fontId="0" fillId="0" borderId="0" xfId="42" applyFont="1"/>
    <xf numFmtId="1" fontId="0" fillId="0" borderId="0" xfId="43" applyNumberFormat="1" applyFont="1"/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43" applyFont="1"/>
    <xf numFmtId="0" fontId="0" fillId="34" borderId="0" xfId="0" applyFill="1"/>
    <xf numFmtId="0" fontId="0" fillId="33" borderId="0" xfId="0" applyFill="1"/>
    <xf numFmtId="0" fontId="0" fillId="35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616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rgb="FFFF7979"/>
        </patternFill>
      </fill>
    </dxf>
    <dxf>
      <font>
        <color auto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7979"/>
      <color rgb="FFFF6161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AndreaParedes.xlsx]Sheet1!PivotTable1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C-42BD-84EE-877BCDB1DD3E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C-42BD-84EE-877BCDB1DD3E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7C-42BD-84EE-877BCDB1DD3E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7C-42BD-84EE-877BCDB1D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4896271"/>
        <c:axId val="504889199"/>
      </c:barChart>
      <c:catAx>
        <c:axId val="504896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89199"/>
        <c:crosses val="autoZero"/>
        <c:auto val="1"/>
        <c:lblAlgn val="ctr"/>
        <c:lblOffset val="100"/>
        <c:noMultiLvlLbl val="0"/>
      </c:catAx>
      <c:valAx>
        <c:axId val="50488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9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AndreaParedes.xlsx]Sheet2!PivotTable2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8-4165-9A40-9FAD903C7F8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8-4165-9A40-9FAD903C7F8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08-4165-9A40-9FAD903C7F8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08-4165-9A40-9FAD903C7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2601951"/>
        <c:axId val="632587807"/>
      </c:barChart>
      <c:catAx>
        <c:axId val="63260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87807"/>
        <c:crosses val="autoZero"/>
        <c:auto val="1"/>
        <c:lblAlgn val="ctr"/>
        <c:lblOffset val="100"/>
        <c:noMultiLvlLbl val="0"/>
      </c:catAx>
      <c:valAx>
        <c:axId val="63258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0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AndreaParedes.xlsx]Sheet3!PivotTable1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E-4FBF-9C0A-7C18182A14CE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E-4FBF-9C0A-7C18182A14CE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AE-4FBF-9C0A-7C18182A1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323999"/>
        <c:axId val="982325247"/>
      </c:lineChart>
      <c:catAx>
        <c:axId val="98232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325247"/>
        <c:crosses val="autoZero"/>
        <c:auto val="1"/>
        <c:lblAlgn val="ctr"/>
        <c:lblOffset val="100"/>
        <c:noMultiLvlLbl val="0"/>
      </c:catAx>
      <c:valAx>
        <c:axId val="98232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32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9-4272-B7B8-11AB7DE642C3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9-4272-B7B8-11AB7DE642C3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29-4272-B7B8-11AB7DE64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788687"/>
        <c:axId val="973804495"/>
      </c:lineChart>
      <c:catAx>
        <c:axId val="97378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804495"/>
        <c:crosses val="autoZero"/>
        <c:auto val="1"/>
        <c:lblAlgn val="ctr"/>
        <c:lblOffset val="100"/>
        <c:noMultiLvlLbl val="0"/>
      </c:catAx>
      <c:valAx>
        <c:axId val="97380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78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65086</xdr:colOff>
      <xdr:row>0</xdr:row>
      <xdr:rowOff>57150</xdr:rowOff>
    </xdr:from>
    <xdr:to>
      <xdr:col>16</xdr:col>
      <xdr:colOff>247650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6B1180-FAFA-9C4A-226E-43BA5ED88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100011</xdr:colOff>
      <xdr:row>3</xdr:row>
      <xdr:rowOff>28575</xdr:rowOff>
    </xdr:from>
    <xdr:to>
      <xdr:col>16</xdr:col>
      <xdr:colOff>676275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435B0E-DA8D-999E-4840-4130C9615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1</xdr:row>
      <xdr:rowOff>19050</xdr:rowOff>
    </xdr:from>
    <xdr:to>
      <xdr:col>12</xdr:col>
      <xdr:colOff>609600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7198A5-8E2B-7E00-4DF9-F95A4EC04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719136</xdr:colOff>
      <xdr:row>13</xdr:row>
      <xdr:rowOff>123825</xdr:rowOff>
    </xdr:from>
    <xdr:to>
      <xdr:col>7</xdr:col>
      <xdr:colOff>962025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9F6365-C231-57BD-4131-8E12761CB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Paredes" refreshedDate="45016.55076273148" createdVersion="8" refreshedVersion="8" minRefreshableVersion="3" recordCount="1000" xr:uid="{55900627-41FE-4293-B4CA-728FE469180D}">
  <cacheSource type="worksheet">
    <worksheetSource ref="A1:T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43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Percent Funded" numFmtId="1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 count="985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e v="#DIV/0!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3" base="14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staff_pick" numFmtId="0">
      <sharedItems count="2">
        <b v="0"/>
        <b v="1"/>
      </sharedItems>
    </cacheField>
    <cacheField name="spotlight" numFmtId="0">
      <sharedItems count="2">
        <b v="0"/>
        <b v="1"/>
      </sharedItems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Quarters2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2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x v="0"/>
    <n v="0"/>
    <x v="0"/>
    <n v="0"/>
    <x v="0"/>
    <x v="0"/>
    <x v="0"/>
    <n v="1448690400"/>
    <n v="1450159200"/>
    <x v="0"/>
    <x v="0"/>
    <x v="0"/>
    <x v="0"/>
    <s v="food/food trucks"/>
    <x v="0"/>
    <x v="0"/>
  </r>
  <r>
    <n v="1"/>
    <x v="1"/>
    <s v="Managed bottom-line architecture"/>
    <n v="1400"/>
    <x v="1"/>
    <n v="1040"/>
    <x v="1"/>
    <n v="158"/>
    <x v="1"/>
    <x v="1"/>
    <x v="1"/>
    <n v="1408424400"/>
    <n v="1408597200"/>
    <x v="1"/>
    <x v="1"/>
    <x v="0"/>
    <x v="1"/>
    <s v="music/rock"/>
    <x v="1"/>
    <x v="1"/>
  </r>
  <r>
    <n v="2"/>
    <x v="2"/>
    <s v="Function-based leadingedge pricing structure"/>
    <n v="108400"/>
    <x v="2"/>
    <n v="131"/>
    <x v="1"/>
    <n v="1425"/>
    <x v="2"/>
    <x v="2"/>
    <x v="2"/>
    <n v="1384668000"/>
    <n v="1384840800"/>
    <x v="2"/>
    <x v="2"/>
    <x v="0"/>
    <x v="0"/>
    <s v="technology/web"/>
    <x v="2"/>
    <x v="2"/>
  </r>
  <r>
    <n v="3"/>
    <x v="3"/>
    <s v="Vision-oriented fresh-thinking conglomeration"/>
    <n v="4200"/>
    <x v="3"/>
    <n v="59"/>
    <x v="0"/>
    <n v="24"/>
    <x v="3"/>
    <x v="1"/>
    <x v="1"/>
    <n v="1565499600"/>
    <n v="1568955600"/>
    <x v="3"/>
    <x v="3"/>
    <x v="0"/>
    <x v="0"/>
    <s v="music/rock"/>
    <x v="1"/>
    <x v="1"/>
  </r>
  <r>
    <n v="4"/>
    <x v="4"/>
    <s v="Proactive foreground core"/>
    <n v="7600"/>
    <x v="4"/>
    <n v="69"/>
    <x v="0"/>
    <n v="53"/>
    <x v="4"/>
    <x v="1"/>
    <x v="1"/>
    <n v="1547964000"/>
    <n v="1548309600"/>
    <x v="4"/>
    <x v="4"/>
    <x v="0"/>
    <x v="0"/>
    <s v="theater/plays"/>
    <x v="3"/>
    <x v="3"/>
  </r>
  <r>
    <n v="5"/>
    <x v="5"/>
    <s v="Open-source optimizing database"/>
    <n v="7600"/>
    <x v="5"/>
    <n v="174"/>
    <x v="1"/>
    <n v="174"/>
    <x v="5"/>
    <x v="3"/>
    <x v="3"/>
    <n v="1346130000"/>
    <n v="1347080400"/>
    <x v="5"/>
    <x v="5"/>
    <x v="0"/>
    <x v="0"/>
    <s v="theater/plays"/>
    <x v="3"/>
    <x v="3"/>
  </r>
  <r>
    <n v="6"/>
    <x v="6"/>
    <s v="Operative upward-trending algorithm"/>
    <n v="5200"/>
    <x v="6"/>
    <n v="21"/>
    <x v="0"/>
    <n v="18"/>
    <x v="6"/>
    <x v="4"/>
    <x v="4"/>
    <n v="1505278800"/>
    <n v="1505365200"/>
    <x v="6"/>
    <x v="6"/>
    <x v="0"/>
    <x v="0"/>
    <s v="film &amp; video/documentary"/>
    <x v="4"/>
    <x v="4"/>
  </r>
  <r>
    <n v="7"/>
    <x v="7"/>
    <s v="Centralized cohesive challenge"/>
    <n v="4500"/>
    <x v="7"/>
    <n v="328"/>
    <x v="1"/>
    <n v="227"/>
    <x v="7"/>
    <x v="3"/>
    <x v="3"/>
    <n v="1439442000"/>
    <n v="1439614800"/>
    <x v="7"/>
    <x v="7"/>
    <x v="0"/>
    <x v="0"/>
    <s v="theater/plays"/>
    <x v="3"/>
    <x v="3"/>
  </r>
  <r>
    <n v="8"/>
    <x v="8"/>
    <s v="Exclusive attitude-oriented intranet"/>
    <n v="110100"/>
    <x v="8"/>
    <n v="20"/>
    <x v="2"/>
    <n v="708"/>
    <x v="8"/>
    <x v="3"/>
    <x v="3"/>
    <n v="1281330000"/>
    <n v="1281502800"/>
    <x v="8"/>
    <x v="8"/>
    <x v="0"/>
    <x v="0"/>
    <s v="theater/plays"/>
    <x v="3"/>
    <x v="3"/>
  </r>
  <r>
    <n v="9"/>
    <x v="9"/>
    <s v="Open-source fresh-thinking model"/>
    <n v="6200"/>
    <x v="9"/>
    <n v="52"/>
    <x v="0"/>
    <n v="44"/>
    <x v="9"/>
    <x v="1"/>
    <x v="1"/>
    <n v="1379566800"/>
    <n v="1383804000"/>
    <x v="9"/>
    <x v="9"/>
    <x v="0"/>
    <x v="0"/>
    <s v="music/electric music"/>
    <x v="1"/>
    <x v="5"/>
  </r>
  <r>
    <n v="10"/>
    <x v="10"/>
    <s v="Monitored empowering installation"/>
    <n v="5200"/>
    <x v="10"/>
    <n v="266"/>
    <x v="1"/>
    <n v="220"/>
    <x v="10"/>
    <x v="1"/>
    <x v="1"/>
    <n v="1281762000"/>
    <n v="1285909200"/>
    <x v="10"/>
    <x v="10"/>
    <x v="0"/>
    <x v="0"/>
    <s v="film &amp; video/drama"/>
    <x v="4"/>
    <x v="6"/>
  </r>
  <r>
    <n v="11"/>
    <x v="11"/>
    <s v="Grass-roots zero administration system engine"/>
    <n v="6300"/>
    <x v="11"/>
    <n v="48"/>
    <x v="0"/>
    <n v="27"/>
    <x v="11"/>
    <x v="1"/>
    <x v="1"/>
    <n v="1285045200"/>
    <n v="1285563600"/>
    <x v="11"/>
    <x v="11"/>
    <x v="0"/>
    <x v="1"/>
    <s v="theater/plays"/>
    <x v="3"/>
    <x v="3"/>
  </r>
  <r>
    <n v="12"/>
    <x v="12"/>
    <s v="Assimilated hybrid intranet"/>
    <n v="6300"/>
    <x v="12"/>
    <n v="89"/>
    <x v="0"/>
    <n v="55"/>
    <x v="12"/>
    <x v="1"/>
    <x v="1"/>
    <n v="1571720400"/>
    <n v="1572411600"/>
    <x v="12"/>
    <x v="12"/>
    <x v="0"/>
    <x v="0"/>
    <s v="film &amp; video/drama"/>
    <x v="4"/>
    <x v="6"/>
  </r>
  <r>
    <n v="13"/>
    <x v="13"/>
    <s v="Multi-tiered directional open architecture"/>
    <n v="4200"/>
    <x v="13"/>
    <n v="245"/>
    <x v="1"/>
    <n v="98"/>
    <x v="13"/>
    <x v="1"/>
    <x v="1"/>
    <n v="1465621200"/>
    <n v="1466658000"/>
    <x v="13"/>
    <x v="13"/>
    <x v="0"/>
    <x v="0"/>
    <s v="music/indie rock"/>
    <x v="1"/>
    <x v="7"/>
  </r>
  <r>
    <n v="14"/>
    <x v="14"/>
    <s v="Cloned directional synergy"/>
    <n v="28200"/>
    <x v="14"/>
    <n v="67"/>
    <x v="0"/>
    <n v="200"/>
    <x v="14"/>
    <x v="1"/>
    <x v="1"/>
    <n v="1331013600"/>
    <n v="1333342800"/>
    <x v="14"/>
    <x v="14"/>
    <x v="0"/>
    <x v="0"/>
    <s v="music/indie rock"/>
    <x v="1"/>
    <x v="7"/>
  </r>
  <r>
    <n v="15"/>
    <x v="15"/>
    <s v="Extended eco-centric pricing structure"/>
    <n v="81200"/>
    <x v="15"/>
    <n v="47"/>
    <x v="0"/>
    <n v="452"/>
    <x v="15"/>
    <x v="1"/>
    <x v="1"/>
    <n v="1575957600"/>
    <n v="1576303200"/>
    <x v="15"/>
    <x v="15"/>
    <x v="0"/>
    <x v="0"/>
    <s v="technology/wearables"/>
    <x v="2"/>
    <x v="8"/>
  </r>
  <r>
    <n v="16"/>
    <x v="16"/>
    <s v="Cross-platform systemic adapter"/>
    <n v="1700"/>
    <x v="16"/>
    <n v="649"/>
    <x v="1"/>
    <n v="100"/>
    <x v="16"/>
    <x v="1"/>
    <x v="1"/>
    <n v="1390370400"/>
    <n v="1392271200"/>
    <x v="16"/>
    <x v="16"/>
    <x v="0"/>
    <x v="0"/>
    <s v="publishing/nonfiction"/>
    <x v="5"/>
    <x v="9"/>
  </r>
  <r>
    <n v="17"/>
    <x v="17"/>
    <s v="Seamless 4thgeneration methodology"/>
    <n v="84600"/>
    <x v="17"/>
    <n v="159"/>
    <x v="1"/>
    <n v="1249"/>
    <x v="17"/>
    <x v="1"/>
    <x v="1"/>
    <n v="1294812000"/>
    <n v="1294898400"/>
    <x v="17"/>
    <x v="17"/>
    <x v="0"/>
    <x v="0"/>
    <s v="film &amp; video/animation"/>
    <x v="4"/>
    <x v="10"/>
  </r>
  <r>
    <n v="18"/>
    <x v="18"/>
    <s v="Exclusive needs-based adapter"/>
    <n v="9100"/>
    <x v="18"/>
    <n v="67"/>
    <x v="3"/>
    <n v="135"/>
    <x v="18"/>
    <x v="1"/>
    <x v="1"/>
    <n v="1536382800"/>
    <n v="1537074000"/>
    <x v="18"/>
    <x v="18"/>
    <x v="0"/>
    <x v="0"/>
    <s v="theater/plays"/>
    <x v="3"/>
    <x v="3"/>
  </r>
  <r>
    <n v="19"/>
    <x v="19"/>
    <s v="Down-sized cohesive archive"/>
    <n v="62500"/>
    <x v="19"/>
    <n v="49"/>
    <x v="0"/>
    <n v="674"/>
    <x v="19"/>
    <x v="1"/>
    <x v="1"/>
    <n v="1551679200"/>
    <n v="1553490000"/>
    <x v="19"/>
    <x v="19"/>
    <x v="0"/>
    <x v="1"/>
    <s v="theater/plays"/>
    <x v="3"/>
    <x v="3"/>
  </r>
  <r>
    <n v="20"/>
    <x v="20"/>
    <s v="Proactive composite alliance"/>
    <n v="131800"/>
    <x v="20"/>
    <n v="112"/>
    <x v="1"/>
    <n v="1396"/>
    <x v="20"/>
    <x v="1"/>
    <x v="1"/>
    <n v="1406523600"/>
    <n v="1406523600"/>
    <x v="20"/>
    <x v="20"/>
    <x v="0"/>
    <x v="0"/>
    <s v="film &amp; video/drama"/>
    <x v="4"/>
    <x v="6"/>
  </r>
  <r>
    <n v="21"/>
    <x v="21"/>
    <s v="Re-engineered intangible definition"/>
    <n v="94000"/>
    <x v="21"/>
    <n v="41"/>
    <x v="0"/>
    <n v="558"/>
    <x v="21"/>
    <x v="1"/>
    <x v="1"/>
    <n v="1313384400"/>
    <n v="1316322000"/>
    <x v="21"/>
    <x v="21"/>
    <x v="0"/>
    <x v="0"/>
    <s v="theater/plays"/>
    <x v="3"/>
    <x v="3"/>
  </r>
  <r>
    <n v="22"/>
    <x v="22"/>
    <s v="Enhanced dynamic definition"/>
    <n v="59100"/>
    <x v="22"/>
    <n v="128"/>
    <x v="1"/>
    <n v="890"/>
    <x v="22"/>
    <x v="1"/>
    <x v="1"/>
    <n v="1522731600"/>
    <n v="1524027600"/>
    <x v="22"/>
    <x v="22"/>
    <x v="0"/>
    <x v="0"/>
    <s v="theater/plays"/>
    <x v="3"/>
    <x v="3"/>
  </r>
  <r>
    <n v="23"/>
    <x v="23"/>
    <s v="Devolved next generation adapter"/>
    <n v="4500"/>
    <x v="23"/>
    <n v="332"/>
    <x v="1"/>
    <n v="142"/>
    <x v="23"/>
    <x v="4"/>
    <x v="4"/>
    <n v="1550124000"/>
    <n v="1554699600"/>
    <x v="23"/>
    <x v="23"/>
    <x v="0"/>
    <x v="0"/>
    <s v="film &amp; video/documentary"/>
    <x v="4"/>
    <x v="4"/>
  </r>
  <r>
    <n v="24"/>
    <x v="24"/>
    <s v="Cross-platform intermediate frame"/>
    <n v="92400"/>
    <x v="24"/>
    <n v="113"/>
    <x v="1"/>
    <n v="2673"/>
    <x v="24"/>
    <x v="1"/>
    <x v="1"/>
    <n v="1403326800"/>
    <n v="1403499600"/>
    <x v="24"/>
    <x v="24"/>
    <x v="0"/>
    <x v="0"/>
    <s v="technology/wearables"/>
    <x v="2"/>
    <x v="8"/>
  </r>
  <r>
    <n v="25"/>
    <x v="25"/>
    <s v="Monitored impactful analyzer"/>
    <n v="5500"/>
    <x v="25"/>
    <n v="216"/>
    <x v="1"/>
    <n v="163"/>
    <x v="25"/>
    <x v="1"/>
    <x v="1"/>
    <n v="1305694800"/>
    <n v="1307422800"/>
    <x v="25"/>
    <x v="25"/>
    <x v="0"/>
    <x v="1"/>
    <s v="games/video games"/>
    <x v="6"/>
    <x v="11"/>
  </r>
  <r>
    <n v="26"/>
    <x v="26"/>
    <s v="Optional responsive customer loyalty"/>
    <n v="107500"/>
    <x v="26"/>
    <n v="48"/>
    <x v="3"/>
    <n v="1480"/>
    <x v="26"/>
    <x v="1"/>
    <x v="1"/>
    <n v="1533013200"/>
    <n v="1535346000"/>
    <x v="26"/>
    <x v="26"/>
    <x v="0"/>
    <x v="0"/>
    <s v="theater/plays"/>
    <x v="3"/>
    <x v="3"/>
  </r>
  <r>
    <n v="27"/>
    <x v="27"/>
    <s v="Diverse transitional migration"/>
    <n v="2000"/>
    <x v="27"/>
    <n v="80"/>
    <x v="0"/>
    <n v="15"/>
    <x v="27"/>
    <x v="1"/>
    <x v="1"/>
    <n v="1443848400"/>
    <n v="1444539600"/>
    <x v="27"/>
    <x v="27"/>
    <x v="0"/>
    <x v="0"/>
    <s v="music/rock"/>
    <x v="1"/>
    <x v="1"/>
  </r>
  <r>
    <n v="28"/>
    <x v="28"/>
    <s v="Synchronized global task-force"/>
    <n v="130800"/>
    <x v="28"/>
    <n v="105"/>
    <x v="1"/>
    <n v="2220"/>
    <x v="28"/>
    <x v="1"/>
    <x v="1"/>
    <n v="1265695200"/>
    <n v="1267682400"/>
    <x v="28"/>
    <x v="28"/>
    <x v="0"/>
    <x v="1"/>
    <s v="theater/plays"/>
    <x v="3"/>
    <x v="3"/>
  </r>
  <r>
    <n v="29"/>
    <x v="29"/>
    <s v="Focused 6thgeneration forecast"/>
    <n v="45900"/>
    <x v="29"/>
    <n v="329"/>
    <x v="1"/>
    <n v="1606"/>
    <x v="29"/>
    <x v="5"/>
    <x v="5"/>
    <n v="1532062800"/>
    <n v="1535518800"/>
    <x v="29"/>
    <x v="29"/>
    <x v="0"/>
    <x v="0"/>
    <s v="film &amp; video/shorts"/>
    <x v="4"/>
    <x v="12"/>
  </r>
  <r>
    <n v="30"/>
    <x v="30"/>
    <s v="Down-sized analyzing challenge"/>
    <n v="9000"/>
    <x v="30"/>
    <n v="161"/>
    <x v="1"/>
    <n v="129"/>
    <x v="30"/>
    <x v="1"/>
    <x v="1"/>
    <n v="1558674000"/>
    <n v="1559106000"/>
    <x v="30"/>
    <x v="30"/>
    <x v="0"/>
    <x v="0"/>
    <s v="film &amp; video/animation"/>
    <x v="4"/>
    <x v="10"/>
  </r>
  <r>
    <n v="31"/>
    <x v="31"/>
    <s v="Progressive needs-based focus group"/>
    <n v="3500"/>
    <x v="31"/>
    <n v="310"/>
    <x v="1"/>
    <n v="226"/>
    <x v="31"/>
    <x v="4"/>
    <x v="4"/>
    <n v="1451973600"/>
    <n v="1454392800"/>
    <x v="31"/>
    <x v="31"/>
    <x v="0"/>
    <x v="0"/>
    <s v="games/video games"/>
    <x v="6"/>
    <x v="11"/>
  </r>
  <r>
    <n v="32"/>
    <x v="32"/>
    <s v="Ergonomic 6thgeneration success"/>
    <n v="101000"/>
    <x v="32"/>
    <n v="87"/>
    <x v="0"/>
    <n v="2307"/>
    <x v="32"/>
    <x v="6"/>
    <x v="6"/>
    <n v="1515564000"/>
    <n v="1517896800"/>
    <x v="32"/>
    <x v="32"/>
    <x v="0"/>
    <x v="0"/>
    <s v="film &amp; video/documentary"/>
    <x v="4"/>
    <x v="4"/>
  </r>
  <r>
    <n v="33"/>
    <x v="33"/>
    <s v="Exclusive interactive approach"/>
    <n v="50200"/>
    <x v="33"/>
    <n v="378"/>
    <x v="1"/>
    <n v="5419"/>
    <x v="33"/>
    <x v="1"/>
    <x v="1"/>
    <n v="1412485200"/>
    <n v="1415685600"/>
    <x v="33"/>
    <x v="33"/>
    <x v="0"/>
    <x v="0"/>
    <s v="theater/plays"/>
    <x v="3"/>
    <x v="3"/>
  </r>
  <r>
    <n v="34"/>
    <x v="34"/>
    <s v="Reverse-engineered asynchronous archive"/>
    <n v="9300"/>
    <x v="34"/>
    <n v="151"/>
    <x v="1"/>
    <n v="165"/>
    <x v="34"/>
    <x v="1"/>
    <x v="1"/>
    <n v="1490245200"/>
    <n v="1490677200"/>
    <x v="34"/>
    <x v="34"/>
    <x v="0"/>
    <x v="0"/>
    <s v="film &amp; video/documentary"/>
    <x v="4"/>
    <x v="4"/>
  </r>
  <r>
    <n v="35"/>
    <x v="35"/>
    <s v="Synergized intangible challenge"/>
    <n v="125500"/>
    <x v="35"/>
    <n v="150"/>
    <x v="1"/>
    <n v="1965"/>
    <x v="35"/>
    <x v="3"/>
    <x v="3"/>
    <n v="1547877600"/>
    <n v="1551506400"/>
    <x v="35"/>
    <x v="35"/>
    <x v="0"/>
    <x v="1"/>
    <s v="film &amp; video/drama"/>
    <x v="4"/>
    <x v="6"/>
  </r>
  <r>
    <n v="36"/>
    <x v="36"/>
    <s v="Monitored multi-state encryption"/>
    <n v="700"/>
    <x v="36"/>
    <n v="157"/>
    <x v="1"/>
    <n v="16"/>
    <x v="36"/>
    <x v="1"/>
    <x v="1"/>
    <n v="1298700000"/>
    <n v="1300856400"/>
    <x v="36"/>
    <x v="36"/>
    <x v="0"/>
    <x v="0"/>
    <s v="theater/plays"/>
    <x v="3"/>
    <x v="3"/>
  </r>
  <r>
    <n v="37"/>
    <x v="37"/>
    <s v="Profound attitude-oriented functionalities"/>
    <n v="8100"/>
    <x v="37"/>
    <n v="140"/>
    <x v="1"/>
    <n v="107"/>
    <x v="37"/>
    <x v="1"/>
    <x v="1"/>
    <n v="1570338000"/>
    <n v="1573192800"/>
    <x v="37"/>
    <x v="37"/>
    <x v="0"/>
    <x v="1"/>
    <s v="publishing/fiction"/>
    <x v="5"/>
    <x v="13"/>
  </r>
  <r>
    <n v="38"/>
    <x v="38"/>
    <s v="Digitized client-driven database"/>
    <n v="3100"/>
    <x v="38"/>
    <n v="325"/>
    <x v="1"/>
    <n v="134"/>
    <x v="38"/>
    <x v="1"/>
    <x v="1"/>
    <n v="1287378000"/>
    <n v="1287810000"/>
    <x v="38"/>
    <x v="38"/>
    <x v="0"/>
    <x v="0"/>
    <s v="photography/photography books"/>
    <x v="7"/>
    <x v="14"/>
  </r>
  <r>
    <n v="39"/>
    <x v="39"/>
    <s v="Organized bi-directional function"/>
    <n v="9900"/>
    <x v="39"/>
    <n v="51"/>
    <x v="0"/>
    <n v="88"/>
    <x v="39"/>
    <x v="3"/>
    <x v="3"/>
    <n v="1361772000"/>
    <n v="1362978000"/>
    <x v="39"/>
    <x v="39"/>
    <x v="0"/>
    <x v="0"/>
    <s v="theater/plays"/>
    <x v="3"/>
    <x v="3"/>
  </r>
  <r>
    <n v="40"/>
    <x v="40"/>
    <s v="Reduced stable middleware"/>
    <n v="8800"/>
    <x v="40"/>
    <n v="169"/>
    <x v="1"/>
    <n v="198"/>
    <x v="40"/>
    <x v="1"/>
    <x v="1"/>
    <n v="1275714000"/>
    <n v="1277355600"/>
    <x v="40"/>
    <x v="40"/>
    <x v="0"/>
    <x v="1"/>
    <s v="technology/wearables"/>
    <x v="2"/>
    <x v="8"/>
  </r>
  <r>
    <n v="41"/>
    <x v="41"/>
    <s v="Universal 5thgeneration neural-net"/>
    <n v="5600"/>
    <x v="41"/>
    <n v="213"/>
    <x v="1"/>
    <n v="111"/>
    <x v="41"/>
    <x v="6"/>
    <x v="6"/>
    <n v="1346734800"/>
    <n v="1348981200"/>
    <x v="41"/>
    <x v="41"/>
    <x v="0"/>
    <x v="1"/>
    <s v="music/rock"/>
    <x v="1"/>
    <x v="1"/>
  </r>
  <r>
    <n v="42"/>
    <x v="42"/>
    <s v="Virtual uniform frame"/>
    <n v="1800"/>
    <x v="42"/>
    <n v="444"/>
    <x v="1"/>
    <n v="222"/>
    <x v="42"/>
    <x v="1"/>
    <x v="1"/>
    <n v="1309755600"/>
    <n v="1310533200"/>
    <x v="42"/>
    <x v="42"/>
    <x v="0"/>
    <x v="0"/>
    <s v="food/food trucks"/>
    <x v="0"/>
    <x v="0"/>
  </r>
  <r>
    <n v="43"/>
    <x v="43"/>
    <s v="Profound explicit paradigm"/>
    <n v="90200"/>
    <x v="43"/>
    <n v="186"/>
    <x v="1"/>
    <n v="6212"/>
    <x v="43"/>
    <x v="1"/>
    <x v="1"/>
    <n v="1406178000"/>
    <n v="1407560400"/>
    <x v="43"/>
    <x v="43"/>
    <x v="0"/>
    <x v="0"/>
    <s v="publishing/radio &amp; podcasts"/>
    <x v="5"/>
    <x v="15"/>
  </r>
  <r>
    <n v="44"/>
    <x v="44"/>
    <s v="Visionary real-time groupware"/>
    <n v="1600"/>
    <x v="44"/>
    <n v="659"/>
    <x v="1"/>
    <n v="98"/>
    <x v="44"/>
    <x v="3"/>
    <x v="3"/>
    <n v="1552798800"/>
    <n v="1552885200"/>
    <x v="44"/>
    <x v="44"/>
    <x v="0"/>
    <x v="0"/>
    <s v="publishing/fiction"/>
    <x v="5"/>
    <x v="13"/>
  </r>
  <r>
    <n v="45"/>
    <x v="45"/>
    <s v="Networked tertiary Graphical User Interface"/>
    <n v="9500"/>
    <x v="45"/>
    <n v="48"/>
    <x v="0"/>
    <n v="48"/>
    <x v="45"/>
    <x v="1"/>
    <x v="1"/>
    <n v="1478062800"/>
    <n v="1479362400"/>
    <x v="45"/>
    <x v="45"/>
    <x v="0"/>
    <x v="1"/>
    <s v="theater/plays"/>
    <x v="3"/>
    <x v="3"/>
  </r>
  <r>
    <n v="46"/>
    <x v="46"/>
    <s v="Virtual grid-enabled task-force"/>
    <n v="3700"/>
    <x v="46"/>
    <n v="115"/>
    <x v="1"/>
    <n v="92"/>
    <x v="46"/>
    <x v="1"/>
    <x v="1"/>
    <n v="1278565200"/>
    <n v="1280552400"/>
    <x v="46"/>
    <x v="46"/>
    <x v="0"/>
    <x v="0"/>
    <s v="music/rock"/>
    <x v="1"/>
    <x v="1"/>
  </r>
  <r>
    <n v="47"/>
    <x v="47"/>
    <s v="Function-based multi-state software"/>
    <n v="1500"/>
    <x v="47"/>
    <n v="475"/>
    <x v="1"/>
    <n v="149"/>
    <x v="47"/>
    <x v="1"/>
    <x v="1"/>
    <n v="1396069200"/>
    <n v="1398661200"/>
    <x v="47"/>
    <x v="47"/>
    <x v="0"/>
    <x v="0"/>
    <s v="theater/plays"/>
    <x v="3"/>
    <x v="3"/>
  </r>
  <r>
    <n v="48"/>
    <x v="48"/>
    <s v="Optimized leadingedge concept"/>
    <n v="33300"/>
    <x v="48"/>
    <n v="387"/>
    <x v="1"/>
    <n v="2431"/>
    <x v="48"/>
    <x v="1"/>
    <x v="1"/>
    <n v="1435208400"/>
    <n v="1436245200"/>
    <x v="48"/>
    <x v="48"/>
    <x v="0"/>
    <x v="0"/>
    <s v="theater/plays"/>
    <x v="3"/>
    <x v="3"/>
  </r>
  <r>
    <n v="49"/>
    <x v="49"/>
    <s v="Sharable holistic interface"/>
    <n v="7200"/>
    <x v="49"/>
    <n v="190"/>
    <x v="1"/>
    <n v="303"/>
    <x v="49"/>
    <x v="1"/>
    <x v="1"/>
    <n v="1571547600"/>
    <n v="1575439200"/>
    <x v="49"/>
    <x v="49"/>
    <x v="0"/>
    <x v="0"/>
    <s v="music/rock"/>
    <x v="1"/>
    <x v="1"/>
  </r>
  <r>
    <n v="50"/>
    <x v="50"/>
    <s v="Down-sized system-worthy secured line"/>
    <n v="100"/>
    <x v="50"/>
    <n v="2"/>
    <x v="0"/>
    <n v="1"/>
    <x v="50"/>
    <x v="6"/>
    <x v="6"/>
    <n v="1375333200"/>
    <n v="1377752400"/>
    <x v="50"/>
    <x v="50"/>
    <x v="0"/>
    <x v="0"/>
    <s v="music/metal"/>
    <x v="1"/>
    <x v="16"/>
  </r>
  <r>
    <n v="51"/>
    <x v="51"/>
    <s v="Inverse secondary infrastructure"/>
    <n v="158100"/>
    <x v="51"/>
    <n v="92"/>
    <x v="0"/>
    <n v="1467"/>
    <x v="51"/>
    <x v="4"/>
    <x v="4"/>
    <n v="1332824400"/>
    <n v="1334206800"/>
    <x v="51"/>
    <x v="51"/>
    <x v="0"/>
    <x v="1"/>
    <s v="technology/wearables"/>
    <x v="2"/>
    <x v="8"/>
  </r>
  <r>
    <n v="52"/>
    <x v="52"/>
    <s v="Organic foreground leverage"/>
    <n v="7200"/>
    <x v="52"/>
    <n v="34"/>
    <x v="0"/>
    <n v="75"/>
    <x v="52"/>
    <x v="1"/>
    <x v="1"/>
    <n v="1284526800"/>
    <n v="1284872400"/>
    <x v="52"/>
    <x v="52"/>
    <x v="0"/>
    <x v="0"/>
    <s v="theater/plays"/>
    <x v="3"/>
    <x v="3"/>
  </r>
  <r>
    <n v="53"/>
    <x v="53"/>
    <s v="Reverse-engineered static concept"/>
    <n v="8800"/>
    <x v="53"/>
    <n v="140"/>
    <x v="1"/>
    <n v="209"/>
    <x v="53"/>
    <x v="1"/>
    <x v="1"/>
    <n v="1400562000"/>
    <n v="1403931600"/>
    <x v="53"/>
    <x v="53"/>
    <x v="0"/>
    <x v="0"/>
    <s v="film &amp; video/drama"/>
    <x v="4"/>
    <x v="6"/>
  </r>
  <r>
    <n v="54"/>
    <x v="54"/>
    <s v="Multi-channeled neutral customer loyalty"/>
    <n v="6000"/>
    <x v="54"/>
    <n v="90"/>
    <x v="0"/>
    <n v="120"/>
    <x v="54"/>
    <x v="1"/>
    <x v="1"/>
    <n v="1520748000"/>
    <n v="1521262800"/>
    <x v="54"/>
    <x v="54"/>
    <x v="0"/>
    <x v="0"/>
    <s v="technology/wearables"/>
    <x v="2"/>
    <x v="8"/>
  </r>
  <r>
    <n v="55"/>
    <x v="55"/>
    <s v="Reverse-engineered bifurcated strategy"/>
    <n v="6600"/>
    <x v="55"/>
    <n v="178"/>
    <x v="1"/>
    <n v="131"/>
    <x v="55"/>
    <x v="1"/>
    <x v="1"/>
    <n v="1532926800"/>
    <n v="1533358800"/>
    <x v="55"/>
    <x v="55"/>
    <x v="0"/>
    <x v="0"/>
    <s v="music/jazz"/>
    <x v="1"/>
    <x v="17"/>
  </r>
  <r>
    <n v="56"/>
    <x v="56"/>
    <s v="Horizontal context-sensitive knowledge user"/>
    <n v="8000"/>
    <x v="56"/>
    <n v="144"/>
    <x v="1"/>
    <n v="164"/>
    <x v="56"/>
    <x v="1"/>
    <x v="1"/>
    <n v="1420869600"/>
    <n v="1421474400"/>
    <x v="56"/>
    <x v="56"/>
    <x v="0"/>
    <x v="0"/>
    <s v="technology/wearables"/>
    <x v="2"/>
    <x v="8"/>
  </r>
  <r>
    <n v="57"/>
    <x v="57"/>
    <s v="Cross-group multi-state task-force"/>
    <n v="2900"/>
    <x v="57"/>
    <n v="215"/>
    <x v="1"/>
    <n v="201"/>
    <x v="57"/>
    <x v="1"/>
    <x v="1"/>
    <n v="1504242000"/>
    <n v="1505278800"/>
    <x v="57"/>
    <x v="57"/>
    <x v="0"/>
    <x v="0"/>
    <s v="games/video games"/>
    <x v="6"/>
    <x v="11"/>
  </r>
  <r>
    <n v="58"/>
    <x v="58"/>
    <s v="Expanded 3rdgeneration strategy"/>
    <n v="2700"/>
    <x v="58"/>
    <n v="227"/>
    <x v="1"/>
    <n v="211"/>
    <x v="58"/>
    <x v="1"/>
    <x v="1"/>
    <n v="1442811600"/>
    <n v="1443934800"/>
    <x v="58"/>
    <x v="58"/>
    <x v="0"/>
    <x v="0"/>
    <s v="theater/plays"/>
    <x v="3"/>
    <x v="3"/>
  </r>
  <r>
    <n v="59"/>
    <x v="59"/>
    <s v="Assimilated real-time support"/>
    <n v="1400"/>
    <x v="59"/>
    <n v="275"/>
    <x v="1"/>
    <n v="128"/>
    <x v="59"/>
    <x v="1"/>
    <x v="1"/>
    <n v="1497243600"/>
    <n v="1498539600"/>
    <x v="59"/>
    <x v="59"/>
    <x v="0"/>
    <x v="1"/>
    <s v="theater/plays"/>
    <x v="3"/>
    <x v="3"/>
  </r>
  <r>
    <n v="60"/>
    <x v="60"/>
    <s v="User-centric regional database"/>
    <n v="94200"/>
    <x v="60"/>
    <n v="144"/>
    <x v="1"/>
    <n v="1600"/>
    <x v="60"/>
    <x v="0"/>
    <x v="0"/>
    <n v="1342501200"/>
    <n v="1342760400"/>
    <x v="60"/>
    <x v="60"/>
    <x v="0"/>
    <x v="0"/>
    <s v="theater/plays"/>
    <x v="3"/>
    <x v="3"/>
  </r>
  <r>
    <n v="61"/>
    <x v="61"/>
    <s v="Open-source zero administration complexity"/>
    <n v="199200"/>
    <x v="61"/>
    <n v="93"/>
    <x v="0"/>
    <n v="2253"/>
    <x v="61"/>
    <x v="0"/>
    <x v="0"/>
    <n v="1298268000"/>
    <n v="1301720400"/>
    <x v="61"/>
    <x v="61"/>
    <x v="0"/>
    <x v="0"/>
    <s v="theater/plays"/>
    <x v="3"/>
    <x v="3"/>
  </r>
  <r>
    <n v="62"/>
    <x v="62"/>
    <s v="Organized incremental standardization"/>
    <n v="2000"/>
    <x v="62"/>
    <n v="723"/>
    <x v="1"/>
    <n v="249"/>
    <x v="62"/>
    <x v="1"/>
    <x v="1"/>
    <n v="1433480400"/>
    <n v="1433566800"/>
    <x v="62"/>
    <x v="62"/>
    <x v="0"/>
    <x v="0"/>
    <s v="technology/web"/>
    <x v="2"/>
    <x v="2"/>
  </r>
  <r>
    <n v="63"/>
    <x v="63"/>
    <s v="Assimilated didactic open system"/>
    <n v="4700"/>
    <x v="63"/>
    <n v="12"/>
    <x v="0"/>
    <n v="5"/>
    <x v="63"/>
    <x v="1"/>
    <x v="1"/>
    <n v="1493355600"/>
    <n v="1493874000"/>
    <x v="63"/>
    <x v="63"/>
    <x v="0"/>
    <x v="0"/>
    <s v="theater/plays"/>
    <x v="3"/>
    <x v="3"/>
  </r>
  <r>
    <n v="64"/>
    <x v="64"/>
    <s v="Vision-oriented logistical intranet"/>
    <n v="2800"/>
    <x v="64"/>
    <n v="98"/>
    <x v="0"/>
    <n v="38"/>
    <x v="64"/>
    <x v="1"/>
    <x v="1"/>
    <n v="1530507600"/>
    <n v="1531803600"/>
    <x v="64"/>
    <x v="64"/>
    <x v="0"/>
    <x v="1"/>
    <s v="technology/web"/>
    <x v="2"/>
    <x v="2"/>
  </r>
  <r>
    <n v="65"/>
    <x v="65"/>
    <s v="Mandatory incremental projection"/>
    <n v="6100"/>
    <x v="65"/>
    <n v="236"/>
    <x v="1"/>
    <n v="236"/>
    <x v="65"/>
    <x v="1"/>
    <x v="1"/>
    <n v="1296108000"/>
    <n v="1296712800"/>
    <x v="65"/>
    <x v="65"/>
    <x v="0"/>
    <x v="0"/>
    <s v="theater/plays"/>
    <x v="3"/>
    <x v="3"/>
  </r>
  <r>
    <n v="66"/>
    <x v="66"/>
    <s v="Grass-roots needs-based encryption"/>
    <n v="2900"/>
    <x v="66"/>
    <n v="45"/>
    <x v="0"/>
    <n v="12"/>
    <x v="66"/>
    <x v="1"/>
    <x v="1"/>
    <n v="1428469200"/>
    <n v="1428901200"/>
    <x v="66"/>
    <x v="66"/>
    <x v="0"/>
    <x v="1"/>
    <s v="theater/plays"/>
    <x v="3"/>
    <x v="3"/>
  </r>
  <r>
    <n v="67"/>
    <x v="67"/>
    <s v="Team-oriented 6thgeneration middleware"/>
    <n v="72600"/>
    <x v="67"/>
    <n v="162"/>
    <x v="1"/>
    <n v="4065"/>
    <x v="67"/>
    <x v="4"/>
    <x v="4"/>
    <n v="1264399200"/>
    <n v="1264831200"/>
    <x v="67"/>
    <x v="67"/>
    <x v="0"/>
    <x v="1"/>
    <s v="technology/wearables"/>
    <x v="2"/>
    <x v="8"/>
  </r>
  <r>
    <n v="68"/>
    <x v="68"/>
    <s v="Inverse multi-tasking installation"/>
    <n v="5700"/>
    <x v="68"/>
    <n v="255"/>
    <x v="1"/>
    <n v="246"/>
    <x v="68"/>
    <x v="6"/>
    <x v="6"/>
    <n v="1501131600"/>
    <n v="1505192400"/>
    <x v="68"/>
    <x v="68"/>
    <x v="0"/>
    <x v="1"/>
    <s v="theater/plays"/>
    <x v="3"/>
    <x v="3"/>
  </r>
  <r>
    <n v="69"/>
    <x v="69"/>
    <s v="Switchable disintermediate moderator"/>
    <n v="7900"/>
    <x v="69"/>
    <n v="24"/>
    <x v="3"/>
    <n v="17"/>
    <x v="69"/>
    <x v="1"/>
    <x v="1"/>
    <n v="1292738400"/>
    <n v="1295676000"/>
    <x v="69"/>
    <x v="69"/>
    <x v="0"/>
    <x v="0"/>
    <s v="theater/plays"/>
    <x v="3"/>
    <x v="3"/>
  </r>
  <r>
    <n v="70"/>
    <x v="70"/>
    <s v="Re-engineered 24/7 task-force"/>
    <n v="128000"/>
    <x v="70"/>
    <n v="124"/>
    <x v="1"/>
    <n v="2475"/>
    <x v="70"/>
    <x v="6"/>
    <x v="6"/>
    <n v="1288674000"/>
    <n v="1292911200"/>
    <x v="70"/>
    <x v="70"/>
    <x v="0"/>
    <x v="1"/>
    <s v="theater/plays"/>
    <x v="3"/>
    <x v="3"/>
  </r>
  <r>
    <n v="71"/>
    <x v="71"/>
    <s v="Organic object-oriented budgetary management"/>
    <n v="6000"/>
    <x v="71"/>
    <n v="108"/>
    <x v="1"/>
    <n v="76"/>
    <x v="71"/>
    <x v="1"/>
    <x v="1"/>
    <n v="1575093600"/>
    <n v="1575439200"/>
    <x v="71"/>
    <x v="49"/>
    <x v="0"/>
    <x v="0"/>
    <s v="theater/plays"/>
    <x v="3"/>
    <x v="3"/>
  </r>
  <r>
    <n v="72"/>
    <x v="72"/>
    <s v="Seamless coherent parallelism"/>
    <n v="600"/>
    <x v="72"/>
    <n v="670"/>
    <x v="1"/>
    <n v="54"/>
    <x v="72"/>
    <x v="1"/>
    <x v="1"/>
    <n v="1435726800"/>
    <n v="1438837200"/>
    <x v="72"/>
    <x v="71"/>
    <x v="0"/>
    <x v="0"/>
    <s v="film &amp; video/animation"/>
    <x v="4"/>
    <x v="10"/>
  </r>
  <r>
    <n v="73"/>
    <x v="73"/>
    <s v="Cross-platform even-keeled initiative"/>
    <n v="1400"/>
    <x v="73"/>
    <n v="661"/>
    <x v="1"/>
    <n v="88"/>
    <x v="73"/>
    <x v="1"/>
    <x v="1"/>
    <n v="1480226400"/>
    <n v="1480485600"/>
    <x v="73"/>
    <x v="72"/>
    <x v="0"/>
    <x v="0"/>
    <s v="music/jazz"/>
    <x v="1"/>
    <x v="17"/>
  </r>
  <r>
    <n v="74"/>
    <x v="74"/>
    <s v="Progressive tertiary framework"/>
    <n v="3900"/>
    <x v="74"/>
    <n v="122"/>
    <x v="1"/>
    <n v="85"/>
    <x v="74"/>
    <x v="4"/>
    <x v="4"/>
    <n v="1459054800"/>
    <n v="1459141200"/>
    <x v="74"/>
    <x v="73"/>
    <x v="0"/>
    <x v="0"/>
    <s v="music/metal"/>
    <x v="1"/>
    <x v="16"/>
  </r>
  <r>
    <n v="75"/>
    <x v="75"/>
    <s v="Multi-layered dynamic protocol"/>
    <n v="9700"/>
    <x v="75"/>
    <n v="151"/>
    <x v="1"/>
    <n v="170"/>
    <x v="75"/>
    <x v="1"/>
    <x v="1"/>
    <n v="1531630800"/>
    <n v="1532322000"/>
    <x v="75"/>
    <x v="74"/>
    <x v="0"/>
    <x v="0"/>
    <s v="photography/photography books"/>
    <x v="7"/>
    <x v="14"/>
  </r>
  <r>
    <n v="76"/>
    <x v="76"/>
    <s v="Horizontal next generation function"/>
    <n v="122900"/>
    <x v="76"/>
    <n v="78"/>
    <x v="0"/>
    <n v="1684"/>
    <x v="76"/>
    <x v="1"/>
    <x v="1"/>
    <n v="1421992800"/>
    <n v="1426222800"/>
    <x v="76"/>
    <x v="75"/>
    <x v="1"/>
    <x v="1"/>
    <s v="theater/plays"/>
    <x v="3"/>
    <x v="3"/>
  </r>
  <r>
    <n v="77"/>
    <x v="77"/>
    <s v="Pre-emptive impactful model"/>
    <n v="9500"/>
    <x v="77"/>
    <n v="47"/>
    <x v="0"/>
    <n v="56"/>
    <x v="77"/>
    <x v="1"/>
    <x v="1"/>
    <n v="1285563600"/>
    <n v="1286773200"/>
    <x v="77"/>
    <x v="76"/>
    <x v="0"/>
    <x v="1"/>
    <s v="film &amp; video/animation"/>
    <x v="4"/>
    <x v="10"/>
  </r>
  <r>
    <n v="78"/>
    <x v="78"/>
    <s v="User-centric bifurcated knowledge user"/>
    <n v="4500"/>
    <x v="78"/>
    <n v="301"/>
    <x v="1"/>
    <n v="330"/>
    <x v="78"/>
    <x v="1"/>
    <x v="1"/>
    <n v="1523854800"/>
    <n v="1523941200"/>
    <x v="78"/>
    <x v="77"/>
    <x v="0"/>
    <x v="0"/>
    <s v="publishing/translations"/>
    <x v="5"/>
    <x v="18"/>
  </r>
  <r>
    <n v="79"/>
    <x v="79"/>
    <s v="Triple-buffered reciprocal project"/>
    <n v="57800"/>
    <x v="79"/>
    <n v="70"/>
    <x v="0"/>
    <n v="838"/>
    <x v="79"/>
    <x v="1"/>
    <x v="1"/>
    <n v="1529125200"/>
    <n v="1529557200"/>
    <x v="79"/>
    <x v="78"/>
    <x v="0"/>
    <x v="0"/>
    <s v="theater/plays"/>
    <x v="3"/>
    <x v="3"/>
  </r>
  <r>
    <n v="80"/>
    <x v="80"/>
    <s v="Cross-platform needs-based approach"/>
    <n v="1100"/>
    <x v="80"/>
    <n v="637"/>
    <x v="1"/>
    <n v="127"/>
    <x v="80"/>
    <x v="1"/>
    <x v="1"/>
    <n v="1503982800"/>
    <n v="1506574800"/>
    <x v="80"/>
    <x v="79"/>
    <x v="0"/>
    <x v="0"/>
    <s v="games/video games"/>
    <x v="6"/>
    <x v="11"/>
  </r>
  <r>
    <n v="81"/>
    <x v="81"/>
    <s v="User-friendly static contingency"/>
    <n v="16800"/>
    <x v="81"/>
    <n v="225"/>
    <x v="1"/>
    <n v="411"/>
    <x v="81"/>
    <x v="1"/>
    <x v="1"/>
    <n v="1511416800"/>
    <n v="1513576800"/>
    <x v="81"/>
    <x v="80"/>
    <x v="0"/>
    <x v="0"/>
    <s v="music/rock"/>
    <x v="1"/>
    <x v="1"/>
  </r>
  <r>
    <n v="82"/>
    <x v="82"/>
    <s v="Reactive content-based framework"/>
    <n v="1000"/>
    <x v="82"/>
    <n v="1497"/>
    <x v="1"/>
    <n v="180"/>
    <x v="82"/>
    <x v="4"/>
    <x v="4"/>
    <n v="1547704800"/>
    <n v="1548309600"/>
    <x v="82"/>
    <x v="4"/>
    <x v="0"/>
    <x v="1"/>
    <s v="games/video games"/>
    <x v="6"/>
    <x v="11"/>
  </r>
  <r>
    <n v="83"/>
    <x v="83"/>
    <s v="Realigned user-facing concept"/>
    <n v="106400"/>
    <x v="83"/>
    <n v="38"/>
    <x v="0"/>
    <n v="1000"/>
    <x v="83"/>
    <x v="1"/>
    <x v="1"/>
    <n v="1469682000"/>
    <n v="1471582800"/>
    <x v="83"/>
    <x v="81"/>
    <x v="0"/>
    <x v="0"/>
    <s v="music/electric music"/>
    <x v="1"/>
    <x v="5"/>
  </r>
  <r>
    <n v="84"/>
    <x v="84"/>
    <s v="Public-key zero tolerance orchestration"/>
    <n v="31400"/>
    <x v="84"/>
    <n v="132"/>
    <x v="1"/>
    <n v="374"/>
    <x v="84"/>
    <x v="1"/>
    <x v="1"/>
    <n v="1343451600"/>
    <n v="1344315600"/>
    <x v="84"/>
    <x v="82"/>
    <x v="0"/>
    <x v="0"/>
    <s v="technology/wearables"/>
    <x v="2"/>
    <x v="8"/>
  </r>
  <r>
    <n v="85"/>
    <x v="85"/>
    <s v="Multi-tiered eco-centric architecture"/>
    <n v="4900"/>
    <x v="85"/>
    <n v="131"/>
    <x v="1"/>
    <n v="71"/>
    <x v="85"/>
    <x v="2"/>
    <x v="2"/>
    <n v="1315717200"/>
    <n v="1316408400"/>
    <x v="85"/>
    <x v="83"/>
    <x v="0"/>
    <x v="0"/>
    <s v="music/indie rock"/>
    <x v="1"/>
    <x v="7"/>
  </r>
  <r>
    <n v="86"/>
    <x v="86"/>
    <s v="Organic motivating firmware"/>
    <n v="7400"/>
    <x v="86"/>
    <n v="168"/>
    <x v="1"/>
    <n v="203"/>
    <x v="86"/>
    <x v="1"/>
    <x v="1"/>
    <n v="1430715600"/>
    <n v="1431838800"/>
    <x v="86"/>
    <x v="84"/>
    <x v="1"/>
    <x v="0"/>
    <s v="theater/plays"/>
    <x v="3"/>
    <x v="3"/>
  </r>
  <r>
    <n v="87"/>
    <x v="87"/>
    <s v="Synergized 4thgeneration conglomeration"/>
    <n v="198500"/>
    <x v="87"/>
    <n v="62"/>
    <x v="0"/>
    <n v="1482"/>
    <x v="87"/>
    <x v="2"/>
    <x v="2"/>
    <n v="1299564000"/>
    <n v="1300510800"/>
    <x v="87"/>
    <x v="85"/>
    <x v="0"/>
    <x v="1"/>
    <s v="music/rock"/>
    <x v="1"/>
    <x v="1"/>
  </r>
  <r>
    <n v="88"/>
    <x v="88"/>
    <s v="Grass-roots fault-tolerant policy"/>
    <n v="4800"/>
    <x v="88"/>
    <n v="261"/>
    <x v="1"/>
    <n v="113"/>
    <x v="88"/>
    <x v="1"/>
    <x v="1"/>
    <n v="1429160400"/>
    <n v="1431061200"/>
    <x v="88"/>
    <x v="86"/>
    <x v="0"/>
    <x v="0"/>
    <s v="publishing/translations"/>
    <x v="5"/>
    <x v="18"/>
  </r>
  <r>
    <n v="89"/>
    <x v="89"/>
    <s v="Monitored scalable knowledgebase"/>
    <n v="3400"/>
    <x v="89"/>
    <n v="253"/>
    <x v="1"/>
    <n v="96"/>
    <x v="89"/>
    <x v="1"/>
    <x v="1"/>
    <n v="1271307600"/>
    <n v="1271480400"/>
    <x v="89"/>
    <x v="87"/>
    <x v="0"/>
    <x v="0"/>
    <s v="theater/plays"/>
    <x v="3"/>
    <x v="3"/>
  </r>
  <r>
    <n v="90"/>
    <x v="90"/>
    <s v="Synergistic explicit parallelism"/>
    <n v="7800"/>
    <x v="58"/>
    <n v="79"/>
    <x v="0"/>
    <n v="106"/>
    <x v="90"/>
    <x v="1"/>
    <x v="1"/>
    <n v="1456380000"/>
    <n v="1456380000"/>
    <x v="90"/>
    <x v="88"/>
    <x v="0"/>
    <x v="1"/>
    <s v="theater/plays"/>
    <x v="3"/>
    <x v="3"/>
  </r>
  <r>
    <n v="91"/>
    <x v="91"/>
    <s v="Enhanced systemic analyzer"/>
    <n v="154300"/>
    <x v="90"/>
    <n v="48"/>
    <x v="0"/>
    <n v="679"/>
    <x v="91"/>
    <x v="6"/>
    <x v="6"/>
    <n v="1470459600"/>
    <n v="1472878800"/>
    <x v="91"/>
    <x v="89"/>
    <x v="0"/>
    <x v="0"/>
    <s v="publishing/translations"/>
    <x v="5"/>
    <x v="18"/>
  </r>
  <r>
    <n v="92"/>
    <x v="92"/>
    <s v="Object-based analyzing knowledge user"/>
    <n v="20000"/>
    <x v="91"/>
    <n v="259"/>
    <x v="1"/>
    <n v="498"/>
    <x v="92"/>
    <x v="5"/>
    <x v="5"/>
    <n v="1277269200"/>
    <n v="1277355600"/>
    <x v="92"/>
    <x v="40"/>
    <x v="0"/>
    <x v="1"/>
    <s v="games/video games"/>
    <x v="6"/>
    <x v="11"/>
  </r>
  <r>
    <n v="93"/>
    <x v="93"/>
    <s v="Pre-emptive radical architecture"/>
    <n v="108800"/>
    <x v="92"/>
    <n v="61"/>
    <x v="3"/>
    <n v="610"/>
    <x v="93"/>
    <x v="1"/>
    <x v="1"/>
    <n v="1350709200"/>
    <n v="1351054800"/>
    <x v="93"/>
    <x v="90"/>
    <x v="0"/>
    <x v="1"/>
    <s v="theater/plays"/>
    <x v="3"/>
    <x v="3"/>
  </r>
  <r>
    <n v="94"/>
    <x v="94"/>
    <s v="Grass-roots web-enabled contingency"/>
    <n v="2900"/>
    <x v="93"/>
    <n v="304"/>
    <x v="1"/>
    <n v="180"/>
    <x v="94"/>
    <x v="4"/>
    <x v="4"/>
    <n v="1554613200"/>
    <n v="1555563600"/>
    <x v="94"/>
    <x v="91"/>
    <x v="0"/>
    <x v="0"/>
    <s v="technology/web"/>
    <x v="2"/>
    <x v="2"/>
  </r>
  <r>
    <n v="95"/>
    <x v="95"/>
    <s v="Stand-alone system-worthy standardization"/>
    <n v="900"/>
    <x v="94"/>
    <n v="113"/>
    <x v="1"/>
    <n v="27"/>
    <x v="95"/>
    <x v="1"/>
    <x v="1"/>
    <n v="1571029200"/>
    <n v="1571634000"/>
    <x v="95"/>
    <x v="92"/>
    <x v="0"/>
    <x v="0"/>
    <s v="film &amp; video/documentary"/>
    <x v="4"/>
    <x v="4"/>
  </r>
  <r>
    <n v="96"/>
    <x v="96"/>
    <s v="Down-sized systematic policy"/>
    <n v="69700"/>
    <x v="95"/>
    <n v="217"/>
    <x v="1"/>
    <n v="2331"/>
    <x v="96"/>
    <x v="1"/>
    <x v="1"/>
    <n v="1299736800"/>
    <n v="1300856400"/>
    <x v="96"/>
    <x v="36"/>
    <x v="0"/>
    <x v="0"/>
    <s v="theater/plays"/>
    <x v="3"/>
    <x v="3"/>
  </r>
  <r>
    <n v="97"/>
    <x v="97"/>
    <s v="Cloned bi-directional architecture"/>
    <n v="1300"/>
    <x v="96"/>
    <n v="927"/>
    <x v="1"/>
    <n v="113"/>
    <x v="97"/>
    <x v="1"/>
    <x v="1"/>
    <n v="1435208400"/>
    <n v="1439874000"/>
    <x v="48"/>
    <x v="93"/>
    <x v="0"/>
    <x v="0"/>
    <s v="food/food trucks"/>
    <x v="0"/>
    <x v="0"/>
  </r>
  <r>
    <n v="98"/>
    <x v="98"/>
    <s v="Seamless transitional portal"/>
    <n v="97800"/>
    <x v="97"/>
    <n v="34"/>
    <x v="0"/>
    <n v="1220"/>
    <x v="98"/>
    <x v="2"/>
    <x v="2"/>
    <n v="1437973200"/>
    <n v="1438318800"/>
    <x v="97"/>
    <x v="94"/>
    <x v="0"/>
    <x v="0"/>
    <s v="games/video games"/>
    <x v="6"/>
    <x v="11"/>
  </r>
  <r>
    <n v="99"/>
    <x v="99"/>
    <s v="Fully-configurable motivating approach"/>
    <n v="7600"/>
    <x v="98"/>
    <n v="197"/>
    <x v="1"/>
    <n v="164"/>
    <x v="99"/>
    <x v="1"/>
    <x v="1"/>
    <n v="1416895200"/>
    <n v="1419400800"/>
    <x v="98"/>
    <x v="95"/>
    <x v="0"/>
    <x v="0"/>
    <s v="theater/plays"/>
    <x v="3"/>
    <x v="3"/>
  </r>
  <r>
    <n v="100"/>
    <x v="100"/>
    <s v="Upgradable fault-tolerant approach"/>
    <n v="100"/>
    <x v="99"/>
    <n v="1"/>
    <x v="0"/>
    <n v="1"/>
    <x v="100"/>
    <x v="1"/>
    <x v="1"/>
    <n v="1319000400"/>
    <n v="1320555600"/>
    <x v="99"/>
    <x v="96"/>
    <x v="0"/>
    <x v="0"/>
    <s v="theater/plays"/>
    <x v="3"/>
    <x v="3"/>
  </r>
  <r>
    <n v="101"/>
    <x v="101"/>
    <s v="Reduced heuristic moratorium"/>
    <n v="900"/>
    <x v="100"/>
    <n v="1021"/>
    <x v="1"/>
    <n v="164"/>
    <x v="101"/>
    <x v="1"/>
    <x v="1"/>
    <n v="1424498400"/>
    <n v="1425103200"/>
    <x v="100"/>
    <x v="97"/>
    <x v="0"/>
    <x v="1"/>
    <s v="music/electric music"/>
    <x v="1"/>
    <x v="5"/>
  </r>
  <r>
    <n v="102"/>
    <x v="102"/>
    <s v="Front-line web-enabled model"/>
    <n v="3700"/>
    <x v="101"/>
    <n v="282"/>
    <x v="1"/>
    <n v="336"/>
    <x v="102"/>
    <x v="1"/>
    <x v="1"/>
    <n v="1526274000"/>
    <n v="1526878800"/>
    <x v="101"/>
    <x v="98"/>
    <x v="0"/>
    <x v="1"/>
    <s v="technology/wearables"/>
    <x v="2"/>
    <x v="8"/>
  </r>
  <r>
    <n v="103"/>
    <x v="103"/>
    <s v="Polarized incremental emulation"/>
    <n v="10000"/>
    <x v="102"/>
    <n v="25"/>
    <x v="0"/>
    <n v="37"/>
    <x v="103"/>
    <x v="6"/>
    <x v="6"/>
    <n v="1287896400"/>
    <n v="1288674000"/>
    <x v="102"/>
    <x v="99"/>
    <x v="0"/>
    <x v="0"/>
    <s v="music/electric music"/>
    <x v="1"/>
    <x v="5"/>
  </r>
  <r>
    <n v="104"/>
    <x v="104"/>
    <s v="Self-enabling grid-enabled initiative"/>
    <n v="119200"/>
    <x v="103"/>
    <n v="143"/>
    <x v="1"/>
    <n v="1917"/>
    <x v="104"/>
    <x v="1"/>
    <x v="1"/>
    <n v="1495515600"/>
    <n v="1495602000"/>
    <x v="103"/>
    <x v="100"/>
    <x v="0"/>
    <x v="0"/>
    <s v="music/indie rock"/>
    <x v="1"/>
    <x v="7"/>
  </r>
  <r>
    <n v="105"/>
    <x v="105"/>
    <s v="Total fresh-thinking system engine"/>
    <n v="6800"/>
    <x v="104"/>
    <n v="145"/>
    <x v="1"/>
    <n v="95"/>
    <x v="105"/>
    <x v="1"/>
    <x v="1"/>
    <n v="1364878800"/>
    <n v="1366434000"/>
    <x v="104"/>
    <x v="101"/>
    <x v="0"/>
    <x v="0"/>
    <s v="technology/web"/>
    <x v="2"/>
    <x v="2"/>
  </r>
  <r>
    <n v="106"/>
    <x v="106"/>
    <s v="Ameliorated clear-thinking circuit"/>
    <n v="3900"/>
    <x v="105"/>
    <n v="359"/>
    <x v="1"/>
    <n v="147"/>
    <x v="106"/>
    <x v="1"/>
    <x v="1"/>
    <n v="1567918800"/>
    <n v="1568350800"/>
    <x v="105"/>
    <x v="102"/>
    <x v="0"/>
    <x v="0"/>
    <s v="theater/plays"/>
    <x v="3"/>
    <x v="3"/>
  </r>
  <r>
    <n v="107"/>
    <x v="107"/>
    <s v="Multi-layered encompassing installation"/>
    <n v="3500"/>
    <x v="106"/>
    <n v="186"/>
    <x v="1"/>
    <n v="86"/>
    <x v="107"/>
    <x v="1"/>
    <x v="1"/>
    <n v="1524459600"/>
    <n v="1525928400"/>
    <x v="106"/>
    <x v="103"/>
    <x v="0"/>
    <x v="1"/>
    <s v="theater/plays"/>
    <x v="3"/>
    <x v="3"/>
  </r>
  <r>
    <n v="108"/>
    <x v="108"/>
    <s v="Universal encompassing implementation"/>
    <n v="1500"/>
    <x v="107"/>
    <n v="595"/>
    <x v="1"/>
    <n v="83"/>
    <x v="108"/>
    <x v="1"/>
    <x v="1"/>
    <n v="1333688400"/>
    <n v="1336885200"/>
    <x v="107"/>
    <x v="104"/>
    <x v="0"/>
    <x v="0"/>
    <s v="film &amp; video/documentary"/>
    <x v="4"/>
    <x v="4"/>
  </r>
  <r>
    <n v="109"/>
    <x v="109"/>
    <s v="Object-based client-server application"/>
    <n v="5200"/>
    <x v="108"/>
    <n v="59"/>
    <x v="0"/>
    <n v="60"/>
    <x v="109"/>
    <x v="1"/>
    <x v="1"/>
    <n v="1389506400"/>
    <n v="1389679200"/>
    <x v="108"/>
    <x v="105"/>
    <x v="0"/>
    <x v="0"/>
    <s v="film &amp; video/television"/>
    <x v="4"/>
    <x v="19"/>
  </r>
  <r>
    <n v="110"/>
    <x v="110"/>
    <s v="Cross-platform solution-oriented process improvement"/>
    <n v="142400"/>
    <x v="109"/>
    <n v="15"/>
    <x v="0"/>
    <n v="296"/>
    <x v="110"/>
    <x v="1"/>
    <x v="1"/>
    <n v="1536642000"/>
    <n v="1538283600"/>
    <x v="109"/>
    <x v="106"/>
    <x v="0"/>
    <x v="0"/>
    <s v="food/food trucks"/>
    <x v="0"/>
    <x v="0"/>
  </r>
  <r>
    <n v="111"/>
    <x v="111"/>
    <s v="Re-engineered user-facing approach"/>
    <n v="61400"/>
    <x v="110"/>
    <n v="120"/>
    <x v="1"/>
    <n v="676"/>
    <x v="111"/>
    <x v="1"/>
    <x v="1"/>
    <n v="1348290000"/>
    <n v="1348808400"/>
    <x v="110"/>
    <x v="107"/>
    <x v="0"/>
    <x v="0"/>
    <s v="publishing/radio &amp; podcasts"/>
    <x v="5"/>
    <x v="15"/>
  </r>
  <r>
    <n v="112"/>
    <x v="112"/>
    <s v="Re-engineered client-driven hub"/>
    <n v="4700"/>
    <x v="111"/>
    <n v="269"/>
    <x v="1"/>
    <n v="361"/>
    <x v="112"/>
    <x v="2"/>
    <x v="2"/>
    <n v="1408856400"/>
    <n v="1410152400"/>
    <x v="111"/>
    <x v="108"/>
    <x v="0"/>
    <x v="0"/>
    <s v="technology/web"/>
    <x v="2"/>
    <x v="2"/>
  </r>
  <r>
    <n v="113"/>
    <x v="113"/>
    <s v="User-friendly tertiary array"/>
    <n v="3300"/>
    <x v="112"/>
    <n v="377"/>
    <x v="1"/>
    <n v="131"/>
    <x v="113"/>
    <x v="1"/>
    <x v="1"/>
    <n v="1505192400"/>
    <n v="1505797200"/>
    <x v="112"/>
    <x v="109"/>
    <x v="0"/>
    <x v="0"/>
    <s v="food/food trucks"/>
    <x v="0"/>
    <x v="0"/>
  </r>
  <r>
    <n v="114"/>
    <x v="114"/>
    <s v="Robust heuristic encoding"/>
    <n v="1900"/>
    <x v="113"/>
    <n v="727"/>
    <x v="1"/>
    <n v="126"/>
    <x v="114"/>
    <x v="1"/>
    <x v="1"/>
    <n v="1554786000"/>
    <n v="1554872400"/>
    <x v="113"/>
    <x v="110"/>
    <x v="0"/>
    <x v="1"/>
    <s v="technology/wearables"/>
    <x v="2"/>
    <x v="8"/>
  </r>
  <r>
    <n v="115"/>
    <x v="115"/>
    <s v="Team-oriented clear-thinking capacity"/>
    <n v="166700"/>
    <x v="114"/>
    <n v="87"/>
    <x v="0"/>
    <n v="3304"/>
    <x v="115"/>
    <x v="6"/>
    <x v="6"/>
    <n v="1510898400"/>
    <n v="1513922400"/>
    <x v="114"/>
    <x v="111"/>
    <x v="0"/>
    <x v="0"/>
    <s v="publishing/fiction"/>
    <x v="5"/>
    <x v="13"/>
  </r>
  <r>
    <n v="116"/>
    <x v="116"/>
    <s v="De-engineered motivating standardization"/>
    <n v="7200"/>
    <x v="115"/>
    <n v="88"/>
    <x v="0"/>
    <n v="73"/>
    <x v="116"/>
    <x v="1"/>
    <x v="1"/>
    <n v="1442552400"/>
    <n v="1442638800"/>
    <x v="115"/>
    <x v="112"/>
    <x v="0"/>
    <x v="0"/>
    <s v="theater/plays"/>
    <x v="3"/>
    <x v="3"/>
  </r>
  <r>
    <n v="117"/>
    <x v="117"/>
    <s v="Business-focused 24hour groupware"/>
    <n v="4900"/>
    <x v="116"/>
    <n v="174"/>
    <x v="1"/>
    <n v="275"/>
    <x v="117"/>
    <x v="1"/>
    <x v="1"/>
    <n v="1316667600"/>
    <n v="1317186000"/>
    <x v="116"/>
    <x v="113"/>
    <x v="0"/>
    <x v="0"/>
    <s v="film &amp; video/television"/>
    <x v="4"/>
    <x v="19"/>
  </r>
  <r>
    <n v="118"/>
    <x v="118"/>
    <s v="Organic next generation protocol"/>
    <n v="5400"/>
    <x v="117"/>
    <n v="118"/>
    <x v="1"/>
    <n v="67"/>
    <x v="118"/>
    <x v="1"/>
    <x v="1"/>
    <n v="1390716000"/>
    <n v="1391234400"/>
    <x v="117"/>
    <x v="114"/>
    <x v="0"/>
    <x v="0"/>
    <s v="photography/photography books"/>
    <x v="7"/>
    <x v="14"/>
  </r>
  <r>
    <n v="119"/>
    <x v="119"/>
    <s v="Reverse-engineered full-range Internet solution"/>
    <n v="5000"/>
    <x v="118"/>
    <n v="215"/>
    <x v="1"/>
    <n v="154"/>
    <x v="119"/>
    <x v="1"/>
    <x v="1"/>
    <n v="1402894800"/>
    <n v="1404363600"/>
    <x v="118"/>
    <x v="115"/>
    <x v="0"/>
    <x v="1"/>
    <s v="film &amp; video/documentary"/>
    <x v="4"/>
    <x v="4"/>
  </r>
  <r>
    <n v="120"/>
    <x v="120"/>
    <s v="Synchronized regional synergy"/>
    <n v="75100"/>
    <x v="119"/>
    <n v="149"/>
    <x v="1"/>
    <n v="1782"/>
    <x v="120"/>
    <x v="1"/>
    <x v="1"/>
    <n v="1429246800"/>
    <n v="1429592400"/>
    <x v="119"/>
    <x v="116"/>
    <x v="0"/>
    <x v="1"/>
    <s v="games/mobile games"/>
    <x v="6"/>
    <x v="20"/>
  </r>
  <r>
    <n v="121"/>
    <x v="121"/>
    <s v="Multi-lateral homogeneous success"/>
    <n v="45300"/>
    <x v="120"/>
    <n v="219"/>
    <x v="1"/>
    <n v="903"/>
    <x v="121"/>
    <x v="1"/>
    <x v="1"/>
    <n v="1412485200"/>
    <n v="1413608400"/>
    <x v="33"/>
    <x v="117"/>
    <x v="0"/>
    <x v="0"/>
    <s v="games/video games"/>
    <x v="6"/>
    <x v="11"/>
  </r>
  <r>
    <n v="122"/>
    <x v="122"/>
    <s v="Seamless zero-defect solution"/>
    <n v="136800"/>
    <x v="121"/>
    <n v="64"/>
    <x v="0"/>
    <n v="3387"/>
    <x v="122"/>
    <x v="1"/>
    <x v="1"/>
    <n v="1417068000"/>
    <n v="1419400800"/>
    <x v="120"/>
    <x v="95"/>
    <x v="0"/>
    <x v="0"/>
    <s v="publishing/fiction"/>
    <x v="5"/>
    <x v="13"/>
  </r>
  <r>
    <n v="123"/>
    <x v="123"/>
    <s v="Enhanced scalable concept"/>
    <n v="177700"/>
    <x v="122"/>
    <n v="19"/>
    <x v="0"/>
    <n v="662"/>
    <x v="123"/>
    <x v="0"/>
    <x v="0"/>
    <n v="1448344800"/>
    <n v="1448604000"/>
    <x v="121"/>
    <x v="118"/>
    <x v="1"/>
    <x v="0"/>
    <s v="theater/plays"/>
    <x v="3"/>
    <x v="3"/>
  </r>
  <r>
    <n v="124"/>
    <x v="124"/>
    <s v="Polarized uniform software"/>
    <n v="2600"/>
    <x v="123"/>
    <n v="368"/>
    <x v="1"/>
    <n v="94"/>
    <x v="124"/>
    <x v="6"/>
    <x v="6"/>
    <n v="1557723600"/>
    <n v="1562302800"/>
    <x v="122"/>
    <x v="119"/>
    <x v="0"/>
    <x v="0"/>
    <s v="photography/photography books"/>
    <x v="7"/>
    <x v="14"/>
  </r>
  <r>
    <n v="125"/>
    <x v="125"/>
    <s v="Stand-alone web-enabled moderator"/>
    <n v="5300"/>
    <x v="124"/>
    <n v="160"/>
    <x v="1"/>
    <n v="180"/>
    <x v="125"/>
    <x v="1"/>
    <x v="1"/>
    <n v="1537333200"/>
    <n v="1537678800"/>
    <x v="123"/>
    <x v="120"/>
    <x v="0"/>
    <x v="0"/>
    <s v="theater/plays"/>
    <x v="3"/>
    <x v="3"/>
  </r>
  <r>
    <n v="126"/>
    <x v="126"/>
    <s v="Proactive methodical benchmark"/>
    <n v="180200"/>
    <x v="125"/>
    <n v="39"/>
    <x v="0"/>
    <n v="774"/>
    <x v="126"/>
    <x v="1"/>
    <x v="1"/>
    <n v="1471150800"/>
    <n v="1473570000"/>
    <x v="124"/>
    <x v="121"/>
    <x v="0"/>
    <x v="1"/>
    <s v="theater/plays"/>
    <x v="3"/>
    <x v="3"/>
  </r>
  <r>
    <n v="127"/>
    <x v="127"/>
    <s v="Team-oriented 6thgeneration matrix"/>
    <n v="103200"/>
    <x v="126"/>
    <n v="51"/>
    <x v="0"/>
    <n v="672"/>
    <x v="127"/>
    <x v="0"/>
    <x v="0"/>
    <n v="1273640400"/>
    <n v="1273899600"/>
    <x v="125"/>
    <x v="122"/>
    <x v="0"/>
    <x v="0"/>
    <s v="theater/plays"/>
    <x v="3"/>
    <x v="3"/>
  </r>
  <r>
    <n v="128"/>
    <x v="128"/>
    <s v="Phased human-resource core"/>
    <n v="70600"/>
    <x v="127"/>
    <n v="60"/>
    <x v="3"/>
    <n v="532"/>
    <x v="128"/>
    <x v="1"/>
    <x v="1"/>
    <n v="1282885200"/>
    <n v="1284008400"/>
    <x v="126"/>
    <x v="123"/>
    <x v="0"/>
    <x v="0"/>
    <s v="music/rock"/>
    <x v="1"/>
    <x v="1"/>
  </r>
  <r>
    <n v="129"/>
    <x v="129"/>
    <s v="Mandatory tertiary implementation"/>
    <n v="148500"/>
    <x v="128"/>
    <n v="3"/>
    <x v="3"/>
    <n v="55"/>
    <x v="129"/>
    <x v="2"/>
    <x v="2"/>
    <n v="1422943200"/>
    <n v="1425103200"/>
    <x v="127"/>
    <x v="97"/>
    <x v="0"/>
    <x v="0"/>
    <s v="food/food trucks"/>
    <x v="0"/>
    <x v="0"/>
  </r>
  <r>
    <n v="130"/>
    <x v="130"/>
    <s v="Secured directional encryption"/>
    <n v="9600"/>
    <x v="129"/>
    <n v="155"/>
    <x v="1"/>
    <n v="533"/>
    <x v="130"/>
    <x v="3"/>
    <x v="3"/>
    <n v="1319605200"/>
    <n v="1320991200"/>
    <x v="128"/>
    <x v="124"/>
    <x v="0"/>
    <x v="0"/>
    <s v="film &amp; video/drama"/>
    <x v="4"/>
    <x v="6"/>
  </r>
  <r>
    <n v="131"/>
    <x v="131"/>
    <s v="Distributed 5thgeneration implementation"/>
    <n v="164700"/>
    <x v="130"/>
    <n v="101"/>
    <x v="1"/>
    <n v="2443"/>
    <x v="131"/>
    <x v="4"/>
    <x v="4"/>
    <n v="1385704800"/>
    <n v="1386828000"/>
    <x v="129"/>
    <x v="125"/>
    <x v="0"/>
    <x v="0"/>
    <s v="technology/web"/>
    <x v="2"/>
    <x v="2"/>
  </r>
  <r>
    <n v="132"/>
    <x v="132"/>
    <s v="Virtual static core"/>
    <n v="3300"/>
    <x v="131"/>
    <n v="116"/>
    <x v="1"/>
    <n v="89"/>
    <x v="132"/>
    <x v="1"/>
    <x v="1"/>
    <n v="1515736800"/>
    <n v="1517119200"/>
    <x v="130"/>
    <x v="126"/>
    <x v="0"/>
    <x v="1"/>
    <s v="theater/plays"/>
    <x v="3"/>
    <x v="3"/>
  </r>
  <r>
    <n v="133"/>
    <x v="133"/>
    <s v="Secured content-based product"/>
    <n v="4500"/>
    <x v="132"/>
    <n v="311"/>
    <x v="1"/>
    <n v="159"/>
    <x v="133"/>
    <x v="1"/>
    <x v="1"/>
    <n v="1313125200"/>
    <n v="1315026000"/>
    <x v="131"/>
    <x v="127"/>
    <x v="0"/>
    <x v="0"/>
    <s v="music/world music"/>
    <x v="1"/>
    <x v="21"/>
  </r>
  <r>
    <n v="134"/>
    <x v="134"/>
    <s v="Secured executive concept"/>
    <n v="99500"/>
    <x v="133"/>
    <n v="90"/>
    <x v="0"/>
    <n v="940"/>
    <x v="134"/>
    <x v="5"/>
    <x v="5"/>
    <n v="1308459600"/>
    <n v="1312693200"/>
    <x v="132"/>
    <x v="128"/>
    <x v="0"/>
    <x v="1"/>
    <s v="film &amp; video/documentary"/>
    <x v="4"/>
    <x v="4"/>
  </r>
  <r>
    <n v="135"/>
    <x v="135"/>
    <s v="Balanced zero-defect software"/>
    <n v="7700"/>
    <x v="134"/>
    <n v="71"/>
    <x v="0"/>
    <n v="117"/>
    <x v="135"/>
    <x v="1"/>
    <x v="1"/>
    <n v="1362636000"/>
    <n v="1363064400"/>
    <x v="133"/>
    <x v="129"/>
    <x v="0"/>
    <x v="1"/>
    <s v="theater/plays"/>
    <x v="3"/>
    <x v="3"/>
  </r>
  <r>
    <n v="136"/>
    <x v="136"/>
    <s v="Distributed context-sensitive flexibility"/>
    <n v="82800"/>
    <x v="135"/>
    <n v="3"/>
    <x v="3"/>
    <n v="58"/>
    <x v="136"/>
    <x v="1"/>
    <x v="1"/>
    <n v="1402117200"/>
    <n v="1403154000"/>
    <x v="134"/>
    <x v="130"/>
    <x v="0"/>
    <x v="1"/>
    <s v="film &amp; video/drama"/>
    <x v="4"/>
    <x v="6"/>
  </r>
  <r>
    <n v="137"/>
    <x v="137"/>
    <s v="Down-sized disintermediate support"/>
    <n v="1800"/>
    <x v="136"/>
    <n v="262"/>
    <x v="1"/>
    <n v="50"/>
    <x v="137"/>
    <x v="1"/>
    <x v="1"/>
    <n v="1286341200"/>
    <n v="1286859600"/>
    <x v="135"/>
    <x v="131"/>
    <x v="0"/>
    <x v="0"/>
    <s v="publishing/nonfiction"/>
    <x v="5"/>
    <x v="9"/>
  </r>
  <r>
    <n v="138"/>
    <x v="138"/>
    <s v="Stand-alone mission-critical moratorium"/>
    <n v="9600"/>
    <x v="137"/>
    <n v="96"/>
    <x v="0"/>
    <n v="115"/>
    <x v="138"/>
    <x v="1"/>
    <x v="1"/>
    <n v="1348808400"/>
    <n v="1349326800"/>
    <x v="136"/>
    <x v="132"/>
    <x v="0"/>
    <x v="0"/>
    <s v="games/mobile games"/>
    <x v="6"/>
    <x v="20"/>
  </r>
  <r>
    <n v="139"/>
    <x v="139"/>
    <s v="Down-sized empowering protocol"/>
    <n v="92100"/>
    <x v="138"/>
    <n v="21"/>
    <x v="0"/>
    <n v="326"/>
    <x v="139"/>
    <x v="1"/>
    <x v="1"/>
    <n v="1429592400"/>
    <n v="1430974800"/>
    <x v="137"/>
    <x v="133"/>
    <x v="0"/>
    <x v="1"/>
    <s v="technology/wearables"/>
    <x v="2"/>
    <x v="8"/>
  </r>
  <r>
    <n v="140"/>
    <x v="140"/>
    <s v="Fully-configurable coherent Internet solution"/>
    <n v="5500"/>
    <x v="139"/>
    <n v="223"/>
    <x v="1"/>
    <n v="186"/>
    <x v="140"/>
    <x v="1"/>
    <x v="1"/>
    <n v="1519538400"/>
    <n v="1519970400"/>
    <x v="138"/>
    <x v="134"/>
    <x v="0"/>
    <x v="0"/>
    <s v="film &amp; video/documentary"/>
    <x v="4"/>
    <x v="4"/>
  </r>
  <r>
    <n v="141"/>
    <x v="141"/>
    <s v="Distributed motivating algorithm"/>
    <n v="64300"/>
    <x v="140"/>
    <n v="102"/>
    <x v="1"/>
    <n v="1071"/>
    <x v="141"/>
    <x v="1"/>
    <x v="1"/>
    <n v="1434085200"/>
    <n v="1434603600"/>
    <x v="139"/>
    <x v="135"/>
    <x v="0"/>
    <x v="0"/>
    <s v="technology/web"/>
    <x v="2"/>
    <x v="2"/>
  </r>
  <r>
    <n v="142"/>
    <x v="142"/>
    <s v="Expanded solution-oriented benchmark"/>
    <n v="5000"/>
    <x v="141"/>
    <n v="230"/>
    <x v="1"/>
    <n v="117"/>
    <x v="142"/>
    <x v="1"/>
    <x v="1"/>
    <n v="1333688400"/>
    <n v="1337230800"/>
    <x v="107"/>
    <x v="136"/>
    <x v="0"/>
    <x v="0"/>
    <s v="technology/web"/>
    <x v="2"/>
    <x v="2"/>
  </r>
  <r>
    <n v="143"/>
    <x v="143"/>
    <s v="Implemented discrete secured line"/>
    <n v="5400"/>
    <x v="142"/>
    <n v="136"/>
    <x v="1"/>
    <n v="70"/>
    <x v="143"/>
    <x v="1"/>
    <x v="1"/>
    <n v="1277701200"/>
    <n v="1279429200"/>
    <x v="140"/>
    <x v="137"/>
    <x v="0"/>
    <x v="0"/>
    <s v="music/indie rock"/>
    <x v="1"/>
    <x v="7"/>
  </r>
  <r>
    <n v="144"/>
    <x v="144"/>
    <s v="Multi-lateral actuating installation"/>
    <n v="9000"/>
    <x v="143"/>
    <n v="129"/>
    <x v="1"/>
    <n v="135"/>
    <x v="144"/>
    <x v="1"/>
    <x v="1"/>
    <n v="1560747600"/>
    <n v="1561438800"/>
    <x v="141"/>
    <x v="138"/>
    <x v="0"/>
    <x v="0"/>
    <s v="theater/plays"/>
    <x v="3"/>
    <x v="3"/>
  </r>
  <r>
    <n v="145"/>
    <x v="145"/>
    <s v="Secured reciprocal array"/>
    <n v="25000"/>
    <x v="144"/>
    <n v="237"/>
    <x v="1"/>
    <n v="768"/>
    <x v="145"/>
    <x v="5"/>
    <x v="5"/>
    <n v="1410066000"/>
    <n v="1410498000"/>
    <x v="142"/>
    <x v="139"/>
    <x v="0"/>
    <x v="0"/>
    <s v="technology/wearables"/>
    <x v="2"/>
    <x v="8"/>
  </r>
  <r>
    <n v="146"/>
    <x v="146"/>
    <s v="Optional bandwidth-monitored middleware"/>
    <n v="8800"/>
    <x v="145"/>
    <n v="17"/>
    <x v="3"/>
    <n v="51"/>
    <x v="146"/>
    <x v="1"/>
    <x v="1"/>
    <n v="1320732000"/>
    <n v="1322460000"/>
    <x v="143"/>
    <x v="140"/>
    <x v="0"/>
    <x v="0"/>
    <s v="theater/plays"/>
    <x v="3"/>
    <x v="3"/>
  </r>
  <r>
    <n v="147"/>
    <x v="147"/>
    <s v="Upgradable upward-trending workforce"/>
    <n v="8300"/>
    <x v="146"/>
    <n v="112"/>
    <x v="1"/>
    <n v="199"/>
    <x v="147"/>
    <x v="1"/>
    <x v="1"/>
    <n v="1465794000"/>
    <n v="1466312400"/>
    <x v="144"/>
    <x v="141"/>
    <x v="0"/>
    <x v="1"/>
    <s v="theater/plays"/>
    <x v="3"/>
    <x v="3"/>
  </r>
  <r>
    <n v="148"/>
    <x v="148"/>
    <s v="Upgradable hybrid capability"/>
    <n v="9300"/>
    <x v="147"/>
    <n v="121"/>
    <x v="1"/>
    <n v="107"/>
    <x v="148"/>
    <x v="1"/>
    <x v="1"/>
    <n v="1500958800"/>
    <n v="1501736400"/>
    <x v="145"/>
    <x v="142"/>
    <x v="0"/>
    <x v="0"/>
    <s v="technology/wearables"/>
    <x v="2"/>
    <x v="8"/>
  </r>
  <r>
    <n v="149"/>
    <x v="149"/>
    <s v="Managed fresh-thinking flexibility"/>
    <n v="6200"/>
    <x v="148"/>
    <n v="220"/>
    <x v="1"/>
    <n v="195"/>
    <x v="149"/>
    <x v="1"/>
    <x v="1"/>
    <n v="1357020000"/>
    <n v="1361512800"/>
    <x v="146"/>
    <x v="143"/>
    <x v="0"/>
    <x v="0"/>
    <s v="music/indie rock"/>
    <x v="1"/>
    <x v="7"/>
  </r>
  <r>
    <n v="150"/>
    <x v="150"/>
    <s v="Networked stable workforce"/>
    <n v="100"/>
    <x v="99"/>
    <n v="1"/>
    <x v="0"/>
    <n v="1"/>
    <x v="100"/>
    <x v="1"/>
    <x v="1"/>
    <n v="1544940000"/>
    <n v="1545026400"/>
    <x v="147"/>
    <x v="144"/>
    <x v="0"/>
    <x v="0"/>
    <s v="music/rock"/>
    <x v="1"/>
    <x v="1"/>
  </r>
  <r>
    <n v="151"/>
    <x v="151"/>
    <s v="Customizable intermediate extranet"/>
    <n v="137200"/>
    <x v="149"/>
    <n v="64"/>
    <x v="0"/>
    <n v="1467"/>
    <x v="150"/>
    <x v="1"/>
    <x v="1"/>
    <n v="1402290000"/>
    <n v="1406696400"/>
    <x v="148"/>
    <x v="145"/>
    <x v="0"/>
    <x v="0"/>
    <s v="music/electric music"/>
    <x v="1"/>
    <x v="5"/>
  </r>
  <r>
    <n v="152"/>
    <x v="152"/>
    <s v="User-centric fault-tolerant task-force"/>
    <n v="41500"/>
    <x v="150"/>
    <n v="423"/>
    <x v="1"/>
    <n v="3376"/>
    <x v="151"/>
    <x v="1"/>
    <x v="1"/>
    <n v="1487311200"/>
    <n v="1487916000"/>
    <x v="149"/>
    <x v="146"/>
    <x v="0"/>
    <x v="0"/>
    <s v="music/indie rock"/>
    <x v="1"/>
    <x v="7"/>
  </r>
  <r>
    <n v="153"/>
    <x v="153"/>
    <s v="Multi-tiered radical definition"/>
    <n v="189400"/>
    <x v="151"/>
    <n v="93"/>
    <x v="0"/>
    <n v="5681"/>
    <x v="152"/>
    <x v="1"/>
    <x v="1"/>
    <n v="1350622800"/>
    <n v="1351141200"/>
    <x v="150"/>
    <x v="147"/>
    <x v="0"/>
    <x v="0"/>
    <s v="theater/plays"/>
    <x v="3"/>
    <x v="3"/>
  </r>
  <r>
    <n v="154"/>
    <x v="154"/>
    <s v="Devolved foreground benchmark"/>
    <n v="171300"/>
    <x v="152"/>
    <n v="59"/>
    <x v="0"/>
    <n v="1059"/>
    <x v="153"/>
    <x v="1"/>
    <x v="1"/>
    <n v="1463029200"/>
    <n v="1465016400"/>
    <x v="151"/>
    <x v="148"/>
    <x v="0"/>
    <x v="1"/>
    <s v="music/indie rock"/>
    <x v="1"/>
    <x v="7"/>
  </r>
  <r>
    <n v="155"/>
    <x v="155"/>
    <s v="Distributed eco-centric methodology"/>
    <n v="139500"/>
    <x v="153"/>
    <n v="65"/>
    <x v="0"/>
    <n v="1194"/>
    <x v="154"/>
    <x v="1"/>
    <x v="1"/>
    <n v="1269493200"/>
    <n v="1270789200"/>
    <x v="152"/>
    <x v="149"/>
    <x v="0"/>
    <x v="0"/>
    <s v="theater/plays"/>
    <x v="3"/>
    <x v="3"/>
  </r>
  <r>
    <n v="156"/>
    <x v="156"/>
    <s v="Streamlined encompassing encryption"/>
    <n v="36400"/>
    <x v="154"/>
    <n v="74"/>
    <x v="3"/>
    <n v="379"/>
    <x v="155"/>
    <x v="2"/>
    <x v="2"/>
    <n v="1570251600"/>
    <n v="1572325200"/>
    <x v="153"/>
    <x v="150"/>
    <x v="0"/>
    <x v="0"/>
    <s v="music/rock"/>
    <x v="1"/>
    <x v="1"/>
  </r>
  <r>
    <n v="157"/>
    <x v="157"/>
    <s v="User-friendly reciprocal initiative"/>
    <n v="4200"/>
    <x v="155"/>
    <n v="53"/>
    <x v="0"/>
    <n v="30"/>
    <x v="156"/>
    <x v="2"/>
    <x v="2"/>
    <n v="1388383200"/>
    <n v="1389420000"/>
    <x v="154"/>
    <x v="151"/>
    <x v="0"/>
    <x v="0"/>
    <s v="photography/photography books"/>
    <x v="7"/>
    <x v="14"/>
  </r>
  <r>
    <n v="158"/>
    <x v="158"/>
    <s v="Ergonomic fresh-thinking installation"/>
    <n v="2100"/>
    <x v="156"/>
    <n v="221"/>
    <x v="1"/>
    <n v="41"/>
    <x v="157"/>
    <x v="1"/>
    <x v="1"/>
    <n v="1449554400"/>
    <n v="1449640800"/>
    <x v="155"/>
    <x v="152"/>
    <x v="0"/>
    <x v="0"/>
    <s v="music/rock"/>
    <x v="1"/>
    <x v="1"/>
  </r>
  <r>
    <n v="159"/>
    <x v="159"/>
    <s v="Robust explicit hardware"/>
    <n v="191200"/>
    <x v="157"/>
    <n v="100"/>
    <x v="1"/>
    <n v="1821"/>
    <x v="158"/>
    <x v="1"/>
    <x v="1"/>
    <n v="1553662800"/>
    <n v="1555218000"/>
    <x v="156"/>
    <x v="153"/>
    <x v="0"/>
    <x v="1"/>
    <s v="theater/plays"/>
    <x v="3"/>
    <x v="3"/>
  </r>
  <r>
    <n v="160"/>
    <x v="160"/>
    <s v="Stand-alone actuating support"/>
    <n v="8000"/>
    <x v="158"/>
    <n v="162"/>
    <x v="1"/>
    <n v="164"/>
    <x v="159"/>
    <x v="1"/>
    <x v="1"/>
    <n v="1556341200"/>
    <n v="1557723600"/>
    <x v="157"/>
    <x v="154"/>
    <x v="0"/>
    <x v="0"/>
    <s v="technology/wearables"/>
    <x v="2"/>
    <x v="8"/>
  </r>
  <r>
    <n v="161"/>
    <x v="161"/>
    <s v="Cross-platform methodical process improvement"/>
    <n v="5500"/>
    <x v="159"/>
    <n v="78"/>
    <x v="0"/>
    <n v="75"/>
    <x v="160"/>
    <x v="1"/>
    <x v="1"/>
    <n v="1442984400"/>
    <n v="1443502800"/>
    <x v="158"/>
    <x v="155"/>
    <x v="0"/>
    <x v="1"/>
    <s v="technology/web"/>
    <x v="2"/>
    <x v="2"/>
  </r>
  <r>
    <n v="162"/>
    <x v="162"/>
    <s v="Extended bottom-line open architecture"/>
    <n v="6100"/>
    <x v="160"/>
    <n v="150"/>
    <x v="1"/>
    <n v="157"/>
    <x v="161"/>
    <x v="5"/>
    <x v="5"/>
    <n v="1544248800"/>
    <n v="1546840800"/>
    <x v="159"/>
    <x v="156"/>
    <x v="0"/>
    <x v="0"/>
    <s v="music/rock"/>
    <x v="1"/>
    <x v="1"/>
  </r>
  <r>
    <n v="163"/>
    <x v="163"/>
    <s v="Extended reciprocal circuit"/>
    <n v="3500"/>
    <x v="161"/>
    <n v="253"/>
    <x v="1"/>
    <n v="246"/>
    <x v="162"/>
    <x v="1"/>
    <x v="1"/>
    <n v="1508475600"/>
    <n v="1512712800"/>
    <x v="160"/>
    <x v="157"/>
    <x v="0"/>
    <x v="1"/>
    <s v="photography/photography books"/>
    <x v="7"/>
    <x v="14"/>
  </r>
  <r>
    <n v="164"/>
    <x v="164"/>
    <s v="Polarized human-resource protocol"/>
    <n v="150500"/>
    <x v="162"/>
    <n v="100"/>
    <x v="1"/>
    <n v="1396"/>
    <x v="163"/>
    <x v="1"/>
    <x v="1"/>
    <n v="1507438800"/>
    <n v="1507525200"/>
    <x v="161"/>
    <x v="158"/>
    <x v="0"/>
    <x v="0"/>
    <s v="theater/plays"/>
    <x v="3"/>
    <x v="3"/>
  </r>
  <r>
    <n v="165"/>
    <x v="165"/>
    <s v="Synergized radical product"/>
    <n v="90400"/>
    <x v="163"/>
    <n v="122"/>
    <x v="1"/>
    <n v="2506"/>
    <x v="164"/>
    <x v="1"/>
    <x v="1"/>
    <n v="1501563600"/>
    <n v="1504328400"/>
    <x v="162"/>
    <x v="159"/>
    <x v="0"/>
    <x v="0"/>
    <s v="technology/web"/>
    <x v="2"/>
    <x v="2"/>
  </r>
  <r>
    <n v="166"/>
    <x v="166"/>
    <s v="Robust heuristic artificial intelligence"/>
    <n v="9800"/>
    <x v="164"/>
    <n v="137"/>
    <x v="1"/>
    <n v="244"/>
    <x v="165"/>
    <x v="1"/>
    <x v="1"/>
    <n v="1292997600"/>
    <n v="1293343200"/>
    <x v="163"/>
    <x v="160"/>
    <x v="0"/>
    <x v="0"/>
    <s v="photography/photography books"/>
    <x v="7"/>
    <x v="14"/>
  </r>
  <r>
    <n v="167"/>
    <x v="167"/>
    <s v="Robust content-based emulation"/>
    <n v="2600"/>
    <x v="165"/>
    <n v="416"/>
    <x v="1"/>
    <n v="146"/>
    <x v="166"/>
    <x v="2"/>
    <x v="2"/>
    <n v="1370840400"/>
    <n v="1371704400"/>
    <x v="164"/>
    <x v="161"/>
    <x v="0"/>
    <x v="0"/>
    <s v="theater/plays"/>
    <x v="3"/>
    <x v="3"/>
  </r>
  <r>
    <n v="168"/>
    <x v="168"/>
    <s v="Ergonomic uniform open system"/>
    <n v="128100"/>
    <x v="166"/>
    <n v="31"/>
    <x v="0"/>
    <n v="955"/>
    <x v="167"/>
    <x v="3"/>
    <x v="3"/>
    <n v="1550815200"/>
    <n v="1552798800"/>
    <x v="165"/>
    <x v="162"/>
    <x v="0"/>
    <x v="1"/>
    <s v="music/indie rock"/>
    <x v="1"/>
    <x v="7"/>
  </r>
  <r>
    <n v="169"/>
    <x v="169"/>
    <s v="Profit-focused modular product"/>
    <n v="23300"/>
    <x v="167"/>
    <n v="424"/>
    <x v="1"/>
    <n v="1267"/>
    <x v="168"/>
    <x v="1"/>
    <x v="1"/>
    <n v="1339909200"/>
    <n v="1342328400"/>
    <x v="166"/>
    <x v="163"/>
    <x v="0"/>
    <x v="1"/>
    <s v="film &amp; video/shorts"/>
    <x v="4"/>
    <x v="12"/>
  </r>
  <r>
    <n v="170"/>
    <x v="170"/>
    <s v="Mandatory mobile product"/>
    <n v="188100"/>
    <x v="168"/>
    <n v="3"/>
    <x v="0"/>
    <n v="67"/>
    <x v="169"/>
    <x v="1"/>
    <x v="1"/>
    <n v="1501736400"/>
    <n v="1502341200"/>
    <x v="167"/>
    <x v="164"/>
    <x v="0"/>
    <x v="0"/>
    <s v="music/indie rock"/>
    <x v="1"/>
    <x v="7"/>
  </r>
  <r>
    <n v="171"/>
    <x v="171"/>
    <s v="Public-key 3rdgeneration budgetary management"/>
    <n v="4900"/>
    <x v="169"/>
    <n v="11"/>
    <x v="0"/>
    <n v="5"/>
    <x v="170"/>
    <x v="1"/>
    <x v="1"/>
    <n v="1395291600"/>
    <n v="1397192400"/>
    <x v="168"/>
    <x v="165"/>
    <x v="0"/>
    <x v="0"/>
    <s v="publishing/translations"/>
    <x v="5"/>
    <x v="18"/>
  </r>
  <r>
    <n v="172"/>
    <x v="172"/>
    <s v="Centralized national firmware"/>
    <n v="800"/>
    <x v="170"/>
    <n v="83"/>
    <x v="0"/>
    <n v="26"/>
    <x v="171"/>
    <x v="1"/>
    <x v="1"/>
    <n v="1405746000"/>
    <n v="1407042000"/>
    <x v="169"/>
    <x v="166"/>
    <x v="0"/>
    <x v="1"/>
    <s v="film &amp; video/documentary"/>
    <x v="4"/>
    <x v="4"/>
  </r>
  <r>
    <n v="173"/>
    <x v="173"/>
    <s v="Cross-group 4thgeneration middleware"/>
    <n v="96700"/>
    <x v="171"/>
    <n v="163"/>
    <x v="1"/>
    <n v="1561"/>
    <x v="172"/>
    <x v="1"/>
    <x v="1"/>
    <n v="1368853200"/>
    <n v="1369371600"/>
    <x v="170"/>
    <x v="167"/>
    <x v="0"/>
    <x v="0"/>
    <s v="theater/plays"/>
    <x v="3"/>
    <x v="3"/>
  </r>
  <r>
    <n v="174"/>
    <x v="174"/>
    <s v="Pre-emptive scalable access"/>
    <n v="600"/>
    <x v="172"/>
    <n v="895"/>
    <x v="1"/>
    <n v="48"/>
    <x v="173"/>
    <x v="1"/>
    <x v="1"/>
    <n v="1444021200"/>
    <n v="1444107600"/>
    <x v="171"/>
    <x v="168"/>
    <x v="0"/>
    <x v="1"/>
    <s v="technology/wearables"/>
    <x v="2"/>
    <x v="8"/>
  </r>
  <r>
    <n v="175"/>
    <x v="175"/>
    <s v="Sharable intangible migration"/>
    <n v="181200"/>
    <x v="173"/>
    <n v="26"/>
    <x v="0"/>
    <n v="1130"/>
    <x v="174"/>
    <x v="1"/>
    <x v="1"/>
    <n v="1472619600"/>
    <n v="1474261200"/>
    <x v="172"/>
    <x v="169"/>
    <x v="0"/>
    <x v="0"/>
    <s v="theater/plays"/>
    <x v="3"/>
    <x v="3"/>
  </r>
  <r>
    <n v="176"/>
    <x v="176"/>
    <s v="Proactive scalable Graphical User Interface"/>
    <n v="115000"/>
    <x v="174"/>
    <n v="75"/>
    <x v="0"/>
    <n v="782"/>
    <x v="175"/>
    <x v="1"/>
    <x v="1"/>
    <n v="1472878800"/>
    <n v="1473656400"/>
    <x v="173"/>
    <x v="170"/>
    <x v="0"/>
    <x v="0"/>
    <s v="theater/plays"/>
    <x v="3"/>
    <x v="3"/>
  </r>
  <r>
    <n v="177"/>
    <x v="177"/>
    <s v="Digitized solution-oriented product"/>
    <n v="38800"/>
    <x v="175"/>
    <n v="416"/>
    <x v="1"/>
    <n v="2739"/>
    <x v="176"/>
    <x v="1"/>
    <x v="1"/>
    <n v="1289800800"/>
    <n v="1291960800"/>
    <x v="174"/>
    <x v="171"/>
    <x v="0"/>
    <x v="0"/>
    <s v="theater/plays"/>
    <x v="3"/>
    <x v="3"/>
  </r>
  <r>
    <n v="178"/>
    <x v="178"/>
    <s v="Triple-buffered cohesive structure"/>
    <n v="7200"/>
    <x v="176"/>
    <n v="96"/>
    <x v="0"/>
    <n v="210"/>
    <x v="177"/>
    <x v="1"/>
    <x v="1"/>
    <n v="1505970000"/>
    <n v="1506747600"/>
    <x v="175"/>
    <x v="172"/>
    <x v="0"/>
    <x v="0"/>
    <s v="food/food trucks"/>
    <x v="0"/>
    <x v="0"/>
  </r>
  <r>
    <n v="179"/>
    <x v="179"/>
    <s v="Realigned human-resource orchestration"/>
    <n v="44500"/>
    <x v="177"/>
    <n v="358"/>
    <x v="1"/>
    <n v="3537"/>
    <x v="178"/>
    <x v="0"/>
    <x v="0"/>
    <n v="1363496400"/>
    <n v="1363582800"/>
    <x v="176"/>
    <x v="173"/>
    <x v="0"/>
    <x v="1"/>
    <s v="theater/plays"/>
    <x v="3"/>
    <x v="3"/>
  </r>
  <r>
    <n v="180"/>
    <x v="180"/>
    <s v="Optional clear-thinking software"/>
    <n v="56000"/>
    <x v="178"/>
    <n v="308"/>
    <x v="1"/>
    <n v="2107"/>
    <x v="179"/>
    <x v="2"/>
    <x v="2"/>
    <n v="1269234000"/>
    <n v="1269666000"/>
    <x v="177"/>
    <x v="174"/>
    <x v="0"/>
    <x v="0"/>
    <s v="technology/wearables"/>
    <x v="2"/>
    <x v="8"/>
  </r>
  <r>
    <n v="181"/>
    <x v="181"/>
    <s v="Centralized global approach"/>
    <n v="8600"/>
    <x v="179"/>
    <n v="62"/>
    <x v="0"/>
    <n v="136"/>
    <x v="180"/>
    <x v="1"/>
    <x v="1"/>
    <n v="1507093200"/>
    <n v="1508648400"/>
    <x v="178"/>
    <x v="175"/>
    <x v="0"/>
    <x v="0"/>
    <s v="technology/web"/>
    <x v="2"/>
    <x v="2"/>
  </r>
  <r>
    <n v="182"/>
    <x v="182"/>
    <s v="Reverse-engineered bandwidth-monitored contingency"/>
    <n v="27100"/>
    <x v="180"/>
    <n v="722"/>
    <x v="1"/>
    <n v="3318"/>
    <x v="181"/>
    <x v="3"/>
    <x v="3"/>
    <n v="1560574800"/>
    <n v="1561957200"/>
    <x v="179"/>
    <x v="176"/>
    <x v="0"/>
    <x v="0"/>
    <s v="theater/plays"/>
    <x v="3"/>
    <x v="3"/>
  </r>
  <r>
    <n v="183"/>
    <x v="183"/>
    <s v="Pre-emptive bandwidth-monitored instruction set"/>
    <n v="5100"/>
    <x v="181"/>
    <n v="69"/>
    <x v="0"/>
    <n v="86"/>
    <x v="182"/>
    <x v="0"/>
    <x v="0"/>
    <n v="1284008400"/>
    <n v="1285131600"/>
    <x v="180"/>
    <x v="177"/>
    <x v="0"/>
    <x v="0"/>
    <s v="music/rock"/>
    <x v="1"/>
    <x v="1"/>
  </r>
  <r>
    <n v="184"/>
    <x v="184"/>
    <s v="Adaptive asynchronous emulation"/>
    <n v="3600"/>
    <x v="182"/>
    <n v="293"/>
    <x v="1"/>
    <n v="340"/>
    <x v="183"/>
    <x v="1"/>
    <x v="1"/>
    <n v="1556859600"/>
    <n v="1556946000"/>
    <x v="181"/>
    <x v="178"/>
    <x v="0"/>
    <x v="0"/>
    <s v="theater/plays"/>
    <x v="3"/>
    <x v="3"/>
  </r>
  <r>
    <n v="185"/>
    <x v="185"/>
    <s v="Innovative actuating conglomeration"/>
    <n v="1000"/>
    <x v="183"/>
    <n v="72"/>
    <x v="0"/>
    <n v="19"/>
    <x v="184"/>
    <x v="1"/>
    <x v="1"/>
    <n v="1526187600"/>
    <n v="1527138000"/>
    <x v="182"/>
    <x v="179"/>
    <x v="0"/>
    <x v="0"/>
    <s v="film &amp; video/television"/>
    <x v="4"/>
    <x v="19"/>
  </r>
  <r>
    <n v="186"/>
    <x v="186"/>
    <s v="Grass-roots foreground policy"/>
    <n v="88800"/>
    <x v="184"/>
    <n v="32"/>
    <x v="0"/>
    <n v="886"/>
    <x v="185"/>
    <x v="1"/>
    <x v="1"/>
    <n v="1400821200"/>
    <n v="1402117200"/>
    <x v="183"/>
    <x v="180"/>
    <x v="0"/>
    <x v="0"/>
    <s v="theater/plays"/>
    <x v="3"/>
    <x v="3"/>
  </r>
  <r>
    <n v="187"/>
    <x v="187"/>
    <s v="Horizontal transitional paradigm"/>
    <n v="60200"/>
    <x v="185"/>
    <n v="230"/>
    <x v="1"/>
    <n v="1442"/>
    <x v="186"/>
    <x v="0"/>
    <x v="0"/>
    <n v="1361599200"/>
    <n v="1364014800"/>
    <x v="184"/>
    <x v="181"/>
    <x v="0"/>
    <x v="1"/>
    <s v="film &amp; video/shorts"/>
    <x v="4"/>
    <x v="12"/>
  </r>
  <r>
    <n v="188"/>
    <x v="188"/>
    <s v="Networked didactic info-mediaries"/>
    <n v="8200"/>
    <x v="186"/>
    <n v="32"/>
    <x v="0"/>
    <n v="35"/>
    <x v="187"/>
    <x v="6"/>
    <x v="6"/>
    <n v="1417500000"/>
    <n v="1417586400"/>
    <x v="185"/>
    <x v="182"/>
    <x v="0"/>
    <x v="0"/>
    <s v="theater/plays"/>
    <x v="3"/>
    <x v="3"/>
  </r>
  <r>
    <n v="189"/>
    <x v="189"/>
    <s v="Switchable contextually-based access"/>
    <n v="191300"/>
    <x v="187"/>
    <n v="24"/>
    <x v="3"/>
    <n v="441"/>
    <x v="188"/>
    <x v="1"/>
    <x v="1"/>
    <n v="1457071200"/>
    <n v="1457071200"/>
    <x v="186"/>
    <x v="183"/>
    <x v="0"/>
    <x v="0"/>
    <s v="theater/plays"/>
    <x v="3"/>
    <x v="3"/>
  </r>
  <r>
    <n v="190"/>
    <x v="190"/>
    <s v="Up-sized dynamic throughput"/>
    <n v="3700"/>
    <x v="188"/>
    <n v="69"/>
    <x v="0"/>
    <n v="24"/>
    <x v="189"/>
    <x v="1"/>
    <x v="1"/>
    <n v="1370322000"/>
    <n v="1370408400"/>
    <x v="187"/>
    <x v="184"/>
    <x v="0"/>
    <x v="1"/>
    <s v="theater/plays"/>
    <x v="3"/>
    <x v="3"/>
  </r>
  <r>
    <n v="191"/>
    <x v="191"/>
    <s v="Mandatory reciprocal superstructure"/>
    <n v="8400"/>
    <x v="189"/>
    <n v="38"/>
    <x v="0"/>
    <n v="86"/>
    <x v="190"/>
    <x v="6"/>
    <x v="6"/>
    <n v="1552366800"/>
    <n v="1552626000"/>
    <x v="188"/>
    <x v="185"/>
    <x v="0"/>
    <x v="0"/>
    <s v="theater/plays"/>
    <x v="3"/>
    <x v="3"/>
  </r>
  <r>
    <n v="192"/>
    <x v="192"/>
    <s v="Upgradable 4thgeneration productivity"/>
    <n v="42600"/>
    <x v="190"/>
    <n v="20"/>
    <x v="0"/>
    <n v="243"/>
    <x v="191"/>
    <x v="1"/>
    <x v="1"/>
    <n v="1403845200"/>
    <n v="1404190800"/>
    <x v="189"/>
    <x v="186"/>
    <x v="0"/>
    <x v="0"/>
    <s v="music/rock"/>
    <x v="1"/>
    <x v="1"/>
  </r>
  <r>
    <n v="193"/>
    <x v="193"/>
    <s v="Progressive discrete hub"/>
    <n v="6600"/>
    <x v="191"/>
    <n v="46"/>
    <x v="0"/>
    <n v="65"/>
    <x v="192"/>
    <x v="1"/>
    <x v="1"/>
    <n v="1523163600"/>
    <n v="1523509200"/>
    <x v="190"/>
    <x v="187"/>
    <x v="1"/>
    <x v="0"/>
    <s v="music/indie rock"/>
    <x v="1"/>
    <x v="7"/>
  </r>
  <r>
    <n v="194"/>
    <x v="194"/>
    <s v="Assimilated multi-tasking archive"/>
    <n v="7100"/>
    <x v="192"/>
    <n v="123"/>
    <x v="1"/>
    <n v="126"/>
    <x v="193"/>
    <x v="1"/>
    <x v="1"/>
    <n v="1442206800"/>
    <n v="1443589200"/>
    <x v="191"/>
    <x v="188"/>
    <x v="0"/>
    <x v="0"/>
    <s v="music/metal"/>
    <x v="1"/>
    <x v="16"/>
  </r>
  <r>
    <n v="195"/>
    <x v="195"/>
    <s v="Upgradable high-level solution"/>
    <n v="15800"/>
    <x v="193"/>
    <n v="362"/>
    <x v="1"/>
    <n v="524"/>
    <x v="194"/>
    <x v="1"/>
    <x v="1"/>
    <n v="1532840400"/>
    <n v="1533445200"/>
    <x v="192"/>
    <x v="189"/>
    <x v="0"/>
    <x v="0"/>
    <s v="music/electric music"/>
    <x v="1"/>
    <x v="5"/>
  </r>
  <r>
    <n v="196"/>
    <x v="196"/>
    <s v="Organic bandwidth-monitored frame"/>
    <n v="8200"/>
    <x v="194"/>
    <n v="63"/>
    <x v="0"/>
    <n v="100"/>
    <x v="195"/>
    <x v="3"/>
    <x v="3"/>
    <n v="1472878800"/>
    <n v="1474520400"/>
    <x v="173"/>
    <x v="190"/>
    <x v="0"/>
    <x v="0"/>
    <s v="technology/wearables"/>
    <x v="2"/>
    <x v="8"/>
  </r>
  <r>
    <n v="197"/>
    <x v="197"/>
    <s v="Business-focused logistical framework"/>
    <n v="54700"/>
    <x v="195"/>
    <n v="298"/>
    <x v="1"/>
    <n v="1989"/>
    <x v="196"/>
    <x v="1"/>
    <x v="1"/>
    <n v="1498194000"/>
    <n v="1499403600"/>
    <x v="193"/>
    <x v="191"/>
    <x v="0"/>
    <x v="0"/>
    <s v="film &amp; video/drama"/>
    <x v="4"/>
    <x v="6"/>
  </r>
  <r>
    <n v="198"/>
    <x v="198"/>
    <s v="Universal multi-state capability"/>
    <n v="63200"/>
    <x v="196"/>
    <n v="10"/>
    <x v="0"/>
    <n v="168"/>
    <x v="197"/>
    <x v="1"/>
    <x v="1"/>
    <n v="1281070800"/>
    <n v="1283576400"/>
    <x v="194"/>
    <x v="192"/>
    <x v="0"/>
    <x v="0"/>
    <s v="music/electric music"/>
    <x v="1"/>
    <x v="5"/>
  </r>
  <r>
    <n v="199"/>
    <x v="199"/>
    <s v="Digitized reciprocal infrastructure"/>
    <n v="1800"/>
    <x v="197"/>
    <n v="54"/>
    <x v="0"/>
    <n v="13"/>
    <x v="198"/>
    <x v="1"/>
    <x v="1"/>
    <n v="1436245200"/>
    <n v="1436590800"/>
    <x v="195"/>
    <x v="193"/>
    <x v="0"/>
    <x v="0"/>
    <s v="music/rock"/>
    <x v="1"/>
    <x v="1"/>
  </r>
  <r>
    <n v="200"/>
    <x v="200"/>
    <s v="Reduced dedicated capability"/>
    <n v="100"/>
    <x v="50"/>
    <n v="2"/>
    <x v="0"/>
    <n v="1"/>
    <x v="50"/>
    <x v="0"/>
    <x v="0"/>
    <n v="1269493200"/>
    <n v="1270443600"/>
    <x v="152"/>
    <x v="194"/>
    <x v="0"/>
    <x v="0"/>
    <s v="theater/plays"/>
    <x v="3"/>
    <x v="3"/>
  </r>
  <r>
    <n v="201"/>
    <x v="201"/>
    <s v="Cross-platform bi-directional workforce"/>
    <n v="2100"/>
    <x v="198"/>
    <n v="681"/>
    <x v="1"/>
    <n v="157"/>
    <x v="199"/>
    <x v="1"/>
    <x v="1"/>
    <n v="1406264400"/>
    <n v="1407819600"/>
    <x v="196"/>
    <x v="195"/>
    <x v="0"/>
    <x v="0"/>
    <s v="technology/web"/>
    <x v="2"/>
    <x v="2"/>
  </r>
  <r>
    <n v="202"/>
    <x v="202"/>
    <s v="Upgradable scalable methodology"/>
    <n v="8300"/>
    <x v="199"/>
    <n v="79"/>
    <x v="3"/>
    <n v="82"/>
    <x v="200"/>
    <x v="1"/>
    <x v="1"/>
    <n v="1317531600"/>
    <n v="1317877200"/>
    <x v="197"/>
    <x v="196"/>
    <x v="0"/>
    <x v="0"/>
    <s v="food/food trucks"/>
    <x v="0"/>
    <x v="0"/>
  </r>
  <r>
    <n v="203"/>
    <x v="203"/>
    <s v="Customer-focused client-server service-desk"/>
    <n v="143900"/>
    <x v="200"/>
    <n v="134"/>
    <x v="1"/>
    <n v="4498"/>
    <x v="201"/>
    <x v="2"/>
    <x v="2"/>
    <n v="1484632800"/>
    <n v="1484805600"/>
    <x v="198"/>
    <x v="197"/>
    <x v="0"/>
    <x v="0"/>
    <s v="theater/plays"/>
    <x v="3"/>
    <x v="3"/>
  </r>
  <r>
    <n v="204"/>
    <x v="204"/>
    <s v="Mandatory multimedia leverage"/>
    <n v="75000"/>
    <x v="201"/>
    <n v="3"/>
    <x v="0"/>
    <n v="40"/>
    <x v="202"/>
    <x v="1"/>
    <x v="1"/>
    <n v="1301806800"/>
    <n v="1302670800"/>
    <x v="199"/>
    <x v="198"/>
    <x v="0"/>
    <x v="0"/>
    <s v="music/jazz"/>
    <x v="1"/>
    <x v="17"/>
  </r>
  <r>
    <n v="205"/>
    <x v="205"/>
    <s v="Focused analyzing circuit"/>
    <n v="1300"/>
    <x v="202"/>
    <n v="432"/>
    <x v="1"/>
    <n v="80"/>
    <x v="203"/>
    <x v="1"/>
    <x v="1"/>
    <n v="1539752400"/>
    <n v="1540789200"/>
    <x v="200"/>
    <x v="199"/>
    <x v="1"/>
    <x v="0"/>
    <s v="theater/plays"/>
    <x v="3"/>
    <x v="3"/>
  </r>
  <r>
    <n v="206"/>
    <x v="206"/>
    <s v="Fundamental grid-enabled strategy"/>
    <n v="9000"/>
    <x v="203"/>
    <n v="39"/>
    <x v="3"/>
    <n v="57"/>
    <x v="204"/>
    <x v="1"/>
    <x v="1"/>
    <n v="1267250400"/>
    <n v="1268028000"/>
    <x v="201"/>
    <x v="200"/>
    <x v="0"/>
    <x v="0"/>
    <s v="publishing/fiction"/>
    <x v="5"/>
    <x v="13"/>
  </r>
  <r>
    <n v="207"/>
    <x v="207"/>
    <s v="Digitized 5thgeneration knowledgebase"/>
    <n v="1000"/>
    <x v="204"/>
    <n v="426"/>
    <x v="1"/>
    <n v="43"/>
    <x v="205"/>
    <x v="1"/>
    <x v="1"/>
    <n v="1535432400"/>
    <n v="1537160400"/>
    <x v="202"/>
    <x v="201"/>
    <x v="0"/>
    <x v="1"/>
    <s v="music/rock"/>
    <x v="1"/>
    <x v="1"/>
  </r>
  <r>
    <n v="208"/>
    <x v="208"/>
    <s v="Mandatory multi-tasking encryption"/>
    <n v="196900"/>
    <x v="205"/>
    <n v="101"/>
    <x v="1"/>
    <n v="2053"/>
    <x v="206"/>
    <x v="1"/>
    <x v="1"/>
    <n v="1510207200"/>
    <n v="1512280800"/>
    <x v="203"/>
    <x v="202"/>
    <x v="0"/>
    <x v="0"/>
    <s v="film &amp; video/documentary"/>
    <x v="4"/>
    <x v="4"/>
  </r>
  <r>
    <n v="209"/>
    <x v="209"/>
    <s v="Distributed system-worthy application"/>
    <n v="194500"/>
    <x v="206"/>
    <n v="21"/>
    <x v="2"/>
    <n v="808"/>
    <x v="207"/>
    <x v="2"/>
    <x v="2"/>
    <n v="1462510800"/>
    <n v="1463115600"/>
    <x v="204"/>
    <x v="203"/>
    <x v="0"/>
    <x v="0"/>
    <s v="film &amp; video/documentary"/>
    <x v="4"/>
    <x v="4"/>
  </r>
  <r>
    <n v="210"/>
    <x v="210"/>
    <s v="Synergistic tertiary time-frame"/>
    <n v="9400"/>
    <x v="207"/>
    <n v="67"/>
    <x v="0"/>
    <n v="226"/>
    <x v="208"/>
    <x v="3"/>
    <x v="3"/>
    <n v="1488520800"/>
    <n v="1490850000"/>
    <x v="205"/>
    <x v="204"/>
    <x v="0"/>
    <x v="0"/>
    <s v="film &amp; video/science fiction"/>
    <x v="4"/>
    <x v="22"/>
  </r>
  <r>
    <n v="211"/>
    <x v="211"/>
    <s v="Customer-focused impactful benchmark"/>
    <n v="104400"/>
    <x v="208"/>
    <n v="95"/>
    <x v="0"/>
    <n v="1625"/>
    <x v="209"/>
    <x v="1"/>
    <x v="1"/>
    <n v="1377579600"/>
    <n v="1379653200"/>
    <x v="206"/>
    <x v="205"/>
    <x v="0"/>
    <x v="0"/>
    <s v="theater/plays"/>
    <x v="3"/>
    <x v="3"/>
  </r>
  <r>
    <n v="212"/>
    <x v="212"/>
    <s v="Profound next generation infrastructure"/>
    <n v="8100"/>
    <x v="209"/>
    <n v="152"/>
    <x v="1"/>
    <n v="168"/>
    <x v="210"/>
    <x v="1"/>
    <x v="1"/>
    <n v="1576389600"/>
    <n v="1580364000"/>
    <x v="207"/>
    <x v="206"/>
    <x v="0"/>
    <x v="0"/>
    <s v="theater/plays"/>
    <x v="3"/>
    <x v="3"/>
  </r>
  <r>
    <n v="213"/>
    <x v="213"/>
    <s v="Face-to-face encompassing info-mediaries"/>
    <n v="87900"/>
    <x v="210"/>
    <n v="195"/>
    <x v="1"/>
    <n v="4289"/>
    <x v="211"/>
    <x v="1"/>
    <x v="1"/>
    <n v="1289019600"/>
    <n v="1289714400"/>
    <x v="208"/>
    <x v="207"/>
    <x v="0"/>
    <x v="1"/>
    <s v="music/indie rock"/>
    <x v="1"/>
    <x v="7"/>
  </r>
  <r>
    <n v="214"/>
    <x v="214"/>
    <s v="Open-source fresh-thinking policy"/>
    <n v="1400"/>
    <x v="211"/>
    <n v="1023"/>
    <x v="1"/>
    <n v="165"/>
    <x v="212"/>
    <x v="1"/>
    <x v="1"/>
    <n v="1282194000"/>
    <n v="1282712400"/>
    <x v="209"/>
    <x v="208"/>
    <x v="0"/>
    <x v="0"/>
    <s v="music/rock"/>
    <x v="1"/>
    <x v="1"/>
  </r>
  <r>
    <n v="215"/>
    <x v="215"/>
    <s v="Extended 24/7 implementation"/>
    <n v="156800"/>
    <x v="212"/>
    <n v="4"/>
    <x v="0"/>
    <n v="143"/>
    <x v="213"/>
    <x v="1"/>
    <x v="1"/>
    <n v="1550037600"/>
    <n v="1550210400"/>
    <x v="210"/>
    <x v="209"/>
    <x v="0"/>
    <x v="0"/>
    <s v="theater/plays"/>
    <x v="3"/>
    <x v="3"/>
  </r>
  <r>
    <n v="216"/>
    <x v="216"/>
    <s v="Organic dynamic algorithm"/>
    <n v="121700"/>
    <x v="213"/>
    <n v="155"/>
    <x v="1"/>
    <n v="1815"/>
    <x v="214"/>
    <x v="1"/>
    <x v="1"/>
    <n v="1321941600"/>
    <n v="1322114400"/>
    <x v="211"/>
    <x v="210"/>
    <x v="0"/>
    <x v="0"/>
    <s v="theater/plays"/>
    <x v="3"/>
    <x v="3"/>
  </r>
  <r>
    <n v="217"/>
    <x v="217"/>
    <s v="Organic multi-tasking focus group"/>
    <n v="129400"/>
    <x v="214"/>
    <n v="45"/>
    <x v="0"/>
    <n v="934"/>
    <x v="215"/>
    <x v="1"/>
    <x v="1"/>
    <n v="1556427600"/>
    <n v="1557205200"/>
    <x v="212"/>
    <x v="211"/>
    <x v="0"/>
    <x v="0"/>
    <s v="film &amp; video/science fiction"/>
    <x v="4"/>
    <x v="22"/>
  </r>
  <r>
    <n v="218"/>
    <x v="218"/>
    <s v="Adaptive logistical initiative"/>
    <n v="5700"/>
    <x v="215"/>
    <n v="216"/>
    <x v="1"/>
    <n v="397"/>
    <x v="216"/>
    <x v="4"/>
    <x v="4"/>
    <n v="1320991200"/>
    <n v="1323928800"/>
    <x v="213"/>
    <x v="212"/>
    <x v="0"/>
    <x v="1"/>
    <s v="film &amp; video/shorts"/>
    <x v="4"/>
    <x v="12"/>
  </r>
  <r>
    <n v="219"/>
    <x v="219"/>
    <s v="Stand-alone mobile customer loyalty"/>
    <n v="41700"/>
    <x v="216"/>
    <n v="332"/>
    <x v="1"/>
    <n v="1539"/>
    <x v="217"/>
    <x v="1"/>
    <x v="1"/>
    <n v="1345093200"/>
    <n v="1346130000"/>
    <x v="214"/>
    <x v="213"/>
    <x v="0"/>
    <x v="0"/>
    <s v="film &amp; video/animation"/>
    <x v="4"/>
    <x v="10"/>
  </r>
  <r>
    <n v="220"/>
    <x v="220"/>
    <s v="Focused composite approach"/>
    <n v="7900"/>
    <x v="217"/>
    <n v="8"/>
    <x v="0"/>
    <n v="17"/>
    <x v="218"/>
    <x v="1"/>
    <x v="1"/>
    <n v="1309496400"/>
    <n v="1311051600"/>
    <x v="215"/>
    <x v="214"/>
    <x v="1"/>
    <x v="0"/>
    <s v="theater/plays"/>
    <x v="3"/>
    <x v="3"/>
  </r>
  <r>
    <n v="221"/>
    <x v="221"/>
    <s v="Face-to-face clear-thinking Local Area Network"/>
    <n v="121500"/>
    <x v="218"/>
    <n v="99"/>
    <x v="0"/>
    <n v="2179"/>
    <x v="219"/>
    <x v="1"/>
    <x v="1"/>
    <n v="1340254800"/>
    <n v="1340427600"/>
    <x v="216"/>
    <x v="215"/>
    <x v="1"/>
    <x v="0"/>
    <s v="food/food trucks"/>
    <x v="0"/>
    <x v="0"/>
  </r>
  <r>
    <n v="222"/>
    <x v="222"/>
    <s v="Cross-group cohesive circuit"/>
    <n v="4800"/>
    <x v="219"/>
    <n v="138"/>
    <x v="1"/>
    <n v="138"/>
    <x v="220"/>
    <x v="1"/>
    <x v="1"/>
    <n v="1412226000"/>
    <n v="1412312400"/>
    <x v="217"/>
    <x v="216"/>
    <x v="0"/>
    <x v="0"/>
    <s v="photography/photography books"/>
    <x v="7"/>
    <x v="14"/>
  </r>
  <r>
    <n v="223"/>
    <x v="223"/>
    <s v="Synergistic explicit capability"/>
    <n v="87300"/>
    <x v="220"/>
    <n v="94"/>
    <x v="0"/>
    <n v="931"/>
    <x v="221"/>
    <x v="1"/>
    <x v="1"/>
    <n v="1458104400"/>
    <n v="1459314000"/>
    <x v="218"/>
    <x v="217"/>
    <x v="0"/>
    <x v="0"/>
    <s v="theater/plays"/>
    <x v="3"/>
    <x v="3"/>
  </r>
  <r>
    <n v="224"/>
    <x v="224"/>
    <s v="Diverse analyzing definition"/>
    <n v="46300"/>
    <x v="221"/>
    <n v="404"/>
    <x v="1"/>
    <n v="3594"/>
    <x v="222"/>
    <x v="1"/>
    <x v="1"/>
    <n v="1411534800"/>
    <n v="1415426400"/>
    <x v="219"/>
    <x v="218"/>
    <x v="0"/>
    <x v="0"/>
    <s v="film &amp; video/science fiction"/>
    <x v="4"/>
    <x v="22"/>
  </r>
  <r>
    <n v="225"/>
    <x v="225"/>
    <s v="Enterprise-wide reciprocal success"/>
    <n v="67800"/>
    <x v="222"/>
    <n v="260"/>
    <x v="1"/>
    <n v="5880"/>
    <x v="223"/>
    <x v="1"/>
    <x v="1"/>
    <n v="1399093200"/>
    <n v="1399093200"/>
    <x v="220"/>
    <x v="219"/>
    <x v="1"/>
    <x v="0"/>
    <s v="music/rock"/>
    <x v="1"/>
    <x v="1"/>
  </r>
  <r>
    <n v="226"/>
    <x v="102"/>
    <s v="Progressive neutral middleware"/>
    <n v="3000"/>
    <x v="223"/>
    <n v="367"/>
    <x v="1"/>
    <n v="112"/>
    <x v="224"/>
    <x v="1"/>
    <x v="1"/>
    <n v="1270702800"/>
    <n v="1273899600"/>
    <x v="221"/>
    <x v="122"/>
    <x v="0"/>
    <x v="0"/>
    <s v="photography/photography books"/>
    <x v="7"/>
    <x v="14"/>
  </r>
  <r>
    <n v="227"/>
    <x v="226"/>
    <s v="Intuitive exuding process improvement"/>
    <n v="60900"/>
    <x v="224"/>
    <n v="169"/>
    <x v="1"/>
    <n v="943"/>
    <x v="225"/>
    <x v="1"/>
    <x v="1"/>
    <n v="1431666000"/>
    <n v="1432184400"/>
    <x v="222"/>
    <x v="220"/>
    <x v="0"/>
    <x v="0"/>
    <s v="games/mobile games"/>
    <x v="6"/>
    <x v="20"/>
  </r>
  <r>
    <n v="228"/>
    <x v="227"/>
    <s v="Exclusive real-time protocol"/>
    <n v="137900"/>
    <x v="225"/>
    <n v="120"/>
    <x v="1"/>
    <n v="2468"/>
    <x v="226"/>
    <x v="1"/>
    <x v="1"/>
    <n v="1472619600"/>
    <n v="1474779600"/>
    <x v="172"/>
    <x v="221"/>
    <x v="0"/>
    <x v="0"/>
    <s v="film &amp; video/animation"/>
    <x v="4"/>
    <x v="10"/>
  </r>
  <r>
    <n v="229"/>
    <x v="228"/>
    <s v="Extended encompassing application"/>
    <n v="85600"/>
    <x v="226"/>
    <n v="194"/>
    <x v="1"/>
    <n v="2551"/>
    <x v="227"/>
    <x v="1"/>
    <x v="1"/>
    <n v="1496293200"/>
    <n v="1500440400"/>
    <x v="223"/>
    <x v="222"/>
    <x v="0"/>
    <x v="1"/>
    <s v="games/mobile games"/>
    <x v="6"/>
    <x v="20"/>
  </r>
  <r>
    <n v="230"/>
    <x v="229"/>
    <s v="Progressive value-added ability"/>
    <n v="2400"/>
    <x v="227"/>
    <n v="420"/>
    <x v="1"/>
    <n v="101"/>
    <x v="228"/>
    <x v="1"/>
    <x v="1"/>
    <n v="1575612000"/>
    <n v="1575612000"/>
    <x v="224"/>
    <x v="223"/>
    <x v="0"/>
    <x v="0"/>
    <s v="games/video games"/>
    <x v="6"/>
    <x v="11"/>
  </r>
  <r>
    <n v="231"/>
    <x v="230"/>
    <s v="Cross-platform uniform hardware"/>
    <n v="7200"/>
    <x v="228"/>
    <n v="77"/>
    <x v="3"/>
    <n v="67"/>
    <x v="229"/>
    <x v="1"/>
    <x v="1"/>
    <n v="1369112400"/>
    <n v="1374123600"/>
    <x v="225"/>
    <x v="224"/>
    <x v="0"/>
    <x v="0"/>
    <s v="theater/plays"/>
    <x v="3"/>
    <x v="3"/>
  </r>
  <r>
    <n v="232"/>
    <x v="231"/>
    <s v="Progressive secondary portal"/>
    <n v="3400"/>
    <x v="229"/>
    <n v="171"/>
    <x v="1"/>
    <n v="92"/>
    <x v="230"/>
    <x v="1"/>
    <x v="1"/>
    <n v="1469422800"/>
    <n v="1469509200"/>
    <x v="226"/>
    <x v="225"/>
    <x v="0"/>
    <x v="0"/>
    <s v="theater/plays"/>
    <x v="3"/>
    <x v="3"/>
  </r>
  <r>
    <n v="233"/>
    <x v="232"/>
    <s v="Multi-lateral national adapter"/>
    <n v="3800"/>
    <x v="230"/>
    <n v="158"/>
    <x v="1"/>
    <n v="62"/>
    <x v="231"/>
    <x v="1"/>
    <x v="1"/>
    <n v="1307854800"/>
    <n v="1309237200"/>
    <x v="227"/>
    <x v="226"/>
    <x v="0"/>
    <x v="0"/>
    <s v="film &amp; video/animation"/>
    <x v="4"/>
    <x v="10"/>
  </r>
  <r>
    <n v="234"/>
    <x v="233"/>
    <s v="Enterprise-wide motivating matrices"/>
    <n v="7500"/>
    <x v="231"/>
    <n v="109"/>
    <x v="1"/>
    <n v="149"/>
    <x v="232"/>
    <x v="6"/>
    <x v="6"/>
    <n v="1503378000"/>
    <n v="1503982800"/>
    <x v="228"/>
    <x v="227"/>
    <x v="0"/>
    <x v="1"/>
    <s v="games/video games"/>
    <x v="6"/>
    <x v="11"/>
  </r>
  <r>
    <n v="235"/>
    <x v="234"/>
    <s v="Polarized upward-trending Local Area Network"/>
    <n v="8600"/>
    <x v="232"/>
    <n v="42"/>
    <x v="0"/>
    <n v="92"/>
    <x v="233"/>
    <x v="1"/>
    <x v="1"/>
    <n v="1486965600"/>
    <n v="1487397600"/>
    <x v="229"/>
    <x v="228"/>
    <x v="0"/>
    <x v="0"/>
    <s v="film &amp; video/animation"/>
    <x v="4"/>
    <x v="10"/>
  </r>
  <r>
    <n v="236"/>
    <x v="235"/>
    <s v="Object-based directional function"/>
    <n v="39500"/>
    <x v="233"/>
    <n v="11"/>
    <x v="0"/>
    <n v="57"/>
    <x v="234"/>
    <x v="2"/>
    <x v="2"/>
    <n v="1561438800"/>
    <n v="1562043600"/>
    <x v="230"/>
    <x v="229"/>
    <x v="0"/>
    <x v="1"/>
    <s v="music/rock"/>
    <x v="1"/>
    <x v="1"/>
  </r>
  <r>
    <n v="237"/>
    <x v="236"/>
    <s v="Re-contextualized tangible open architecture"/>
    <n v="9300"/>
    <x v="234"/>
    <n v="159"/>
    <x v="1"/>
    <n v="329"/>
    <x v="235"/>
    <x v="1"/>
    <x v="1"/>
    <n v="1398402000"/>
    <n v="1398574800"/>
    <x v="231"/>
    <x v="230"/>
    <x v="0"/>
    <x v="0"/>
    <s v="film &amp; video/animation"/>
    <x v="4"/>
    <x v="10"/>
  </r>
  <r>
    <n v="238"/>
    <x v="237"/>
    <s v="Distributed systemic adapter"/>
    <n v="2400"/>
    <x v="235"/>
    <n v="422"/>
    <x v="1"/>
    <n v="97"/>
    <x v="236"/>
    <x v="3"/>
    <x v="3"/>
    <n v="1513231200"/>
    <n v="1515391200"/>
    <x v="232"/>
    <x v="231"/>
    <x v="0"/>
    <x v="1"/>
    <s v="theater/plays"/>
    <x v="3"/>
    <x v="3"/>
  </r>
  <r>
    <n v="239"/>
    <x v="238"/>
    <s v="Networked web-enabled instruction set"/>
    <n v="3200"/>
    <x v="236"/>
    <n v="98"/>
    <x v="0"/>
    <n v="41"/>
    <x v="237"/>
    <x v="1"/>
    <x v="1"/>
    <n v="1440824400"/>
    <n v="1441170000"/>
    <x v="233"/>
    <x v="232"/>
    <x v="0"/>
    <x v="0"/>
    <s v="technology/wearables"/>
    <x v="2"/>
    <x v="8"/>
  </r>
  <r>
    <n v="240"/>
    <x v="239"/>
    <s v="Vision-oriented dynamic service-desk"/>
    <n v="29400"/>
    <x v="237"/>
    <n v="419"/>
    <x v="1"/>
    <n v="1784"/>
    <x v="238"/>
    <x v="1"/>
    <x v="1"/>
    <n v="1281070800"/>
    <n v="1281157200"/>
    <x v="194"/>
    <x v="233"/>
    <x v="0"/>
    <x v="0"/>
    <s v="theater/plays"/>
    <x v="3"/>
    <x v="3"/>
  </r>
  <r>
    <n v="241"/>
    <x v="240"/>
    <s v="Vision-oriented actuating open system"/>
    <n v="168500"/>
    <x v="238"/>
    <n v="102"/>
    <x v="1"/>
    <n v="1684"/>
    <x v="239"/>
    <x v="2"/>
    <x v="2"/>
    <n v="1397365200"/>
    <n v="1398229200"/>
    <x v="234"/>
    <x v="234"/>
    <x v="0"/>
    <x v="1"/>
    <s v="publishing/nonfiction"/>
    <x v="5"/>
    <x v="9"/>
  </r>
  <r>
    <n v="242"/>
    <x v="241"/>
    <s v="Sharable scalable core"/>
    <n v="8400"/>
    <x v="239"/>
    <n v="128"/>
    <x v="1"/>
    <n v="250"/>
    <x v="240"/>
    <x v="1"/>
    <x v="1"/>
    <n v="1494392400"/>
    <n v="1495256400"/>
    <x v="235"/>
    <x v="235"/>
    <x v="0"/>
    <x v="1"/>
    <s v="music/rock"/>
    <x v="1"/>
    <x v="1"/>
  </r>
  <r>
    <n v="243"/>
    <x v="242"/>
    <s v="Customer-focused attitude-oriented function"/>
    <n v="2300"/>
    <x v="240"/>
    <n v="445"/>
    <x v="1"/>
    <n v="238"/>
    <x v="241"/>
    <x v="1"/>
    <x v="1"/>
    <n v="1520143200"/>
    <n v="1520402400"/>
    <x v="236"/>
    <x v="236"/>
    <x v="0"/>
    <x v="0"/>
    <s v="theater/plays"/>
    <x v="3"/>
    <x v="3"/>
  </r>
  <r>
    <n v="244"/>
    <x v="243"/>
    <s v="Reverse-engineered system-worthy extranet"/>
    <n v="700"/>
    <x v="241"/>
    <n v="570"/>
    <x v="1"/>
    <n v="53"/>
    <x v="242"/>
    <x v="1"/>
    <x v="1"/>
    <n v="1405314000"/>
    <n v="1409806800"/>
    <x v="237"/>
    <x v="237"/>
    <x v="0"/>
    <x v="0"/>
    <s v="theater/plays"/>
    <x v="3"/>
    <x v="3"/>
  </r>
  <r>
    <n v="245"/>
    <x v="244"/>
    <s v="Re-engineered systematic monitoring"/>
    <n v="2900"/>
    <x v="242"/>
    <n v="509"/>
    <x v="1"/>
    <n v="214"/>
    <x v="243"/>
    <x v="1"/>
    <x v="1"/>
    <n v="1396846800"/>
    <n v="1396933200"/>
    <x v="238"/>
    <x v="238"/>
    <x v="0"/>
    <x v="0"/>
    <s v="theater/plays"/>
    <x v="3"/>
    <x v="3"/>
  </r>
  <r>
    <n v="246"/>
    <x v="245"/>
    <s v="Seamless value-added standardization"/>
    <n v="4500"/>
    <x v="243"/>
    <n v="326"/>
    <x v="1"/>
    <n v="222"/>
    <x v="244"/>
    <x v="1"/>
    <x v="1"/>
    <n v="1375678800"/>
    <n v="1376024400"/>
    <x v="239"/>
    <x v="239"/>
    <x v="0"/>
    <x v="0"/>
    <s v="technology/web"/>
    <x v="2"/>
    <x v="2"/>
  </r>
  <r>
    <n v="247"/>
    <x v="246"/>
    <s v="Triple-buffered fresh-thinking frame"/>
    <n v="19800"/>
    <x v="244"/>
    <n v="933"/>
    <x v="1"/>
    <n v="1884"/>
    <x v="245"/>
    <x v="1"/>
    <x v="1"/>
    <n v="1482386400"/>
    <n v="1483682400"/>
    <x v="240"/>
    <x v="240"/>
    <x v="0"/>
    <x v="1"/>
    <s v="publishing/fiction"/>
    <x v="5"/>
    <x v="13"/>
  </r>
  <r>
    <n v="248"/>
    <x v="247"/>
    <s v="Streamlined holistic knowledgebase"/>
    <n v="6200"/>
    <x v="245"/>
    <n v="211"/>
    <x v="1"/>
    <n v="218"/>
    <x v="246"/>
    <x v="2"/>
    <x v="2"/>
    <n v="1420005600"/>
    <n v="1420437600"/>
    <x v="241"/>
    <x v="241"/>
    <x v="0"/>
    <x v="0"/>
    <s v="games/mobile games"/>
    <x v="6"/>
    <x v="20"/>
  </r>
  <r>
    <n v="249"/>
    <x v="248"/>
    <s v="Up-sized intermediate website"/>
    <n v="61500"/>
    <x v="246"/>
    <n v="273"/>
    <x v="1"/>
    <n v="6465"/>
    <x v="247"/>
    <x v="1"/>
    <x v="1"/>
    <n v="1420178400"/>
    <n v="1420783200"/>
    <x v="242"/>
    <x v="242"/>
    <x v="0"/>
    <x v="0"/>
    <s v="publishing/translations"/>
    <x v="5"/>
    <x v="18"/>
  </r>
  <r>
    <n v="250"/>
    <x v="249"/>
    <s v="Future-proofed directional synergy"/>
    <n v="100"/>
    <x v="247"/>
    <n v="3"/>
    <x v="0"/>
    <n v="1"/>
    <x v="248"/>
    <x v="1"/>
    <x v="1"/>
    <n v="1264399200"/>
    <n v="1267423200"/>
    <x v="67"/>
    <x v="243"/>
    <x v="0"/>
    <x v="0"/>
    <s v="music/rock"/>
    <x v="1"/>
    <x v="1"/>
  </r>
  <r>
    <n v="251"/>
    <x v="250"/>
    <s v="Enhanced user-facing function"/>
    <n v="7100"/>
    <x v="248"/>
    <n v="54"/>
    <x v="0"/>
    <n v="101"/>
    <x v="249"/>
    <x v="1"/>
    <x v="1"/>
    <n v="1355032800"/>
    <n v="1355205600"/>
    <x v="243"/>
    <x v="244"/>
    <x v="0"/>
    <x v="0"/>
    <s v="theater/plays"/>
    <x v="3"/>
    <x v="3"/>
  </r>
  <r>
    <n v="252"/>
    <x v="251"/>
    <s v="Operative bandwidth-monitored interface"/>
    <n v="1000"/>
    <x v="249"/>
    <n v="626"/>
    <x v="1"/>
    <n v="59"/>
    <x v="250"/>
    <x v="1"/>
    <x v="1"/>
    <n v="1382677200"/>
    <n v="1383109200"/>
    <x v="244"/>
    <x v="245"/>
    <x v="0"/>
    <x v="0"/>
    <s v="theater/plays"/>
    <x v="3"/>
    <x v="3"/>
  </r>
  <r>
    <n v="253"/>
    <x v="252"/>
    <s v="Upgradable multi-state instruction set"/>
    <n v="121500"/>
    <x v="250"/>
    <n v="89"/>
    <x v="0"/>
    <n v="1335"/>
    <x v="251"/>
    <x v="0"/>
    <x v="0"/>
    <n v="1302238800"/>
    <n v="1303275600"/>
    <x v="245"/>
    <x v="246"/>
    <x v="0"/>
    <x v="0"/>
    <s v="film &amp; video/drama"/>
    <x v="4"/>
    <x v="6"/>
  </r>
  <r>
    <n v="254"/>
    <x v="253"/>
    <s v="De-engineered static Local Area Network"/>
    <n v="4600"/>
    <x v="251"/>
    <n v="185"/>
    <x v="1"/>
    <n v="88"/>
    <x v="252"/>
    <x v="1"/>
    <x v="1"/>
    <n v="1487656800"/>
    <n v="1487829600"/>
    <x v="246"/>
    <x v="247"/>
    <x v="0"/>
    <x v="0"/>
    <s v="publishing/nonfiction"/>
    <x v="5"/>
    <x v="9"/>
  </r>
  <r>
    <n v="255"/>
    <x v="254"/>
    <s v="Upgradable grid-enabled superstructure"/>
    <n v="80500"/>
    <x v="252"/>
    <n v="120"/>
    <x v="1"/>
    <n v="1697"/>
    <x v="253"/>
    <x v="1"/>
    <x v="1"/>
    <n v="1297836000"/>
    <n v="1298268000"/>
    <x v="247"/>
    <x v="248"/>
    <x v="0"/>
    <x v="1"/>
    <s v="music/rock"/>
    <x v="1"/>
    <x v="1"/>
  </r>
  <r>
    <n v="256"/>
    <x v="255"/>
    <s v="Optimized actuating toolset"/>
    <n v="4100"/>
    <x v="253"/>
    <n v="23"/>
    <x v="0"/>
    <n v="15"/>
    <x v="254"/>
    <x v="4"/>
    <x v="4"/>
    <n v="1453615200"/>
    <n v="1456812000"/>
    <x v="248"/>
    <x v="249"/>
    <x v="0"/>
    <x v="0"/>
    <s v="music/rock"/>
    <x v="1"/>
    <x v="1"/>
  </r>
  <r>
    <n v="257"/>
    <x v="256"/>
    <s v="Decentralized exuding strategy"/>
    <n v="5700"/>
    <x v="254"/>
    <n v="146"/>
    <x v="1"/>
    <n v="92"/>
    <x v="255"/>
    <x v="1"/>
    <x v="1"/>
    <n v="1362463200"/>
    <n v="1363669200"/>
    <x v="249"/>
    <x v="250"/>
    <x v="0"/>
    <x v="0"/>
    <s v="theater/plays"/>
    <x v="3"/>
    <x v="3"/>
  </r>
  <r>
    <n v="258"/>
    <x v="257"/>
    <s v="Assimilated coherent hardware"/>
    <n v="5000"/>
    <x v="255"/>
    <n v="268"/>
    <x v="1"/>
    <n v="186"/>
    <x v="256"/>
    <x v="1"/>
    <x v="1"/>
    <n v="1481176800"/>
    <n v="1482904800"/>
    <x v="250"/>
    <x v="251"/>
    <x v="0"/>
    <x v="1"/>
    <s v="theater/plays"/>
    <x v="3"/>
    <x v="3"/>
  </r>
  <r>
    <n v="259"/>
    <x v="258"/>
    <s v="Multi-channeled responsive implementation"/>
    <n v="1800"/>
    <x v="256"/>
    <n v="598"/>
    <x v="1"/>
    <n v="138"/>
    <x v="257"/>
    <x v="1"/>
    <x v="1"/>
    <n v="1354946400"/>
    <n v="1356588000"/>
    <x v="251"/>
    <x v="252"/>
    <x v="1"/>
    <x v="0"/>
    <s v="photography/photography books"/>
    <x v="7"/>
    <x v="14"/>
  </r>
  <r>
    <n v="260"/>
    <x v="259"/>
    <s v="Centralized modular initiative"/>
    <n v="6300"/>
    <x v="257"/>
    <n v="158"/>
    <x v="1"/>
    <n v="261"/>
    <x v="258"/>
    <x v="1"/>
    <x v="1"/>
    <n v="1348808400"/>
    <n v="1349845200"/>
    <x v="136"/>
    <x v="253"/>
    <x v="0"/>
    <x v="0"/>
    <s v="music/rock"/>
    <x v="1"/>
    <x v="1"/>
  </r>
  <r>
    <n v="261"/>
    <x v="260"/>
    <s v="Reverse-engineered cohesive migration"/>
    <n v="84300"/>
    <x v="258"/>
    <n v="31"/>
    <x v="0"/>
    <n v="454"/>
    <x v="259"/>
    <x v="1"/>
    <x v="1"/>
    <n v="1282712400"/>
    <n v="1283058000"/>
    <x v="252"/>
    <x v="254"/>
    <x v="0"/>
    <x v="1"/>
    <s v="music/rock"/>
    <x v="1"/>
    <x v="1"/>
  </r>
  <r>
    <n v="262"/>
    <x v="261"/>
    <s v="Compatible multimedia hub"/>
    <n v="1700"/>
    <x v="259"/>
    <n v="313"/>
    <x v="1"/>
    <n v="107"/>
    <x v="260"/>
    <x v="1"/>
    <x v="1"/>
    <n v="1301979600"/>
    <n v="1304226000"/>
    <x v="253"/>
    <x v="255"/>
    <x v="0"/>
    <x v="1"/>
    <s v="music/indie rock"/>
    <x v="1"/>
    <x v="7"/>
  </r>
  <r>
    <n v="263"/>
    <x v="262"/>
    <s v="Organic eco-centric success"/>
    <n v="2900"/>
    <x v="260"/>
    <n v="371"/>
    <x v="1"/>
    <n v="199"/>
    <x v="261"/>
    <x v="1"/>
    <x v="1"/>
    <n v="1263016800"/>
    <n v="1263016800"/>
    <x v="254"/>
    <x v="256"/>
    <x v="0"/>
    <x v="0"/>
    <s v="photography/photography books"/>
    <x v="7"/>
    <x v="14"/>
  </r>
  <r>
    <n v="264"/>
    <x v="263"/>
    <s v="Virtual reciprocal policy"/>
    <n v="45600"/>
    <x v="261"/>
    <n v="363"/>
    <x v="1"/>
    <n v="5512"/>
    <x v="262"/>
    <x v="1"/>
    <x v="1"/>
    <n v="1360648800"/>
    <n v="1362031200"/>
    <x v="255"/>
    <x v="257"/>
    <x v="0"/>
    <x v="0"/>
    <s v="theater/plays"/>
    <x v="3"/>
    <x v="3"/>
  </r>
  <r>
    <n v="265"/>
    <x v="264"/>
    <s v="Persevering interactive emulation"/>
    <n v="4900"/>
    <x v="262"/>
    <n v="123"/>
    <x v="1"/>
    <n v="86"/>
    <x v="263"/>
    <x v="1"/>
    <x v="1"/>
    <n v="1451800800"/>
    <n v="1455602400"/>
    <x v="256"/>
    <x v="258"/>
    <x v="0"/>
    <x v="0"/>
    <s v="theater/plays"/>
    <x v="3"/>
    <x v="3"/>
  </r>
  <r>
    <n v="266"/>
    <x v="265"/>
    <s v="Proactive responsive emulation"/>
    <n v="111900"/>
    <x v="263"/>
    <n v="77"/>
    <x v="0"/>
    <n v="3182"/>
    <x v="264"/>
    <x v="6"/>
    <x v="6"/>
    <n v="1415340000"/>
    <n v="1418191200"/>
    <x v="257"/>
    <x v="259"/>
    <x v="0"/>
    <x v="1"/>
    <s v="music/jazz"/>
    <x v="1"/>
    <x v="17"/>
  </r>
  <r>
    <n v="267"/>
    <x v="266"/>
    <s v="Extended eco-centric function"/>
    <n v="61600"/>
    <x v="264"/>
    <n v="234"/>
    <x v="1"/>
    <n v="2768"/>
    <x v="265"/>
    <x v="2"/>
    <x v="2"/>
    <n v="1351054800"/>
    <n v="1352440800"/>
    <x v="258"/>
    <x v="260"/>
    <x v="0"/>
    <x v="0"/>
    <s v="theater/plays"/>
    <x v="3"/>
    <x v="3"/>
  </r>
  <r>
    <n v="268"/>
    <x v="267"/>
    <s v="Networked optimal productivity"/>
    <n v="1500"/>
    <x v="265"/>
    <n v="181"/>
    <x v="1"/>
    <n v="48"/>
    <x v="266"/>
    <x v="1"/>
    <x v="1"/>
    <n v="1349326800"/>
    <n v="1353304800"/>
    <x v="259"/>
    <x v="261"/>
    <x v="0"/>
    <x v="0"/>
    <s v="film &amp; video/documentary"/>
    <x v="4"/>
    <x v="4"/>
  </r>
  <r>
    <n v="269"/>
    <x v="268"/>
    <s v="Persistent attitude-oriented approach"/>
    <n v="3500"/>
    <x v="266"/>
    <n v="253"/>
    <x v="1"/>
    <n v="87"/>
    <x v="267"/>
    <x v="1"/>
    <x v="1"/>
    <n v="1548914400"/>
    <n v="1550728800"/>
    <x v="260"/>
    <x v="262"/>
    <x v="0"/>
    <x v="0"/>
    <s v="film &amp; video/television"/>
    <x v="4"/>
    <x v="19"/>
  </r>
  <r>
    <n v="270"/>
    <x v="269"/>
    <s v="Triple-buffered 4thgeneration toolset"/>
    <n v="173900"/>
    <x v="267"/>
    <n v="27"/>
    <x v="3"/>
    <n v="1890"/>
    <x v="268"/>
    <x v="1"/>
    <x v="1"/>
    <n v="1291269600"/>
    <n v="1291442400"/>
    <x v="261"/>
    <x v="263"/>
    <x v="0"/>
    <x v="0"/>
    <s v="games/video games"/>
    <x v="6"/>
    <x v="11"/>
  </r>
  <r>
    <n v="271"/>
    <x v="270"/>
    <s v="Progressive zero administration leverage"/>
    <n v="153700"/>
    <x v="268"/>
    <n v="1"/>
    <x v="2"/>
    <n v="61"/>
    <x v="269"/>
    <x v="1"/>
    <x v="1"/>
    <n v="1449468000"/>
    <n v="1452146400"/>
    <x v="262"/>
    <x v="264"/>
    <x v="0"/>
    <x v="0"/>
    <s v="photography/photography books"/>
    <x v="7"/>
    <x v="14"/>
  </r>
  <r>
    <n v="272"/>
    <x v="271"/>
    <s v="Networked radical neural-net"/>
    <n v="51100"/>
    <x v="269"/>
    <n v="304"/>
    <x v="1"/>
    <n v="1894"/>
    <x v="270"/>
    <x v="1"/>
    <x v="1"/>
    <n v="1562734800"/>
    <n v="1564894800"/>
    <x v="263"/>
    <x v="265"/>
    <x v="0"/>
    <x v="1"/>
    <s v="theater/plays"/>
    <x v="3"/>
    <x v="3"/>
  </r>
  <r>
    <n v="273"/>
    <x v="272"/>
    <s v="Re-engineered heuristic forecast"/>
    <n v="7800"/>
    <x v="270"/>
    <n v="137"/>
    <x v="1"/>
    <n v="282"/>
    <x v="271"/>
    <x v="0"/>
    <x v="0"/>
    <n v="1505624400"/>
    <n v="1505883600"/>
    <x v="264"/>
    <x v="266"/>
    <x v="0"/>
    <x v="0"/>
    <s v="theater/plays"/>
    <x v="3"/>
    <x v="3"/>
  </r>
  <r>
    <n v="274"/>
    <x v="273"/>
    <s v="Fully-configurable background algorithm"/>
    <n v="2400"/>
    <x v="271"/>
    <n v="32"/>
    <x v="0"/>
    <n v="15"/>
    <x v="272"/>
    <x v="1"/>
    <x v="1"/>
    <n v="1509948000"/>
    <n v="1510380000"/>
    <x v="265"/>
    <x v="267"/>
    <x v="0"/>
    <x v="0"/>
    <s v="theater/plays"/>
    <x v="3"/>
    <x v="3"/>
  </r>
  <r>
    <n v="275"/>
    <x v="274"/>
    <s v="Stand-alone discrete Graphical User Interface"/>
    <n v="3900"/>
    <x v="272"/>
    <n v="242"/>
    <x v="1"/>
    <n v="116"/>
    <x v="273"/>
    <x v="1"/>
    <x v="1"/>
    <n v="1554526800"/>
    <n v="1555218000"/>
    <x v="266"/>
    <x v="153"/>
    <x v="0"/>
    <x v="0"/>
    <s v="publishing/translations"/>
    <x v="5"/>
    <x v="18"/>
  </r>
  <r>
    <n v="276"/>
    <x v="275"/>
    <s v="Front-line foreground project"/>
    <n v="5500"/>
    <x v="273"/>
    <n v="97"/>
    <x v="0"/>
    <n v="133"/>
    <x v="274"/>
    <x v="1"/>
    <x v="1"/>
    <n v="1334811600"/>
    <n v="1335243600"/>
    <x v="267"/>
    <x v="268"/>
    <x v="0"/>
    <x v="1"/>
    <s v="games/video games"/>
    <x v="6"/>
    <x v="11"/>
  </r>
  <r>
    <n v="277"/>
    <x v="276"/>
    <s v="Persevering system-worthy info-mediaries"/>
    <n v="700"/>
    <x v="274"/>
    <n v="1066"/>
    <x v="1"/>
    <n v="83"/>
    <x v="275"/>
    <x v="1"/>
    <x v="1"/>
    <n v="1279515600"/>
    <n v="1279688400"/>
    <x v="268"/>
    <x v="269"/>
    <x v="0"/>
    <x v="0"/>
    <s v="theater/plays"/>
    <x v="3"/>
    <x v="3"/>
  </r>
  <r>
    <n v="278"/>
    <x v="277"/>
    <s v="Distributed multi-tasking strategy"/>
    <n v="2700"/>
    <x v="275"/>
    <n v="326"/>
    <x v="1"/>
    <n v="91"/>
    <x v="276"/>
    <x v="1"/>
    <x v="1"/>
    <n v="1353909600"/>
    <n v="1356069600"/>
    <x v="269"/>
    <x v="270"/>
    <x v="0"/>
    <x v="0"/>
    <s v="technology/web"/>
    <x v="2"/>
    <x v="2"/>
  </r>
  <r>
    <n v="279"/>
    <x v="278"/>
    <s v="Vision-oriented methodical application"/>
    <n v="8000"/>
    <x v="276"/>
    <n v="171"/>
    <x v="1"/>
    <n v="546"/>
    <x v="277"/>
    <x v="1"/>
    <x v="1"/>
    <n v="1535950800"/>
    <n v="1536210000"/>
    <x v="270"/>
    <x v="271"/>
    <x v="0"/>
    <x v="0"/>
    <s v="theater/plays"/>
    <x v="3"/>
    <x v="3"/>
  </r>
  <r>
    <n v="280"/>
    <x v="279"/>
    <s v="Function-based high-level infrastructure"/>
    <n v="2500"/>
    <x v="277"/>
    <n v="581"/>
    <x v="1"/>
    <n v="393"/>
    <x v="278"/>
    <x v="1"/>
    <x v="1"/>
    <n v="1511244000"/>
    <n v="1511762400"/>
    <x v="271"/>
    <x v="272"/>
    <x v="0"/>
    <x v="0"/>
    <s v="film &amp; video/animation"/>
    <x v="4"/>
    <x v="10"/>
  </r>
  <r>
    <n v="281"/>
    <x v="280"/>
    <s v="Profound object-oriented paradigm"/>
    <n v="164500"/>
    <x v="278"/>
    <n v="92"/>
    <x v="0"/>
    <n v="2062"/>
    <x v="279"/>
    <x v="1"/>
    <x v="1"/>
    <n v="1331445600"/>
    <n v="1333256400"/>
    <x v="272"/>
    <x v="273"/>
    <x v="0"/>
    <x v="1"/>
    <s v="theater/plays"/>
    <x v="3"/>
    <x v="3"/>
  </r>
  <r>
    <n v="282"/>
    <x v="281"/>
    <s v="Virtual contextually-based circuit"/>
    <n v="8400"/>
    <x v="279"/>
    <n v="108"/>
    <x v="1"/>
    <n v="133"/>
    <x v="280"/>
    <x v="1"/>
    <x v="1"/>
    <n v="1480226400"/>
    <n v="1480744800"/>
    <x v="73"/>
    <x v="274"/>
    <x v="0"/>
    <x v="1"/>
    <s v="film &amp; video/television"/>
    <x v="4"/>
    <x v="19"/>
  </r>
  <r>
    <n v="283"/>
    <x v="282"/>
    <s v="Business-focused dynamic instruction set"/>
    <n v="8100"/>
    <x v="280"/>
    <n v="19"/>
    <x v="0"/>
    <n v="29"/>
    <x v="281"/>
    <x v="3"/>
    <x v="3"/>
    <n v="1464584400"/>
    <n v="1465016400"/>
    <x v="273"/>
    <x v="148"/>
    <x v="0"/>
    <x v="0"/>
    <s v="music/rock"/>
    <x v="1"/>
    <x v="1"/>
  </r>
  <r>
    <n v="284"/>
    <x v="283"/>
    <s v="Ameliorated fresh-thinking protocol"/>
    <n v="9800"/>
    <x v="281"/>
    <n v="83"/>
    <x v="0"/>
    <n v="132"/>
    <x v="282"/>
    <x v="1"/>
    <x v="1"/>
    <n v="1335848400"/>
    <n v="1336280400"/>
    <x v="274"/>
    <x v="275"/>
    <x v="0"/>
    <x v="0"/>
    <s v="technology/web"/>
    <x v="2"/>
    <x v="2"/>
  </r>
  <r>
    <n v="285"/>
    <x v="284"/>
    <s v="Front-line optimizing emulation"/>
    <n v="900"/>
    <x v="282"/>
    <n v="706"/>
    <x v="1"/>
    <n v="254"/>
    <x v="283"/>
    <x v="1"/>
    <x v="1"/>
    <n v="1473483600"/>
    <n v="1476766800"/>
    <x v="275"/>
    <x v="276"/>
    <x v="0"/>
    <x v="0"/>
    <s v="theater/plays"/>
    <x v="3"/>
    <x v="3"/>
  </r>
  <r>
    <n v="286"/>
    <x v="285"/>
    <s v="Devolved uniform complexity"/>
    <n v="112100"/>
    <x v="283"/>
    <n v="17"/>
    <x v="3"/>
    <n v="184"/>
    <x v="284"/>
    <x v="1"/>
    <x v="1"/>
    <n v="1479880800"/>
    <n v="1480485600"/>
    <x v="276"/>
    <x v="72"/>
    <x v="0"/>
    <x v="0"/>
    <s v="theater/plays"/>
    <x v="3"/>
    <x v="3"/>
  </r>
  <r>
    <n v="287"/>
    <x v="286"/>
    <s v="Public-key intangible superstructure"/>
    <n v="6300"/>
    <x v="284"/>
    <n v="210"/>
    <x v="1"/>
    <n v="176"/>
    <x v="285"/>
    <x v="1"/>
    <x v="1"/>
    <n v="1430197200"/>
    <n v="1430197200"/>
    <x v="277"/>
    <x v="277"/>
    <x v="0"/>
    <x v="0"/>
    <s v="music/electric music"/>
    <x v="1"/>
    <x v="5"/>
  </r>
  <r>
    <n v="288"/>
    <x v="287"/>
    <s v="Secured global success"/>
    <n v="5600"/>
    <x v="285"/>
    <n v="98"/>
    <x v="0"/>
    <n v="137"/>
    <x v="286"/>
    <x v="3"/>
    <x v="3"/>
    <n v="1331701200"/>
    <n v="1331787600"/>
    <x v="278"/>
    <x v="278"/>
    <x v="0"/>
    <x v="1"/>
    <s v="music/metal"/>
    <x v="1"/>
    <x v="16"/>
  </r>
  <r>
    <n v="289"/>
    <x v="288"/>
    <s v="Grass-roots mission-critical capability"/>
    <n v="800"/>
    <x v="286"/>
    <n v="1684"/>
    <x v="1"/>
    <n v="337"/>
    <x v="287"/>
    <x v="0"/>
    <x v="0"/>
    <n v="1438578000"/>
    <n v="1438837200"/>
    <x v="279"/>
    <x v="71"/>
    <x v="0"/>
    <x v="0"/>
    <s v="theater/plays"/>
    <x v="3"/>
    <x v="3"/>
  </r>
  <r>
    <n v="290"/>
    <x v="289"/>
    <s v="Advanced global data-warehouse"/>
    <n v="168600"/>
    <x v="287"/>
    <n v="54"/>
    <x v="0"/>
    <n v="908"/>
    <x v="288"/>
    <x v="1"/>
    <x v="1"/>
    <n v="1368162000"/>
    <n v="1370926800"/>
    <x v="280"/>
    <x v="279"/>
    <x v="0"/>
    <x v="1"/>
    <s v="film &amp; video/documentary"/>
    <x v="4"/>
    <x v="4"/>
  </r>
  <r>
    <n v="291"/>
    <x v="290"/>
    <s v="Self-enabling uniform complexity"/>
    <n v="1800"/>
    <x v="288"/>
    <n v="457"/>
    <x v="1"/>
    <n v="107"/>
    <x v="289"/>
    <x v="1"/>
    <x v="1"/>
    <n v="1318654800"/>
    <n v="1319000400"/>
    <x v="281"/>
    <x v="280"/>
    <x v="1"/>
    <x v="0"/>
    <s v="technology/web"/>
    <x v="2"/>
    <x v="2"/>
  </r>
  <r>
    <n v="292"/>
    <x v="291"/>
    <s v="Versatile cohesive encoding"/>
    <n v="7300"/>
    <x v="289"/>
    <n v="10"/>
    <x v="0"/>
    <n v="10"/>
    <x v="290"/>
    <x v="1"/>
    <x v="1"/>
    <n v="1331874000"/>
    <n v="1333429200"/>
    <x v="282"/>
    <x v="281"/>
    <x v="0"/>
    <x v="0"/>
    <s v="food/food trucks"/>
    <x v="0"/>
    <x v="0"/>
  </r>
  <r>
    <n v="293"/>
    <x v="292"/>
    <s v="Organized executive solution"/>
    <n v="6500"/>
    <x v="290"/>
    <n v="16"/>
    <x v="3"/>
    <n v="32"/>
    <x v="291"/>
    <x v="6"/>
    <x v="6"/>
    <n v="1286254800"/>
    <n v="1287032400"/>
    <x v="283"/>
    <x v="282"/>
    <x v="0"/>
    <x v="0"/>
    <s v="theater/plays"/>
    <x v="3"/>
    <x v="3"/>
  </r>
  <r>
    <n v="294"/>
    <x v="293"/>
    <s v="Automated local emulation"/>
    <n v="600"/>
    <x v="291"/>
    <n v="1340"/>
    <x v="1"/>
    <n v="183"/>
    <x v="292"/>
    <x v="1"/>
    <x v="1"/>
    <n v="1540530000"/>
    <n v="1541570400"/>
    <x v="284"/>
    <x v="283"/>
    <x v="0"/>
    <x v="0"/>
    <s v="theater/plays"/>
    <x v="3"/>
    <x v="3"/>
  </r>
  <r>
    <n v="295"/>
    <x v="294"/>
    <s v="Enterprise-wide intermediate middleware"/>
    <n v="192900"/>
    <x v="292"/>
    <n v="36"/>
    <x v="0"/>
    <n v="1910"/>
    <x v="293"/>
    <x v="5"/>
    <x v="5"/>
    <n v="1381813200"/>
    <n v="1383976800"/>
    <x v="285"/>
    <x v="284"/>
    <x v="0"/>
    <x v="0"/>
    <s v="theater/plays"/>
    <x v="3"/>
    <x v="3"/>
  </r>
  <r>
    <n v="296"/>
    <x v="295"/>
    <s v="Grass-roots real-time Local Area Network"/>
    <n v="6100"/>
    <x v="293"/>
    <n v="55"/>
    <x v="0"/>
    <n v="38"/>
    <x v="294"/>
    <x v="2"/>
    <x v="2"/>
    <n v="1548655200"/>
    <n v="1550556000"/>
    <x v="286"/>
    <x v="285"/>
    <x v="0"/>
    <x v="0"/>
    <s v="theater/plays"/>
    <x v="3"/>
    <x v="3"/>
  </r>
  <r>
    <n v="297"/>
    <x v="296"/>
    <s v="Organized client-driven capacity"/>
    <n v="7200"/>
    <x v="294"/>
    <n v="94"/>
    <x v="0"/>
    <n v="104"/>
    <x v="295"/>
    <x v="2"/>
    <x v="2"/>
    <n v="1389679200"/>
    <n v="1390456800"/>
    <x v="287"/>
    <x v="286"/>
    <x v="0"/>
    <x v="1"/>
    <s v="theater/plays"/>
    <x v="3"/>
    <x v="3"/>
  </r>
  <r>
    <n v="298"/>
    <x v="297"/>
    <s v="Adaptive intangible database"/>
    <n v="3500"/>
    <x v="295"/>
    <n v="144"/>
    <x v="1"/>
    <n v="72"/>
    <x v="296"/>
    <x v="1"/>
    <x v="1"/>
    <n v="1456466400"/>
    <n v="1458018000"/>
    <x v="288"/>
    <x v="287"/>
    <x v="0"/>
    <x v="1"/>
    <s v="music/rock"/>
    <x v="1"/>
    <x v="1"/>
  </r>
  <r>
    <n v="299"/>
    <x v="298"/>
    <s v="Grass-roots contextually-based algorithm"/>
    <n v="3800"/>
    <x v="296"/>
    <n v="51"/>
    <x v="0"/>
    <n v="49"/>
    <x v="297"/>
    <x v="1"/>
    <x v="1"/>
    <n v="1456984800"/>
    <n v="1461819600"/>
    <x v="289"/>
    <x v="288"/>
    <x v="0"/>
    <x v="0"/>
    <s v="food/food trucks"/>
    <x v="0"/>
    <x v="0"/>
  </r>
  <r>
    <n v="300"/>
    <x v="299"/>
    <s v="Focused executive core"/>
    <n v="100"/>
    <x v="297"/>
    <n v="5"/>
    <x v="0"/>
    <n v="1"/>
    <x v="298"/>
    <x v="3"/>
    <x v="3"/>
    <n v="1504069200"/>
    <n v="1504155600"/>
    <x v="290"/>
    <x v="289"/>
    <x v="0"/>
    <x v="1"/>
    <s v="publishing/nonfiction"/>
    <x v="5"/>
    <x v="9"/>
  </r>
  <r>
    <n v="301"/>
    <x v="300"/>
    <s v="Multi-channeled disintermediate policy"/>
    <n v="900"/>
    <x v="298"/>
    <n v="1345"/>
    <x v="1"/>
    <n v="295"/>
    <x v="299"/>
    <x v="1"/>
    <x v="1"/>
    <n v="1424930400"/>
    <n v="1426395600"/>
    <x v="291"/>
    <x v="290"/>
    <x v="0"/>
    <x v="0"/>
    <s v="film &amp; video/documentary"/>
    <x v="4"/>
    <x v="4"/>
  </r>
  <r>
    <n v="302"/>
    <x v="301"/>
    <s v="Customizable bi-directional hardware"/>
    <n v="76100"/>
    <x v="299"/>
    <n v="32"/>
    <x v="0"/>
    <n v="245"/>
    <x v="300"/>
    <x v="1"/>
    <x v="1"/>
    <n v="1535864400"/>
    <n v="1537074000"/>
    <x v="292"/>
    <x v="18"/>
    <x v="0"/>
    <x v="0"/>
    <s v="theater/plays"/>
    <x v="3"/>
    <x v="3"/>
  </r>
  <r>
    <n v="303"/>
    <x v="302"/>
    <s v="Networked optimal architecture"/>
    <n v="3400"/>
    <x v="300"/>
    <n v="83"/>
    <x v="0"/>
    <n v="32"/>
    <x v="301"/>
    <x v="1"/>
    <x v="1"/>
    <n v="1452146400"/>
    <n v="1452578400"/>
    <x v="293"/>
    <x v="291"/>
    <x v="0"/>
    <x v="0"/>
    <s v="music/indie rock"/>
    <x v="1"/>
    <x v="7"/>
  </r>
  <r>
    <n v="304"/>
    <x v="303"/>
    <s v="User-friendly discrete benchmark"/>
    <n v="2100"/>
    <x v="301"/>
    <n v="546"/>
    <x v="1"/>
    <n v="142"/>
    <x v="302"/>
    <x v="1"/>
    <x v="1"/>
    <n v="1470546000"/>
    <n v="1474088400"/>
    <x v="294"/>
    <x v="292"/>
    <x v="0"/>
    <x v="0"/>
    <s v="film &amp; video/documentary"/>
    <x v="4"/>
    <x v="4"/>
  </r>
  <r>
    <n v="305"/>
    <x v="304"/>
    <s v="Grass-roots actuating policy"/>
    <n v="2800"/>
    <x v="302"/>
    <n v="286"/>
    <x v="1"/>
    <n v="85"/>
    <x v="303"/>
    <x v="1"/>
    <x v="1"/>
    <n v="1458363600"/>
    <n v="1461906000"/>
    <x v="295"/>
    <x v="293"/>
    <x v="0"/>
    <x v="0"/>
    <s v="theater/plays"/>
    <x v="3"/>
    <x v="3"/>
  </r>
  <r>
    <n v="306"/>
    <x v="305"/>
    <s v="Enterprise-wide 3rdgeneration knowledge user"/>
    <n v="6500"/>
    <x v="303"/>
    <n v="8"/>
    <x v="0"/>
    <n v="7"/>
    <x v="304"/>
    <x v="1"/>
    <x v="1"/>
    <n v="1500008400"/>
    <n v="1500267600"/>
    <x v="296"/>
    <x v="294"/>
    <x v="0"/>
    <x v="1"/>
    <s v="theater/plays"/>
    <x v="3"/>
    <x v="3"/>
  </r>
  <r>
    <n v="307"/>
    <x v="306"/>
    <s v="Face-to-face zero tolerance moderator"/>
    <n v="32900"/>
    <x v="304"/>
    <n v="132"/>
    <x v="1"/>
    <n v="659"/>
    <x v="305"/>
    <x v="3"/>
    <x v="3"/>
    <n v="1338958800"/>
    <n v="1340686800"/>
    <x v="297"/>
    <x v="295"/>
    <x v="0"/>
    <x v="1"/>
    <s v="publishing/fiction"/>
    <x v="5"/>
    <x v="13"/>
  </r>
  <r>
    <n v="308"/>
    <x v="307"/>
    <s v="Grass-roots optimizing projection"/>
    <n v="118200"/>
    <x v="305"/>
    <n v="74"/>
    <x v="0"/>
    <n v="803"/>
    <x v="306"/>
    <x v="1"/>
    <x v="1"/>
    <n v="1303102800"/>
    <n v="1303189200"/>
    <x v="298"/>
    <x v="296"/>
    <x v="0"/>
    <x v="0"/>
    <s v="theater/plays"/>
    <x v="3"/>
    <x v="3"/>
  </r>
  <r>
    <n v="309"/>
    <x v="308"/>
    <s v="User-centric 6thgeneration attitude"/>
    <n v="4100"/>
    <x v="306"/>
    <n v="75"/>
    <x v="3"/>
    <n v="75"/>
    <x v="307"/>
    <x v="1"/>
    <x v="1"/>
    <n v="1316581200"/>
    <n v="1318309200"/>
    <x v="299"/>
    <x v="297"/>
    <x v="0"/>
    <x v="1"/>
    <s v="music/indie rock"/>
    <x v="1"/>
    <x v="7"/>
  </r>
  <r>
    <n v="310"/>
    <x v="309"/>
    <s v="Switchable zero tolerance website"/>
    <n v="7800"/>
    <x v="307"/>
    <n v="20"/>
    <x v="0"/>
    <n v="16"/>
    <x v="308"/>
    <x v="1"/>
    <x v="1"/>
    <n v="1270789200"/>
    <n v="1272171600"/>
    <x v="300"/>
    <x v="298"/>
    <x v="0"/>
    <x v="0"/>
    <s v="games/video games"/>
    <x v="6"/>
    <x v="11"/>
  </r>
  <r>
    <n v="311"/>
    <x v="310"/>
    <s v="Focused real-time help-desk"/>
    <n v="6300"/>
    <x v="308"/>
    <n v="203"/>
    <x v="1"/>
    <n v="121"/>
    <x v="309"/>
    <x v="1"/>
    <x v="1"/>
    <n v="1297836000"/>
    <n v="1298872800"/>
    <x v="247"/>
    <x v="299"/>
    <x v="0"/>
    <x v="0"/>
    <s v="theater/plays"/>
    <x v="3"/>
    <x v="3"/>
  </r>
  <r>
    <n v="312"/>
    <x v="311"/>
    <s v="Robust impactful approach"/>
    <n v="59100"/>
    <x v="309"/>
    <n v="310"/>
    <x v="1"/>
    <n v="3742"/>
    <x v="310"/>
    <x v="1"/>
    <x v="1"/>
    <n v="1382677200"/>
    <n v="1383282000"/>
    <x v="244"/>
    <x v="300"/>
    <x v="0"/>
    <x v="0"/>
    <s v="theater/plays"/>
    <x v="3"/>
    <x v="3"/>
  </r>
  <r>
    <n v="313"/>
    <x v="312"/>
    <s v="Secured maximized policy"/>
    <n v="2200"/>
    <x v="310"/>
    <n v="395"/>
    <x v="1"/>
    <n v="223"/>
    <x v="311"/>
    <x v="1"/>
    <x v="1"/>
    <n v="1330322400"/>
    <n v="1330495200"/>
    <x v="301"/>
    <x v="301"/>
    <x v="0"/>
    <x v="0"/>
    <s v="music/rock"/>
    <x v="1"/>
    <x v="1"/>
  </r>
  <r>
    <n v="314"/>
    <x v="313"/>
    <s v="Realigned upward-trending strategy"/>
    <n v="1400"/>
    <x v="311"/>
    <n v="295"/>
    <x v="1"/>
    <n v="133"/>
    <x v="312"/>
    <x v="1"/>
    <x v="1"/>
    <n v="1552366800"/>
    <n v="1552798800"/>
    <x v="188"/>
    <x v="162"/>
    <x v="0"/>
    <x v="1"/>
    <s v="film &amp; video/documentary"/>
    <x v="4"/>
    <x v="4"/>
  </r>
  <r>
    <n v="315"/>
    <x v="314"/>
    <s v="Open-source interactive knowledge user"/>
    <n v="9500"/>
    <x v="312"/>
    <n v="34"/>
    <x v="0"/>
    <n v="31"/>
    <x v="313"/>
    <x v="1"/>
    <x v="1"/>
    <n v="1400907600"/>
    <n v="1403413200"/>
    <x v="302"/>
    <x v="302"/>
    <x v="0"/>
    <x v="0"/>
    <s v="theater/plays"/>
    <x v="3"/>
    <x v="3"/>
  </r>
  <r>
    <n v="316"/>
    <x v="315"/>
    <s v="Configurable demand-driven matrix"/>
    <n v="9600"/>
    <x v="313"/>
    <n v="67"/>
    <x v="0"/>
    <n v="108"/>
    <x v="314"/>
    <x v="6"/>
    <x v="6"/>
    <n v="1574143200"/>
    <n v="1574229600"/>
    <x v="303"/>
    <x v="303"/>
    <x v="0"/>
    <x v="1"/>
    <s v="food/food trucks"/>
    <x v="0"/>
    <x v="0"/>
  </r>
  <r>
    <n v="317"/>
    <x v="316"/>
    <s v="Cross-group coherent hierarchy"/>
    <n v="6600"/>
    <x v="314"/>
    <n v="19"/>
    <x v="0"/>
    <n v="30"/>
    <x v="315"/>
    <x v="1"/>
    <x v="1"/>
    <n v="1494738000"/>
    <n v="1495861200"/>
    <x v="304"/>
    <x v="304"/>
    <x v="0"/>
    <x v="0"/>
    <s v="theater/plays"/>
    <x v="3"/>
    <x v="3"/>
  </r>
  <r>
    <n v="318"/>
    <x v="317"/>
    <s v="Decentralized demand-driven open system"/>
    <n v="5700"/>
    <x v="315"/>
    <n v="16"/>
    <x v="0"/>
    <n v="17"/>
    <x v="316"/>
    <x v="1"/>
    <x v="1"/>
    <n v="1392357600"/>
    <n v="1392530400"/>
    <x v="305"/>
    <x v="305"/>
    <x v="0"/>
    <x v="0"/>
    <s v="music/rock"/>
    <x v="1"/>
    <x v="1"/>
  </r>
  <r>
    <n v="319"/>
    <x v="318"/>
    <s v="Advanced empowering matrix"/>
    <n v="8400"/>
    <x v="316"/>
    <n v="39"/>
    <x v="3"/>
    <n v="64"/>
    <x v="317"/>
    <x v="1"/>
    <x v="1"/>
    <n v="1281589200"/>
    <n v="1283662800"/>
    <x v="306"/>
    <x v="306"/>
    <x v="0"/>
    <x v="0"/>
    <s v="technology/web"/>
    <x v="2"/>
    <x v="2"/>
  </r>
  <r>
    <n v="320"/>
    <x v="319"/>
    <s v="Phased holistic implementation"/>
    <n v="84400"/>
    <x v="317"/>
    <n v="10"/>
    <x v="0"/>
    <n v="80"/>
    <x v="318"/>
    <x v="1"/>
    <x v="1"/>
    <n v="1305003600"/>
    <n v="1305781200"/>
    <x v="307"/>
    <x v="307"/>
    <x v="0"/>
    <x v="0"/>
    <s v="publishing/fiction"/>
    <x v="5"/>
    <x v="13"/>
  </r>
  <r>
    <n v="321"/>
    <x v="320"/>
    <s v="Proactive attitude-oriented knowledge user"/>
    <n v="170400"/>
    <x v="318"/>
    <n v="94"/>
    <x v="0"/>
    <n v="2468"/>
    <x v="319"/>
    <x v="1"/>
    <x v="1"/>
    <n v="1301634000"/>
    <n v="1302325200"/>
    <x v="308"/>
    <x v="308"/>
    <x v="0"/>
    <x v="0"/>
    <s v="film &amp; video/shorts"/>
    <x v="4"/>
    <x v="12"/>
  </r>
  <r>
    <n v="322"/>
    <x v="321"/>
    <s v="Visionary asymmetric Graphical User Interface"/>
    <n v="117900"/>
    <x v="319"/>
    <n v="167"/>
    <x v="1"/>
    <n v="5168"/>
    <x v="320"/>
    <x v="1"/>
    <x v="1"/>
    <n v="1290664800"/>
    <n v="1291788000"/>
    <x v="309"/>
    <x v="309"/>
    <x v="0"/>
    <x v="0"/>
    <s v="theater/plays"/>
    <x v="3"/>
    <x v="3"/>
  </r>
  <r>
    <n v="323"/>
    <x v="322"/>
    <s v="Integrated zero-defect help-desk"/>
    <n v="8900"/>
    <x v="320"/>
    <n v="24"/>
    <x v="0"/>
    <n v="26"/>
    <x v="321"/>
    <x v="4"/>
    <x v="4"/>
    <n v="1395896400"/>
    <n v="1396069200"/>
    <x v="310"/>
    <x v="310"/>
    <x v="0"/>
    <x v="0"/>
    <s v="film &amp; video/documentary"/>
    <x v="4"/>
    <x v="4"/>
  </r>
  <r>
    <n v="324"/>
    <x v="323"/>
    <s v="Inverse analyzing matrices"/>
    <n v="7100"/>
    <x v="321"/>
    <n v="164"/>
    <x v="1"/>
    <n v="307"/>
    <x v="322"/>
    <x v="1"/>
    <x v="1"/>
    <n v="1434862800"/>
    <n v="1435899600"/>
    <x v="311"/>
    <x v="311"/>
    <x v="0"/>
    <x v="1"/>
    <s v="theater/plays"/>
    <x v="3"/>
    <x v="3"/>
  </r>
  <r>
    <n v="325"/>
    <x v="324"/>
    <s v="Programmable systemic implementation"/>
    <n v="6500"/>
    <x v="322"/>
    <n v="91"/>
    <x v="0"/>
    <n v="73"/>
    <x v="323"/>
    <x v="1"/>
    <x v="1"/>
    <n v="1529125200"/>
    <n v="1531112400"/>
    <x v="79"/>
    <x v="312"/>
    <x v="0"/>
    <x v="1"/>
    <s v="theater/plays"/>
    <x v="3"/>
    <x v="3"/>
  </r>
  <r>
    <n v="326"/>
    <x v="325"/>
    <s v="Multi-channeled next generation architecture"/>
    <n v="7200"/>
    <x v="323"/>
    <n v="46"/>
    <x v="0"/>
    <n v="128"/>
    <x v="324"/>
    <x v="1"/>
    <x v="1"/>
    <n v="1451109600"/>
    <n v="1451628000"/>
    <x v="312"/>
    <x v="313"/>
    <x v="0"/>
    <x v="0"/>
    <s v="film &amp; video/animation"/>
    <x v="4"/>
    <x v="10"/>
  </r>
  <r>
    <n v="327"/>
    <x v="326"/>
    <s v="Digitized 3rdgeneration encoding"/>
    <n v="2600"/>
    <x v="324"/>
    <n v="39"/>
    <x v="0"/>
    <n v="33"/>
    <x v="325"/>
    <x v="1"/>
    <x v="1"/>
    <n v="1566968400"/>
    <n v="1567314000"/>
    <x v="313"/>
    <x v="314"/>
    <x v="0"/>
    <x v="1"/>
    <s v="theater/plays"/>
    <x v="3"/>
    <x v="3"/>
  </r>
  <r>
    <n v="328"/>
    <x v="327"/>
    <s v="Innovative well-modulated functionalities"/>
    <n v="98700"/>
    <x v="325"/>
    <n v="134"/>
    <x v="1"/>
    <n v="2441"/>
    <x v="326"/>
    <x v="1"/>
    <x v="1"/>
    <n v="1543557600"/>
    <n v="1544508000"/>
    <x v="314"/>
    <x v="315"/>
    <x v="0"/>
    <x v="0"/>
    <s v="music/rock"/>
    <x v="1"/>
    <x v="1"/>
  </r>
  <r>
    <n v="329"/>
    <x v="328"/>
    <s v="Fundamental incremental database"/>
    <n v="93800"/>
    <x v="326"/>
    <n v="23"/>
    <x v="2"/>
    <n v="211"/>
    <x v="327"/>
    <x v="1"/>
    <x v="1"/>
    <n v="1481522400"/>
    <n v="1482472800"/>
    <x v="315"/>
    <x v="316"/>
    <x v="0"/>
    <x v="0"/>
    <s v="games/video games"/>
    <x v="6"/>
    <x v="11"/>
  </r>
  <r>
    <n v="330"/>
    <x v="329"/>
    <s v="Expanded encompassing open architecture"/>
    <n v="33700"/>
    <x v="327"/>
    <n v="185"/>
    <x v="1"/>
    <n v="1385"/>
    <x v="328"/>
    <x v="4"/>
    <x v="4"/>
    <n v="1512712800"/>
    <n v="1512799200"/>
    <x v="316"/>
    <x v="317"/>
    <x v="0"/>
    <x v="0"/>
    <s v="film &amp; video/documentary"/>
    <x v="4"/>
    <x v="4"/>
  </r>
  <r>
    <n v="331"/>
    <x v="330"/>
    <s v="Intuitive static portal"/>
    <n v="3300"/>
    <x v="328"/>
    <n v="444"/>
    <x v="1"/>
    <n v="190"/>
    <x v="329"/>
    <x v="1"/>
    <x v="1"/>
    <n v="1324274400"/>
    <n v="1324360800"/>
    <x v="317"/>
    <x v="318"/>
    <x v="0"/>
    <x v="0"/>
    <s v="food/food trucks"/>
    <x v="0"/>
    <x v="0"/>
  </r>
  <r>
    <n v="332"/>
    <x v="331"/>
    <s v="Optional bandwidth-monitored definition"/>
    <n v="20700"/>
    <x v="329"/>
    <n v="200"/>
    <x v="1"/>
    <n v="470"/>
    <x v="330"/>
    <x v="1"/>
    <x v="1"/>
    <n v="1364446800"/>
    <n v="1364533200"/>
    <x v="318"/>
    <x v="319"/>
    <x v="0"/>
    <x v="0"/>
    <s v="technology/wearables"/>
    <x v="2"/>
    <x v="8"/>
  </r>
  <r>
    <n v="333"/>
    <x v="332"/>
    <s v="Persistent well-modulated synergy"/>
    <n v="9600"/>
    <x v="330"/>
    <n v="124"/>
    <x v="1"/>
    <n v="253"/>
    <x v="331"/>
    <x v="1"/>
    <x v="1"/>
    <n v="1542693600"/>
    <n v="1545112800"/>
    <x v="319"/>
    <x v="320"/>
    <x v="0"/>
    <x v="0"/>
    <s v="theater/plays"/>
    <x v="3"/>
    <x v="3"/>
  </r>
  <r>
    <n v="334"/>
    <x v="333"/>
    <s v="Assimilated discrete algorithm"/>
    <n v="66200"/>
    <x v="331"/>
    <n v="187"/>
    <x v="1"/>
    <n v="1113"/>
    <x v="332"/>
    <x v="1"/>
    <x v="1"/>
    <n v="1515564000"/>
    <n v="1516168800"/>
    <x v="32"/>
    <x v="321"/>
    <x v="0"/>
    <x v="0"/>
    <s v="music/rock"/>
    <x v="1"/>
    <x v="1"/>
  </r>
  <r>
    <n v="335"/>
    <x v="334"/>
    <s v="Operative uniform hub"/>
    <n v="173800"/>
    <x v="332"/>
    <n v="114"/>
    <x v="1"/>
    <n v="2283"/>
    <x v="333"/>
    <x v="1"/>
    <x v="1"/>
    <n v="1573797600"/>
    <n v="1574920800"/>
    <x v="320"/>
    <x v="322"/>
    <x v="0"/>
    <x v="0"/>
    <s v="music/rock"/>
    <x v="1"/>
    <x v="1"/>
  </r>
  <r>
    <n v="336"/>
    <x v="335"/>
    <s v="Customizable intangible capability"/>
    <n v="70700"/>
    <x v="333"/>
    <n v="97"/>
    <x v="0"/>
    <n v="1072"/>
    <x v="334"/>
    <x v="1"/>
    <x v="1"/>
    <n v="1292392800"/>
    <n v="1292479200"/>
    <x v="321"/>
    <x v="323"/>
    <x v="0"/>
    <x v="1"/>
    <s v="music/rock"/>
    <x v="1"/>
    <x v="1"/>
  </r>
  <r>
    <n v="337"/>
    <x v="336"/>
    <s v="Innovative didactic analyzer"/>
    <n v="94500"/>
    <x v="334"/>
    <n v="123"/>
    <x v="1"/>
    <n v="1095"/>
    <x v="335"/>
    <x v="1"/>
    <x v="1"/>
    <n v="1573452000"/>
    <n v="1573538400"/>
    <x v="322"/>
    <x v="324"/>
    <x v="0"/>
    <x v="0"/>
    <s v="theater/plays"/>
    <x v="3"/>
    <x v="3"/>
  </r>
  <r>
    <n v="338"/>
    <x v="337"/>
    <s v="Decentralized intangible encoding"/>
    <n v="69800"/>
    <x v="335"/>
    <n v="179"/>
    <x v="1"/>
    <n v="1690"/>
    <x v="336"/>
    <x v="1"/>
    <x v="1"/>
    <n v="1317790800"/>
    <n v="1320382800"/>
    <x v="323"/>
    <x v="325"/>
    <x v="0"/>
    <x v="0"/>
    <s v="theater/plays"/>
    <x v="3"/>
    <x v="3"/>
  </r>
  <r>
    <n v="339"/>
    <x v="338"/>
    <s v="Front-line transitional algorithm"/>
    <n v="136300"/>
    <x v="336"/>
    <n v="80"/>
    <x v="3"/>
    <n v="1297"/>
    <x v="337"/>
    <x v="0"/>
    <x v="0"/>
    <n v="1501650000"/>
    <n v="1502859600"/>
    <x v="324"/>
    <x v="326"/>
    <x v="0"/>
    <x v="0"/>
    <s v="theater/plays"/>
    <x v="3"/>
    <x v="3"/>
  </r>
  <r>
    <n v="340"/>
    <x v="339"/>
    <s v="Switchable didactic matrices"/>
    <n v="37100"/>
    <x v="337"/>
    <n v="94"/>
    <x v="0"/>
    <n v="393"/>
    <x v="338"/>
    <x v="1"/>
    <x v="1"/>
    <n v="1323669600"/>
    <n v="1323756000"/>
    <x v="325"/>
    <x v="327"/>
    <x v="0"/>
    <x v="0"/>
    <s v="photography/photography books"/>
    <x v="7"/>
    <x v="14"/>
  </r>
  <r>
    <n v="341"/>
    <x v="340"/>
    <s v="Ameliorated disintermediate utilization"/>
    <n v="114300"/>
    <x v="338"/>
    <n v="85"/>
    <x v="0"/>
    <n v="1257"/>
    <x v="339"/>
    <x v="1"/>
    <x v="1"/>
    <n v="1440738000"/>
    <n v="1441342800"/>
    <x v="326"/>
    <x v="328"/>
    <x v="0"/>
    <x v="0"/>
    <s v="music/indie rock"/>
    <x v="1"/>
    <x v="7"/>
  </r>
  <r>
    <n v="342"/>
    <x v="341"/>
    <s v="Visionary foreground middleware"/>
    <n v="47900"/>
    <x v="339"/>
    <n v="67"/>
    <x v="0"/>
    <n v="328"/>
    <x v="340"/>
    <x v="1"/>
    <x v="1"/>
    <n v="1374296400"/>
    <n v="1375333200"/>
    <x v="327"/>
    <x v="329"/>
    <x v="0"/>
    <x v="0"/>
    <s v="theater/plays"/>
    <x v="3"/>
    <x v="3"/>
  </r>
  <r>
    <n v="343"/>
    <x v="342"/>
    <s v="Optional zero-defect task-force"/>
    <n v="9000"/>
    <x v="340"/>
    <n v="54"/>
    <x v="0"/>
    <n v="147"/>
    <x v="341"/>
    <x v="1"/>
    <x v="1"/>
    <n v="1384840800"/>
    <n v="1389420000"/>
    <x v="328"/>
    <x v="151"/>
    <x v="0"/>
    <x v="0"/>
    <s v="theater/plays"/>
    <x v="3"/>
    <x v="3"/>
  </r>
  <r>
    <n v="344"/>
    <x v="343"/>
    <s v="Devolved exuding emulation"/>
    <n v="197600"/>
    <x v="341"/>
    <n v="42"/>
    <x v="0"/>
    <n v="830"/>
    <x v="342"/>
    <x v="1"/>
    <x v="1"/>
    <n v="1516600800"/>
    <n v="1520056800"/>
    <x v="329"/>
    <x v="330"/>
    <x v="0"/>
    <x v="0"/>
    <s v="games/video games"/>
    <x v="6"/>
    <x v="11"/>
  </r>
  <r>
    <n v="345"/>
    <x v="344"/>
    <s v="Open-source neutral task-force"/>
    <n v="157600"/>
    <x v="342"/>
    <n v="15"/>
    <x v="0"/>
    <n v="331"/>
    <x v="343"/>
    <x v="4"/>
    <x v="4"/>
    <n v="1436418000"/>
    <n v="1436504400"/>
    <x v="330"/>
    <x v="331"/>
    <x v="0"/>
    <x v="0"/>
    <s v="film &amp; video/drama"/>
    <x v="4"/>
    <x v="6"/>
  </r>
  <r>
    <n v="346"/>
    <x v="345"/>
    <s v="Virtual attitude-oriented migration"/>
    <n v="8000"/>
    <x v="343"/>
    <n v="34"/>
    <x v="0"/>
    <n v="25"/>
    <x v="344"/>
    <x v="1"/>
    <x v="1"/>
    <n v="1503550800"/>
    <n v="1508302800"/>
    <x v="331"/>
    <x v="332"/>
    <x v="0"/>
    <x v="1"/>
    <s v="music/indie rock"/>
    <x v="1"/>
    <x v="7"/>
  </r>
  <r>
    <n v="347"/>
    <x v="346"/>
    <s v="Open-source full-range portal"/>
    <n v="900"/>
    <x v="344"/>
    <n v="1401"/>
    <x v="1"/>
    <n v="191"/>
    <x v="345"/>
    <x v="1"/>
    <x v="1"/>
    <n v="1423634400"/>
    <n v="1425708000"/>
    <x v="332"/>
    <x v="333"/>
    <x v="0"/>
    <x v="0"/>
    <s v="technology/web"/>
    <x v="2"/>
    <x v="2"/>
  </r>
  <r>
    <n v="348"/>
    <x v="347"/>
    <s v="Versatile cohesive open system"/>
    <n v="199000"/>
    <x v="345"/>
    <n v="72"/>
    <x v="0"/>
    <n v="3483"/>
    <x v="346"/>
    <x v="1"/>
    <x v="1"/>
    <n v="1487224800"/>
    <n v="1488348000"/>
    <x v="333"/>
    <x v="334"/>
    <x v="0"/>
    <x v="0"/>
    <s v="food/food trucks"/>
    <x v="0"/>
    <x v="0"/>
  </r>
  <r>
    <n v="349"/>
    <x v="348"/>
    <s v="Multi-layered bottom-line frame"/>
    <n v="180800"/>
    <x v="346"/>
    <n v="53"/>
    <x v="0"/>
    <n v="923"/>
    <x v="347"/>
    <x v="1"/>
    <x v="1"/>
    <n v="1500008400"/>
    <n v="1502600400"/>
    <x v="296"/>
    <x v="335"/>
    <x v="0"/>
    <x v="0"/>
    <s v="theater/plays"/>
    <x v="3"/>
    <x v="3"/>
  </r>
  <r>
    <n v="350"/>
    <x v="349"/>
    <s v="Pre-emptive neutral capacity"/>
    <n v="100"/>
    <x v="297"/>
    <n v="5"/>
    <x v="0"/>
    <n v="1"/>
    <x v="298"/>
    <x v="1"/>
    <x v="1"/>
    <n v="1432098000"/>
    <n v="1433653200"/>
    <x v="334"/>
    <x v="336"/>
    <x v="0"/>
    <x v="1"/>
    <s v="music/jazz"/>
    <x v="1"/>
    <x v="17"/>
  </r>
  <r>
    <n v="351"/>
    <x v="350"/>
    <s v="Universal maximized methodology"/>
    <n v="74100"/>
    <x v="347"/>
    <n v="128"/>
    <x v="1"/>
    <n v="2013"/>
    <x v="348"/>
    <x v="1"/>
    <x v="1"/>
    <n v="1440392400"/>
    <n v="1441602000"/>
    <x v="335"/>
    <x v="337"/>
    <x v="0"/>
    <x v="0"/>
    <s v="music/rock"/>
    <x v="1"/>
    <x v="1"/>
  </r>
  <r>
    <n v="352"/>
    <x v="351"/>
    <s v="Expanded hybrid hardware"/>
    <n v="2800"/>
    <x v="348"/>
    <n v="35"/>
    <x v="0"/>
    <n v="33"/>
    <x v="349"/>
    <x v="0"/>
    <x v="0"/>
    <n v="1446876000"/>
    <n v="1447567200"/>
    <x v="336"/>
    <x v="338"/>
    <x v="0"/>
    <x v="0"/>
    <s v="theater/plays"/>
    <x v="3"/>
    <x v="3"/>
  </r>
  <r>
    <n v="353"/>
    <x v="352"/>
    <s v="Profit-focused multi-tasking access"/>
    <n v="33600"/>
    <x v="349"/>
    <n v="411"/>
    <x v="1"/>
    <n v="1703"/>
    <x v="350"/>
    <x v="1"/>
    <x v="1"/>
    <n v="1562302800"/>
    <n v="1562389200"/>
    <x v="337"/>
    <x v="339"/>
    <x v="0"/>
    <x v="0"/>
    <s v="theater/plays"/>
    <x v="3"/>
    <x v="3"/>
  </r>
  <r>
    <n v="354"/>
    <x v="353"/>
    <s v="Profit-focused transitional capability"/>
    <n v="6100"/>
    <x v="350"/>
    <n v="124"/>
    <x v="1"/>
    <n v="80"/>
    <x v="351"/>
    <x v="3"/>
    <x v="3"/>
    <n v="1378184400"/>
    <n v="1378789200"/>
    <x v="338"/>
    <x v="340"/>
    <x v="0"/>
    <x v="0"/>
    <s v="film &amp; video/documentary"/>
    <x v="4"/>
    <x v="4"/>
  </r>
  <r>
    <n v="355"/>
    <x v="354"/>
    <s v="Front-line scalable definition"/>
    <n v="3800"/>
    <x v="351"/>
    <n v="59"/>
    <x v="2"/>
    <n v="86"/>
    <x v="352"/>
    <x v="1"/>
    <x v="1"/>
    <n v="1485064800"/>
    <n v="1488520800"/>
    <x v="339"/>
    <x v="341"/>
    <x v="0"/>
    <x v="0"/>
    <s v="technology/wearables"/>
    <x v="2"/>
    <x v="8"/>
  </r>
  <r>
    <n v="356"/>
    <x v="355"/>
    <s v="Open-source systematic protocol"/>
    <n v="9300"/>
    <x v="352"/>
    <n v="37"/>
    <x v="0"/>
    <n v="40"/>
    <x v="353"/>
    <x v="6"/>
    <x v="6"/>
    <n v="1326520800"/>
    <n v="1327298400"/>
    <x v="340"/>
    <x v="342"/>
    <x v="0"/>
    <x v="0"/>
    <s v="theater/plays"/>
    <x v="3"/>
    <x v="3"/>
  </r>
  <r>
    <n v="357"/>
    <x v="356"/>
    <s v="Implemented tangible algorithm"/>
    <n v="2300"/>
    <x v="353"/>
    <n v="185"/>
    <x v="1"/>
    <n v="41"/>
    <x v="354"/>
    <x v="1"/>
    <x v="1"/>
    <n v="1441256400"/>
    <n v="1443416400"/>
    <x v="341"/>
    <x v="343"/>
    <x v="0"/>
    <x v="0"/>
    <s v="games/video games"/>
    <x v="6"/>
    <x v="11"/>
  </r>
  <r>
    <n v="358"/>
    <x v="357"/>
    <s v="Profit-focused 3rdgeneration circuit"/>
    <n v="9700"/>
    <x v="354"/>
    <n v="12"/>
    <x v="0"/>
    <n v="23"/>
    <x v="355"/>
    <x v="0"/>
    <x v="0"/>
    <n v="1533877200"/>
    <n v="1534136400"/>
    <x v="342"/>
    <x v="344"/>
    <x v="1"/>
    <x v="0"/>
    <s v="photography/photography books"/>
    <x v="7"/>
    <x v="14"/>
  </r>
  <r>
    <n v="359"/>
    <x v="358"/>
    <s v="Compatible needs-based architecture"/>
    <n v="4000"/>
    <x v="355"/>
    <n v="299"/>
    <x v="1"/>
    <n v="187"/>
    <x v="356"/>
    <x v="1"/>
    <x v="1"/>
    <n v="1314421200"/>
    <n v="1315026000"/>
    <x v="343"/>
    <x v="127"/>
    <x v="0"/>
    <x v="0"/>
    <s v="film &amp; video/animation"/>
    <x v="4"/>
    <x v="10"/>
  </r>
  <r>
    <n v="360"/>
    <x v="359"/>
    <s v="Right-sized zero tolerance migration"/>
    <n v="59700"/>
    <x v="356"/>
    <n v="226"/>
    <x v="1"/>
    <n v="2875"/>
    <x v="357"/>
    <x v="4"/>
    <x v="4"/>
    <n v="1293861600"/>
    <n v="1295071200"/>
    <x v="344"/>
    <x v="345"/>
    <x v="0"/>
    <x v="1"/>
    <s v="theater/plays"/>
    <x v="3"/>
    <x v="3"/>
  </r>
  <r>
    <n v="361"/>
    <x v="360"/>
    <s v="Quality-focused reciprocal structure"/>
    <n v="5500"/>
    <x v="357"/>
    <n v="174"/>
    <x v="1"/>
    <n v="88"/>
    <x v="358"/>
    <x v="1"/>
    <x v="1"/>
    <n v="1507352400"/>
    <n v="1509426000"/>
    <x v="345"/>
    <x v="346"/>
    <x v="0"/>
    <x v="0"/>
    <s v="theater/plays"/>
    <x v="3"/>
    <x v="3"/>
  </r>
  <r>
    <n v="362"/>
    <x v="361"/>
    <s v="Automated actuating conglomeration"/>
    <n v="3700"/>
    <x v="358"/>
    <n v="372"/>
    <x v="1"/>
    <n v="191"/>
    <x v="359"/>
    <x v="1"/>
    <x v="1"/>
    <n v="1296108000"/>
    <n v="1299391200"/>
    <x v="65"/>
    <x v="347"/>
    <x v="0"/>
    <x v="0"/>
    <s v="music/rock"/>
    <x v="1"/>
    <x v="1"/>
  </r>
  <r>
    <n v="363"/>
    <x v="362"/>
    <s v="Re-contextualized local initiative"/>
    <n v="5200"/>
    <x v="359"/>
    <n v="160"/>
    <x v="1"/>
    <n v="139"/>
    <x v="360"/>
    <x v="1"/>
    <x v="1"/>
    <n v="1324965600"/>
    <n v="1325052000"/>
    <x v="346"/>
    <x v="348"/>
    <x v="0"/>
    <x v="0"/>
    <s v="music/rock"/>
    <x v="1"/>
    <x v="1"/>
  </r>
  <r>
    <n v="364"/>
    <x v="363"/>
    <s v="Switchable intangible definition"/>
    <n v="900"/>
    <x v="360"/>
    <n v="1616"/>
    <x v="1"/>
    <n v="186"/>
    <x v="361"/>
    <x v="1"/>
    <x v="1"/>
    <n v="1520229600"/>
    <n v="1522818000"/>
    <x v="347"/>
    <x v="349"/>
    <x v="0"/>
    <x v="0"/>
    <s v="music/indie rock"/>
    <x v="1"/>
    <x v="7"/>
  </r>
  <r>
    <n v="365"/>
    <x v="364"/>
    <s v="Networked bottom-line initiative"/>
    <n v="1600"/>
    <x v="361"/>
    <n v="733"/>
    <x v="1"/>
    <n v="112"/>
    <x v="362"/>
    <x v="2"/>
    <x v="2"/>
    <n v="1482991200"/>
    <n v="1485324000"/>
    <x v="348"/>
    <x v="350"/>
    <x v="0"/>
    <x v="0"/>
    <s v="theater/plays"/>
    <x v="3"/>
    <x v="3"/>
  </r>
  <r>
    <n v="366"/>
    <x v="365"/>
    <s v="Robust directional system engine"/>
    <n v="1800"/>
    <x v="362"/>
    <n v="592"/>
    <x v="1"/>
    <n v="101"/>
    <x v="363"/>
    <x v="1"/>
    <x v="1"/>
    <n v="1294034400"/>
    <n v="1294120800"/>
    <x v="349"/>
    <x v="351"/>
    <x v="0"/>
    <x v="1"/>
    <s v="theater/plays"/>
    <x v="3"/>
    <x v="3"/>
  </r>
  <r>
    <n v="367"/>
    <x v="366"/>
    <s v="Triple-buffered explicit methodology"/>
    <n v="9900"/>
    <x v="363"/>
    <n v="19"/>
    <x v="0"/>
    <n v="75"/>
    <x v="364"/>
    <x v="1"/>
    <x v="1"/>
    <n v="1413608400"/>
    <n v="1415685600"/>
    <x v="350"/>
    <x v="33"/>
    <x v="0"/>
    <x v="1"/>
    <s v="theater/plays"/>
    <x v="3"/>
    <x v="3"/>
  </r>
  <r>
    <n v="368"/>
    <x v="367"/>
    <s v="Reactive directional capacity"/>
    <n v="5200"/>
    <x v="364"/>
    <n v="277"/>
    <x v="1"/>
    <n v="206"/>
    <x v="365"/>
    <x v="4"/>
    <x v="4"/>
    <n v="1286946000"/>
    <n v="1288933200"/>
    <x v="351"/>
    <x v="352"/>
    <x v="0"/>
    <x v="1"/>
    <s v="film &amp; video/documentary"/>
    <x v="4"/>
    <x v="4"/>
  </r>
  <r>
    <n v="369"/>
    <x v="368"/>
    <s v="Polarized needs-based approach"/>
    <n v="5400"/>
    <x v="365"/>
    <n v="273"/>
    <x v="1"/>
    <n v="154"/>
    <x v="366"/>
    <x v="1"/>
    <x v="1"/>
    <n v="1359871200"/>
    <n v="1363237200"/>
    <x v="352"/>
    <x v="353"/>
    <x v="0"/>
    <x v="1"/>
    <s v="film &amp; video/television"/>
    <x v="4"/>
    <x v="19"/>
  </r>
  <r>
    <n v="370"/>
    <x v="369"/>
    <s v="Intuitive well-modulated middleware"/>
    <n v="112300"/>
    <x v="366"/>
    <n v="159"/>
    <x v="1"/>
    <n v="5966"/>
    <x v="367"/>
    <x v="1"/>
    <x v="1"/>
    <n v="1555304400"/>
    <n v="1555822800"/>
    <x v="353"/>
    <x v="354"/>
    <x v="0"/>
    <x v="0"/>
    <s v="theater/plays"/>
    <x v="3"/>
    <x v="3"/>
  </r>
  <r>
    <n v="371"/>
    <x v="370"/>
    <s v="Multi-channeled logistical matrices"/>
    <n v="189200"/>
    <x v="367"/>
    <n v="68"/>
    <x v="0"/>
    <n v="2176"/>
    <x v="368"/>
    <x v="1"/>
    <x v="1"/>
    <n v="1423375200"/>
    <n v="1427778000"/>
    <x v="354"/>
    <x v="355"/>
    <x v="0"/>
    <x v="0"/>
    <s v="theater/plays"/>
    <x v="3"/>
    <x v="3"/>
  </r>
  <r>
    <n v="372"/>
    <x v="371"/>
    <s v="Pre-emptive bifurcated artificial intelligence"/>
    <n v="900"/>
    <x v="211"/>
    <n v="1592"/>
    <x v="1"/>
    <n v="169"/>
    <x v="369"/>
    <x v="1"/>
    <x v="1"/>
    <n v="1420696800"/>
    <n v="1422424800"/>
    <x v="355"/>
    <x v="356"/>
    <x v="0"/>
    <x v="1"/>
    <s v="film &amp; video/documentary"/>
    <x v="4"/>
    <x v="4"/>
  </r>
  <r>
    <n v="373"/>
    <x v="372"/>
    <s v="Down-sized coherent toolset"/>
    <n v="22500"/>
    <x v="368"/>
    <n v="730"/>
    <x v="1"/>
    <n v="2106"/>
    <x v="370"/>
    <x v="1"/>
    <x v="1"/>
    <n v="1502946000"/>
    <n v="1503637200"/>
    <x v="356"/>
    <x v="357"/>
    <x v="0"/>
    <x v="0"/>
    <s v="theater/plays"/>
    <x v="3"/>
    <x v="3"/>
  </r>
  <r>
    <n v="374"/>
    <x v="373"/>
    <s v="Open-source multi-tasking data-warehouse"/>
    <n v="167400"/>
    <x v="369"/>
    <n v="13"/>
    <x v="0"/>
    <n v="441"/>
    <x v="371"/>
    <x v="1"/>
    <x v="1"/>
    <n v="1547186400"/>
    <n v="1547618400"/>
    <x v="357"/>
    <x v="358"/>
    <x v="0"/>
    <x v="1"/>
    <s v="film &amp; video/documentary"/>
    <x v="4"/>
    <x v="4"/>
  </r>
  <r>
    <n v="375"/>
    <x v="374"/>
    <s v="Future-proofed upward-trending contingency"/>
    <n v="2700"/>
    <x v="370"/>
    <n v="55"/>
    <x v="0"/>
    <n v="25"/>
    <x v="372"/>
    <x v="1"/>
    <x v="1"/>
    <n v="1444971600"/>
    <n v="1449900000"/>
    <x v="358"/>
    <x v="359"/>
    <x v="0"/>
    <x v="0"/>
    <s v="music/indie rock"/>
    <x v="1"/>
    <x v="7"/>
  </r>
  <r>
    <n v="376"/>
    <x v="375"/>
    <s v="Mandatory uniform matrix"/>
    <n v="3400"/>
    <x v="371"/>
    <n v="361"/>
    <x v="1"/>
    <n v="131"/>
    <x v="373"/>
    <x v="1"/>
    <x v="1"/>
    <n v="1404622800"/>
    <n v="1405141200"/>
    <x v="359"/>
    <x v="360"/>
    <x v="0"/>
    <x v="0"/>
    <s v="music/rock"/>
    <x v="1"/>
    <x v="1"/>
  </r>
  <r>
    <n v="377"/>
    <x v="376"/>
    <s v="Phased methodical initiative"/>
    <n v="49700"/>
    <x v="372"/>
    <n v="10"/>
    <x v="0"/>
    <n v="127"/>
    <x v="374"/>
    <x v="1"/>
    <x v="1"/>
    <n v="1571720400"/>
    <n v="1572933600"/>
    <x v="12"/>
    <x v="361"/>
    <x v="0"/>
    <x v="0"/>
    <s v="theater/plays"/>
    <x v="3"/>
    <x v="3"/>
  </r>
  <r>
    <n v="378"/>
    <x v="377"/>
    <s v="Managed stable function"/>
    <n v="178200"/>
    <x v="373"/>
    <n v="14"/>
    <x v="0"/>
    <n v="355"/>
    <x v="375"/>
    <x v="1"/>
    <x v="1"/>
    <n v="1526878800"/>
    <n v="1530162000"/>
    <x v="360"/>
    <x v="362"/>
    <x v="0"/>
    <x v="0"/>
    <s v="film &amp; video/documentary"/>
    <x v="4"/>
    <x v="4"/>
  </r>
  <r>
    <n v="379"/>
    <x v="378"/>
    <s v="Realigned clear-thinking migration"/>
    <n v="7200"/>
    <x v="374"/>
    <n v="40"/>
    <x v="0"/>
    <n v="44"/>
    <x v="376"/>
    <x v="4"/>
    <x v="4"/>
    <n v="1319691600"/>
    <n v="1320904800"/>
    <x v="361"/>
    <x v="363"/>
    <x v="0"/>
    <x v="0"/>
    <s v="theater/plays"/>
    <x v="3"/>
    <x v="3"/>
  </r>
  <r>
    <n v="380"/>
    <x v="379"/>
    <s v="Optional clear-thinking process improvement"/>
    <n v="2500"/>
    <x v="375"/>
    <n v="160"/>
    <x v="1"/>
    <n v="84"/>
    <x v="377"/>
    <x v="1"/>
    <x v="1"/>
    <n v="1371963600"/>
    <n v="1372395600"/>
    <x v="362"/>
    <x v="364"/>
    <x v="0"/>
    <x v="0"/>
    <s v="theater/plays"/>
    <x v="3"/>
    <x v="3"/>
  </r>
  <r>
    <n v="381"/>
    <x v="380"/>
    <s v="Cross-group global moratorium"/>
    <n v="5300"/>
    <x v="376"/>
    <n v="184"/>
    <x v="1"/>
    <n v="155"/>
    <x v="378"/>
    <x v="1"/>
    <x v="1"/>
    <n v="1433739600"/>
    <n v="1437714000"/>
    <x v="363"/>
    <x v="365"/>
    <x v="0"/>
    <x v="0"/>
    <s v="theater/plays"/>
    <x v="3"/>
    <x v="3"/>
  </r>
  <r>
    <n v="382"/>
    <x v="381"/>
    <s v="Visionary systemic process improvement"/>
    <n v="9100"/>
    <x v="377"/>
    <n v="64"/>
    <x v="0"/>
    <n v="67"/>
    <x v="379"/>
    <x v="1"/>
    <x v="1"/>
    <n v="1508130000"/>
    <n v="1509771600"/>
    <x v="364"/>
    <x v="366"/>
    <x v="0"/>
    <x v="0"/>
    <s v="photography/photography books"/>
    <x v="7"/>
    <x v="14"/>
  </r>
  <r>
    <n v="383"/>
    <x v="382"/>
    <s v="Progressive intangible flexibility"/>
    <n v="6300"/>
    <x v="378"/>
    <n v="225"/>
    <x v="1"/>
    <n v="189"/>
    <x v="380"/>
    <x v="1"/>
    <x v="1"/>
    <n v="1550037600"/>
    <n v="1550556000"/>
    <x v="210"/>
    <x v="285"/>
    <x v="0"/>
    <x v="1"/>
    <s v="food/food trucks"/>
    <x v="0"/>
    <x v="0"/>
  </r>
  <r>
    <n v="384"/>
    <x v="383"/>
    <s v="Reactive real-time software"/>
    <n v="114400"/>
    <x v="379"/>
    <n v="172"/>
    <x v="1"/>
    <n v="4799"/>
    <x v="381"/>
    <x v="1"/>
    <x v="1"/>
    <n v="1486706400"/>
    <n v="1489039200"/>
    <x v="365"/>
    <x v="367"/>
    <x v="1"/>
    <x v="1"/>
    <s v="film &amp; video/documentary"/>
    <x v="4"/>
    <x v="4"/>
  </r>
  <r>
    <n v="385"/>
    <x v="384"/>
    <s v="Programmable incremental knowledge user"/>
    <n v="38900"/>
    <x v="380"/>
    <n v="146"/>
    <x v="1"/>
    <n v="1137"/>
    <x v="382"/>
    <x v="1"/>
    <x v="1"/>
    <n v="1553835600"/>
    <n v="1556600400"/>
    <x v="366"/>
    <x v="368"/>
    <x v="0"/>
    <x v="0"/>
    <s v="publishing/nonfiction"/>
    <x v="5"/>
    <x v="9"/>
  </r>
  <r>
    <n v="386"/>
    <x v="385"/>
    <s v="Progressive 5thgeneration customer loyalty"/>
    <n v="135500"/>
    <x v="381"/>
    <n v="76"/>
    <x v="0"/>
    <n v="1068"/>
    <x v="383"/>
    <x v="1"/>
    <x v="1"/>
    <n v="1277528400"/>
    <n v="1278565200"/>
    <x v="367"/>
    <x v="369"/>
    <x v="0"/>
    <x v="0"/>
    <s v="theater/plays"/>
    <x v="3"/>
    <x v="3"/>
  </r>
  <r>
    <n v="387"/>
    <x v="386"/>
    <s v="Triple-buffered logistical frame"/>
    <n v="109000"/>
    <x v="382"/>
    <n v="39"/>
    <x v="0"/>
    <n v="424"/>
    <x v="384"/>
    <x v="1"/>
    <x v="1"/>
    <n v="1339477200"/>
    <n v="1339909200"/>
    <x v="368"/>
    <x v="370"/>
    <x v="0"/>
    <x v="0"/>
    <s v="technology/wearables"/>
    <x v="2"/>
    <x v="8"/>
  </r>
  <r>
    <n v="388"/>
    <x v="387"/>
    <s v="Exclusive dynamic adapter"/>
    <n v="114800"/>
    <x v="383"/>
    <n v="11"/>
    <x v="3"/>
    <n v="145"/>
    <x v="385"/>
    <x v="5"/>
    <x v="5"/>
    <n v="1325656800"/>
    <n v="1325829600"/>
    <x v="369"/>
    <x v="371"/>
    <x v="0"/>
    <x v="0"/>
    <s v="music/indie rock"/>
    <x v="1"/>
    <x v="7"/>
  </r>
  <r>
    <n v="389"/>
    <x v="388"/>
    <s v="Automated systemic hierarchy"/>
    <n v="83000"/>
    <x v="384"/>
    <n v="122"/>
    <x v="1"/>
    <n v="1152"/>
    <x v="386"/>
    <x v="1"/>
    <x v="1"/>
    <n v="1288242000"/>
    <n v="1290578400"/>
    <x v="370"/>
    <x v="372"/>
    <x v="0"/>
    <x v="0"/>
    <s v="theater/plays"/>
    <x v="3"/>
    <x v="3"/>
  </r>
  <r>
    <n v="390"/>
    <x v="389"/>
    <s v="Digitized eco-centric core"/>
    <n v="2400"/>
    <x v="385"/>
    <n v="187"/>
    <x v="1"/>
    <n v="50"/>
    <x v="387"/>
    <x v="1"/>
    <x v="1"/>
    <n v="1379048400"/>
    <n v="1380344400"/>
    <x v="371"/>
    <x v="373"/>
    <x v="0"/>
    <x v="0"/>
    <s v="photography/photography books"/>
    <x v="7"/>
    <x v="14"/>
  </r>
  <r>
    <n v="391"/>
    <x v="390"/>
    <s v="Mandatory uniform strategy"/>
    <n v="60400"/>
    <x v="386"/>
    <n v="7"/>
    <x v="0"/>
    <n v="151"/>
    <x v="388"/>
    <x v="1"/>
    <x v="1"/>
    <n v="1389679200"/>
    <n v="1389852000"/>
    <x v="287"/>
    <x v="374"/>
    <x v="0"/>
    <x v="0"/>
    <s v="publishing/nonfiction"/>
    <x v="5"/>
    <x v="9"/>
  </r>
  <r>
    <n v="392"/>
    <x v="391"/>
    <s v="Profit-focused zero administration forecast"/>
    <n v="102900"/>
    <x v="387"/>
    <n v="66"/>
    <x v="0"/>
    <n v="1608"/>
    <x v="389"/>
    <x v="1"/>
    <x v="1"/>
    <n v="1294293600"/>
    <n v="1294466400"/>
    <x v="372"/>
    <x v="375"/>
    <x v="0"/>
    <x v="0"/>
    <s v="technology/wearables"/>
    <x v="2"/>
    <x v="8"/>
  </r>
  <r>
    <n v="393"/>
    <x v="392"/>
    <s v="De-engineered static orchestration"/>
    <n v="62800"/>
    <x v="388"/>
    <n v="229"/>
    <x v="1"/>
    <n v="3059"/>
    <x v="390"/>
    <x v="0"/>
    <x v="0"/>
    <n v="1500267600"/>
    <n v="1500354000"/>
    <x v="373"/>
    <x v="376"/>
    <x v="0"/>
    <x v="0"/>
    <s v="music/jazz"/>
    <x v="1"/>
    <x v="17"/>
  </r>
  <r>
    <n v="394"/>
    <x v="393"/>
    <s v="Customizable dynamic info-mediaries"/>
    <n v="800"/>
    <x v="389"/>
    <n v="469"/>
    <x v="1"/>
    <n v="34"/>
    <x v="391"/>
    <x v="1"/>
    <x v="1"/>
    <n v="1375074000"/>
    <n v="1375938000"/>
    <x v="374"/>
    <x v="377"/>
    <x v="0"/>
    <x v="1"/>
    <s v="film &amp; video/documentary"/>
    <x v="4"/>
    <x v="4"/>
  </r>
  <r>
    <n v="395"/>
    <x v="122"/>
    <s v="Enhanced incremental budgetary management"/>
    <n v="7100"/>
    <x v="390"/>
    <n v="130"/>
    <x v="1"/>
    <n v="220"/>
    <x v="392"/>
    <x v="1"/>
    <x v="1"/>
    <n v="1323324000"/>
    <n v="1323410400"/>
    <x v="375"/>
    <x v="378"/>
    <x v="1"/>
    <x v="0"/>
    <s v="theater/plays"/>
    <x v="3"/>
    <x v="3"/>
  </r>
  <r>
    <n v="396"/>
    <x v="394"/>
    <s v="Digitized local info-mediaries"/>
    <n v="46100"/>
    <x v="391"/>
    <n v="167"/>
    <x v="1"/>
    <n v="1604"/>
    <x v="393"/>
    <x v="2"/>
    <x v="2"/>
    <n v="1538715600"/>
    <n v="1539406800"/>
    <x v="376"/>
    <x v="379"/>
    <x v="0"/>
    <x v="0"/>
    <s v="film &amp; video/drama"/>
    <x v="4"/>
    <x v="6"/>
  </r>
  <r>
    <n v="397"/>
    <x v="395"/>
    <s v="Virtual systematic monitoring"/>
    <n v="8100"/>
    <x v="392"/>
    <n v="174"/>
    <x v="1"/>
    <n v="454"/>
    <x v="394"/>
    <x v="1"/>
    <x v="1"/>
    <n v="1369285200"/>
    <n v="1369803600"/>
    <x v="377"/>
    <x v="380"/>
    <x v="0"/>
    <x v="0"/>
    <s v="music/rock"/>
    <x v="1"/>
    <x v="1"/>
  </r>
  <r>
    <n v="398"/>
    <x v="396"/>
    <s v="Reactive bottom-line open architecture"/>
    <n v="1700"/>
    <x v="393"/>
    <n v="718"/>
    <x v="1"/>
    <n v="123"/>
    <x v="395"/>
    <x v="6"/>
    <x v="6"/>
    <n v="1525755600"/>
    <n v="1525928400"/>
    <x v="378"/>
    <x v="103"/>
    <x v="0"/>
    <x v="1"/>
    <s v="film &amp; video/animation"/>
    <x v="4"/>
    <x v="10"/>
  </r>
  <r>
    <n v="399"/>
    <x v="397"/>
    <s v="Pre-emptive interactive model"/>
    <n v="97300"/>
    <x v="394"/>
    <n v="64"/>
    <x v="0"/>
    <n v="941"/>
    <x v="396"/>
    <x v="1"/>
    <x v="1"/>
    <n v="1296626400"/>
    <n v="1297231200"/>
    <x v="379"/>
    <x v="381"/>
    <x v="0"/>
    <x v="0"/>
    <s v="music/indie rock"/>
    <x v="1"/>
    <x v="7"/>
  </r>
  <r>
    <n v="400"/>
    <x v="398"/>
    <s v="Ergonomic eco-centric open architecture"/>
    <n v="100"/>
    <x v="50"/>
    <n v="2"/>
    <x v="0"/>
    <n v="1"/>
    <x v="50"/>
    <x v="1"/>
    <x v="1"/>
    <n v="1376629200"/>
    <n v="1378530000"/>
    <x v="380"/>
    <x v="382"/>
    <x v="0"/>
    <x v="1"/>
    <s v="photography/photography books"/>
    <x v="7"/>
    <x v="14"/>
  </r>
  <r>
    <n v="401"/>
    <x v="399"/>
    <s v="Inverse radical hierarchy"/>
    <n v="900"/>
    <x v="395"/>
    <n v="1530"/>
    <x v="1"/>
    <n v="299"/>
    <x v="397"/>
    <x v="1"/>
    <x v="1"/>
    <n v="1572152400"/>
    <n v="1572152400"/>
    <x v="381"/>
    <x v="383"/>
    <x v="0"/>
    <x v="0"/>
    <s v="theater/plays"/>
    <x v="3"/>
    <x v="3"/>
  </r>
  <r>
    <n v="402"/>
    <x v="400"/>
    <s v="Team-oriented static interface"/>
    <n v="7300"/>
    <x v="396"/>
    <n v="40"/>
    <x v="0"/>
    <n v="40"/>
    <x v="398"/>
    <x v="1"/>
    <x v="1"/>
    <n v="1325829600"/>
    <n v="1329890400"/>
    <x v="382"/>
    <x v="384"/>
    <x v="0"/>
    <x v="1"/>
    <s v="film &amp; video/shorts"/>
    <x v="4"/>
    <x v="12"/>
  </r>
  <r>
    <n v="403"/>
    <x v="401"/>
    <s v="Virtual foreground throughput"/>
    <n v="195800"/>
    <x v="397"/>
    <n v="86"/>
    <x v="0"/>
    <n v="3015"/>
    <x v="399"/>
    <x v="0"/>
    <x v="0"/>
    <n v="1273640400"/>
    <n v="1276750800"/>
    <x v="125"/>
    <x v="385"/>
    <x v="0"/>
    <x v="1"/>
    <s v="theater/plays"/>
    <x v="3"/>
    <x v="3"/>
  </r>
  <r>
    <n v="404"/>
    <x v="402"/>
    <s v="Visionary exuding Internet solution"/>
    <n v="48900"/>
    <x v="398"/>
    <n v="316"/>
    <x v="1"/>
    <n v="2237"/>
    <x v="400"/>
    <x v="1"/>
    <x v="1"/>
    <n v="1510639200"/>
    <n v="1510898400"/>
    <x v="383"/>
    <x v="386"/>
    <x v="0"/>
    <x v="0"/>
    <s v="theater/plays"/>
    <x v="3"/>
    <x v="3"/>
  </r>
  <r>
    <n v="405"/>
    <x v="403"/>
    <s v="Synchronized secondary analyzer"/>
    <n v="29600"/>
    <x v="399"/>
    <n v="90"/>
    <x v="0"/>
    <n v="435"/>
    <x v="401"/>
    <x v="1"/>
    <x v="1"/>
    <n v="1528088400"/>
    <n v="1532408400"/>
    <x v="384"/>
    <x v="387"/>
    <x v="0"/>
    <x v="0"/>
    <s v="theater/plays"/>
    <x v="3"/>
    <x v="3"/>
  </r>
  <r>
    <n v="406"/>
    <x v="404"/>
    <s v="Balanced attitude-oriented parallelism"/>
    <n v="39300"/>
    <x v="400"/>
    <n v="182"/>
    <x v="1"/>
    <n v="645"/>
    <x v="402"/>
    <x v="1"/>
    <x v="1"/>
    <n v="1359525600"/>
    <n v="1360562400"/>
    <x v="385"/>
    <x v="388"/>
    <x v="1"/>
    <x v="0"/>
    <s v="film &amp; video/documentary"/>
    <x v="4"/>
    <x v="4"/>
  </r>
  <r>
    <n v="407"/>
    <x v="405"/>
    <s v="Organized bandwidth-monitored core"/>
    <n v="3400"/>
    <x v="401"/>
    <n v="356"/>
    <x v="1"/>
    <n v="484"/>
    <x v="403"/>
    <x v="3"/>
    <x v="3"/>
    <n v="1570942800"/>
    <n v="1571547600"/>
    <x v="386"/>
    <x v="389"/>
    <x v="0"/>
    <x v="0"/>
    <s v="theater/plays"/>
    <x v="3"/>
    <x v="3"/>
  </r>
  <r>
    <n v="408"/>
    <x v="406"/>
    <s v="Cloned leadingedge utilization"/>
    <n v="9200"/>
    <x v="402"/>
    <n v="132"/>
    <x v="1"/>
    <n v="154"/>
    <x v="404"/>
    <x v="0"/>
    <x v="0"/>
    <n v="1466398800"/>
    <n v="1468126800"/>
    <x v="387"/>
    <x v="390"/>
    <x v="0"/>
    <x v="0"/>
    <s v="film &amp; video/documentary"/>
    <x v="4"/>
    <x v="4"/>
  </r>
  <r>
    <n v="409"/>
    <x v="97"/>
    <s v="Secured asymmetric projection"/>
    <n v="135600"/>
    <x v="403"/>
    <n v="46"/>
    <x v="0"/>
    <n v="714"/>
    <x v="405"/>
    <x v="1"/>
    <x v="1"/>
    <n v="1492491600"/>
    <n v="1492837200"/>
    <x v="388"/>
    <x v="391"/>
    <x v="0"/>
    <x v="0"/>
    <s v="music/rock"/>
    <x v="1"/>
    <x v="1"/>
  </r>
  <r>
    <n v="410"/>
    <x v="407"/>
    <s v="Advanced cohesive Graphic Interface"/>
    <n v="153700"/>
    <x v="404"/>
    <n v="36"/>
    <x v="2"/>
    <n v="1111"/>
    <x v="406"/>
    <x v="1"/>
    <x v="1"/>
    <n v="1430197200"/>
    <n v="1430197200"/>
    <x v="277"/>
    <x v="277"/>
    <x v="0"/>
    <x v="0"/>
    <s v="games/mobile games"/>
    <x v="6"/>
    <x v="20"/>
  </r>
  <r>
    <n v="411"/>
    <x v="408"/>
    <s v="Down-sized maximized function"/>
    <n v="7800"/>
    <x v="405"/>
    <n v="105"/>
    <x v="1"/>
    <n v="82"/>
    <x v="407"/>
    <x v="1"/>
    <x v="1"/>
    <n v="1496034000"/>
    <n v="1496206800"/>
    <x v="389"/>
    <x v="392"/>
    <x v="0"/>
    <x v="0"/>
    <s v="theater/plays"/>
    <x v="3"/>
    <x v="3"/>
  </r>
  <r>
    <n v="412"/>
    <x v="409"/>
    <s v="Realigned zero tolerance software"/>
    <n v="2100"/>
    <x v="406"/>
    <n v="669"/>
    <x v="1"/>
    <n v="134"/>
    <x v="408"/>
    <x v="1"/>
    <x v="1"/>
    <n v="1388728800"/>
    <n v="1389592800"/>
    <x v="390"/>
    <x v="393"/>
    <x v="0"/>
    <x v="0"/>
    <s v="publishing/fiction"/>
    <x v="5"/>
    <x v="13"/>
  </r>
  <r>
    <n v="413"/>
    <x v="410"/>
    <s v="Persevering analyzing extranet"/>
    <n v="189500"/>
    <x v="407"/>
    <n v="62"/>
    <x v="2"/>
    <n v="1089"/>
    <x v="409"/>
    <x v="1"/>
    <x v="1"/>
    <n v="1543298400"/>
    <n v="1545631200"/>
    <x v="391"/>
    <x v="394"/>
    <x v="0"/>
    <x v="0"/>
    <s v="film &amp; video/animation"/>
    <x v="4"/>
    <x v="10"/>
  </r>
  <r>
    <n v="414"/>
    <x v="411"/>
    <s v="Innovative human-resource migration"/>
    <n v="188200"/>
    <x v="408"/>
    <n v="85"/>
    <x v="0"/>
    <n v="5497"/>
    <x v="410"/>
    <x v="1"/>
    <x v="1"/>
    <n v="1271739600"/>
    <n v="1272430800"/>
    <x v="392"/>
    <x v="395"/>
    <x v="0"/>
    <x v="1"/>
    <s v="food/food trucks"/>
    <x v="0"/>
    <x v="0"/>
  </r>
  <r>
    <n v="415"/>
    <x v="412"/>
    <s v="Intuitive needs-based monitoring"/>
    <n v="113500"/>
    <x v="409"/>
    <n v="11"/>
    <x v="0"/>
    <n v="418"/>
    <x v="411"/>
    <x v="1"/>
    <x v="1"/>
    <n v="1326434400"/>
    <n v="1327903200"/>
    <x v="393"/>
    <x v="396"/>
    <x v="0"/>
    <x v="0"/>
    <s v="theater/plays"/>
    <x v="3"/>
    <x v="3"/>
  </r>
  <r>
    <n v="416"/>
    <x v="413"/>
    <s v="Customer-focused disintermediate toolset"/>
    <n v="134600"/>
    <x v="410"/>
    <n v="44"/>
    <x v="0"/>
    <n v="1439"/>
    <x v="412"/>
    <x v="1"/>
    <x v="1"/>
    <n v="1295244000"/>
    <n v="1296021600"/>
    <x v="394"/>
    <x v="397"/>
    <x v="0"/>
    <x v="1"/>
    <s v="film &amp; video/documentary"/>
    <x v="4"/>
    <x v="4"/>
  </r>
  <r>
    <n v="417"/>
    <x v="414"/>
    <s v="Upgradable 24/7 emulation"/>
    <n v="1700"/>
    <x v="411"/>
    <n v="55"/>
    <x v="0"/>
    <n v="15"/>
    <x v="413"/>
    <x v="1"/>
    <x v="1"/>
    <n v="1541221200"/>
    <n v="1543298400"/>
    <x v="395"/>
    <x v="398"/>
    <x v="0"/>
    <x v="0"/>
    <s v="theater/plays"/>
    <x v="3"/>
    <x v="3"/>
  </r>
  <r>
    <n v="418"/>
    <x v="32"/>
    <s v="Quality-focused client-server core"/>
    <n v="163700"/>
    <x v="412"/>
    <n v="57"/>
    <x v="0"/>
    <n v="1999"/>
    <x v="414"/>
    <x v="0"/>
    <x v="0"/>
    <n v="1336280400"/>
    <n v="1336366800"/>
    <x v="396"/>
    <x v="399"/>
    <x v="0"/>
    <x v="0"/>
    <s v="film &amp; video/documentary"/>
    <x v="4"/>
    <x v="4"/>
  </r>
  <r>
    <n v="419"/>
    <x v="415"/>
    <s v="Upgradable maximized protocol"/>
    <n v="113800"/>
    <x v="413"/>
    <n v="123"/>
    <x v="1"/>
    <n v="5203"/>
    <x v="415"/>
    <x v="1"/>
    <x v="1"/>
    <n v="1324533600"/>
    <n v="1325052000"/>
    <x v="397"/>
    <x v="348"/>
    <x v="0"/>
    <x v="0"/>
    <s v="technology/web"/>
    <x v="2"/>
    <x v="2"/>
  </r>
  <r>
    <n v="420"/>
    <x v="416"/>
    <s v="Cross-platform interactive synergy"/>
    <n v="5000"/>
    <x v="414"/>
    <n v="128"/>
    <x v="1"/>
    <n v="94"/>
    <x v="416"/>
    <x v="1"/>
    <x v="1"/>
    <n v="1498366800"/>
    <n v="1499576400"/>
    <x v="398"/>
    <x v="400"/>
    <x v="0"/>
    <x v="0"/>
    <s v="theater/plays"/>
    <x v="3"/>
    <x v="3"/>
  </r>
  <r>
    <n v="421"/>
    <x v="417"/>
    <s v="User-centric fault-tolerant archive"/>
    <n v="9400"/>
    <x v="415"/>
    <n v="64"/>
    <x v="0"/>
    <n v="118"/>
    <x v="417"/>
    <x v="1"/>
    <x v="1"/>
    <n v="1498712400"/>
    <n v="1501304400"/>
    <x v="399"/>
    <x v="401"/>
    <x v="0"/>
    <x v="1"/>
    <s v="technology/wearables"/>
    <x v="2"/>
    <x v="8"/>
  </r>
  <r>
    <n v="422"/>
    <x v="418"/>
    <s v="Reverse-engineered regional knowledge user"/>
    <n v="8700"/>
    <x v="416"/>
    <n v="127"/>
    <x v="1"/>
    <n v="205"/>
    <x v="418"/>
    <x v="1"/>
    <x v="1"/>
    <n v="1271480400"/>
    <n v="1273208400"/>
    <x v="400"/>
    <x v="402"/>
    <x v="0"/>
    <x v="1"/>
    <s v="theater/plays"/>
    <x v="3"/>
    <x v="3"/>
  </r>
  <r>
    <n v="423"/>
    <x v="419"/>
    <s v="Self-enabling real-time definition"/>
    <n v="147800"/>
    <x v="417"/>
    <n v="11"/>
    <x v="0"/>
    <n v="162"/>
    <x v="419"/>
    <x v="1"/>
    <x v="1"/>
    <n v="1316667600"/>
    <n v="1316840400"/>
    <x v="116"/>
    <x v="403"/>
    <x v="0"/>
    <x v="1"/>
    <s v="food/food trucks"/>
    <x v="0"/>
    <x v="0"/>
  </r>
  <r>
    <n v="424"/>
    <x v="420"/>
    <s v="User-centric impactful projection"/>
    <n v="5100"/>
    <x v="418"/>
    <n v="40"/>
    <x v="0"/>
    <n v="83"/>
    <x v="420"/>
    <x v="1"/>
    <x v="1"/>
    <n v="1524027600"/>
    <n v="1524546000"/>
    <x v="401"/>
    <x v="404"/>
    <x v="0"/>
    <x v="0"/>
    <s v="music/indie rock"/>
    <x v="1"/>
    <x v="7"/>
  </r>
  <r>
    <n v="425"/>
    <x v="421"/>
    <s v="Vision-oriented actuating hardware"/>
    <n v="2700"/>
    <x v="419"/>
    <n v="288"/>
    <x v="1"/>
    <n v="92"/>
    <x v="421"/>
    <x v="1"/>
    <x v="1"/>
    <n v="1438059600"/>
    <n v="1438578000"/>
    <x v="402"/>
    <x v="405"/>
    <x v="0"/>
    <x v="0"/>
    <s v="photography/photography books"/>
    <x v="7"/>
    <x v="14"/>
  </r>
  <r>
    <n v="426"/>
    <x v="422"/>
    <s v="Virtual leadingedge framework"/>
    <n v="1800"/>
    <x v="420"/>
    <n v="573"/>
    <x v="1"/>
    <n v="219"/>
    <x v="422"/>
    <x v="1"/>
    <x v="1"/>
    <n v="1361944800"/>
    <n v="1362549600"/>
    <x v="403"/>
    <x v="406"/>
    <x v="0"/>
    <x v="0"/>
    <s v="theater/plays"/>
    <x v="3"/>
    <x v="3"/>
  </r>
  <r>
    <n v="427"/>
    <x v="423"/>
    <s v="Managed discrete framework"/>
    <n v="174500"/>
    <x v="421"/>
    <n v="113"/>
    <x v="1"/>
    <n v="2526"/>
    <x v="423"/>
    <x v="1"/>
    <x v="1"/>
    <n v="1410584400"/>
    <n v="1413349200"/>
    <x v="404"/>
    <x v="407"/>
    <x v="0"/>
    <x v="1"/>
    <s v="theater/plays"/>
    <x v="3"/>
    <x v="3"/>
  </r>
  <r>
    <n v="428"/>
    <x v="424"/>
    <s v="Progressive zero-defect capability"/>
    <n v="101400"/>
    <x v="422"/>
    <n v="46"/>
    <x v="0"/>
    <n v="747"/>
    <x v="424"/>
    <x v="1"/>
    <x v="1"/>
    <n v="1297404000"/>
    <n v="1298008800"/>
    <x v="405"/>
    <x v="408"/>
    <x v="0"/>
    <x v="0"/>
    <s v="film &amp; video/animation"/>
    <x v="4"/>
    <x v="10"/>
  </r>
  <r>
    <n v="429"/>
    <x v="425"/>
    <s v="Right-sized demand-driven adapter"/>
    <n v="191000"/>
    <x v="423"/>
    <n v="91"/>
    <x v="3"/>
    <n v="2138"/>
    <x v="425"/>
    <x v="1"/>
    <x v="1"/>
    <n v="1392012000"/>
    <n v="1394427600"/>
    <x v="406"/>
    <x v="409"/>
    <x v="0"/>
    <x v="1"/>
    <s v="photography/photography books"/>
    <x v="7"/>
    <x v="14"/>
  </r>
  <r>
    <n v="430"/>
    <x v="426"/>
    <s v="Re-engineered attitude-oriented frame"/>
    <n v="8100"/>
    <x v="424"/>
    <n v="68"/>
    <x v="0"/>
    <n v="84"/>
    <x v="426"/>
    <x v="1"/>
    <x v="1"/>
    <n v="1569733200"/>
    <n v="1572670800"/>
    <x v="407"/>
    <x v="410"/>
    <x v="0"/>
    <x v="0"/>
    <s v="theater/plays"/>
    <x v="3"/>
    <x v="3"/>
  </r>
  <r>
    <n v="431"/>
    <x v="427"/>
    <s v="Compatible multimedia utilization"/>
    <n v="5100"/>
    <x v="425"/>
    <n v="192"/>
    <x v="1"/>
    <n v="94"/>
    <x v="427"/>
    <x v="1"/>
    <x v="1"/>
    <n v="1529643600"/>
    <n v="1531112400"/>
    <x v="408"/>
    <x v="312"/>
    <x v="1"/>
    <x v="0"/>
    <s v="theater/plays"/>
    <x v="3"/>
    <x v="3"/>
  </r>
  <r>
    <n v="432"/>
    <x v="428"/>
    <s v="Re-contextualized dedicated hardware"/>
    <n v="7700"/>
    <x v="426"/>
    <n v="83"/>
    <x v="0"/>
    <n v="91"/>
    <x v="428"/>
    <x v="1"/>
    <x v="1"/>
    <n v="1399006800"/>
    <n v="1400734800"/>
    <x v="409"/>
    <x v="411"/>
    <x v="0"/>
    <x v="0"/>
    <s v="theater/plays"/>
    <x v="3"/>
    <x v="3"/>
  </r>
  <r>
    <n v="433"/>
    <x v="429"/>
    <s v="Decentralized composite paradigm"/>
    <n v="121400"/>
    <x v="427"/>
    <n v="54"/>
    <x v="0"/>
    <n v="792"/>
    <x v="429"/>
    <x v="1"/>
    <x v="1"/>
    <n v="1385359200"/>
    <n v="1386741600"/>
    <x v="410"/>
    <x v="412"/>
    <x v="0"/>
    <x v="1"/>
    <s v="film &amp; video/documentary"/>
    <x v="4"/>
    <x v="4"/>
  </r>
  <r>
    <n v="434"/>
    <x v="430"/>
    <s v="Cloned transitional hierarchy"/>
    <n v="5400"/>
    <x v="315"/>
    <n v="17"/>
    <x v="3"/>
    <n v="10"/>
    <x v="430"/>
    <x v="0"/>
    <x v="0"/>
    <n v="1480572000"/>
    <n v="1481781600"/>
    <x v="411"/>
    <x v="413"/>
    <x v="1"/>
    <x v="0"/>
    <s v="theater/plays"/>
    <x v="3"/>
    <x v="3"/>
  </r>
  <r>
    <n v="435"/>
    <x v="431"/>
    <s v="Advanced discrete leverage"/>
    <n v="152400"/>
    <x v="428"/>
    <n v="117"/>
    <x v="1"/>
    <n v="1713"/>
    <x v="431"/>
    <x v="6"/>
    <x v="6"/>
    <n v="1418623200"/>
    <n v="1419660000"/>
    <x v="412"/>
    <x v="414"/>
    <x v="0"/>
    <x v="1"/>
    <s v="theater/plays"/>
    <x v="3"/>
    <x v="3"/>
  </r>
  <r>
    <n v="436"/>
    <x v="432"/>
    <s v="Open-source incremental throughput"/>
    <n v="1300"/>
    <x v="429"/>
    <n v="1052"/>
    <x v="1"/>
    <n v="249"/>
    <x v="432"/>
    <x v="1"/>
    <x v="1"/>
    <n v="1555736400"/>
    <n v="1555822800"/>
    <x v="413"/>
    <x v="354"/>
    <x v="0"/>
    <x v="0"/>
    <s v="music/jazz"/>
    <x v="1"/>
    <x v="17"/>
  </r>
  <r>
    <n v="437"/>
    <x v="433"/>
    <s v="Centralized regional interface"/>
    <n v="8100"/>
    <x v="430"/>
    <n v="123"/>
    <x v="1"/>
    <n v="192"/>
    <x v="433"/>
    <x v="1"/>
    <x v="1"/>
    <n v="1442120400"/>
    <n v="1442379600"/>
    <x v="414"/>
    <x v="415"/>
    <x v="0"/>
    <x v="1"/>
    <s v="film &amp; video/animation"/>
    <x v="4"/>
    <x v="10"/>
  </r>
  <r>
    <n v="438"/>
    <x v="434"/>
    <s v="Streamlined web-enabled knowledgebase"/>
    <n v="8300"/>
    <x v="431"/>
    <n v="179"/>
    <x v="1"/>
    <n v="247"/>
    <x v="434"/>
    <x v="1"/>
    <x v="1"/>
    <n v="1362376800"/>
    <n v="1364965200"/>
    <x v="415"/>
    <x v="416"/>
    <x v="0"/>
    <x v="0"/>
    <s v="theater/plays"/>
    <x v="3"/>
    <x v="3"/>
  </r>
  <r>
    <n v="439"/>
    <x v="435"/>
    <s v="Digitized transitional monitoring"/>
    <n v="28400"/>
    <x v="432"/>
    <n v="355"/>
    <x v="1"/>
    <n v="2293"/>
    <x v="435"/>
    <x v="1"/>
    <x v="1"/>
    <n v="1478408400"/>
    <n v="1479016800"/>
    <x v="416"/>
    <x v="417"/>
    <x v="0"/>
    <x v="0"/>
    <s v="film &amp; video/science fiction"/>
    <x v="4"/>
    <x v="22"/>
  </r>
  <r>
    <n v="440"/>
    <x v="436"/>
    <s v="Networked optimal adapter"/>
    <n v="102500"/>
    <x v="433"/>
    <n v="162"/>
    <x v="1"/>
    <n v="3131"/>
    <x v="436"/>
    <x v="1"/>
    <x v="1"/>
    <n v="1498798800"/>
    <n v="1499662800"/>
    <x v="417"/>
    <x v="418"/>
    <x v="0"/>
    <x v="0"/>
    <s v="film &amp; video/television"/>
    <x v="4"/>
    <x v="19"/>
  </r>
  <r>
    <n v="441"/>
    <x v="437"/>
    <s v="Automated optimal function"/>
    <n v="7000"/>
    <x v="434"/>
    <n v="25"/>
    <x v="0"/>
    <n v="32"/>
    <x v="437"/>
    <x v="1"/>
    <x v="1"/>
    <n v="1335416400"/>
    <n v="1337835600"/>
    <x v="418"/>
    <x v="419"/>
    <x v="0"/>
    <x v="0"/>
    <s v="technology/wearables"/>
    <x v="2"/>
    <x v="8"/>
  </r>
  <r>
    <n v="442"/>
    <x v="438"/>
    <s v="Devolved system-worthy framework"/>
    <n v="5400"/>
    <x v="435"/>
    <n v="199"/>
    <x v="1"/>
    <n v="143"/>
    <x v="438"/>
    <x v="6"/>
    <x v="6"/>
    <n v="1504328400"/>
    <n v="1505710800"/>
    <x v="419"/>
    <x v="420"/>
    <x v="0"/>
    <x v="0"/>
    <s v="theater/plays"/>
    <x v="3"/>
    <x v="3"/>
  </r>
  <r>
    <n v="443"/>
    <x v="439"/>
    <s v="Stand-alone user-facing service-desk"/>
    <n v="9300"/>
    <x v="436"/>
    <n v="35"/>
    <x v="3"/>
    <n v="90"/>
    <x v="439"/>
    <x v="1"/>
    <x v="1"/>
    <n v="1285822800"/>
    <n v="1287464400"/>
    <x v="420"/>
    <x v="421"/>
    <x v="0"/>
    <x v="0"/>
    <s v="theater/plays"/>
    <x v="3"/>
    <x v="3"/>
  </r>
  <r>
    <n v="444"/>
    <x v="347"/>
    <s v="Versatile global attitude"/>
    <n v="6200"/>
    <x v="437"/>
    <n v="176"/>
    <x v="1"/>
    <n v="296"/>
    <x v="440"/>
    <x v="1"/>
    <x v="1"/>
    <n v="1311483600"/>
    <n v="1311656400"/>
    <x v="421"/>
    <x v="422"/>
    <x v="0"/>
    <x v="1"/>
    <s v="music/indie rock"/>
    <x v="1"/>
    <x v="7"/>
  </r>
  <r>
    <n v="445"/>
    <x v="440"/>
    <s v="Intuitive demand-driven Local Area Network"/>
    <n v="2100"/>
    <x v="438"/>
    <n v="511"/>
    <x v="1"/>
    <n v="170"/>
    <x v="441"/>
    <x v="1"/>
    <x v="1"/>
    <n v="1291356000"/>
    <n v="1293170400"/>
    <x v="422"/>
    <x v="423"/>
    <x v="0"/>
    <x v="1"/>
    <s v="theater/plays"/>
    <x v="3"/>
    <x v="3"/>
  </r>
  <r>
    <n v="446"/>
    <x v="441"/>
    <s v="Assimilated uniform methodology"/>
    <n v="6800"/>
    <x v="439"/>
    <n v="82"/>
    <x v="0"/>
    <n v="186"/>
    <x v="442"/>
    <x v="1"/>
    <x v="1"/>
    <n v="1355810400"/>
    <n v="1355983200"/>
    <x v="423"/>
    <x v="424"/>
    <x v="0"/>
    <x v="0"/>
    <s v="technology/wearables"/>
    <x v="2"/>
    <x v="8"/>
  </r>
  <r>
    <n v="447"/>
    <x v="442"/>
    <s v="Self-enabling next generation algorithm"/>
    <n v="155200"/>
    <x v="440"/>
    <n v="24"/>
    <x v="3"/>
    <n v="439"/>
    <x v="443"/>
    <x v="4"/>
    <x v="4"/>
    <n v="1513663200"/>
    <n v="1515045600"/>
    <x v="424"/>
    <x v="425"/>
    <x v="0"/>
    <x v="0"/>
    <s v="film &amp; video/television"/>
    <x v="4"/>
    <x v="19"/>
  </r>
  <r>
    <n v="448"/>
    <x v="443"/>
    <s v="Object-based demand-driven strategy"/>
    <n v="89900"/>
    <x v="441"/>
    <n v="50"/>
    <x v="0"/>
    <n v="605"/>
    <x v="444"/>
    <x v="1"/>
    <x v="1"/>
    <n v="1365915600"/>
    <n v="1366088400"/>
    <x v="425"/>
    <x v="426"/>
    <x v="0"/>
    <x v="1"/>
    <s v="games/video games"/>
    <x v="6"/>
    <x v="11"/>
  </r>
  <r>
    <n v="449"/>
    <x v="444"/>
    <s v="Public-key coherent ability"/>
    <n v="900"/>
    <x v="442"/>
    <n v="967"/>
    <x v="1"/>
    <n v="86"/>
    <x v="445"/>
    <x v="3"/>
    <x v="3"/>
    <n v="1551852000"/>
    <n v="1553317200"/>
    <x v="426"/>
    <x v="427"/>
    <x v="0"/>
    <x v="0"/>
    <s v="games/video games"/>
    <x v="6"/>
    <x v="11"/>
  </r>
  <r>
    <n v="450"/>
    <x v="445"/>
    <s v="Up-sized composite success"/>
    <n v="100"/>
    <x v="443"/>
    <n v="4"/>
    <x v="0"/>
    <n v="1"/>
    <x v="446"/>
    <x v="0"/>
    <x v="0"/>
    <n v="1540098000"/>
    <n v="1542088800"/>
    <x v="427"/>
    <x v="428"/>
    <x v="0"/>
    <x v="0"/>
    <s v="film &amp; video/animation"/>
    <x v="4"/>
    <x v="10"/>
  </r>
  <r>
    <n v="451"/>
    <x v="446"/>
    <s v="Innovative exuding matrix"/>
    <n v="148400"/>
    <x v="444"/>
    <n v="123"/>
    <x v="1"/>
    <n v="6286"/>
    <x v="447"/>
    <x v="1"/>
    <x v="1"/>
    <n v="1500440400"/>
    <n v="1503118800"/>
    <x v="428"/>
    <x v="429"/>
    <x v="0"/>
    <x v="0"/>
    <s v="music/rock"/>
    <x v="1"/>
    <x v="1"/>
  </r>
  <r>
    <n v="452"/>
    <x v="447"/>
    <s v="Realigned impactful artificial intelligence"/>
    <n v="4800"/>
    <x v="445"/>
    <n v="63"/>
    <x v="0"/>
    <n v="31"/>
    <x v="448"/>
    <x v="1"/>
    <x v="1"/>
    <n v="1278392400"/>
    <n v="1278478800"/>
    <x v="429"/>
    <x v="430"/>
    <x v="0"/>
    <x v="0"/>
    <s v="film &amp; video/drama"/>
    <x v="4"/>
    <x v="6"/>
  </r>
  <r>
    <n v="453"/>
    <x v="448"/>
    <s v="Multi-layered multi-tasking secured line"/>
    <n v="182400"/>
    <x v="446"/>
    <n v="56"/>
    <x v="0"/>
    <n v="1181"/>
    <x v="449"/>
    <x v="1"/>
    <x v="1"/>
    <n v="1480572000"/>
    <n v="1484114400"/>
    <x v="411"/>
    <x v="431"/>
    <x v="0"/>
    <x v="0"/>
    <s v="film &amp; video/science fiction"/>
    <x v="4"/>
    <x v="22"/>
  </r>
  <r>
    <n v="454"/>
    <x v="449"/>
    <s v="Upgradable upward-trending portal"/>
    <n v="4000"/>
    <x v="447"/>
    <n v="44"/>
    <x v="0"/>
    <n v="39"/>
    <x v="450"/>
    <x v="1"/>
    <x v="1"/>
    <n v="1382331600"/>
    <n v="1385445600"/>
    <x v="430"/>
    <x v="432"/>
    <x v="0"/>
    <x v="1"/>
    <s v="film &amp; video/drama"/>
    <x v="4"/>
    <x v="6"/>
  </r>
  <r>
    <n v="455"/>
    <x v="450"/>
    <s v="Profit-focused global product"/>
    <n v="116500"/>
    <x v="448"/>
    <n v="118"/>
    <x v="1"/>
    <n v="3727"/>
    <x v="451"/>
    <x v="1"/>
    <x v="1"/>
    <n v="1316754000"/>
    <n v="1318741200"/>
    <x v="431"/>
    <x v="433"/>
    <x v="0"/>
    <x v="0"/>
    <s v="theater/plays"/>
    <x v="3"/>
    <x v="3"/>
  </r>
  <r>
    <n v="456"/>
    <x v="451"/>
    <s v="Operative well-modulated data-warehouse"/>
    <n v="146400"/>
    <x v="449"/>
    <n v="104"/>
    <x v="1"/>
    <n v="1605"/>
    <x v="452"/>
    <x v="1"/>
    <x v="1"/>
    <n v="1518242400"/>
    <n v="1518242400"/>
    <x v="432"/>
    <x v="434"/>
    <x v="0"/>
    <x v="1"/>
    <s v="music/indie rock"/>
    <x v="1"/>
    <x v="7"/>
  </r>
  <r>
    <n v="457"/>
    <x v="452"/>
    <s v="Cloned asymmetric functionalities"/>
    <n v="5000"/>
    <x v="450"/>
    <n v="27"/>
    <x v="0"/>
    <n v="46"/>
    <x v="453"/>
    <x v="1"/>
    <x v="1"/>
    <n v="1476421200"/>
    <n v="1476594000"/>
    <x v="433"/>
    <x v="435"/>
    <x v="0"/>
    <x v="0"/>
    <s v="theater/plays"/>
    <x v="3"/>
    <x v="3"/>
  </r>
  <r>
    <n v="458"/>
    <x v="453"/>
    <s v="Pre-emptive neutral portal"/>
    <n v="33800"/>
    <x v="451"/>
    <n v="351"/>
    <x v="1"/>
    <n v="2120"/>
    <x v="454"/>
    <x v="1"/>
    <x v="1"/>
    <n v="1269752400"/>
    <n v="1273554000"/>
    <x v="434"/>
    <x v="436"/>
    <x v="0"/>
    <x v="0"/>
    <s v="theater/plays"/>
    <x v="3"/>
    <x v="3"/>
  </r>
  <r>
    <n v="459"/>
    <x v="454"/>
    <s v="Switchable demand-driven help-desk"/>
    <n v="6300"/>
    <x v="452"/>
    <n v="90"/>
    <x v="0"/>
    <n v="105"/>
    <x v="455"/>
    <x v="1"/>
    <x v="1"/>
    <n v="1419746400"/>
    <n v="1421906400"/>
    <x v="435"/>
    <x v="437"/>
    <x v="0"/>
    <x v="0"/>
    <s v="film &amp; video/documentary"/>
    <x v="4"/>
    <x v="4"/>
  </r>
  <r>
    <n v="460"/>
    <x v="455"/>
    <s v="Business-focused static ability"/>
    <n v="2400"/>
    <x v="453"/>
    <n v="172"/>
    <x v="1"/>
    <n v="50"/>
    <x v="456"/>
    <x v="1"/>
    <x v="1"/>
    <n v="1281330000"/>
    <n v="1281589200"/>
    <x v="8"/>
    <x v="438"/>
    <x v="0"/>
    <x v="0"/>
    <s v="theater/plays"/>
    <x v="3"/>
    <x v="3"/>
  </r>
  <r>
    <n v="461"/>
    <x v="456"/>
    <s v="Networked secondary structure"/>
    <n v="98800"/>
    <x v="454"/>
    <n v="141"/>
    <x v="1"/>
    <n v="2080"/>
    <x v="457"/>
    <x v="1"/>
    <x v="1"/>
    <n v="1398661200"/>
    <n v="1400389200"/>
    <x v="436"/>
    <x v="439"/>
    <x v="0"/>
    <x v="0"/>
    <s v="film &amp; video/drama"/>
    <x v="4"/>
    <x v="6"/>
  </r>
  <r>
    <n v="462"/>
    <x v="457"/>
    <s v="Total multimedia website"/>
    <n v="188800"/>
    <x v="455"/>
    <n v="31"/>
    <x v="0"/>
    <n v="535"/>
    <x v="458"/>
    <x v="1"/>
    <x v="1"/>
    <n v="1359525600"/>
    <n v="1362808800"/>
    <x v="385"/>
    <x v="440"/>
    <x v="0"/>
    <x v="0"/>
    <s v="games/mobile games"/>
    <x v="6"/>
    <x v="20"/>
  </r>
  <r>
    <n v="463"/>
    <x v="458"/>
    <s v="Cross-platform upward-trending parallelism"/>
    <n v="134300"/>
    <x v="456"/>
    <n v="108"/>
    <x v="1"/>
    <n v="2105"/>
    <x v="459"/>
    <x v="1"/>
    <x v="1"/>
    <n v="1388469600"/>
    <n v="1388815200"/>
    <x v="437"/>
    <x v="441"/>
    <x v="0"/>
    <x v="0"/>
    <s v="film &amp; video/animation"/>
    <x v="4"/>
    <x v="10"/>
  </r>
  <r>
    <n v="464"/>
    <x v="459"/>
    <s v="Pre-emptive mission-critical hardware"/>
    <n v="71200"/>
    <x v="457"/>
    <n v="133"/>
    <x v="1"/>
    <n v="2436"/>
    <x v="460"/>
    <x v="1"/>
    <x v="1"/>
    <n v="1518328800"/>
    <n v="1519538400"/>
    <x v="438"/>
    <x v="442"/>
    <x v="0"/>
    <x v="0"/>
    <s v="theater/plays"/>
    <x v="3"/>
    <x v="3"/>
  </r>
  <r>
    <n v="465"/>
    <x v="460"/>
    <s v="Up-sized responsive protocol"/>
    <n v="4700"/>
    <x v="458"/>
    <n v="188"/>
    <x v="1"/>
    <n v="80"/>
    <x v="461"/>
    <x v="1"/>
    <x v="1"/>
    <n v="1517032800"/>
    <n v="1517810400"/>
    <x v="439"/>
    <x v="443"/>
    <x v="0"/>
    <x v="0"/>
    <s v="publishing/translations"/>
    <x v="5"/>
    <x v="18"/>
  </r>
  <r>
    <n v="466"/>
    <x v="461"/>
    <s v="Pre-emptive transitional frame"/>
    <n v="1200"/>
    <x v="459"/>
    <n v="332"/>
    <x v="1"/>
    <n v="42"/>
    <x v="462"/>
    <x v="1"/>
    <x v="1"/>
    <n v="1368594000"/>
    <n v="1370581200"/>
    <x v="440"/>
    <x v="444"/>
    <x v="0"/>
    <x v="1"/>
    <s v="technology/wearables"/>
    <x v="2"/>
    <x v="8"/>
  </r>
  <r>
    <n v="467"/>
    <x v="462"/>
    <s v="Profit-focused content-based application"/>
    <n v="1400"/>
    <x v="460"/>
    <n v="575"/>
    <x v="1"/>
    <n v="139"/>
    <x v="463"/>
    <x v="0"/>
    <x v="0"/>
    <n v="1448258400"/>
    <n v="1448863200"/>
    <x v="441"/>
    <x v="445"/>
    <x v="0"/>
    <x v="1"/>
    <s v="technology/web"/>
    <x v="2"/>
    <x v="2"/>
  </r>
  <r>
    <n v="468"/>
    <x v="463"/>
    <s v="Streamlined neutral analyzer"/>
    <n v="4000"/>
    <x v="461"/>
    <n v="41"/>
    <x v="0"/>
    <n v="16"/>
    <x v="464"/>
    <x v="1"/>
    <x v="1"/>
    <n v="1555218000"/>
    <n v="1556600400"/>
    <x v="442"/>
    <x v="368"/>
    <x v="0"/>
    <x v="0"/>
    <s v="theater/plays"/>
    <x v="3"/>
    <x v="3"/>
  </r>
  <r>
    <n v="469"/>
    <x v="464"/>
    <s v="Assimilated neutral utilization"/>
    <n v="5600"/>
    <x v="462"/>
    <n v="184"/>
    <x v="1"/>
    <n v="159"/>
    <x v="465"/>
    <x v="1"/>
    <x v="1"/>
    <n v="1431925200"/>
    <n v="1432098000"/>
    <x v="443"/>
    <x v="446"/>
    <x v="0"/>
    <x v="0"/>
    <s v="film &amp; video/drama"/>
    <x v="4"/>
    <x v="6"/>
  </r>
  <r>
    <n v="470"/>
    <x v="465"/>
    <s v="Extended dedicated archive"/>
    <n v="3600"/>
    <x v="463"/>
    <n v="286"/>
    <x v="1"/>
    <n v="381"/>
    <x v="466"/>
    <x v="1"/>
    <x v="1"/>
    <n v="1481522400"/>
    <n v="1482127200"/>
    <x v="315"/>
    <x v="447"/>
    <x v="0"/>
    <x v="0"/>
    <s v="technology/wearables"/>
    <x v="2"/>
    <x v="8"/>
  </r>
  <r>
    <n v="471"/>
    <x v="197"/>
    <s v="Configurable static help-desk"/>
    <n v="3100"/>
    <x v="464"/>
    <n v="319"/>
    <x v="1"/>
    <n v="194"/>
    <x v="467"/>
    <x v="4"/>
    <x v="4"/>
    <n v="1335934800"/>
    <n v="1335934800"/>
    <x v="444"/>
    <x v="448"/>
    <x v="0"/>
    <x v="1"/>
    <s v="food/food trucks"/>
    <x v="0"/>
    <x v="0"/>
  </r>
  <r>
    <n v="472"/>
    <x v="466"/>
    <s v="Self-enabling clear-thinking framework"/>
    <n v="153800"/>
    <x v="465"/>
    <n v="39"/>
    <x v="0"/>
    <n v="575"/>
    <x v="468"/>
    <x v="1"/>
    <x v="1"/>
    <n v="1552280400"/>
    <n v="1556946000"/>
    <x v="445"/>
    <x v="178"/>
    <x v="0"/>
    <x v="0"/>
    <s v="music/rock"/>
    <x v="1"/>
    <x v="1"/>
  </r>
  <r>
    <n v="473"/>
    <x v="467"/>
    <s v="Assimilated fault-tolerant capacity"/>
    <n v="5000"/>
    <x v="466"/>
    <n v="178"/>
    <x v="1"/>
    <n v="106"/>
    <x v="469"/>
    <x v="1"/>
    <x v="1"/>
    <n v="1529989200"/>
    <n v="1530075600"/>
    <x v="446"/>
    <x v="449"/>
    <x v="0"/>
    <x v="0"/>
    <s v="music/electric music"/>
    <x v="1"/>
    <x v="5"/>
  </r>
  <r>
    <n v="474"/>
    <x v="468"/>
    <s v="Enhanced neutral ability"/>
    <n v="4000"/>
    <x v="75"/>
    <n v="365"/>
    <x v="1"/>
    <n v="142"/>
    <x v="470"/>
    <x v="1"/>
    <x v="1"/>
    <n v="1418709600"/>
    <n v="1418796000"/>
    <x v="447"/>
    <x v="450"/>
    <x v="0"/>
    <x v="0"/>
    <s v="film &amp; video/television"/>
    <x v="4"/>
    <x v="19"/>
  </r>
  <r>
    <n v="475"/>
    <x v="469"/>
    <s v="Function-based attitude-oriented groupware"/>
    <n v="7400"/>
    <x v="467"/>
    <n v="114"/>
    <x v="1"/>
    <n v="211"/>
    <x v="471"/>
    <x v="1"/>
    <x v="1"/>
    <n v="1372136400"/>
    <n v="1372482000"/>
    <x v="448"/>
    <x v="451"/>
    <x v="0"/>
    <x v="1"/>
    <s v="publishing/translations"/>
    <x v="5"/>
    <x v="18"/>
  </r>
  <r>
    <n v="476"/>
    <x v="470"/>
    <s v="Optional solution-oriented instruction set"/>
    <n v="191500"/>
    <x v="468"/>
    <n v="30"/>
    <x v="0"/>
    <n v="1120"/>
    <x v="472"/>
    <x v="1"/>
    <x v="1"/>
    <n v="1533877200"/>
    <n v="1534395600"/>
    <x v="342"/>
    <x v="452"/>
    <x v="0"/>
    <x v="0"/>
    <s v="publishing/fiction"/>
    <x v="5"/>
    <x v="13"/>
  </r>
  <r>
    <n v="477"/>
    <x v="471"/>
    <s v="Organic object-oriented core"/>
    <n v="8500"/>
    <x v="469"/>
    <n v="54"/>
    <x v="0"/>
    <n v="113"/>
    <x v="473"/>
    <x v="1"/>
    <x v="1"/>
    <n v="1309064400"/>
    <n v="1311397200"/>
    <x v="449"/>
    <x v="453"/>
    <x v="0"/>
    <x v="0"/>
    <s v="film &amp; video/science fiction"/>
    <x v="4"/>
    <x v="22"/>
  </r>
  <r>
    <n v="478"/>
    <x v="472"/>
    <s v="Balanced impactful circuit"/>
    <n v="68800"/>
    <x v="470"/>
    <n v="236"/>
    <x v="1"/>
    <n v="2756"/>
    <x v="474"/>
    <x v="1"/>
    <x v="1"/>
    <n v="1425877200"/>
    <n v="1426914000"/>
    <x v="450"/>
    <x v="454"/>
    <x v="0"/>
    <x v="0"/>
    <s v="technology/wearables"/>
    <x v="2"/>
    <x v="8"/>
  </r>
  <r>
    <n v="479"/>
    <x v="473"/>
    <s v="Future-proofed heuristic encryption"/>
    <n v="2400"/>
    <x v="471"/>
    <n v="513"/>
    <x v="1"/>
    <n v="173"/>
    <x v="475"/>
    <x v="4"/>
    <x v="4"/>
    <n v="1501304400"/>
    <n v="1501477200"/>
    <x v="451"/>
    <x v="455"/>
    <x v="0"/>
    <x v="0"/>
    <s v="food/food trucks"/>
    <x v="0"/>
    <x v="0"/>
  </r>
  <r>
    <n v="480"/>
    <x v="474"/>
    <s v="Balanced bifurcated leverage"/>
    <n v="8600"/>
    <x v="472"/>
    <n v="101"/>
    <x v="1"/>
    <n v="87"/>
    <x v="476"/>
    <x v="1"/>
    <x v="1"/>
    <n v="1268287200"/>
    <n v="1269061200"/>
    <x v="452"/>
    <x v="456"/>
    <x v="0"/>
    <x v="1"/>
    <s v="photography/photography books"/>
    <x v="7"/>
    <x v="14"/>
  </r>
  <r>
    <n v="481"/>
    <x v="475"/>
    <s v="Sharable discrete budgetary management"/>
    <n v="196600"/>
    <x v="473"/>
    <n v="81"/>
    <x v="0"/>
    <n v="1538"/>
    <x v="477"/>
    <x v="1"/>
    <x v="1"/>
    <n v="1412139600"/>
    <n v="1415772000"/>
    <x v="453"/>
    <x v="457"/>
    <x v="0"/>
    <x v="1"/>
    <s v="theater/plays"/>
    <x v="3"/>
    <x v="3"/>
  </r>
  <r>
    <n v="482"/>
    <x v="476"/>
    <s v="Focused solution-oriented instruction set"/>
    <n v="4200"/>
    <x v="474"/>
    <n v="16"/>
    <x v="0"/>
    <n v="9"/>
    <x v="478"/>
    <x v="1"/>
    <x v="1"/>
    <n v="1330063200"/>
    <n v="1331013600"/>
    <x v="454"/>
    <x v="458"/>
    <x v="0"/>
    <x v="1"/>
    <s v="publishing/fiction"/>
    <x v="5"/>
    <x v="13"/>
  </r>
  <r>
    <n v="483"/>
    <x v="477"/>
    <s v="Down-sized actuating infrastructure"/>
    <n v="91400"/>
    <x v="475"/>
    <n v="53"/>
    <x v="0"/>
    <n v="554"/>
    <x v="479"/>
    <x v="1"/>
    <x v="1"/>
    <n v="1576130400"/>
    <n v="1576735200"/>
    <x v="455"/>
    <x v="459"/>
    <x v="0"/>
    <x v="0"/>
    <s v="theater/plays"/>
    <x v="3"/>
    <x v="3"/>
  </r>
  <r>
    <n v="484"/>
    <x v="478"/>
    <s v="Synergistic cohesive adapter"/>
    <n v="29600"/>
    <x v="476"/>
    <n v="260"/>
    <x v="1"/>
    <n v="1572"/>
    <x v="480"/>
    <x v="4"/>
    <x v="4"/>
    <n v="1407128400"/>
    <n v="1411362000"/>
    <x v="456"/>
    <x v="460"/>
    <x v="0"/>
    <x v="1"/>
    <s v="food/food trucks"/>
    <x v="0"/>
    <x v="0"/>
  </r>
  <r>
    <n v="485"/>
    <x v="479"/>
    <s v="Quality-focused mission-critical structure"/>
    <n v="90600"/>
    <x v="477"/>
    <n v="31"/>
    <x v="0"/>
    <n v="648"/>
    <x v="481"/>
    <x v="4"/>
    <x v="4"/>
    <n v="1560142800"/>
    <n v="1563685200"/>
    <x v="457"/>
    <x v="461"/>
    <x v="0"/>
    <x v="0"/>
    <s v="theater/plays"/>
    <x v="3"/>
    <x v="3"/>
  </r>
  <r>
    <n v="486"/>
    <x v="480"/>
    <s v="Compatible exuding Graphical User Interface"/>
    <n v="5200"/>
    <x v="478"/>
    <n v="14"/>
    <x v="0"/>
    <n v="21"/>
    <x v="482"/>
    <x v="4"/>
    <x v="4"/>
    <n v="1520575200"/>
    <n v="1521867600"/>
    <x v="458"/>
    <x v="462"/>
    <x v="0"/>
    <x v="1"/>
    <s v="publishing/translations"/>
    <x v="5"/>
    <x v="18"/>
  </r>
  <r>
    <n v="487"/>
    <x v="481"/>
    <s v="Monitored 24/7 time-frame"/>
    <n v="110300"/>
    <x v="479"/>
    <n v="179"/>
    <x v="1"/>
    <n v="2346"/>
    <x v="483"/>
    <x v="1"/>
    <x v="1"/>
    <n v="1492664400"/>
    <n v="1495515600"/>
    <x v="459"/>
    <x v="463"/>
    <x v="0"/>
    <x v="0"/>
    <s v="theater/plays"/>
    <x v="3"/>
    <x v="3"/>
  </r>
  <r>
    <n v="488"/>
    <x v="482"/>
    <s v="Virtual secondary open architecture"/>
    <n v="5300"/>
    <x v="480"/>
    <n v="220"/>
    <x v="1"/>
    <n v="115"/>
    <x v="484"/>
    <x v="1"/>
    <x v="1"/>
    <n v="1454479200"/>
    <n v="1455948000"/>
    <x v="460"/>
    <x v="464"/>
    <x v="0"/>
    <x v="0"/>
    <s v="theater/plays"/>
    <x v="3"/>
    <x v="3"/>
  </r>
  <r>
    <n v="489"/>
    <x v="483"/>
    <s v="Down-sized mobile time-frame"/>
    <n v="9200"/>
    <x v="481"/>
    <n v="102"/>
    <x v="1"/>
    <n v="85"/>
    <x v="485"/>
    <x v="6"/>
    <x v="6"/>
    <n v="1281934800"/>
    <n v="1282366800"/>
    <x v="461"/>
    <x v="465"/>
    <x v="0"/>
    <x v="0"/>
    <s v="technology/wearables"/>
    <x v="2"/>
    <x v="8"/>
  </r>
  <r>
    <n v="490"/>
    <x v="484"/>
    <s v="Innovative disintermediate encryption"/>
    <n v="2400"/>
    <x v="482"/>
    <n v="192"/>
    <x v="1"/>
    <n v="144"/>
    <x v="486"/>
    <x v="1"/>
    <x v="1"/>
    <n v="1573970400"/>
    <n v="1574575200"/>
    <x v="462"/>
    <x v="466"/>
    <x v="0"/>
    <x v="0"/>
    <s v="journalism/audio"/>
    <x v="8"/>
    <x v="23"/>
  </r>
  <r>
    <n v="491"/>
    <x v="485"/>
    <s v="Universal contextually-based knowledgebase"/>
    <n v="56800"/>
    <x v="483"/>
    <n v="305"/>
    <x v="1"/>
    <n v="2443"/>
    <x v="487"/>
    <x v="1"/>
    <x v="1"/>
    <n v="1372654800"/>
    <n v="1374901200"/>
    <x v="463"/>
    <x v="467"/>
    <x v="0"/>
    <x v="1"/>
    <s v="food/food trucks"/>
    <x v="0"/>
    <x v="0"/>
  </r>
  <r>
    <n v="492"/>
    <x v="486"/>
    <s v="Persevering interactive matrix"/>
    <n v="191000"/>
    <x v="484"/>
    <n v="24"/>
    <x v="3"/>
    <n v="595"/>
    <x v="488"/>
    <x v="1"/>
    <x v="1"/>
    <n v="1275886800"/>
    <n v="1278910800"/>
    <x v="464"/>
    <x v="468"/>
    <x v="1"/>
    <x v="1"/>
    <s v="film &amp; video/shorts"/>
    <x v="4"/>
    <x v="12"/>
  </r>
  <r>
    <n v="493"/>
    <x v="487"/>
    <s v="Seamless background framework"/>
    <n v="900"/>
    <x v="485"/>
    <n v="724"/>
    <x v="1"/>
    <n v="64"/>
    <x v="489"/>
    <x v="1"/>
    <x v="1"/>
    <n v="1561784400"/>
    <n v="1562907600"/>
    <x v="465"/>
    <x v="469"/>
    <x v="0"/>
    <x v="0"/>
    <s v="photography/photography books"/>
    <x v="7"/>
    <x v="14"/>
  </r>
  <r>
    <n v="494"/>
    <x v="488"/>
    <s v="Balanced upward-trending productivity"/>
    <n v="2500"/>
    <x v="486"/>
    <n v="547"/>
    <x v="1"/>
    <n v="268"/>
    <x v="490"/>
    <x v="1"/>
    <x v="1"/>
    <n v="1332392400"/>
    <n v="1332478800"/>
    <x v="466"/>
    <x v="470"/>
    <x v="0"/>
    <x v="0"/>
    <s v="technology/wearables"/>
    <x v="2"/>
    <x v="8"/>
  </r>
  <r>
    <n v="495"/>
    <x v="489"/>
    <s v="Centralized clear-thinking solution"/>
    <n v="3200"/>
    <x v="487"/>
    <n v="415"/>
    <x v="1"/>
    <n v="195"/>
    <x v="491"/>
    <x v="3"/>
    <x v="3"/>
    <n v="1402376400"/>
    <n v="1402722000"/>
    <x v="467"/>
    <x v="471"/>
    <x v="0"/>
    <x v="0"/>
    <s v="theater/plays"/>
    <x v="3"/>
    <x v="3"/>
  </r>
  <r>
    <n v="496"/>
    <x v="490"/>
    <s v="Optimized bi-directional extranet"/>
    <n v="183800"/>
    <x v="488"/>
    <n v="1"/>
    <x v="0"/>
    <n v="54"/>
    <x v="492"/>
    <x v="1"/>
    <x v="1"/>
    <n v="1495342800"/>
    <n v="1496811600"/>
    <x v="468"/>
    <x v="472"/>
    <x v="0"/>
    <x v="0"/>
    <s v="film &amp; video/animation"/>
    <x v="4"/>
    <x v="10"/>
  </r>
  <r>
    <n v="497"/>
    <x v="491"/>
    <s v="Intuitive actuating benchmark"/>
    <n v="9800"/>
    <x v="489"/>
    <n v="34"/>
    <x v="0"/>
    <n v="120"/>
    <x v="493"/>
    <x v="1"/>
    <x v="1"/>
    <n v="1482213600"/>
    <n v="1482213600"/>
    <x v="469"/>
    <x v="473"/>
    <x v="0"/>
    <x v="1"/>
    <s v="technology/wearables"/>
    <x v="2"/>
    <x v="8"/>
  </r>
  <r>
    <n v="498"/>
    <x v="492"/>
    <s v="Devolved background project"/>
    <n v="193400"/>
    <x v="490"/>
    <n v="24"/>
    <x v="0"/>
    <n v="579"/>
    <x v="494"/>
    <x v="3"/>
    <x v="3"/>
    <n v="1420092000"/>
    <n v="1420264800"/>
    <x v="470"/>
    <x v="474"/>
    <x v="0"/>
    <x v="0"/>
    <s v="technology/web"/>
    <x v="2"/>
    <x v="2"/>
  </r>
  <r>
    <n v="499"/>
    <x v="493"/>
    <s v="Reverse-engineered executive emulation"/>
    <n v="163800"/>
    <x v="491"/>
    <n v="48"/>
    <x v="0"/>
    <n v="2072"/>
    <x v="495"/>
    <x v="1"/>
    <x v="1"/>
    <n v="1458018000"/>
    <n v="1458450000"/>
    <x v="471"/>
    <x v="475"/>
    <x v="0"/>
    <x v="1"/>
    <s v="film &amp; video/documentary"/>
    <x v="4"/>
    <x v="4"/>
  </r>
  <r>
    <n v="500"/>
    <x v="494"/>
    <s v="Team-oriented clear-thinking matrix"/>
    <n v="100"/>
    <x v="0"/>
    <n v="0"/>
    <x v="0"/>
    <n v="0"/>
    <x v="496"/>
    <x v="1"/>
    <x v="1"/>
    <n v="1367384400"/>
    <n v="1369803600"/>
    <x v="472"/>
    <x v="380"/>
    <x v="0"/>
    <x v="1"/>
    <s v="theater/plays"/>
    <x v="3"/>
    <x v="3"/>
  </r>
  <r>
    <n v="501"/>
    <x v="495"/>
    <s v="Focused coherent methodology"/>
    <n v="153600"/>
    <x v="492"/>
    <n v="70"/>
    <x v="0"/>
    <n v="1796"/>
    <x v="497"/>
    <x v="1"/>
    <x v="1"/>
    <n v="1363064400"/>
    <n v="1363237200"/>
    <x v="473"/>
    <x v="353"/>
    <x v="0"/>
    <x v="0"/>
    <s v="film &amp; video/documentary"/>
    <x v="4"/>
    <x v="4"/>
  </r>
  <r>
    <n v="502"/>
    <x v="212"/>
    <s v="Reduced context-sensitive complexity"/>
    <n v="1300"/>
    <x v="493"/>
    <n v="530"/>
    <x v="1"/>
    <n v="186"/>
    <x v="498"/>
    <x v="2"/>
    <x v="2"/>
    <n v="1343365200"/>
    <n v="1345870800"/>
    <x v="474"/>
    <x v="476"/>
    <x v="0"/>
    <x v="1"/>
    <s v="games/video games"/>
    <x v="6"/>
    <x v="11"/>
  </r>
  <r>
    <n v="503"/>
    <x v="496"/>
    <s v="Decentralized 4thgeneration time-frame"/>
    <n v="25500"/>
    <x v="494"/>
    <n v="180"/>
    <x v="1"/>
    <n v="460"/>
    <x v="499"/>
    <x v="1"/>
    <x v="1"/>
    <n v="1435726800"/>
    <n v="1437454800"/>
    <x v="72"/>
    <x v="477"/>
    <x v="0"/>
    <x v="0"/>
    <s v="film &amp; video/drama"/>
    <x v="4"/>
    <x v="6"/>
  </r>
  <r>
    <n v="504"/>
    <x v="497"/>
    <s v="De-engineered cohesive moderator"/>
    <n v="7500"/>
    <x v="495"/>
    <n v="92"/>
    <x v="0"/>
    <n v="62"/>
    <x v="500"/>
    <x v="6"/>
    <x v="6"/>
    <n v="1431925200"/>
    <n v="1432011600"/>
    <x v="443"/>
    <x v="478"/>
    <x v="0"/>
    <x v="0"/>
    <s v="music/rock"/>
    <x v="1"/>
    <x v="1"/>
  </r>
  <r>
    <n v="505"/>
    <x v="498"/>
    <s v="Ameliorated explicit parallelism"/>
    <n v="89900"/>
    <x v="496"/>
    <n v="14"/>
    <x v="0"/>
    <n v="347"/>
    <x v="501"/>
    <x v="1"/>
    <x v="1"/>
    <n v="1362722400"/>
    <n v="1366347600"/>
    <x v="475"/>
    <x v="479"/>
    <x v="0"/>
    <x v="1"/>
    <s v="publishing/radio &amp; podcasts"/>
    <x v="5"/>
    <x v="15"/>
  </r>
  <r>
    <n v="506"/>
    <x v="499"/>
    <s v="Customizable background monitoring"/>
    <n v="18000"/>
    <x v="497"/>
    <n v="927"/>
    <x v="1"/>
    <n v="2528"/>
    <x v="502"/>
    <x v="1"/>
    <x v="1"/>
    <n v="1511416800"/>
    <n v="1512885600"/>
    <x v="81"/>
    <x v="480"/>
    <x v="0"/>
    <x v="1"/>
    <s v="theater/plays"/>
    <x v="3"/>
    <x v="3"/>
  </r>
  <r>
    <n v="507"/>
    <x v="500"/>
    <s v="Compatible well-modulated budgetary management"/>
    <n v="2100"/>
    <x v="498"/>
    <n v="40"/>
    <x v="0"/>
    <n v="19"/>
    <x v="503"/>
    <x v="1"/>
    <x v="1"/>
    <n v="1365483600"/>
    <n v="1369717200"/>
    <x v="476"/>
    <x v="481"/>
    <x v="0"/>
    <x v="1"/>
    <s v="technology/web"/>
    <x v="2"/>
    <x v="2"/>
  </r>
  <r>
    <n v="508"/>
    <x v="501"/>
    <s v="Up-sized radical pricing structure"/>
    <n v="172700"/>
    <x v="499"/>
    <n v="112"/>
    <x v="1"/>
    <n v="3657"/>
    <x v="504"/>
    <x v="1"/>
    <x v="1"/>
    <n v="1532840400"/>
    <n v="1534654800"/>
    <x v="192"/>
    <x v="482"/>
    <x v="0"/>
    <x v="0"/>
    <s v="theater/plays"/>
    <x v="3"/>
    <x v="3"/>
  </r>
  <r>
    <n v="509"/>
    <x v="173"/>
    <s v="Robust zero-defect project"/>
    <n v="168500"/>
    <x v="500"/>
    <n v="71"/>
    <x v="0"/>
    <n v="1258"/>
    <x v="505"/>
    <x v="1"/>
    <x v="1"/>
    <n v="1336194000"/>
    <n v="1337058000"/>
    <x v="477"/>
    <x v="483"/>
    <x v="0"/>
    <x v="0"/>
    <s v="theater/plays"/>
    <x v="3"/>
    <x v="3"/>
  </r>
  <r>
    <n v="510"/>
    <x v="502"/>
    <s v="Re-engineered mobile task-force"/>
    <n v="7800"/>
    <x v="501"/>
    <n v="119"/>
    <x v="1"/>
    <n v="131"/>
    <x v="506"/>
    <x v="2"/>
    <x v="2"/>
    <n v="1527742800"/>
    <n v="1529816400"/>
    <x v="478"/>
    <x v="484"/>
    <x v="0"/>
    <x v="0"/>
    <s v="film &amp; video/drama"/>
    <x v="4"/>
    <x v="6"/>
  </r>
  <r>
    <n v="511"/>
    <x v="503"/>
    <s v="User-centric intangible neural-net"/>
    <n v="147800"/>
    <x v="502"/>
    <n v="24"/>
    <x v="0"/>
    <n v="362"/>
    <x v="507"/>
    <x v="1"/>
    <x v="1"/>
    <n v="1564030800"/>
    <n v="1564894800"/>
    <x v="479"/>
    <x v="265"/>
    <x v="0"/>
    <x v="0"/>
    <s v="theater/plays"/>
    <x v="3"/>
    <x v="3"/>
  </r>
  <r>
    <n v="512"/>
    <x v="504"/>
    <s v="Organized explicit core"/>
    <n v="9100"/>
    <x v="503"/>
    <n v="139"/>
    <x v="1"/>
    <n v="239"/>
    <x v="508"/>
    <x v="1"/>
    <x v="1"/>
    <n v="1404536400"/>
    <n v="1404622800"/>
    <x v="480"/>
    <x v="485"/>
    <x v="0"/>
    <x v="1"/>
    <s v="games/video games"/>
    <x v="6"/>
    <x v="11"/>
  </r>
  <r>
    <n v="513"/>
    <x v="505"/>
    <s v="Synchronized 6thgeneration adapter"/>
    <n v="8300"/>
    <x v="504"/>
    <n v="39"/>
    <x v="3"/>
    <n v="35"/>
    <x v="509"/>
    <x v="1"/>
    <x v="1"/>
    <n v="1284008400"/>
    <n v="1284181200"/>
    <x v="180"/>
    <x v="486"/>
    <x v="0"/>
    <x v="0"/>
    <s v="film &amp; video/television"/>
    <x v="4"/>
    <x v="19"/>
  </r>
  <r>
    <n v="514"/>
    <x v="506"/>
    <s v="Centralized motivating capacity"/>
    <n v="138700"/>
    <x v="505"/>
    <n v="22"/>
    <x v="3"/>
    <n v="528"/>
    <x v="510"/>
    <x v="5"/>
    <x v="5"/>
    <n v="1386309600"/>
    <n v="1386741600"/>
    <x v="481"/>
    <x v="412"/>
    <x v="0"/>
    <x v="1"/>
    <s v="music/rock"/>
    <x v="1"/>
    <x v="1"/>
  </r>
  <r>
    <n v="515"/>
    <x v="507"/>
    <s v="Phased 24hour flexibility"/>
    <n v="8600"/>
    <x v="506"/>
    <n v="56"/>
    <x v="0"/>
    <n v="133"/>
    <x v="511"/>
    <x v="0"/>
    <x v="0"/>
    <n v="1324620000"/>
    <n v="1324792800"/>
    <x v="482"/>
    <x v="487"/>
    <x v="0"/>
    <x v="1"/>
    <s v="theater/plays"/>
    <x v="3"/>
    <x v="3"/>
  </r>
  <r>
    <n v="516"/>
    <x v="508"/>
    <s v="Exclusive 5thgeneration structure"/>
    <n v="125400"/>
    <x v="507"/>
    <n v="43"/>
    <x v="0"/>
    <n v="846"/>
    <x v="512"/>
    <x v="1"/>
    <x v="1"/>
    <n v="1281070800"/>
    <n v="1284354000"/>
    <x v="194"/>
    <x v="488"/>
    <x v="0"/>
    <x v="0"/>
    <s v="publishing/nonfiction"/>
    <x v="5"/>
    <x v="9"/>
  </r>
  <r>
    <n v="517"/>
    <x v="509"/>
    <s v="Multi-tiered maximized orchestration"/>
    <n v="5900"/>
    <x v="508"/>
    <n v="112"/>
    <x v="1"/>
    <n v="78"/>
    <x v="513"/>
    <x v="1"/>
    <x v="1"/>
    <n v="1493960400"/>
    <n v="1494392400"/>
    <x v="483"/>
    <x v="489"/>
    <x v="0"/>
    <x v="0"/>
    <s v="food/food trucks"/>
    <x v="0"/>
    <x v="0"/>
  </r>
  <r>
    <n v="518"/>
    <x v="510"/>
    <s v="Open-architected uniform instruction set"/>
    <n v="8800"/>
    <x v="509"/>
    <n v="7"/>
    <x v="0"/>
    <n v="10"/>
    <x v="514"/>
    <x v="1"/>
    <x v="1"/>
    <n v="1519365600"/>
    <n v="1519538400"/>
    <x v="484"/>
    <x v="442"/>
    <x v="0"/>
    <x v="1"/>
    <s v="film &amp; video/animation"/>
    <x v="4"/>
    <x v="10"/>
  </r>
  <r>
    <n v="519"/>
    <x v="511"/>
    <s v="Exclusive asymmetric analyzer"/>
    <n v="177700"/>
    <x v="510"/>
    <n v="102"/>
    <x v="1"/>
    <n v="1773"/>
    <x v="515"/>
    <x v="1"/>
    <x v="1"/>
    <n v="1420696800"/>
    <n v="1421906400"/>
    <x v="355"/>
    <x v="437"/>
    <x v="0"/>
    <x v="1"/>
    <s v="music/rock"/>
    <x v="1"/>
    <x v="1"/>
  </r>
  <r>
    <n v="520"/>
    <x v="512"/>
    <s v="Organic radical collaboration"/>
    <n v="800"/>
    <x v="511"/>
    <n v="426"/>
    <x v="1"/>
    <n v="32"/>
    <x v="516"/>
    <x v="1"/>
    <x v="1"/>
    <n v="1555650000"/>
    <n v="1555909200"/>
    <x v="485"/>
    <x v="490"/>
    <x v="0"/>
    <x v="0"/>
    <s v="theater/plays"/>
    <x v="3"/>
    <x v="3"/>
  </r>
  <r>
    <n v="521"/>
    <x v="513"/>
    <s v="Function-based multi-state software"/>
    <n v="7600"/>
    <x v="512"/>
    <n v="146"/>
    <x v="1"/>
    <n v="369"/>
    <x v="517"/>
    <x v="1"/>
    <x v="1"/>
    <n v="1471928400"/>
    <n v="1472446800"/>
    <x v="486"/>
    <x v="491"/>
    <x v="0"/>
    <x v="1"/>
    <s v="film &amp; video/drama"/>
    <x v="4"/>
    <x v="6"/>
  </r>
  <r>
    <n v="522"/>
    <x v="514"/>
    <s v="Innovative static budgetary management"/>
    <n v="50500"/>
    <x v="513"/>
    <n v="32"/>
    <x v="0"/>
    <n v="191"/>
    <x v="518"/>
    <x v="1"/>
    <x v="1"/>
    <n v="1341291600"/>
    <n v="1342328400"/>
    <x v="487"/>
    <x v="163"/>
    <x v="0"/>
    <x v="0"/>
    <s v="film &amp; video/shorts"/>
    <x v="4"/>
    <x v="12"/>
  </r>
  <r>
    <n v="523"/>
    <x v="515"/>
    <s v="Triple-buffered holistic ability"/>
    <n v="900"/>
    <x v="514"/>
    <n v="700"/>
    <x v="1"/>
    <n v="89"/>
    <x v="519"/>
    <x v="1"/>
    <x v="1"/>
    <n v="1267682400"/>
    <n v="1268114400"/>
    <x v="488"/>
    <x v="492"/>
    <x v="0"/>
    <x v="0"/>
    <s v="film &amp; video/shorts"/>
    <x v="4"/>
    <x v="12"/>
  </r>
  <r>
    <n v="524"/>
    <x v="516"/>
    <s v="Diverse scalable superstructure"/>
    <n v="96700"/>
    <x v="515"/>
    <n v="84"/>
    <x v="0"/>
    <n v="1979"/>
    <x v="520"/>
    <x v="1"/>
    <x v="1"/>
    <n v="1272258000"/>
    <n v="1273381200"/>
    <x v="489"/>
    <x v="493"/>
    <x v="0"/>
    <x v="0"/>
    <s v="theater/plays"/>
    <x v="3"/>
    <x v="3"/>
  </r>
  <r>
    <n v="525"/>
    <x v="517"/>
    <s v="Balanced leadingedge data-warehouse"/>
    <n v="2100"/>
    <x v="516"/>
    <n v="84"/>
    <x v="0"/>
    <n v="63"/>
    <x v="521"/>
    <x v="1"/>
    <x v="1"/>
    <n v="1290492000"/>
    <n v="1290837600"/>
    <x v="490"/>
    <x v="494"/>
    <x v="0"/>
    <x v="0"/>
    <s v="technology/wearables"/>
    <x v="2"/>
    <x v="8"/>
  </r>
  <r>
    <n v="526"/>
    <x v="518"/>
    <s v="Digitized bandwidth-monitored open architecture"/>
    <n v="8300"/>
    <x v="517"/>
    <n v="156"/>
    <x v="1"/>
    <n v="147"/>
    <x v="522"/>
    <x v="1"/>
    <x v="1"/>
    <n v="1451109600"/>
    <n v="1454306400"/>
    <x v="312"/>
    <x v="495"/>
    <x v="0"/>
    <x v="1"/>
    <s v="theater/plays"/>
    <x v="3"/>
    <x v="3"/>
  </r>
  <r>
    <n v="527"/>
    <x v="519"/>
    <s v="Enterprise-wide intermediate portal"/>
    <n v="189200"/>
    <x v="518"/>
    <n v="100"/>
    <x v="0"/>
    <n v="6080"/>
    <x v="523"/>
    <x v="0"/>
    <x v="0"/>
    <n v="1454652000"/>
    <n v="1457762400"/>
    <x v="491"/>
    <x v="496"/>
    <x v="0"/>
    <x v="0"/>
    <s v="film &amp; video/animation"/>
    <x v="4"/>
    <x v="10"/>
  </r>
  <r>
    <n v="528"/>
    <x v="520"/>
    <s v="Focused leadingedge matrix"/>
    <n v="9000"/>
    <x v="519"/>
    <n v="80"/>
    <x v="0"/>
    <n v="80"/>
    <x v="524"/>
    <x v="4"/>
    <x v="4"/>
    <n v="1385186400"/>
    <n v="1389074400"/>
    <x v="492"/>
    <x v="497"/>
    <x v="0"/>
    <x v="0"/>
    <s v="music/indie rock"/>
    <x v="1"/>
    <x v="7"/>
  </r>
  <r>
    <n v="529"/>
    <x v="521"/>
    <s v="Seamless logistical encryption"/>
    <n v="5100"/>
    <x v="520"/>
    <n v="11"/>
    <x v="0"/>
    <n v="9"/>
    <x v="525"/>
    <x v="1"/>
    <x v="1"/>
    <n v="1399698000"/>
    <n v="1402117200"/>
    <x v="493"/>
    <x v="180"/>
    <x v="0"/>
    <x v="0"/>
    <s v="games/video games"/>
    <x v="6"/>
    <x v="11"/>
  </r>
  <r>
    <n v="530"/>
    <x v="522"/>
    <s v="Stand-alone human-resource workforce"/>
    <n v="105000"/>
    <x v="521"/>
    <n v="92"/>
    <x v="0"/>
    <n v="1784"/>
    <x v="526"/>
    <x v="1"/>
    <x v="1"/>
    <n v="1283230800"/>
    <n v="1284440400"/>
    <x v="494"/>
    <x v="498"/>
    <x v="0"/>
    <x v="1"/>
    <s v="publishing/fiction"/>
    <x v="5"/>
    <x v="13"/>
  </r>
  <r>
    <n v="531"/>
    <x v="523"/>
    <s v="Automated zero tolerance implementation"/>
    <n v="186700"/>
    <x v="522"/>
    <n v="96"/>
    <x v="2"/>
    <n v="3640"/>
    <x v="527"/>
    <x v="5"/>
    <x v="5"/>
    <n v="1384149600"/>
    <n v="1388988000"/>
    <x v="495"/>
    <x v="499"/>
    <x v="0"/>
    <x v="0"/>
    <s v="games/video games"/>
    <x v="6"/>
    <x v="11"/>
  </r>
  <r>
    <n v="532"/>
    <x v="524"/>
    <s v="Pre-emptive grid-enabled contingency"/>
    <n v="1600"/>
    <x v="523"/>
    <n v="503"/>
    <x v="1"/>
    <n v="126"/>
    <x v="528"/>
    <x v="0"/>
    <x v="0"/>
    <n v="1516860000"/>
    <n v="1516946400"/>
    <x v="496"/>
    <x v="500"/>
    <x v="0"/>
    <x v="0"/>
    <s v="theater/plays"/>
    <x v="3"/>
    <x v="3"/>
  </r>
  <r>
    <n v="533"/>
    <x v="525"/>
    <s v="Multi-lateral didactic encoding"/>
    <n v="115600"/>
    <x v="524"/>
    <n v="159"/>
    <x v="1"/>
    <n v="2218"/>
    <x v="529"/>
    <x v="4"/>
    <x v="4"/>
    <n v="1374642000"/>
    <n v="1377752400"/>
    <x v="497"/>
    <x v="50"/>
    <x v="0"/>
    <x v="0"/>
    <s v="music/indie rock"/>
    <x v="1"/>
    <x v="7"/>
  </r>
  <r>
    <n v="534"/>
    <x v="526"/>
    <s v="Self-enabling didactic orchestration"/>
    <n v="89100"/>
    <x v="525"/>
    <n v="15"/>
    <x v="0"/>
    <n v="243"/>
    <x v="530"/>
    <x v="1"/>
    <x v="1"/>
    <n v="1534482000"/>
    <n v="1534568400"/>
    <x v="498"/>
    <x v="501"/>
    <x v="0"/>
    <x v="1"/>
    <s v="film &amp; video/drama"/>
    <x v="4"/>
    <x v="6"/>
  </r>
  <r>
    <n v="535"/>
    <x v="527"/>
    <s v="Profit-focused 24/7 data-warehouse"/>
    <n v="2600"/>
    <x v="526"/>
    <n v="482"/>
    <x v="1"/>
    <n v="202"/>
    <x v="531"/>
    <x v="6"/>
    <x v="6"/>
    <n v="1528434000"/>
    <n v="1528606800"/>
    <x v="499"/>
    <x v="502"/>
    <x v="0"/>
    <x v="1"/>
    <s v="theater/plays"/>
    <x v="3"/>
    <x v="3"/>
  </r>
  <r>
    <n v="536"/>
    <x v="528"/>
    <s v="Enhanced methodical middleware"/>
    <n v="9800"/>
    <x v="527"/>
    <n v="150"/>
    <x v="1"/>
    <n v="140"/>
    <x v="532"/>
    <x v="6"/>
    <x v="6"/>
    <n v="1282626000"/>
    <n v="1284872400"/>
    <x v="500"/>
    <x v="52"/>
    <x v="0"/>
    <x v="0"/>
    <s v="publishing/fiction"/>
    <x v="5"/>
    <x v="13"/>
  </r>
  <r>
    <n v="537"/>
    <x v="529"/>
    <s v="Synchronized client-driven projection"/>
    <n v="84400"/>
    <x v="528"/>
    <n v="117"/>
    <x v="1"/>
    <n v="1052"/>
    <x v="533"/>
    <x v="3"/>
    <x v="3"/>
    <n v="1535605200"/>
    <n v="1537592400"/>
    <x v="501"/>
    <x v="503"/>
    <x v="1"/>
    <x v="1"/>
    <s v="film &amp; video/documentary"/>
    <x v="4"/>
    <x v="4"/>
  </r>
  <r>
    <n v="538"/>
    <x v="530"/>
    <s v="Networked didactic time-frame"/>
    <n v="151300"/>
    <x v="529"/>
    <n v="38"/>
    <x v="0"/>
    <n v="1296"/>
    <x v="534"/>
    <x v="1"/>
    <x v="1"/>
    <n v="1379826000"/>
    <n v="1381208400"/>
    <x v="502"/>
    <x v="504"/>
    <x v="0"/>
    <x v="0"/>
    <s v="games/mobile games"/>
    <x v="6"/>
    <x v="20"/>
  </r>
  <r>
    <n v="539"/>
    <x v="531"/>
    <s v="Assimilated exuding toolset"/>
    <n v="9800"/>
    <x v="530"/>
    <n v="73"/>
    <x v="0"/>
    <n v="77"/>
    <x v="535"/>
    <x v="1"/>
    <x v="1"/>
    <n v="1561957200"/>
    <n v="1562475600"/>
    <x v="503"/>
    <x v="505"/>
    <x v="0"/>
    <x v="1"/>
    <s v="food/food trucks"/>
    <x v="0"/>
    <x v="0"/>
  </r>
  <r>
    <n v="540"/>
    <x v="532"/>
    <s v="Front-line client-server secured line"/>
    <n v="5300"/>
    <x v="531"/>
    <n v="266"/>
    <x v="1"/>
    <n v="247"/>
    <x v="536"/>
    <x v="1"/>
    <x v="1"/>
    <n v="1525496400"/>
    <n v="1527397200"/>
    <x v="504"/>
    <x v="506"/>
    <x v="0"/>
    <x v="0"/>
    <s v="photography/photography books"/>
    <x v="7"/>
    <x v="14"/>
  </r>
  <r>
    <n v="541"/>
    <x v="533"/>
    <s v="Polarized systemic Internet solution"/>
    <n v="178000"/>
    <x v="532"/>
    <n v="24"/>
    <x v="0"/>
    <n v="395"/>
    <x v="537"/>
    <x v="6"/>
    <x v="6"/>
    <n v="1433912400"/>
    <n v="1436158800"/>
    <x v="505"/>
    <x v="507"/>
    <x v="0"/>
    <x v="0"/>
    <s v="games/mobile games"/>
    <x v="6"/>
    <x v="20"/>
  </r>
  <r>
    <n v="542"/>
    <x v="534"/>
    <s v="Profit-focused exuding moderator"/>
    <n v="77000"/>
    <x v="533"/>
    <n v="3"/>
    <x v="0"/>
    <n v="49"/>
    <x v="538"/>
    <x v="4"/>
    <x v="4"/>
    <n v="1453442400"/>
    <n v="1456034400"/>
    <x v="506"/>
    <x v="508"/>
    <x v="0"/>
    <x v="0"/>
    <s v="music/indie rock"/>
    <x v="1"/>
    <x v="7"/>
  </r>
  <r>
    <n v="543"/>
    <x v="535"/>
    <s v="Cross-group high-level moderator"/>
    <n v="84900"/>
    <x v="534"/>
    <n v="16"/>
    <x v="0"/>
    <n v="180"/>
    <x v="539"/>
    <x v="1"/>
    <x v="1"/>
    <n v="1378875600"/>
    <n v="1380171600"/>
    <x v="507"/>
    <x v="509"/>
    <x v="0"/>
    <x v="0"/>
    <s v="games/video games"/>
    <x v="6"/>
    <x v="11"/>
  </r>
  <r>
    <n v="544"/>
    <x v="536"/>
    <s v="Public-key 3rdgeneration system engine"/>
    <n v="2800"/>
    <x v="535"/>
    <n v="277"/>
    <x v="1"/>
    <n v="84"/>
    <x v="540"/>
    <x v="1"/>
    <x v="1"/>
    <n v="1452232800"/>
    <n v="1453356000"/>
    <x v="508"/>
    <x v="510"/>
    <x v="0"/>
    <x v="0"/>
    <s v="music/rock"/>
    <x v="1"/>
    <x v="1"/>
  </r>
  <r>
    <n v="545"/>
    <x v="537"/>
    <s v="Organized value-added access"/>
    <n v="184800"/>
    <x v="536"/>
    <n v="89"/>
    <x v="0"/>
    <n v="2690"/>
    <x v="541"/>
    <x v="1"/>
    <x v="1"/>
    <n v="1577253600"/>
    <n v="1578981600"/>
    <x v="509"/>
    <x v="511"/>
    <x v="0"/>
    <x v="0"/>
    <s v="theater/plays"/>
    <x v="3"/>
    <x v="3"/>
  </r>
  <r>
    <n v="546"/>
    <x v="538"/>
    <s v="Cloned global Graphical User Interface"/>
    <n v="4200"/>
    <x v="537"/>
    <n v="164"/>
    <x v="1"/>
    <n v="88"/>
    <x v="542"/>
    <x v="1"/>
    <x v="1"/>
    <n v="1537160400"/>
    <n v="1537419600"/>
    <x v="510"/>
    <x v="512"/>
    <x v="0"/>
    <x v="1"/>
    <s v="theater/plays"/>
    <x v="3"/>
    <x v="3"/>
  </r>
  <r>
    <n v="547"/>
    <x v="539"/>
    <s v="Focused solution-oriented matrix"/>
    <n v="1300"/>
    <x v="538"/>
    <n v="969"/>
    <x v="1"/>
    <n v="156"/>
    <x v="543"/>
    <x v="1"/>
    <x v="1"/>
    <n v="1422165600"/>
    <n v="1423202400"/>
    <x v="511"/>
    <x v="513"/>
    <x v="0"/>
    <x v="0"/>
    <s v="film &amp; video/drama"/>
    <x v="4"/>
    <x v="6"/>
  </r>
  <r>
    <n v="548"/>
    <x v="540"/>
    <s v="Monitored discrete toolset"/>
    <n v="66100"/>
    <x v="539"/>
    <n v="271"/>
    <x v="1"/>
    <n v="2985"/>
    <x v="544"/>
    <x v="1"/>
    <x v="1"/>
    <n v="1459486800"/>
    <n v="1460610000"/>
    <x v="512"/>
    <x v="514"/>
    <x v="0"/>
    <x v="0"/>
    <s v="theater/plays"/>
    <x v="3"/>
    <x v="3"/>
  </r>
  <r>
    <n v="549"/>
    <x v="541"/>
    <s v="Business-focused intermediate system engine"/>
    <n v="29500"/>
    <x v="540"/>
    <n v="284"/>
    <x v="1"/>
    <n v="762"/>
    <x v="545"/>
    <x v="1"/>
    <x v="1"/>
    <n v="1369717200"/>
    <n v="1370494800"/>
    <x v="513"/>
    <x v="515"/>
    <x v="0"/>
    <x v="0"/>
    <s v="technology/wearables"/>
    <x v="2"/>
    <x v="8"/>
  </r>
  <r>
    <n v="550"/>
    <x v="542"/>
    <s v="De-engineered disintermediate encoding"/>
    <n v="100"/>
    <x v="443"/>
    <n v="4"/>
    <x v="3"/>
    <n v="1"/>
    <x v="446"/>
    <x v="5"/>
    <x v="5"/>
    <n v="1330495200"/>
    <n v="1332306000"/>
    <x v="514"/>
    <x v="516"/>
    <x v="0"/>
    <x v="0"/>
    <s v="music/indie rock"/>
    <x v="1"/>
    <x v="7"/>
  </r>
  <r>
    <n v="551"/>
    <x v="543"/>
    <s v="Streamlined upward-trending analyzer"/>
    <n v="180100"/>
    <x v="541"/>
    <n v="59"/>
    <x v="0"/>
    <n v="2779"/>
    <x v="546"/>
    <x v="2"/>
    <x v="2"/>
    <n v="1419055200"/>
    <n v="1422511200"/>
    <x v="515"/>
    <x v="517"/>
    <x v="0"/>
    <x v="1"/>
    <s v="technology/web"/>
    <x v="2"/>
    <x v="2"/>
  </r>
  <r>
    <n v="552"/>
    <x v="544"/>
    <s v="Distributed human-resource policy"/>
    <n v="9000"/>
    <x v="542"/>
    <n v="99"/>
    <x v="0"/>
    <n v="92"/>
    <x v="547"/>
    <x v="1"/>
    <x v="1"/>
    <n v="1480140000"/>
    <n v="1480312800"/>
    <x v="516"/>
    <x v="518"/>
    <x v="0"/>
    <x v="0"/>
    <s v="theater/plays"/>
    <x v="3"/>
    <x v="3"/>
  </r>
  <r>
    <n v="553"/>
    <x v="545"/>
    <s v="De-engineered 5thgeneration contingency"/>
    <n v="170600"/>
    <x v="543"/>
    <n v="44"/>
    <x v="0"/>
    <n v="1028"/>
    <x v="548"/>
    <x v="1"/>
    <x v="1"/>
    <n v="1293948000"/>
    <n v="1294034400"/>
    <x v="517"/>
    <x v="519"/>
    <x v="0"/>
    <x v="0"/>
    <s v="music/rock"/>
    <x v="1"/>
    <x v="1"/>
  </r>
  <r>
    <n v="554"/>
    <x v="546"/>
    <s v="Multi-channeled upward-trending application"/>
    <n v="9500"/>
    <x v="544"/>
    <n v="152"/>
    <x v="1"/>
    <n v="554"/>
    <x v="549"/>
    <x v="0"/>
    <x v="0"/>
    <n v="1482127200"/>
    <n v="1482645600"/>
    <x v="518"/>
    <x v="520"/>
    <x v="0"/>
    <x v="0"/>
    <s v="music/indie rock"/>
    <x v="1"/>
    <x v="7"/>
  </r>
  <r>
    <n v="555"/>
    <x v="547"/>
    <s v="Organic maximized database"/>
    <n v="6300"/>
    <x v="545"/>
    <n v="224"/>
    <x v="1"/>
    <n v="135"/>
    <x v="550"/>
    <x v="3"/>
    <x v="3"/>
    <n v="1396414800"/>
    <n v="1399093200"/>
    <x v="519"/>
    <x v="219"/>
    <x v="0"/>
    <x v="0"/>
    <s v="music/rock"/>
    <x v="1"/>
    <x v="1"/>
  </r>
  <r>
    <n v="556"/>
    <x v="195"/>
    <s v="Grass-roots 24/7 attitude"/>
    <n v="5200"/>
    <x v="546"/>
    <n v="240"/>
    <x v="1"/>
    <n v="122"/>
    <x v="551"/>
    <x v="1"/>
    <x v="1"/>
    <n v="1315285200"/>
    <n v="1315890000"/>
    <x v="520"/>
    <x v="521"/>
    <x v="0"/>
    <x v="1"/>
    <s v="publishing/translations"/>
    <x v="5"/>
    <x v="18"/>
  </r>
  <r>
    <n v="557"/>
    <x v="548"/>
    <s v="Team-oriented global strategy"/>
    <n v="6000"/>
    <x v="547"/>
    <n v="199"/>
    <x v="1"/>
    <n v="221"/>
    <x v="552"/>
    <x v="1"/>
    <x v="1"/>
    <n v="1443762000"/>
    <n v="1444021200"/>
    <x v="521"/>
    <x v="522"/>
    <x v="0"/>
    <x v="1"/>
    <s v="film &amp; video/science fiction"/>
    <x v="4"/>
    <x v="22"/>
  </r>
  <r>
    <n v="558"/>
    <x v="549"/>
    <s v="Enhanced client-driven capacity"/>
    <n v="5800"/>
    <x v="548"/>
    <n v="137"/>
    <x v="1"/>
    <n v="126"/>
    <x v="553"/>
    <x v="1"/>
    <x v="1"/>
    <n v="1456293600"/>
    <n v="1460005200"/>
    <x v="522"/>
    <x v="523"/>
    <x v="0"/>
    <x v="0"/>
    <s v="theater/plays"/>
    <x v="3"/>
    <x v="3"/>
  </r>
  <r>
    <n v="559"/>
    <x v="550"/>
    <s v="Exclusive systematic productivity"/>
    <n v="105300"/>
    <x v="549"/>
    <n v="101"/>
    <x v="1"/>
    <n v="1022"/>
    <x v="554"/>
    <x v="1"/>
    <x v="1"/>
    <n v="1470114000"/>
    <n v="1470718800"/>
    <x v="523"/>
    <x v="524"/>
    <x v="0"/>
    <x v="0"/>
    <s v="theater/plays"/>
    <x v="3"/>
    <x v="3"/>
  </r>
  <r>
    <n v="560"/>
    <x v="551"/>
    <s v="Re-engineered radical policy"/>
    <n v="20000"/>
    <x v="550"/>
    <n v="794"/>
    <x v="1"/>
    <n v="3177"/>
    <x v="555"/>
    <x v="1"/>
    <x v="1"/>
    <n v="1321596000"/>
    <n v="1325052000"/>
    <x v="524"/>
    <x v="348"/>
    <x v="0"/>
    <x v="0"/>
    <s v="film &amp; video/animation"/>
    <x v="4"/>
    <x v="10"/>
  </r>
  <r>
    <n v="561"/>
    <x v="552"/>
    <s v="Down-sized logistical adapter"/>
    <n v="3000"/>
    <x v="551"/>
    <n v="370"/>
    <x v="1"/>
    <n v="198"/>
    <x v="556"/>
    <x v="5"/>
    <x v="5"/>
    <n v="1318827600"/>
    <n v="1319000400"/>
    <x v="525"/>
    <x v="280"/>
    <x v="0"/>
    <x v="0"/>
    <s v="theater/plays"/>
    <x v="3"/>
    <x v="3"/>
  </r>
  <r>
    <n v="562"/>
    <x v="553"/>
    <s v="Configurable bandwidth-monitored throughput"/>
    <n v="9900"/>
    <x v="314"/>
    <n v="13"/>
    <x v="0"/>
    <n v="26"/>
    <x v="557"/>
    <x v="5"/>
    <x v="5"/>
    <n v="1552366800"/>
    <n v="1552539600"/>
    <x v="188"/>
    <x v="525"/>
    <x v="0"/>
    <x v="0"/>
    <s v="music/rock"/>
    <x v="1"/>
    <x v="1"/>
  </r>
  <r>
    <n v="563"/>
    <x v="554"/>
    <s v="Optional tangible pricing structure"/>
    <n v="3700"/>
    <x v="552"/>
    <n v="138"/>
    <x v="1"/>
    <n v="85"/>
    <x v="558"/>
    <x v="2"/>
    <x v="2"/>
    <n v="1542088800"/>
    <n v="1543816800"/>
    <x v="526"/>
    <x v="526"/>
    <x v="0"/>
    <x v="0"/>
    <s v="film &amp; video/documentary"/>
    <x v="4"/>
    <x v="4"/>
  </r>
  <r>
    <n v="564"/>
    <x v="555"/>
    <s v="Organic high-level implementation"/>
    <n v="168700"/>
    <x v="553"/>
    <n v="84"/>
    <x v="0"/>
    <n v="1790"/>
    <x v="559"/>
    <x v="1"/>
    <x v="1"/>
    <n v="1426395600"/>
    <n v="1427086800"/>
    <x v="527"/>
    <x v="527"/>
    <x v="0"/>
    <x v="0"/>
    <s v="theater/plays"/>
    <x v="3"/>
    <x v="3"/>
  </r>
  <r>
    <n v="565"/>
    <x v="556"/>
    <s v="Decentralized logistical collaboration"/>
    <n v="94900"/>
    <x v="554"/>
    <n v="205"/>
    <x v="1"/>
    <n v="3596"/>
    <x v="560"/>
    <x v="1"/>
    <x v="1"/>
    <n v="1321336800"/>
    <n v="1323064800"/>
    <x v="528"/>
    <x v="528"/>
    <x v="0"/>
    <x v="0"/>
    <s v="theater/plays"/>
    <x v="3"/>
    <x v="3"/>
  </r>
  <r>
    <n v="566"/>
    <x v="557"/>
    <s v="Advanced content-based installation"/>
    <n v="9300"/>
    <x v="555"/>
    <n v="44"/>
    <x v="0"/>
    <n v="37"/>
    <x v="561"/>
    <x v="1"/>
    <x v="1"/>
    <n v="1456293600"/>
    <n v="1458277200"/>
    <x v="522"/>
    <x v="529"/>
    <x v="0"/>
    <x v="1"/>
    <s v="music/electric music"/>
    <x v="1"/>
    <x v="5"/>
  </r>
  <r>
    <n v="567"/>
    <x v="558"/>
    <s v="Distributed high-level open architecture"/>
    <n v="6800"/>
    <x v="556"/>
    <n v="219"/>
    <x v="1"/>
    <n v="244"/>
    <x v="562"/>
    <x v="1"/>
    <x v="1"/>
    <n v="1404968400"/>
    <n v="1405141200"/>
    <x v="529"/>
    <x v="360"/>
    <x v="0"/>
    <x v="0"/>
    <s v="music/rock"/>
    <x v="1"/>
    <x v="1"/>
  </r>
  <r>
    <n v="568"/>
    <x v="559"/>
    <s v="Synergized zero tolerance help-desk"/>
    <n v="72400"/>
    <x v="557"/>
    <n v="186"/>
    <x v="1"/>
    <n v="5180"/>
    <x v="563"/>
    <x v="1"/>
    <x v="1"/>
    <n v="1279170000"/>
    <n v="1283058000"/>
    <x v="530"/>
    <x v="254"/>
    <x v="0"/>
    <x v="0"/>
    <s v="theater/plays"/>
    <x v="3"/>
    <x v="3"/>
  </r>
  <r>
    <n v="569"/>
    <x v="560"/>
    <s v="Extended multi-tasking definition"/>
    <n v="20100"/>
    <x v="558"/>
    <n v="237"/>
    <x v="1"/>
    <n v="589"/>
    <x v="564"/>
    <x v="6"/>
    <x v="6"/>
    <n v="1294725600"/>
    <n v="1295762400"/>
    <x v="531"/>
    <x v="530"/>
    <x v="0"/>
    <x v="0"/>
    <s v="film &amp; video/animation"/>
    <x v="4"/>
    <x v="10"/>
  </r>
  <r>
    <n v="570"/>
    <x v="561"/>
    <s v="Realigned uniform knowledge user"/>
    <n v="31200"/>
    <x v="559"/>
    <n v="306"/>
    <x v="1"/>
    <n v="2725"/>
    <x v="565"/>
    <x v="1"/>
    <x v="1"/>
    <n v="1419055200"/>
    <n v="1419573600"/>
    <x v="515"/>
    <x v="531"/>
    <x v="0"/>
    <x v="1"/>
    <s v="music/rock"/>
    <x v="1"/>
    <x v="1"/>
  </r>
  <r>
    <n v="571"/>
    <x v="562"/>
    <s v="Monitored grid-enabled model"/>
    <n v="3500"/>
    <x v="560"/>
    <n v="94"/>
    <x v="0"/>
    <n v="35"/>
    <x v="566"/>
    <x v="6"/>
    <x v="6"/>
    <n v="1434690000"/>
    <n v="1438750800"/>
    <x v="532"/>
    <x v="532"/>
    <x v="0"/>
    <x v="0"/>
    <s v="film &amp; video/shorts"/>
    <x v="4"/>
    <x v="12"/>
  </r>
  <r>
    <n v="572"/>
    <x v="563"/>
    <s v="Assimilated actuating policy"/>
    <n v="9000"/>
    <x v="561"/>
    <n v="54"/>
    <x v="3"/>
    <n v="94"/>
    <x v="567"/>
    <x v="1"/>
    <x v="1"/>
    <n v="1443416400"/>
    <n v="1444798800"/>
    <x v="533"/>
    <x v="533"/>
    <x v="0"/>
    <x v="1"/>
    <s v="music/rock"/>
    <x v="1"/>
    <x v="1"/>
  </r>
  <r>
    <n v="573"/>
    <x v="564"/>
    <s v="Total incremental productivity"/>
    <n v="6700"/>
    <x v="562"/>
    <n v="112"/>
    <x v="1"/>
    <n v="300"/>
    <x v="568"/>
    <x v="1"/>
    <x v="1"/>
    <n v="1399006800"/>
    <n v="1399179600"/>
    <x v="409"/>
    <x v="534"/>
    <x v="0"/>
    <x v="0"/>
    <s v="journalism/audio"/>
    <x v="8"/>
    <x v="23"/>
  </r>
  <r>
    <n v="574"/>
    <x v="565"/>
    <s v="Adaptive local task-force"/>
    <n v="2700"/>
    <x v="563"/>
    <n v="369"/>
    <x v="1"/>
    <n v="144"/>
    <x v="569"/>
    <x v="1"/>
    <x v="1"/>
    <n v="1575698400"/>
    <n v="1576562400"/>
    <x v="534"/>
    <x v="535"/>
    <x v="0"/>
    <x v="1"/>
    <s v="food/food trucks"/>
    <x v="0"/>
    <x v="0"/>
  </r>
  <r>
    <n v="575"/>
    <x v="566"/>
    <s v="Universal zero-defect concept"/>
    <n v="83300"/>
    <x v="564"/>
    <n v="63"/>
    <x v="0"/>
    <n v="558"/>
    <x v="570"/>
    <x v="1"/>
    <x v="1"/>
    <n v="1400562000"/>
    <n v="1400821200"/>
    <x v="53"/>
    <x v="536"/>
    <x v="0"/>
    <x v="1"/>
    <s v="theater/plays"/>
    <x v="3"/>
    <x v="3"/>
  </r>
  <r>
    <n v="576"/>
    <x v="567"/>
    <s v="Object-based bottom-line superstructure"/>
    <n v="9700"/>
    <x v="565"/>
    <n v="65"/>
    <x v="0"/>
    <n v="64"/>
    <x v="571"/>
    <x v="1"/>
    <x v="1"/>
    <n v="1509512400"/>
    <n v="1510984800"/>
    <x v="535"/>
    <x v="537"/>
    <x v="0"/>
    <x v="0"/>
    <s v="theater/plays"/>
    <x v="3"/>
    <x v="3"/>
  </r>
  <r>
    <n v="577"/>
    <x v="568"/>
    <s v="Adaptive 24hour projection"/>
    <n v="8200"/>
    <x v="566"/>
    <n v="19"/>
    <x v="3"/>
    <n v="37"/>
    <x v="572"/>
    <x v="1"/>
    <x v="1"/>
    <n v="1299823200"/>
    <n v="1302066000"/>
    <x v="536"/>
    <x v="538"/>
    <x v="0"/>
    <x v="0"/>
    <s v="music/jazz"/>
    <x v="1"/>
    <x v="17"/>
  </r>
  <r>
    <n v="578"/>
    <x v="569"/>
    <s v="Sharable radical toolset"/>
    <n v="96500"/>
    <x v="567"/>
    <n v="17"/>
    <x v="0"/>
    <n v="245"/>
    <x v="573"/>
    <x v="1"/>
    <x v="1"/>
    <n v="1322719200"/>
    <n v="1322978400"/>
    <x v="537"/>
    <x v="539"/>
    <x v="0"/>
    <x v="0"/>
    <s v="film &amp; video/science fiction"/>
    <x v="4"/>
    <x v="22"/>
  </r>
  <r>
    <n v="579"/>
    <x v="570"/>
    <s v="Focused multimedia knowledgebase"/>
    <n v="6200"/>
    <x v="568"/>
    <n v="101"/>
    <x v="1"/>
    <n v="87"/>
    <x v="574"/>
    <x v="1"/>
    <x v="1"/>
    <n v="1312693200"/>
    <n v="1313730000"/>
    <x v="538"/>
    <x v="540"/>
    <x v="0"/>
    <x v="0"/>
    <s v="music/jazz"/>
    <x v="1"/>
    <x v="17"/>
  </r>
  <r>
    <n v="580"/>
    <x v="251"/>
    <s v="Seamless 6thgeneration extranet"/>
    <n v="43800"/>
    <x v="569"/>
    <n v="342"/>
    <x v="1"/>
    <n v="3116"/>
    <x v="575"/>
    <x v="1"/>
    <x v="1"/>
    <n v="1393394400"/>
    <n v="1394085600"/>
    <x v="539"/>
    <x v="541"/>
    <x v="0"/>
    <x v="0"/>
    <s v="theater/plays"/>
    <x v="3"/>
    <x v="3"/>
  </r>
  <r>
    <n v="581"/>
    <x v="571"/>
    <s v="Sharable mobile knowledgebase"/>
    <n v="6000"/>
    <x v="570"/>
    <n v="64"/>
    <x v="0"/>
    <n v="71"/>
    <x v="576"/>
    <x v="1"/>
    <x v="1"/>
    <n v="1304053200"/>
    <n v="1305349200"/>
    <x v="540"/>
    <x v="542"/>
    <x v="0"/>
    <x v="0"/>
    <s v="technology/web"/>
    <x v="2"/>
    <x v="2"/>
  </r>
  <r>
    <n v="582"/>
    <x v="572"/>
    <s v="Cross-group global system engine"/>
    <n v="8700"/>
    <x v="571"/>
    <n v="52"/>
    <x v="0"/>
    <n v="42"/>
    <x v="577"/>
    <x v="1"/>
    <x v="1"/>
    <n v="1433912400"/>
    <n v="1434344400"/>
    <x v="505"/>
    <x v="543"/>
    <x v="0"/>
    <x v="1"/>
    <s v="games/video games"/>
    <x v="6"/>
    <x v="11"/>
  </r>
  <r>
    <n v="583"/>
    <x v="573"/>
    <s v="Centralized clear-thinking conglomeration"/>
    <n v="18900"/>
    <x v="572"/>
    <n v="322"/>
    <x v="1"/>
    <n v="909"/>
    <x v="578"/>
    <x v="1"/>
    <x v="1"/>
    <n v="1329717600"/>
    <n v="1331186400"/>
    <x v="541"/>
    <x v="544"/>
    <x v="0"/>
    <x v="0"/>
    <s v="film &amp; video/documentary"/>
    <x v="4"/>
    <x v="4"/>
  </r>
  <r>
    <n v="584"/>
    <x v="8"/>
    <s v="De-engineered cohesive system engine"/>
    <n v="86400"/>
    <x v="573"/>
    <n v="120"/>
    <x v="1"/>
    <n v="1613"/>
    <x v="579"/>
    <x v="1"/>
    <x v="1"/>
    <n v="1335330000"/>
    <n v="1336539600"/>
    <x v="542"/>
    <x v="545"/>
    <x v="0"/>
    <x v="0"/>
    <s v="technology/web"/>
    <x v="2"/>
    <x v="2"/>
  </r>
  <r>
    <n v="585"/>
    <x v="574"/>
    <s v="Reactive analyzing function"/>
    <n v="8900"/>
    <x v="574"/>
    <n v="147"/>
    <x v="1"/>
    <n v="136"/>
    <x v="580"/>
    <x v="1"/>
    <x v="1"/>
    <n v="1268888400"/>
    <n v="1269752400"/>
    <x v="543"/>
    <x v="546"/>
    <x v="0"/>
    <x v="0"/>
    <s v="publishing/translations"/>
    <x v="5"/>
    <x v="18"/>
  </r>
  <r>
    <n v="586"/>
    <x v="575"/>
    <s v="Robust hybrid budgetary management"/>
    <n v="700"/>
    <x v="575"/>
    <n v="951"/>
    <x v="1"/>
    <n v="130"/>
    <x v="581"/>
    <x v="1"/>
    <x v="1"/>
    <n v="1289973600"/>
    <n v="1291615200"/>
    <x v="544"/>
    <x v="547"/>
    <x v="0"/>
    <x v="0"/>
    <s v="music/rock"/>
    <x v="1"/>
    <x v="1"/>
  </r>
  <r>
    <n v="587"/>
    <x v="576"/>
    <s v="Open-source analyzing monitoring"/>
    <n v="9400"/>
    <x v="576"/>
    <n v="73"/>
    <x v="0"/>
    <n v="156"/>
    <x v="582"/>
    <x v="0"/>
    <x v="0"/>
    <n v="1547877600"/>
    <n v="1552366800"/>
    <x v="35"/>
    <x v="548"/>
    <x v="0"/>
    <x v="1"/>
    <s v="food/food trucks"/>
    <x v="0"/>
    <x v="0"/>
  </r>
  <r>
    <n v="588"/>
    <x v="577"/>
    <s v="Up-sized discrete firmware"/>
    <n v="157600"/>
    <x v="577"/>
    <n v="79"/>
    <x v="0"/>
    <n v="1368"/>
    <x v="583"/>
    <x v="4"/>
    <x v="4"/>
    <n v="1269493200"/>
    <n v="1272171600"/>
    <x v="152"/>
    <x v="298"/>
    <x v="0"/>
    <x v="0"/>
    <s v="theater/plays"/>
    <x v="3"/>
    <x v="3"/>
  </r>
  <r>
    <n v="589"/>
    <x v="578"/>
    <s v="Exclusive intangible extranet"/>
    <n v="7900"/>
    <x v="578"/>
    <n v="65"/>
    <x v="0"/>
    <n v="102"/>
    <x v="584"/>
    <x v="1"/>
    <x v="1"/>
    <n v="1436072400"/>
    <n v="1436677200"/>
    <x v="545"/>
    <x v="549"/>
    <x v="0"/>
    <x v="0"/>
    <s v="film &amp; video/documentary"/>
    <x v="4"/>
    <x v="4"/>
  </r>
  <r>
    <n v="590"/>
    <x v="579"/>
    <s v="Synergized analyzing process improvement"/>
    <n v="7100"/>
    <x v="579"/>
    <n v="82"/>
    <x v="0"/>
    <n v="86"/>
    <x v="585"/>
    <x v="2"/>
    <x v="2"/>
    <n v="1419141600"/>
    <n v="1420092000"/>
    <x v="546"/>
    <x v="550"/>
    <x v="0"/>
    <x v="0"/>
    <s v="publishing/radio &amp; podcasts"/>
    <x v="5"/>
    <x v="15"/>
  </r>
  <r>
    <n v="591"/>
    <x v="580"/>
    <s v="Realigned dedicated system engine"/>
    <n v="600"/>
    <x v="580"/>
    <n v="1038"/>
    <x v="1"/>
    <n v="102"/>
    <x v="586"/>
    <x v="1"/>
    <x v="1"/>
    <n v="1279083600"/>
    <n v="1279947600"/>
    <x v="547"/>
    <x v="551"/>
    <x v="0"/>
    <x v="0"/>
    <s v="games/video games"/>
    <x v="6"/>
    <x v="11"/>
  </r>
  <r>
    <n v="592"/>
    <x v="581"/>
    <s v="Object-based bandwidth-monitored concept"/>
    <n v="156800"/>
    <x v="581"/>
    <n v="13"/>
    <x v="0"/>
    <n v="253"/>
    <x v="587"/>
    <x v="1"/>
    <x v="1"/>
    <n v="1401426000"/>
    <n v="1402203600"/>
    <x v="548"/>
    <x v="552"/>
    <x v="0"/>
    <x v="0"/>
    <s v="theater/plays"/>
    <x v="3"/>
    <x v="3"/>
  </r>
  <r>
    <n v="593"/>
    <x v="582"/>
    <s v="Ameliorated client-driven open system"/>
    <n v="121600"/>
    <x v="582"/>
    <n v="155"/>
    <x v="1"/>
    <n v="4006"/>
    <x v="588"/>
    <x v="1"/>
    <x v="1"/>
    <n v="1395810000"/>
    <n v="1396933200"/>
    <x v="549"/>
    <x v="238"/>
    <x v="0"/>
    <x v="0"/>
    <s v="film &amp; video/animation"/>
    <x v="4"/>
    <x v="10"/>
  </r>
  <r>
    <n v="594"/>
    <x v="583"/>
    <s v="Upgradable leadingedge Local Area Network"/>
    <n v="157300"/>
    <x v="583"/>
    <n v="7"/>
    <x v="0"/>
    <n v="157"/>
    <x v="589"/>
    <x v="1"/>
    <x v="1"/>
    <n v="1467003600"/>
    <n v="1467262800"/>
    <x v="550"/>
    <x v="553"/>
    <x v="0"/>
    <x v="1"/>
    <s v="theater/plays"/>
    <x v="3"/>
    <x v="3"/>
  </r>
  <r>
    <n v="595"/>
    <x v="584"/>
    <s v="Customizable intermediate data-warehouse"/>
    <n v="70300"/>
    <x v="584"/>
    <n v="209"/>
    <x v="1"/>
    <n v="1629"/>
    <x v="590"/>
    <x v="1"/>
    <x v="1"/>
    <n v="1268715600"/>
    <n v="1270530000"/>
    <x v="551"/>
    <x v="554"/>
    <x v="0"/>
    <x v="1"/>
    <s v="theater/plays"/>
    <x v="3"/>
    <x v="3"/>
  </r>
  <r>
    <n v="596"/>
    <x v="585"/>
    <s v="Managed optimizing archive"/>
    <n v="7900"/>
    <x v="585"/>
    <n v="100"/>
    <x v="0"/>
    <n v="183"/>
    <x v="591"/>
    <x v="1"/>
    <x v="1"/>
    <n v="1457157600"/>
    <n v="1457762400"/>
    <x v="552"/>
    <x v="496"/>
    <x v="0"/>
    <x v="1"/>
    <s v="film &amp; video/drama"/>
    <x v="4"/>
    <x v="6"/>
  </r>
  <r>
    <n v="597"/>
    <x v="586"/>
    <s v="Diverse systematic projection"/>
    <n v="73800"/>
    <x v="586"/>
    <n v="202"/>
    <x v="1"/>
    <n v="2188"/>
    <x v="592"/>
    <x v="1"/>
    <x v="1"/>
    <n v="1573970400"/>
    <n v="1575525600"/>
    <x v="462"/>
    <x v="555"/>
    <x v="0"/>
    <x v="0"/>
    <s v="theater/plays"/>
    <x v="3"/>
    <x v="3"/>
  </r>
  <r>
    <n v="598"/>
    <x v="587"/>
    <s v="Up-sized web-enabled info-mediaries"/>
    <n v="108500"/>
    <x v="587"/>
    <n v="162"/>
    <x v="1"/>
    <n v="2409"/>
    <x v="593"/>
    <x v="6"/>
    <x v="6"/>
    <n v="1276578000"/>
    <n v="1279083600"/>
    <x v="553"/>
    <x v="556"/>
    <x v="0"/>
    <x v="0"/>
    <s v="music/rock"/>
    <x v="1"/>
    <x v="1"/>
  </r>
  <r>
    <n v="599"/>
    <x v="588"/>
    <s v="Persevering optimizing Graphical User Interface"/>
    <n v="140300"/>
    <x v="588"/>
    <n v="4"/>
    <x v="0"/>
    <n v="82"/>
    <x v="594"/>
    <x v="3"/>
    <x v="3"/>
    <n v="1423720800"/>
    <n v="1424412000"/>
    <x v="554"/>
    <x v="557"/>
    <x v="0"/>
    <x v="0"/>
    <s v="film &amp; video/documentary"/>
    <x v="4"/>
    <x v="4"/>
  </r>
  <r>
    <n v="600"/>
    <x v="589"/>
    <s v="Cross-platform tertiary array"/>
    <n v="100"/>
    <x v="297"/>
    <n v="5"/>
    <x v="0"/>
    <n v="1"/>
    <x v="298"/>
    <x v="4"/>
    <x v="4"/>
    <n v="1375160400"/>
    <n v="1376197200"/>
    <x v="555"/>
    <x v="558"/>
    <x v="0"/>
    <x v="0"/>
    <s v="food/food trucks"/>
    <x v="0"/>
    <x v="0"/>
  </r>
  <r>
    <n v="601"/>
    <x v="590"/>
    <s v="Inverse neutral structure"/>
    <n v="6300"/>
    <x v="589"/>
    <n v="207"/>
    <x v="1"/>
    <n v="194"/>
    <x v="595"/>
    <x v="1"/>
    <x v="1"/>
    <n v="1401426000"/>
    <n v="1402894800"/>
    <x v="548"/>
    <x v="559"/>
    <x v="1"/>
    <x v="0"/>
    <s v="technology/wearables"/>
    <x v="2"/>
    <x v="8"/>
  </r>
  <r>
    <n v="602"/>
    <x v="591"/>
    <s v="Quality-focused system-worthy support"/>
    <n v="71100"/>
    <x v="590"/>
    <n v="128"/>
    <x v="1"/>
    <n v="1140"/>
    <x v="596"/>
    <x v="1"/>
    <x v="1"/>
    <n v="1433480400"/>
    <n v="1434430800"/>
    <x v="62"/>
    <x v="560"/>
    <x v="0"/>
    <x v="0"/>
    <s v="theater/plays"/>
    <x v="3"/>
    <x v="3"/>
  </r>
  <r>
    <n v="603"/>
    <x v="592"/>
    <s v="Vision-oriented 5thgeneration array"/>
    <n v="5300"/>
    <x v="591"/>
    <n v="120"/>
    <x v="1"/>
    <n v="102"/>
    <x v="597"/>
    <x v="1"/>
    <x v="1"/>
    <n v="1555563600"/>
    <n v="1557896400"/>
    <x v="556"/>
    <x v="561"/>
    <x v="0"/>
    <x v="0"/>
    <s v="theater/plays"/>
    <x v="3"/>
    <x v="3"/>
  </r>
  <r>
    <n v="604"/>
    <x v="593"/>
    <s v="Cross-platform logistical circuit"/>
    <n v="88700"/>
    <x v="592"/>
    <n v="171"/>
    <x v="1"/>
    <n v="2857"/>
    <x v="598"/>
    <x v="1"/>
    <x v="1"/>
    <n v="1295676000"/>
    <n v="1297490400"/>
    <x v="557"/>
    <x v="562"/>
    <x v="0"/>
    <x v="0"/>
    <s v="theater/plays"/>
    <x v="3"/>
    <x v="3"/>
  </r>
  <r>
    <n v="605"/>
    <x v="594"/>
    <s v="Profound solution-oriented matrix"/>
    <n v="3300"/>
    <x v="593"/>
    <n v="187"/>
    <x v="1"/>
    <n v="107"/>
    <x v="599"/>
    <x v="1"/>
    <x v="1"/>
    <n v="1443848400"/>
    <n v="1447394400"/>
    <x v="27"/>
    <x v="563"/>
    <x v="0"/>
    <x v="0"/>
    <s v="publishing/nonfiction"/>
    <x v="5"/>
    <x v="9"/>
  </r>
  <r>
    <n v="606"/>
    <x v="595"/>
    <s v="Extended asynchronous initiative"/>
    <n v="3400"/>
    <x v="594"/>
    <n v="188"/>
    <x v="1"/>
    <n v="160"/>
    <x v="600"/>
    <x v="4"/>
    <x v="4"/>
    <n v="1457330400"/>
    <n v="1458277200"/>
    <x v="558"/>
    <x v="529"/>
    <x v="0"/>
    <x v="0"/>
    <s v="music/rock"/>
    <x v="1"/>
    <x v="1"/>
  </r>
  <r>
    <n v="607"/>
    <x v="596"/>
    <s v="Fundamental needs-based frame"/>
    <n v="137600"/>
    <x v="595"/>
    <n v="131"/>
    <x v="1"/>
    <n v="2230"/>
    <x v="601"/>
    <x v="1"/>
    <x v="1"/>
    <n v="1395550800"/>
    <n v="1395723600"/>
    <x v="559"/>
    <x v="564"/>
    <x v="0"/>
    <x v="0"/>
    <s v="food/food trucks"/>
    <x v="0"/>
    <x v="0"/>
  </r>
  <r>
    <n v="608"/>
    <x v="597"/>
    <s v="Compatible full-range leverage"/>
    <n v="3900"/>
    <x v="416"/>
    <n v="284"/>
    <x v="1"/>
    <n v="316"/>
    <x v="602"/>
    <x v="1"/>
    <x v="1"/>
    <n v="1551852000"/>
    <n v="1552197600"/>
    <x v="426"/>
    <x v="565"/>
    <x v="0"/>
    <x v="1"/>
    <s v="music/jazz"/>
    <x v="1"/>
    <x v="17"/>
  </r>
  <r>
    <n v="609"/>
    <x v="598"/>
    <s v="Upgradable holistic system engine"/>
    <n v="10000"/>
    <x v="596"/>
    <n v="120"/>
    <x v="1"/>
    <n v="117"/>
    <x v="603"/>
    <x v="1"/>
    <x v="1"/>
    <n v="1547618400"/>
    <n v="1549087200"/>
    <x v="560"/>
    <x v="566"/>
    <x v="0"/>
    <x v="0"/>
    <s v="film &amp; video/science fiction"/>
    <x v="4"/>
    <x v="22"/>
  </r>
  <r>
    <n v="610"/>
    <x v="599"/>
    <s v="Stand-alone multi-state data-warehouse"/>
    <n v="42800"/>
    <x v="597"/>
    <n v="419"/>
    <x v="1"/>
    <n v="6406"/>
    <x v="604"/>
    <x v="1"/>
    <x v="1"/>
    <n v="1355637600"/>
    <n v="1356847200"/>
    <x v="561"/>
    <x v="567"/>
    <x v="0"/>
    <x v="0"/>
    <s v="theater/plays"/>
    <x v="3"/>
    <x v="3"/>
  </r>
  <r>
    <n v="611"/>
    <x v="600"/>
    <s v="Multi-lateral maximized core"/>
    <n v="8200"/>
    <x v="598"/>
    <n v="14"/>
    <x v="3"/>
    <n v="15"/>
    <x v="605"/>
    <x v="1"/>
    <x v="1"/>
    <n v="1374728400"/>
    <n v="1375765200"/>
    <x v="562"/>
    <x v="568"/>
    <x v="0"/>
    <x v="0"/>
    <s v="theater/plays"/>
    <x v="3"/>
    <x v="3"/>
  </r>
  <r>
    <n v="612"/>
    <x v="601"/>
    <s v="Innovative holistic hub"/>
    <n v="6200"/>
    <x v="599"/>
    <n v="139"/>
    <x v="1"/>
    <n v="192"/>
    <x v="606"/>
    <x v="1"/>
    <x v="1"/>
    <n v="1287810000"/>
    <n v="1289800800"/>
    <x v="563"/>
    <x v="569"/>
    <x v="0"/>
    <x v="0"/>
    <s v="music/electric music"/>
    <x v="1"/>
    <x v="5"/>
  </r>
  <r>
    <n v="613"/>
    <x v="602"/>
    <s v="Reverse-engineered 24/7 methodology"/>
    <n v="1100"/>
    <x v="600"/>
    <n v="174"/>
    <x v="1"/>
    <n v="26"/>
    <x v="607"/>
    <x v="0"/>
    <x v="0"/>
    <n v="1503723600"/>
    <n v="1504501200"/>
    <x v="564"/>
    <x v="570"/>
    <x v="0"/>
    <x v="0"/>
    <s v="theater/plays"/>
    <x v="3"/>
    <x v="3"/>
  </r>
  <r>
    <n v="614"/>
    <x v="603"/>
    <s v="Business-focused dynamic info-mediaries"/>
    <n v="26500"/>
    <x v="601"/>
    <n v="155"/>
    <x v="1"/>
    <n v="723"/>
    <x v="608"/>
    <x v="1"/>
    <x v="1"/>
    <n v="1484114400"/>
    <n v="1485669600"/>
    <x v="565"/>
    <x v="571"/>
    <x v="0"/>
    <x v="0"/>
    <s v="theater/plays"/>
    <x v="3"/>
    <x v="3"/>
  </r>
  <r>
    <n v="615"/>
    <x v="604"/>
    <s v="Digitized clear-thinking installation"/>
    <n v="8500"/>
    <x v="602"/>
    <n v="170"/>
    <x v="1"/>
    <n v="170"/>
    <x v="609"/>
    <x v="6"/>
    <x v="6"/>
    <n v="1461906000"/>
    <n v="1462770000"/>
    <x v="566"/>
    <x v="572"/>
    <x v="0"/>
    <x v="0"/>
    <s v="theater/plays"/>
    <x v="3"/>
    <x v="3"/>
  </r>
  <r>
    <n v="616"/>
    <x v="605"/>
    <s v="Quality-focused 24/7 superstructure"/>
    <n v="6400"/>
    <x v="402"/>
    <n v="190"/>
    <x v="1"/>
    <n v="238"/>
    <x v="610"/>
    <x v="4"/>
    <x v="4"/>
    <n v="1379653200"/>
    <n v="1379739600"/>
    <x v="567"/>
    <x v="573"/>
    <x v="0"/>
    <x v="1"/>
    <s v="music/indie rock"/>
    <x v="1"/>
    <x v="7"/>
  </r>
  <r>
    <n v="617"/>
    <x v="606"/>
    <s v="Multi-channeled local intranet"/>
    <n v="1400"/>
    <x v="203"/>
    <n v="250"/>
    <x v="1"/>
    <n v="55"/>
    <x v="611"/>
    <x v="1"/>
    <x v="1"/>
    <n v="1401858000"/>
    <n v="1402722000"/>
    <x v="568"/>
    <x v="471"/>
    <x v="0"/>
    <x v="0"/>
    <s v="theater/plays"/>
    <x v="3"/>
    <x v="3"/>
  </r>
  <r>
    <n v="618"/>
    <x v="607"/>
    <s v="Open-architected mobile emulation"/>
    <n v="198600"/>
    <x v="603"/>
    <n v="49"/>
    <x v="0"/>
    <n v="1198"/>
    <x v="612"/>
    <x v="1"/>
    <x v="1"/>
    <n v="1367470800"/>
    <n v="1369285200"/>
    <x v="569"/>
    <x v="574"/>
    <x v="0"/>
    <x v="0"/>
    <s v="publishing/nonfiction"/>
    <x v="5"/>
    <x v="9"/>
  </r>
  <r>
    <n v="619"/>
    <x v="608"/>
    <s v="Ameliorated foreground methodology"/>
    <n v="195900"/>
    <x v="604"/>
    <n v="28"/>
    <x v="0"/>
    <n v="648"/>
    <x v="613"/>
    <x v="1"/>
    <x v="1"/>
    <n v="1304658000"/>
    <n v="1304744400"/>
    <x v="570"/>
    <x v="575"/>
    <x v="1"/>
    <x v="1"/>
    <s v="theater/plays"/>
    <x v="3"/>
    <x v="3"/>
  </r>
  <r>
    <n v="620"/>
    <x v="609"/>
    <s v="Synergized well-modulated project"/>
    <n v="4300"/>
    <x v="605"/>
    <n v="268"/>
    <x v="1"/>
    <n v="128"/>
    <x v="614"/>
    <x v="2"/>
    <x v="2"/>
    <n v="1467954000"/>
    <n v="1468299600"/>
    <x v="571"/>
    <x v="576"/>
    <x v="0"/>
    <x v="0"/>
    <s v="photography/photography books"/>
    <x v="7"/>
    <x v="14"/>
  </r>
  <r>
    <n v="621"/>
    <x v="610"/>
    <s v="Extended context-sensitive forecast"/>
    <n v="25600"/>
    <x v="606"/>
    <n v="620"/>
    <x v="1"/>
    <n v="2144"/>
    <x v="615"/>
    <x v="1"/>
    <x v="1"/>
    <n v="1473742800"/>
    <n v="1474174800"/>
    <x v="572"/>
    <x v="577"/>
    <x v="0"/>
    <x v="0"/>
    <s v="theater/plays"/>
    <x v="3"/>
    <x v="3"/>
  </r>
  <r>
    <n v="622"/>
    <x v="611"/>
    <s v="Total leadingedge neural-net"/>
    <n v="189000"/>
    <x v="607"/>
    <n v="3"/>
    <x v="0"/>
    <n v="64"/>
    <x v="616"/>
    <x v="1"/>
    <x v="1"/>
    <n v="1523768400"/>
    <n v="1526014800"/>
    <x v="573"/>
    <x v="578"/>
    <x v="0"/>
    <x v="0"/>
    <s v="music/indie rock"/>
    <x v="1"/>
    <x v="7"/>
  </r>
  <r>
    <n v="623"/>
    <x v="612"/>
    <s v="Organic actuating protocol"/>
    <n v="94300"/>
    <x v="608"/>
    <n v="160"/>
    <x v="1"/>
    <n v="2693"/>
    <x v="617"/>
    <x v="4"/>
    <x v="4"/>
    <n v="1437022800"/>
    <n v="1437454800"/>
    <x v="574"/>
    <x v="477"/>
    <x v="0"/>
    <x v="0"/>
    <s v="theater/plays"/>
    <x v="3"/>
    <x v="3"/>
  </r>
  <r>
    <n v="624"/>
    <x v="613"/>
    <s v="Down-sized national software"/>
    <n v="5100"/>
    <x v="609"/>
    <n v="279"/>
    <x v="1"/>
    <n v="432"/>
    <x v="618"/>
    <x v="1"/>
    <x v="1"/>
    <n v="1422165600"/>
    <n v="1422684000"/>
    <x v="511"/>
    <x v="579"/>
    <x v="0"/>
    <x v="0"/>
    <s v="photography/photography books"/>
    <x v="7"/>
    <x v="14"/>
  </r>
  <r>
    <n v="625"/>
    <x v="614"/>
    <s v="Organic upward-trending Graphical User Interface"/>
    <n v="7500"/>
    <x v="377"/>
    <n v="77"/>
    <x v="0"/>
    <n v="62"/>
    <x v="619"/>
    <x v="1"/>
    <x v="1"/>
    <n v="1580104800"/>
    <n v="1581314400"/>
    <x v="575"/>
    <x v="580"/>
    <x v="0"/>
    <x v="0"/>
    <s v="theater/plays"/>
    <x v="3"/>
    <x v="3"/>
  </r>
  <r>
    <n v="626"/>
    <x v="615"/>
    <s v="Synergistic tertiary budgetary management"/>
    <n v="6400"/>
    <x v="610"/>
    <n v="206"/>
    <x v="1"/>
    <n v="189"/>
    <x v="620"/>
    <x v="1"/>
    <x v="1"/>
    <n v="1285650000"/>
    <n v="1286427600"/>
    <x v="576"/>
    <x v="581"/>
    <x v="0"/>
    <x v="1"/>
    <s v="theater/plays"/>
    <x v="3"/>
    <x v="3"/>
  </r>
  <r>
    <n v="627"/>
    <x v="616"/>
    <s v="Open-architected incremental ability"/>
    <n v="1600"/>
    <x v="611"/>
    <n v="694"/>
    <x v="1"/>
    <n v="154"/>
    <x v="621"/>
    <x v="4"/>
    <x v="4"/>
    <n v="1276664400"/>
    <n v="1278738000"/>
    <x v="577"/>
    <x v="582"/>
    <x v="1"/>
    <x v="0"/>
    <s v="food/food trucks"/>
    <x v="0"/>
    <x v="0"/>
  </r>
  <r>
    <n v="628"/>
    <x v="617"/>
    <s v="Intuitive object-oriented task-force"/>
    <n v="1900"/>
    <x v="612"/>
    <n v="152"/>
    <x v="1"/>
    <n v="96"/>
    <x v="622"/>
    <x v="1"/>
    <x v="1"/>
    <n v="1286168400"/>
    <n v="1286427600"/>
    <x v="578"/>
    <x v="581"/>
    <x v="0"/>
    <x v="0"/>
    <s v="music/indie rock"/>
    <x v="1"/>
    <x v="7"/>
  </r>
  <r>
    <n v="629"/>
    <x v="618"/>
    <s v="Multi-tiered executive toolset"/>
    <n v="85900"/>
    <x v="613"/>
    <n v="65"/>
    <x v="0"/>
    <n v="750"/>
    <x v="623"/>
    <x v="1"/>
    <x v="1"/>
    <n v="1467781200"/>
    <n v="1467954000"/>
    <x v="579"/>
    <x v="583"/>
    <x v="0"/>
    <x v="1"/>
    <s v="theater/plays"/>
    <x v="3"/>
    <x v="3"/>
  </r>
  <r>
    <n v="630"/>
    <x v="619"/>
    <s v="Grass-roots directional workforce"/>
    <n v="9500"/>
    <x v="614"/>
    <n v="63"/>
    <x v="3"/>
    <n v="87"/>
    <x v="624"/>
    <x v="1"/>
    <x v="1"/>
    <n v="1556686800"/>
    <n v="1557637200"/>
    <x v="580"/>
    <x v="584"/>
    <x v="0"/>
    <x v="1"/>
    <s v="theater/plays"/>
    <x v="3"/>
    <x v="3"/>
  </r>
  <r>
    <n v="631"/>
    <x v="620"/>
    <s v="Quality-focused real-time solution"/>
    <n v="59200"/>
    <x v="615"/>
    <n v="310"/>
    <x v="1"/>
    <n v="3063"/>
    <x v="625"/>
    <x v="1"/>
    <x v="1"/>
    <n v="1553576400"/>
    <n v="1553922000"/>
    <x v="581"/>
    <x v="585"/>
    <x v="0"/>
    <x v="0"/>
    <s v="theater/plays"/>
    <x v="3"/>
    <x v="3"/>
  </r>
  <r>
    <n v="632"/>
    <x v="621"/>
    <s v="Reduced interactive matrix"/>
    <n v="72100"/>
    <x v="616"/>
    <n v="43"/>
    <x v="2"/>
    <n v="278"/>
    <x v="626"/>
    <x v="1"/>
    <x v="1"/>
    <n v="1414904400"/>
    <n v="1416463200"/>
    <x v="582"/>
    <x v="586"/>
    <x v="0"/>
    <x v="0"/>
    <s v="theater/plays"/>
    <x v="3"/>
    <x v="3"/>
  </r>
  <r>
    <n v="633"/>
    <x v="622"/>
    <s v="Adaptive context-sensitive architecture"/>
    <n v="6700"/>
    <x v="617"/>
    <n v="83"/>
    <x v="0"/>
    <n v="105"/>
    <x v="627"/>
    <x v="1"/>
    <x v="1"/>
    <n v="1446876000"/>
    <n v="1447221600"/>
    <x v="336"/>
    <x v="587"/>
    <x v="0"/>
    <x v="0"/>
    <s v="film &amp; video/animation"/>
    <x v="4"/>
    <x v="10"/>
  </r>
  <r>
    <n v="634"/>
    <x v="623"/>
    <s v="Polarized incremental portal"/>
    <n v="118200"/>
    <x v="618"/>
    <n v="79"/>
    <x v="3"/>
    <n v="1658"/>
    <x v="628"/>
    <x v="1"/>
    <x v="1"/>
    <n v="1490418000"/>
    <n v="1491627600"/>
    <x v="583"/>
    <x v="588"/>
    <x v="0"/>
    <x v="0"/>
    <s v="film &amp; video/television"/>
    <x v="4"/>
    <x v="19"/>
  </r>
  <r>
    <n v="635"/>
    <x v="624"/>
    <s v="Reactive regional access"/>
    <n v="139000"/>
    <x v="619"/>
    <n v="114"/>
    <x v="1"/>
    <n v="2266"/>
    <x v="629"/>
    <x v="1"/>
    <x v="1"/>
    <n v="1360389600"/>
    <n v="1363150800"/>
    <x v="584"/>
    <x v="589"/>
    <x v="0"/>
    <x v="0"/>
    <s v="film &amp; video/television"/>
    <x v="4"/>
    <x v="19"/>
  </r>
  <r>
    <n v="636"/>
    <x v="625"/>
    <s v="Stand-alone reciprocal frame"/>
    <n v="197700"/>
    <x v="620"/>
    <n v="65"/>
    <x v="0"/>
    <n v="2604"/>
    <x v="630"/>
    <x v="3"/>
    <x v="3"/>
    <n v="1326866400"/>
    <n v="1330754400"/>
    <x v="585"/>
    <x v="590"/>
    <x v="0"/>
    <x v="1"/>
    <s v="film &amp; video/animation"/>
    <x v="4"/>
    <x v="10"/>
  </r>
  <r>
    <n v="637"/>
    <x v="626"/>
    <s v="Open-architected 24/7 throughput"/>
    <n v="8500"/>
    <x v="621"/>
    <n v="79"/>
    <x v="0"/>
    <n v="65"/>
    <x v="631"/>
    <x v="1"/>
    <x v="1"/>
    <n v="1479103200"/>
    <n v="1479794400"/>
    <x v="586"/>
    <x v="591"/>
    <x v="0"/>
    <x v="0"/>
    <s v="theater/plays"/>
    <x v="3"/>
    <x v="3"/>
  </r>
  <r>
    <n v="638"/>
    <x v="627"/>
    <s v="Monitored 24/7 approach"/>
    <n v="81600"/>
    <x v="622"/>
    <n v="11"/>
    <x v="0"/>
    <n v="94"/>
    <x v="632"/>
    <x v="1"/>
    <x v="1"/>
    <n v="1280206800"/>
    <n v="1281243600"/>
    <x v="587"/>
    <x v="592"/>
    <x v="0"/>
    <x v="1"/>
    <s v="theater/plays"/>
    <x v="3"/>
    <x v="3"/>
  </r>
  <r>
    <n v="639"/>
    <x v="628"/>
    <s v="Upgradable explicit forecast"/>
    <n v="8600"/>
    <x v="623"/>
    <n v="56"/>
    <x v="2"/>
    <n v="45"/>
    <x v="633"/>
    <x v="1"/>
    <x v="1"/>
    <n v="1532754000"/>
    <n v="1532754000"/>
    <x v="588"/>
    <x v="593"/>
    <x v="0"/>
    <x v="1"/>
    <s v="film &amp; video/drama"/>
    <x v="4"/>
    <x v="6"/>
  </r>
  <r>
    <n v="640"/>
    <x v="629"/>
    <s v="Pre-emptive context-sensitive support"/>
    <n v="119800"/>
    <x v="624"/>
    <n v="17"/>
    <x v="0"/>
    <n v="257"/>
    <x v="634"/>
    <x v="1"/>
    <x v="1"/>
    <n v="1453096800"/>
    <n v="1453356000"/>
    <x v="589"/>
    <x v="510"/>
    <x v="0"/>
    <x v="0"/>
    <s v="theater/plays"/>
    <x v="3"/>
    <x v="3"/>
  </r>
  <r>
    <n v="641"/>
    <x v="630"/>
    <s v="Business-focused leadingedge instruction set"/>
    <n v="9400"/>
    <x v="625"/>
    <n v="120"/>
    <x v="1"/>
    <n v="194"/>
    <x v="635"/>
    <x v="5"/>
    <x v="5"/>
    <n v="1487570400"/>
    <n v="1489986000"/>
    <x v="590"/>
    <x v="594"/>
    <x v="0"/>
    <x v="0"/>
    <s v="theater/plays"/>
    <x v="3"/>
    <x v="3"/>
  </r>
  <r>
    <n v="642"/>
    <x v="631"/>
    <s v="Extended multi-state knowledge user"/>
    <n v="9200"/>
    <x v="626"/>
    <n v="145"/>
    <x v="1"/>
    <n v="129"/>
    <x v="636"/>
    <x v="0"/>
    <x v="0"/>
    <n v="1545026400"/>
    <n v="1545804000"/>
    <x v="591"/>
    <x v="595"/>
    <x v="0"/>
    <x v="0"/>
    <s v="technology/wearables"/>
    <x v="2"/>
    <x v="8"/>
  </r>
  <r>
    <n v="643"/>
    <x v="632"/>
    <s v="Future-proofed modular groupware"/>
    <n v="14900"/>
    <x v="627"/>
    <n v="221"/>
    <x v="1"/>
    <n v="375"/>
    <x v="637"/>
    <x v="1"/>
    <x v="1"/>
    <n v="1488348000"/>
    <n v="1489899600"/>
    <x v="592"/>
    <x v="596"/>
    <x v="0"/>
    <x v="0"/>
    <s v="theater/plays"/>
    <x v="3"/>
    <x v="3"/>
  </r>
  <r>
    <n v="644"/>
    <x v="633"/>
    <s v="Distributed real-time algorithm"/>
    <n v="169400"/>
    <x v="628"/>
    <n v="48"/>
    <x v="0"/>
    <n v="2928"/>
    <x v="638"/>
    <x v="0"/>
    <x v="0"/>
    <n v="1545112800"/>
    <n v="1546495200"/>
    <x v="593"/>
    <x v="597"/>
    <x v="0"/>
    <x v="0"/>
    <s v="theater/plays"/>
    <x v="3"/>
    <x v="3"/>
  </r>
  <r>
    <n v="645"/>
    <x v="634"/>
    <s v="Multi-lateral heuristic throughput"/>
    <n v="192100"/>
    <x v="629"/>
    <n v="93"/>
    <x v="0"/>
    <n v="4697"/>
    <x v="639"/>
    <x v="1"/>
    <x v="1"/>
    <n v="1537938000"/>
    <n v="1539752400"/>
    <x v="594"/>
    <x v="598"/>
    <x v="0"/>
    <x v="1"/>
    <s v="music/rock"/>
    <x v="1"/>
    <x v="1"/>
  </r>
  <r>
    <n v="646"/>
    <x v="635"/>
    <s v="Switchable reciprocal middleware"/>
    <n v="98700"/>
    <x v="630"/>
    <n v="89"/>
    <x v="0"/>
    <n v="2915"/>
    <x v="640"/>
    <x v="1"/>
    <x v="1"/>
    <n v="1363150800"/>
    <n v="1364101200"/>
    <x v="595"/>
    <x v="599"/>
    <x v="0"/>
    <x v="0"/>
    <s v="games/video games"/>
    <x v="6"/>
    <x v="11"/>
  </r>
  <r>
    <n v="647"/>
    <x v="636"/>
    <s v="Inverse multimedia Graphic Interface"/>
    <n v="4500"/>
    <x v="631"/>
    <n v="41"/>
    <x v="0"/>
    <n v="18"/>
    <x v="641"/>
    <x v="1"/>
    <x v="1"/>
    <n v="1523250000"/>
    <n v="1525323600"/>
    <x v="596"/>
    <x v="600"/>
    <x v="0"/>
    <x v="0"/>
    <s v="publishing/translations"/>
    <x v="5"/>
    <x v="18"/>
  </r>
  <r>
    <n v="648"/>
    <x v="637"/>
    <s v="Vision-oriented local contingency"/>
    <n v="98600"/>
    <x v="632"/>
    <n v="63"/>
    <x v="3"/>
    <n v="723"/>
    <x v="642"/>
    <x v="1"/>
    <x v="1"/>
    <n v="1499317200"/>
    <n v="1500872400"/>
    <x v="597"/>
    <x v="601"/>
    <x v="1"/>
    <x v="0"/>
    <s v="food/food trucks"/>
    <x v="0"/>
    <x v="0"/>
  </r>
  <r>
    <n v="649"/>
    <x v="638"/>
    <s v="Reactive 6thgeneration hub"/>
    <n v="121700"/>
    <x v="633"/>
    <n v="48"/>
    <x v="0"/>
    <n v="602"/>
    <x v="643"/>
    <x v="5"/>
    <x v="5"/>
    <n v="1287550800"/>
    <n v="1288501200"/>
    <x v="598"/>
    <x v="602"/>
    <x v="1"/>
    <x v="1"/>
    <s v="theater/plays"/>
    <x v="3"/>
    <x v="3"/>
  </r>
  <r>
    <n v="650"/>
    <x v="639"/>
    <s v="Optional asymmetric success"/>
    <n v="100"/>
    <x v="50"/>
    <n v="2"/>
    <x v="0"/>
    <n v="1"/>
    <x v="50"/>
    <x v="1"/>
    <x v="1"/>
    <n v="1404795600"/>
    <n v="1407128400"/>
    <x v="599"/>
    <x v="603"/>
    <x v="0"/>
    <x v="0"/>
    <s v="music/jazz"/>
    <x v="1"/>
    <x v="17"/>
  </r>
  <r>
    <n v="651"/>
    <x v="640"/>
    <s v="Digitized analyzing capacity"/>
    <n v="196700"/>
    <x v="634"/>
    <n v="88"/>
    <x v="0"/>
    <n v="3868"/>
    <x v="644"/>
    <x v="6"/>
    <x v="6"/>
    <n v="1393048800"/>
    <n v="1394344800"/>
    <x v="600"/>
    <x v="604"/>
    <x v="0"/>
    <x v="0"/>
    <s v="film &amp; video/shorts"/>
    <x v="4"/>
    <x v="12"/>
  </r>
  <r>
    <n v="652"/>
    <x v="641"/>
    <s v="Vision-oriented regional hub"/>
    <n v="10000"/>
    <x v="635"/>
    <n v="127"/>
    <x v="1"/>
    <n v="409"/>
    <x v="645"/>
    <x v="1"/>
    <x v="1"/>
    <n v="1470373200"/>
    <n v="1474088400"/>
    <x v="601"/>
    <x v="292"/>
    <x v="0"/>
    <x v="0"/>
    <s v="technology/web"/>
    <x v="2"/>
    <x v="2"/>
  </r>
  <r>
    <n v="653"/>
    <x v="642"/>
    <s v="Monitored incremental info-mediaries"/>
    <n v="600"/>
    <x v="636"/>
    <n v="2339"/>
    <x v="1"/>
    <n v="234"/>
    <x v="646"/>
    <x v="1"/>
    <x v="1"/>
    <n v="1460091600"/>
    <n v="1460264400"/>
    <x v="602"/>
    <x v="605"/>
    <x v="0"/>
    <x v="0"/>
    <s v="technology/web"/>
    <x v="2"/>
    <x v="2"/>
  </r>
  <r>
    <n v="654"/>
    <x v="643"/>
    <s v="Programmable static middleware"/>
    <n v="35000"/>
    <x v="637"/>
    <n v="508"/>
    <x v="1"/>
    <n v="3016"/>
    <x v="647"/>
    <x v="1"/>
    <x v="1"/>
    <n v="1440392400"/>
    <n v="1440824400"/>
    <x v="335"/>
    <x v="606"/>
    <x v="0"/>
    <x v="0"/>
    <s v="music/metal"/>
    <x v="1"/>
    <x v="16"/>
  </r>
  <r>
    <n v="655"/>
    <x v="644"/>
    <s v="Multi-layered bottom-line encryption"/>
    <n v="6900"/>
    <x v="638"/>
    <n v="191"/>
    <x v="1"/>
    <n v="264"/>
    <x v="648"/>
    <x v="1"/>
    <x v="1"/>
    <n v="1488434400"/>
    <n v="1489554000"/>
    <x v="603"/>
    <x v="607"/>
    <x v="1"/>
    <x v="0"/>
    <s v="photography/photography books"/>
    <x v="7"/>
    <x v="14"/>
  </r>
  <r>
    <n v="656"/>
    <x v="645"/>
    <s v="Vision-oriented systematic Graphical User Interface"/>
    <n v="118400"/>
    <x v="639"/>
    <n v="42"/>
    <x v="0"/>
    <n v="504"/>
    <x v="649"/>
    <x v="2"/>
    <x v="2"/>
    <n v="1514440800"/>
    <n v="1514872800"/>
    <x v="604"/>
    <x v="608"/>
    <x v="0"/>
    <x v="0"/>
    <s v="food/food trucks"/>
    <x v="0"/>
    <x v="0"/>
  </r>
  <r>
    <n v="657"/>
    <x v="646"/>
    <s v="Balanced optimal hardware"/>
    <n v="10000"/>
    <x v="640"/>
    <n v="8"/>
    <x v="0"/>
    <n v="14"/>
    <x v="650"/>
    <x v="1"/>
    <x v="1"/>
    <n v="1514354400"/>
    <n v="1515736800"/>
    <x v="605"/>
    <x v="609"/>
    <x v="0"/>
    <x v="0"/>
    <s v="film &amp; video/science fiction"/>
    <x v="4"/>
    <x v="22"/>
  </r>
  <r>
    <n v="658"/>
    <x v="647"/>
    <s v="Self-enabling mission-critical success"/>
    <n v="52600"/>
    <x v="641"/>
    <n v="60"/>
    <x v="3"/>
    <n v="390"/>
    <x v="651"/>
    <x v="1"/>
    <x v="1"/>
    <n v="1440910800"/>
    <n v="1442898000"/>
    <x v="606"/>
    <x v="610"/>
    <x v="0"/>
    <x v="0"/>
    <s v="music/rock"/>
    <x v="1"/>
    <x v="1"/>
  </r>
  <r>
    <n v="659"/>
    <x v="648"/>
    <s v="Grass-roots dynamic emulation"/>
    <n v="120700"/>
    <x v="642"/>
    <n v="47"/>
    <x v="0"/>
    <n v="750"/>
    <x v="652"/>
    <x v="4"/>
    <x v="4"/>
    <n v="1296108000"/>
    <n v="1296194400"/>
    <x v="65"/>
    <x v="611"/>
    <x v="0"/>
    <x v="0"/>
    <s v="film &amp; video/documentary"/>
    <x v="4"/>
    <x v="4"/>
  </r>
  <r>
    <n v="660"/>
    <x v="649"/>
    <s v="Fundamental disintermediate matrix"/>
    <n v="9100"/>
    <x v="643"/>
    <n v="82"/>
    <x v="0"/>
    <n v="77"/>
    <x v="653"/>
    <x v="1"/>
    <x v="1"/>
    <n v="1440133200"/>
    <n v="1440910800"/>
    <x v="607"/>
    <x v="612"/>
    <x v="1"/>
    <x v="0"/>
    <s v="theater/plays"/>
    <x v="3"/>
    <x v="3"/>
  </r>
  <r>
    <n v="661"/>
    <x v="650"/>
    <s v="Right-sized secondary challenge"/>
    <n v="106800"/>
    <x v="644"/>
    <n v="54"/>
    <x v="0"/>
    <n v="752"/>
    <x v="654"/>
    <x v="3"/>
    <x v="3"/>
    <n v="1332910800"/>
    <n v="1335502800"/>
    <x v="608"/>
    <x v="613"/>
    <x v="0"/>
    <x v="0"/>
    <s v="music/jazz"/>
    <x v="1"/>
    <x v="17"/>
  </r>
  <r>
    <n v="662"/>
    <x v="651"/>
    <s v="Implemented exuding software"/>
    <n v="9100"/>
    <x v="645"/>
    <n v="98"/>
    <x v="0"/>
    <n v="131"/>
    <x v="655"/>
    <x v="1"/>
    <x v="1"/>
    <n v="1544335200"/>
    <n v="1544680800"/>
    <x v="609"/>
    <x v="614"/>
    <x v="0"/>
    <x v="0"/>
    <s v="theater/plays"/>
    <x v="3"/>
    <x v="3"/>
  </r>
  <r>
    <n v="663"/>
    <x v="652"/>
    <s v="Total optimizing software"/>
    <n v="10000"/>
    <x v="646"/>
    <n v="77"/>
    <x v="0"/>
    <n v="87"/>
    <x v="656"/>
    <x v="1"/>
    <x v="1"/>
    <n v="1286427600"/>
    <n v="1288414800"/>
    <x v="610"/>
    <x v="615"/>
    <x v="0"/>
    <x v="0"/>
    <s v="theater/plays"/>
    <x v="3"/>
    <x v="3"/>
  </r>
  <r>
    <n v="664"/>
    <x v="327"/>
    <s v="Optional maximized attitude"/>
    <n v="79400"/>
    <x v="647"/>
    <n v="33"/>
    <x v="0"/>
    <n v="1063"/>
    <x v="657"/>
    <x v="1"/>
    <x v="1"/>
    <n v="1329717600"/>
    <n v="1330581600"/>
    <x v="541"/>
    <x v="616"/>
    <x v="0"/>
    <x v="0"/>
    <s v="music/jazz"/>
    <x v="1"/>
    <x v="17"/>
  </r>
  <r>
    <n v="665"/>
    <x v="653"/>
    <s v="Customer-focused impactful extranet"/>
    <n v="5100"/>
    <x v="648"/>
    <n v="240"/>
    <x v="1"/>
    <n v="272"/>
    <x v="658"/>
    <x v="1"/>
    <x v="1"/>
    <n v="1310187600"/>
    <n v="1311397200"/>
    <x v="611"/>
    <x v="453"/>
    <x v="0"/>
    <x v="1"/>
    <s v="film &amp; video/documentary"/>
    <x v="4"/>
    <x v="4"/>
  </r>
  <r>
    <n v="666"/>
    <x v="654"/>
    <s v="Cloned bottom-line success"/>
    <n v="3100"/>
    <x v="649"/>
    <n v="64"/>
    <x v="3"/>
    <n v="25"/>
    <x v="659"/>
    <x v="1"/>
    <x v="1"/>
    <n v="1377838800"/>
    <n v="1378357200"/>
    <x v="612"/>
    <x v="617"/>
    <x v="0"/>
    <x v="1"/>
    <s v="theater/plays"/>
    <x v="3"/>
    <x v="3"/>
  </r>
  <r>
    <n v="667"/>
    <x v="655"/>
    <s v="Decentralized bandwidth-monitored ability"/>
    <n v="6900"/>
    <x v="650"/>
    <n v="176"/>
    <x v="1"/>
    <n v="419"/>
    <x v="660"/>
    <x v="1"/>
    <x v="1"/>
    <n v="1410325200"/>
    <n v="1411102800"/>
    <x v="613"/>
    <x v="618"/>
    <x v="0"/>
    <x v="0"/>
    <s v="journalism/audio"/>
    <x v="8"/>
    <x v="23"/>
  </r>
  <r>
    <n v="668"/>
    <x v="656"/>
    <s v="Programmable leadingedge budgetary management"/>
    <n v="27500"/>
    <x v="651"/>
    <n v="20"/>
    <x v="0"/>
    <n v="76"/>
    <x v="661"/>
    <x v="1"/>
    <x v="1"/>
    <n v="1343797200"/>
    <n v="1344834000"/>
    <x v="614"/>
    <x v="619"/>
    <x v="0"/>
    <x v="0"/>
    <s v="theater/plays"/>
    <x v="3"/>
    <x v="3"/>
  </r>
  <r>
    <n v="669"/>
    <x v="657"/>
    <s v="Upgradable bi-directional concept"/>
    <n v="48800"/>
    <x v="652"/>
    <n v="359"/>
    <x v="1"/>
    <n v="1621"/>
    <x v="662"/>
    <x v="6"/>
    <x v="6"/>
    <n v="1498453200"/>
    <n v="1499230800"/>
    <x v="615"/>
    <x v="620"/>
    <x v="0"/>
    <x v="0"/>
    <s v="theater/plays"/>
    <x v="3"/>
    <x v="3"/>
  </r>
  <r>
    <n v="670"/>
    <x v="635"/>
    <s v="Re-contextualized homogeneous flexibility"/>
    <n v="16200"/>
    <x v="653"/>
    <n v="469"/>
    <x v="1"/>
    <n v="1101"/>
    <x v="663"/>
    <x v="1"/>
    <x v="1"/>
    <n v="1456380000"/>
    <n v="1457416800"/>
    <x v="90"/>
    <x v="621"/>
    <x v="0"/>
    <x v="0"/>
    <s v="music/indie rock"/>
    <x v="1"/>
    <x v="7"/>
  </r>
  <r>
    <n v="671"/>
    <x v="658"/>
    <s v="Monitored bi-directional standardization"/>
    <n v="97600"/>
    <x v="654"/>
    <n v="122"/>
    <x v="1"/>
    <n v="1073"/>
    <x v="664"/>
    <x v="1"/>
    <x v="1"/>
    <n v="1280552400"/>
    <n v="1280898000"/>
    <x v="616"/>
    <x v="622"/>
    <x v="0"/>
    <x v="1"/>
    <s v="theater/plays"/>
    <x v="3"/>
    <x v="3"/>
  </r>
  <r>
    <n v="672"/>
    <x v="659"/>
    <s v="Stand-alone grid-enabled leverage"/>
    <n v="197900"/>
    <x v="655"/>
    <n v="56"/>
    <x v="0"/>
    <n v="4428"/>
    <x v="665"/>
    <x v="2"/>
    <x v="2"/>
    <n v="1521608400"/>
    <n v="1522472400"/>
    <x v="617"/>
    <x v="623"/>
    <x v="0"/>
    <x v="0"/>
    <s v="theater/plays"/>
    <x v="3"/>
    <x v="3"/>
  </r>
  <r>
    <n v="673"/>
    <x v="660"/>
    <s v="Assimilated regional groupware"/>
    <n v="5600"/>
    <x v="656"/>
    <n v="44"/>
    <x v="0"/>
    <n v="58"/>
    <x v="666"/>
    <x v="6"/>
    <x v="6"/>
    <n v="1460696400"/>
    <n v="1462510800"/>
    <x v="618"/>
    <x v="624"/>
    <x v="0"/>
    <x v="0"/>
    <s v="music/indie rock"/>
    <x v="1"/>
    <x v="7"/>
  </r>
  <r>
    <n v="674"/>
    <x v="661"/>
    <s v="Up-sized 24hour instruction set"/>
    <n v="170700"/>
    <x v="657"/>
    <n v="34"/>
    <x v="3"/>
    <n v="1218"/>
    <x v="667"/>
    <x v="1"/>
    <x v="1"/>
    <n v="1313730000"/>
    <n v="1317790800"/>
    <x v="619"/>
    <x v="625"/>
    <x v="0"/>
    <x v="0"/>
    <s v="photography/photography books"/>
    <x v="7"/>
    <x v="14"/>
  </r>
  <r>
    <n v="675"/>
    <x v="662"/>
    <s v="Right-sized web-enabled intranet"/>
    <n v="9700"/>
    <x v="658"/>
    <n v="123"/>
    <x v="1"/>
    <n v="331"/>
    <x v="668"/>
    <x v="1"/>
    <x v="1"/>
    <n v="1568178000"/>
    <n v="1568782800"/>
    <x v="620"/>
    <x v="626"/>
    <x v="0"/>
    <x v="0"/>
    <s v="journalism/audio"/>
    <x v="8"/>
    <x v="23"/>
  </r>
  <r>
    <n v="676"/>
    <x v="663"/>
    <s v="Expanded needs-based orchestration"/>
    <n v="62300"/>
    <x v="659"/>
    <n v="190"/>
    <x v="1"/>
    <n v="1170"/>
    <x v="669"/>
    <x v="1"/>
    <x v="1"/>
    <n v="1348635600"/>
    <n v="1349413200"/>
    <x v="621"/>
    <x v="627"/>
    <x v="0"/>
    <x v="0"/>
    <s v="photography/photography books"/>
    <x v="7"/>
    <x v="14"/>
  </r>
  <r>
    <n v="677"/>
    <x v="664"/>
    <s v="Organic system-worthy orchestration"/>
    <n v="5300"/>
    <x v="660"/>
    <n v="84"/>
    <x v="0"/>
    <n v="111"/>
    <x v="670"/>
    <x v="1"/>
    <x v="1"/>
    <n v="1468126800"/>
    <n v="1472446800"/>
    <x v="622"/>
    <x v="491"/>
    <x v="0"/>
    <x v="0"/>
    <s v="publishing/fiction"/>
    <x v="5"/>
    <x v="13"/>
  </r>
  <r>
    <n v="678"/>
    <x v="665"/>
    <s v="Inverse static standardization"/>
    <n v="99500"/>
    <x v="661"/>
    <n v="18"/>
    <x v="3"/>
    <n v="215"/>
    <x v="671"/>
    <x v="1"/>
    <x v="1"/>
    <n v="1547877600"/>
    <n v="1548050400"/>
    <x v="35"/>
    <x v="628"/>
    <x v="0"/>
    <x v="0"/>
    <s v="film &amp; video/drama"/>
    <x v="4"/>
    <x v="6"/>
  </r>
  <r>
    <n v="679"/>
    <x v="307"/>
    <s v="Synchronized motivating solution"/>
    <n v="1400"/>
    <x v="662"/>
    <n v="1037"/>
    <x v="1"/>
    <n v="363"/>
    <x v="672"/>
    <x v="1"/>
    <x v="1"/>
    <n v="1571374800"/>
    <n v="1571806800"/>
    <x v="623"/>
    <x v="629"/>
    <x v="0"/>
    <x v="1"/>
    <s v="food/food trucks"/>
    <x v="0"/>
    <x v="0"/>
  </r>
  <r>
    <n v="680"/>
    <x v="666"/>
    <s v="Open-source 4thgeneration open system"/>
    <n v="145600"/>
    <x v="663"/>
    <n v="97"/>
    <x v="0"/>
    <n v="2955"/>
    <x v="673"/>
    <x v="1"/>
    <x v="1"/>
    <n v="1576303200"/>
    <n v="1576476000"/>
    <x v="624"/>
    <x v="630"/>
    <x v="0"/>
    <x v="1"/>
    <s v="games/mobile games"/>
    <x v="6"/>
    <x v="20"/>
  </r>
  <r>
    <n v="681"/>
    <x v="667"/>
    <s v="Decentralized context-sensitive superstructure"/>
    <n v="184100"/>
    <x v="664"/>
    <n v="86"/>
    <x v="0"/>
    <n v="1657"/>
    <x v="674"/>
    <x v="1"/>
    <x v="1"/>
    <n v="1324447200"/>
    <n v="1324965600"/>
    <x v="625"/>
    <x v="631"/>
    <x v="0"/>
    <x v="0"/>
    <s v="theater/plays"/>
    <x v="3"/>
    <x v="3"/>
  </r>
  <r>
    <n v="682"/>
    <x v="668"/>
    <s v="Compatible 5thgeneration concept"/>
    <n v="5400"/>
    <x v="665"/>
    <n v="150"/>
    <x v="1"/>
    <n v="103"/>
    <x v="675"/>
    <x v="1"/>
    <x v="1"/>
    <n v="1386741600"/>
    <n v="1387519200"/>
    <x v="626"/>
    <x v="632"/>
    <x v="0"/>
    <x v="0"/>
    <s v="theater/plays"/>
    <x v="3"/>
    <x v="3"/>
  </r>
  <r>
    <n v="683"/>
    <x v="669"/>
    <s v="Virtual systemic intranet"/>
    <n v="2300"/>
    <x v="666"/>
    <n v="358"/>
    <x v="1"/>
    <n v="147"/>
    <x v="676"/>
    <x v="1"/>
    <x v="1"/>
    <n v="1537074000"/>
    <n v="1537246800"/>
    <x v="627"/>
    <x v="633"/>
    <x v="0"/>
    <x v="0"/>
    <s v="theater/plays"/>
    <x v="3"/>
    <x v="3"/>
  </r>
  <r>
    <n v="684"/>
    <x v="670"/>
    <s v="Optimized systemic algorithm"/>
    <n v="1400"/>
    <x v="667"/>
    <n v="543"/>
    <x v="1"/>
    <n v="110"/>
    <x v="677"/>
    <x v="0"/>
    <x v="0"/>
    <n v="1277787600"/>
    <n v="1279515600"/>
    <x v="628"/>
    <x v="634"/>
    <x v="0"/>
    <x v="0"/>
    <s v="publishing/nonfiction"/>
    <x v="5"/>
    <x v="9"/>
  </r>
  <r>
    <n v="685"/>
    <x v="671"/>
    <s v="Customizable homogeneous firmware"/>
    <n v="140000"/>
    <x v="668"/>
    <n v="68"/>
    <x v="0"/>
    <n v="926"/>
    <x v="678"/>
    <x v="0"/>
    <x v="0"/>
    <n v="1440306000"/>
    <n v="1442379600"/>
    <x v="629"/>
    <x v="415"/>
    <x v="0"/>
    <x v="0"/>
    <s v="theater/plays"/>
    <x v="3"/>
    <x v="3"/>
  </r>
  <r>
    <n v="686"/>
    <x v="672"/>
    <s v="Front-line cohesive extranet"/>
    <n v="7500"/>
    <x v="669"/>
    <n v="192"/>
    <x v="1"/>
    <n v="134"/>
    <x v="679"/>
    <x v="1"/>
    <x v="1"/>
    <n v="1522126800"/>
    <n v="1523077200"/>
    <x v="630"/>
    <x v="635"/>
    <x v="0"/>
    <x v="0"/>
    <s v="technology/wearables"/>
    <x v="2"/>
    <x v="8"/>
  </r>
  <r>
    <n v="687"/>
    <x v="673"/>
    <s v="Distributed holistic neural-net"/>
    <n v="1500"/>
    <x v="670"/>
    <n v="932"/>
    <x v="1"/>
    <n v="269"/>
    <x v="680"/>
    <x v="1"/>
    <x v="1"/>
    <n v="1489298400"/>
    <n v="1489554000"/>
    <x v="631"/>
    <x v="607"/>
    <x v="0"/>
    <x v="0"/>
    <s v="theater/plays"/>
    <x v="3"/>
    <x v="3"/>
  </r>
  <r>
    <n v="688"/>
    <x v="674"/>
    <s v="Devolved client-server monitoring"/>
    <n v="2900"/>
    <x v="671"/>
    <n v="429"/>
    <x v="1"/>
    <n v="175"/>
    <x v="681"/>
    <x v="1"/>
    <x v="1"/>
    <n v="1547100000"/>
    <n v="1548482400"/>
    <x v="632"/>
    <x v="636"/>
    <x v="0"/>
    <x v="1"/>
    <s v="film &amp; video/television"/>
    <x v="4"/>
    <x v="19"/>
  </r>
  <r>
    <n v="689"/>
    <x v="675"/>
    <s v="Seamless directional capacity"/>
    <n v="7300"/>
    <x v="672"/>
    <n v="101"/>
    <x v="1"/>
    <n v="69"/>
    <x v="682"/>
    <x v="1"/>
    <x v="1"/>
    <n v="1383022800"/>
    <n v="1384063200"/>
    <x v="633"/>
    <x v="637"/>
    <x v="0"/>
    <x v="0"/>
    <s v="technology/web"/>
    <x v="2"/>
    <x v="2"/>
  </r>
  <r>
    <n v="690"/>
    <x v="676"/>
    <s v="Polarized actuating implementation"/>
    <n v="3600"/>
    <x v="673"/>
    <n v="227"/>
    <x v="1"/>
    <n v="190"/>
    <x v="683"/>
    <x v="1"/>
    <x v="1"/>
    <n v="1322373600"/>
    <n v="1322892000"/>
    <x v="634"/>
    <x v="638"/>
    <x v="0"/>
    <x v="1"/>
    <s v="film &amp; video/documentary"/>
    <x v="4"/>
    <x v="4"/>
  </r>
  <r>
    <n v="691"/>
    <x v="677"/>
    <s v="Front-line disintermediate hub"/>
    <n v="5000"/>
    <x v="674"/>
    <n v="142"/>
    <x v="1"/>
    <n v="237"/>
    <x v="684"/>
    <x v="1"/>
    <x v="1"/>
    <n v="1349240400"/>
    <n v="1350709200"/>
    <x v="635"/>
    <x v="639"/>
    <x v="1"/>
    <x v="1"/>
    <s v="film &amp; video/documentary"/>
    <x v="4"/>
    <x v="4"/>
  </r>
  <r>
    <n v="692"/>
    <x v="678"/>
    <s v="Decentralized 4thgeneration challenge"/>
    <n v="6000"/>
    <x v="675"/>
    <n v="91"/>
    <x v="0"/>
    <n v="77"/>
    <x v="685"/>
    <x v="4"/>
    <x v="4"/>
    <n v="1562648400"/>
    <n v="1564203600"/>
    <x v="636"/>
    <x v="640"/>
    <x v="0"/>
    <x v="0"/>
    <s v="music/rock"/>
    <x v="1"/>
    <x v="1"/>
  </r>
  <r>
    <n v="693"/>
    <x v="679"/>
    <s v="Reverse-engineered composite hierarchy"/>
    <n v="180400"/>
    <x v="676"/>
    <n v="64"/>
    <x v="0"/>
    <n v="1748"/>
    <x v="686"/>
    <x v="1"/>
    <x v="1"/>
    <n v="1508216400"/>
    <n v="1509685200"/>
    <x v="637"/>
    <x v="641"/>
    <x v="0"/>
    <x v="0"/>
    <s v="theater/plays"/>
    <x v="3"/>
    <x v="3"/>
  </r>
  <r>
    <n v="694"/>
    <x v="680"/>
    <s v="Programmable tangible ability"/>
    <n v="9100"/>
    <x v="677"/>
    <n v="84"/>
    <x v="0"/>
    <n v="79"/>
    <x v="687"/>
    <x v="1"/>
    <x v="1"/>
    <n v="1511762400"/>
    <n v="1514959200"/>
    <x v="638"/>
    <x v="642"/>
    <x v="0"/>
    <x v="0"/>
    <s v="theater/plays"/>
    <x v="3"/>
    <x v="3"/>
  </r>
  <r>
    <n v="695"/>
    <x v="681"/>
    <s v="Configurable full-range emulation"/>
    <n v="9200"/>
    <x v="678"/>
    <n v="134"/>
    <x v="1"/>
    <n v="196"/>
    <x v="688"/>
    <x v="6"/>
    <x v="6"/>
    <n v="1447480800"/>
    <n v="1448863200"/>
    <x v="639"/>
    <x v="445"/>
    <x v="1"/>
    <x v="0"/>
    <s v="music/rock"/>
    <x v="1"/>
    <x v="1"/>
  </r>
  <r>
    <n v="696"/>
    <x v="682"/>
    <s v="Total real-time hardware"/>
    <n v="164100"/>
    <x v="679"/>
    <n v="59"/>
    <x v="0"/>
    <n v="889"/>
    <x v="689"/>
    <x v="1"/>
    <x v="1"/>
    <n v="1429506000"/>
    <n v="1429592400"/>
    <x v="640"/>
    <x v="116"/>
    <x v="0"/>
    <x v="1"/>
    <s v="theater/plays"/>
    <x v="3"/>
    <x v="3"/>
  </r>
  <r>
    <n v="697"/>
    <x v="683"/>
    <s v="Profound system-worthy functionalities"/>
    <n v="128900"/>
    <x v="680"/>
    <n v="153"/>
    <x v="1"/>
    <n v="7295"/>
    <x v="690"/>
    <x v="1"/>
    <x v="1"/>
    <n v="1522472400"/>
    <n v="1522645200"/>
    <x v="641"/>
    <x v="643"/>
    <x v="0"/>
    <x v="0"/>
    <s v="music/electric music"/>
    <x v="1"/>
    <x v="5"/>
  </r>
  <r>
    <n v="698"/>
    <x v="684"/>
    <s v="Cloned hybrid focus group"/>
    <n v="42100"/>
    <x v="681"/>
    <n v="447"/>
    <x v="1"/>
    <n v="2893"/>
    <x v="691"/>
    <x v="0"/>
    <x v="0"/>
    <n v="1322114400"/>
    <n v="1323324000"/>
    <x v="642"/>
    <x v="644"/>
    <x v="0"/>
    <x v="0"/>
    <s v="technology/wearables"/>
    <x v="2"/>
    <x v="8"/>
  </r>
  <r>
    <n v="699"/>
    <x v="196"/>
    <s v="Ergonomic dedicated focus group"/>
    <n v="7400"/>
    <x v="682"/>
    <n v="84"/>
    <x v="0"/>
    <n v="56"/>
    <x v="692"/>
    <x v="1"/>
    <x v="1"/>
    <n v="1561438800"/>
    <n v="1561525200"/>
    <x v="230"/>
    <x v="645"/>
    <x v="0"/>
    <x v="0"/>
    <s v="film &amp; video/drama"/>
    <x v="4"/>
    <x v="6"/>
  </r>
  <r>
    <n v="700"/>
    <x v="685"/>
    <s v="Realigned zero administration paradigm"/>
    <n v="100"/>
    <x v="247"/>
    <n v="3"/>
    <x v="0"/>
    <n v="1"/>
    <x v="248"/>
    <x v="1"/>
    <x v="1"/>
    <n v="1264399200"/>
    <n v="1265695200"/>
    <x v="67"/>
    <x v="646"/>
    <x v="0"/>
    <x v="0"/>
    <s v="technology/wearables"/>
    <x v="2"/>
    <x v="8"/>
  </r>
  <r>
    <n v="701"/>
    <x v="686"/>
    <s v="Open-source multi-tasking methodology"/>
    <n v="52000"/>
    <x v="683"/>
    <n v="175"/>
    <x v="1"/>
    <n v="820"/>
    <x v="693"/>
    <x v="1"/>
    <x v="1"/>
    <n v="1301202000"/>
    <n v="1301806800"/>
    <x v="643"/>
    <x v="647"/>
    <x v="1"/>
    <x v="0"/>
    <s v="theater/plays"/>
    <x v="3"/>
    <x v="3"/>
  </r>
  <r>
    <n v="702"/>
    <x v="687"/>
    <s v="Object-based attitude-oriented analyzer"/>
    <n v="8700"/>
    <x v="684"/>
    <n v="54"/>
    <x v="0"/>
    <n v="83"/>
    <x v="694"/>
    <x v="1"/>
    <x v="1"/>
    <n v="1374469200"/>
    <n v="1374901200"/>
    <x v="644"/>
    <x v="467"/>
    <x v="0"/>
    <x v="0"/>
    <s v="technology/wearables"/>
    <x v="2"/>
    <x v="8"/>
  </r>
  <r>
    <n v="703"/>
    <x v="688"/>
    <s v="Cross-platform tertiary hub"/>
    <n v="63400"/>
    <x v="685"/>
    <n v="312"/>
    <x v="1"/>
    <n v="2038"/>
    <x v="695"/>
    <x v="1"/>
    <x v="1"/>
    <n v="1334984400"/>
    <n v="1336453200"/>
    <x v="645"/>
    <x v="648"/>
    <x v="1"/>
    <x v="1"/>
    <s v="publishing/translations"/>
    <x v="5"/>
    <x v="18"/>
  </r>
  <r>
    <n v="704"/>
    <x v="689"/>
    <s v="Seamless clear-thinking artificial intelligence"/>
    <n v="8700"/>
    <x v="686"/>
    <n v="123"/>
    <x v="1"/>
    <n v="116"/>
    <x v="696"/>
    <x v="1"/>
    <x v="1"/>
    <n v="1467608400"/>
    <n v="1468904400"/>
    <x v="646"/>
    <x v="649"/>
    <x v="0"/>
    <x v="0"/>
    <s v="film &amp; video/animation"/>
    <x v="4"/>
    <x v="10"/>
  </r>
  <r>
    <n v="705"/>
    <x v="690"/>
    <s v="Centralized tangible success"/>
    <n v="169700"/>
    <x v="687"/>
    <n v="99"/>
    <x v="0"/>
    <n v="2025"/>
    <x v="697"/>
    <x v="4"/>
    <x v="4"/>
    <n v="1386741600"/>
    <n v="1387087200"/>
    <x v="626"/>
    <x v="650"/>
    <x v="0"/>
    <x v="0"/>
    <s v="publishing/nonfiction"/>
    <x v="5"/>
    <x v="9"/>
  </r>
  <r>
    <n v="706"/>
    <x v="691"/>
    <s v="Customer-focused multimedia methodology"/>
    <n v="108400"/>
    <x v="688"/>
    <n v="128"/>
    <x v="1"/>
    <n v="1345"/>
    <x v="698"/>
    <x v="2"/>
    <x v="2"/>
    <n v="1546754400"/>
    <n v="1547445600"/>
    <x v="647"/>
    <x v="651"/>
    <x v="0"/>
    <x v="1"/>
    <s v="technology/web"/>
    <x v="2"/>
    <x v="2"/>
  </r>
  <r>
    <n v="707"/>
    <x v="692"/>
    <s v="Visionary maximized Local Area Network"/>
    <n v="7300"/>
    <x v="689"/>
    <n v="159"/>
    <x v="1"/>
    <n v="168"/>
    <x v="699"/>
    <x v="1"/>
    <x v="1"/>
    <n v="1544248800"/>
    <n v="1547359200"/>
    <x v="159"/>
    <x v="652"/>
    <x v="0"/>
    <x v="0"/>
    <s v="film &amp; video/drama"/>
    <x v="4"/>
    <x v="6"/>
  </r>
  <r>
    <n v="708"/>
    <x v="693"/>
    <s v="Secured bifurcated intranet"/>
    <n v="1700"/>
    <x v="690"/>
    <n v="707"/>
    <x v="1"/>
    <n v="137"/>
    <x v="700"/>
    <x v="5"/>
    <x v="5"/>
    <n v="1495429200"/>
    <n v="1496293200"/>
    <x v="648"/>
    <x v="653"/>
    <x v="0"/>
    <x v="0"/>
    <s v="theater/plays"/>
    <x v="3"/>
    <x v="3"/>
  </r>
  <r>
    <n v="709"/>
    <x v="694"/>
    <s v="Grass-roots 4thgeneration product"/>
    <n v="9800"/>
    <x v="691"/>
    <n v="142"/>
    <x v="1"/>
    <n v="186"/>
    <x v="701"/>
    <x v="6"/>
    <x v="6"/>
    <n v="1334811600"/>
    <n v="1335416400"/>
    <x v="267"/>
    <x v="654"/>
    <x v="0"/>
    <x v="0"/>
    <s v="theater/plays"/>
    <x v="3"/>
    <x v="3"/>
  </r>
  <r>
    <n v="710"/>
    <x v="695"/>
    <s v="Reduced next generation info-mediaries"/>
    <n v="4300"/>
    <x v="692"/>
    <n v="148"/>
    <x v="1"/>
    <n v="125"/>
    <x v="702"/>
    <x v="1"/>
    <x v="1"/>
    <n v="1531544400"/>
    <n v="1532149200"/>
    <x v="649"/>
    <x v="655"/>
    <x v="0"/>
    <x v="1"/>
    <s v="theater/plays"/>
    <x v="3"/>
    <x v="3"/>
  </r>
  <r>
    <n v="711"/>
    <x v="696"/>
    <s v="Customizable full-range artificial intelligence"/>
    <n v="6200"/>
    <x v="693"/>
    <n v="20"/>
    <x v="0"/>
    <n v="14"/>
    <x v="703"/>
    <x v="6"/>
    <x v="6"/>
    <n v="1453615200"/>
    <n v="1453788000"/>
    <x v="248"/>
    <x v="656"/>
    <x v="1"/>
    <x v="1"/>
    <s v="theater/plays"/>
    <x v="3"/>
    <x v="3"/>
  </r>
  <r>
    <n v="712"/>
    <x v="697"/>
    <s v="Programmable leadingedge contingency"/>
    <n v="800"/>
    <x v="694"/>
    <n v="1841"/>
    <x v="1"/>
    <n v="202"/>
    <x v="704"/>
    <x v="1"/>
    <x v="1"/>
    <n v="1467954000"/>
    <n v="1471496400"/>
    <x v="571"/>
    <x v="657"/>
    <x v="0"/>
    <x v="0"/>
    <s v="theater/plays"/>
    <x v="3"/>
    <x v="3"/>
  </r>
  <r>
    <n v="713"/>
    <x v="698"/>
    <s v="Multi-layered global groupware"/>
    <n v="6900"/>
    <x v="695"/>
    <n v="162"/>
    <x v="1"/>
    <n v="103"/>
    <x v="705"/>
    <x v="1"/>
    <x v="1"/>
    <n v="1471842000"/>
    <n v="1472878800"/>
    <x v="650"/>
    <x v="89"/>
    <x v="0"/>
    <x v="0"/>
    <s v="publishing/radio &amp; podcasts"/>
    <x v="5"/>
    <x v="15"/>
  </r>
  <r>
    <n v="714"/>
    <x v="699"/>
    <s v="Switchable methodical superstructure"/>
    <n v="38500"/>
    <x v="696"/>
    <n v="473"/>
    <x v="1"/>
    <n v="1785"/>
    <x v="706"/>
    <x v="1"/>
    <x v="1"/>
    <n v="1408424400"/>
    <n v="1408510800"/>
    <x v="1"/>
    <x v="658"/>
    <x v="0"/>
    <x v="0"/>
    <s v="music/rock"/>
    <x v="1"/>
    <x v="1"/>
  </r>
  <r>
    <n v="715"/>
    <x v="700"/>
    <s v="Expanded even-keeled portal"/>
    <n v="118000"/>
    <x v="697"/>
    <n v="24"/>
    <x v="0"/>
    <n v="656"/>
    <x v="707"/>
    <x v="1"/>
    <x v="1"/>
    <n v="1281157200"/>
    <n v="1281589200"/>
    <x v="651"/>
    <x v="438"/>
    <x v="0"/>
    <x v="0"/>
    <s v="games/mobile games"/>
    <x v="6"/>
    <x v="20"/>
  </r>
  <r>
    <n v="716"/>
    <x v="701"/>
    <s v="Advanced modular moderator"/>
    <n v="2000"/>
    <x v="698"/>
    <n v="518"/>
    <x v="1"/>
    <n v="157"/>
    <x v="708"/>
    <x v="1"/>
    <x v="1"/>
    <n v="1373432400"/>
    <n v="1375851600"/>
    <x v="652"/>
    <x v="659"/>
    <x v="0"/>
    <x v="1"/>
    <s v="theater/plays"/>
    <x v="3"/>
    <x v="3"/>
  </r>
  <r>
    <n v="717"/>
    <x v="702"/>
    <s v="Reverse-engineered well-modulated ability"/>
    <n v="5600"/>
    <x v="699"/>
    <n v="248"/>
    <x v="1"/>
    <n v="555"/>
    <x v="709"/>
    <x v="1"/>
    <x v="1"/>
    <n v="1313989200"/>
    <n v="1315803600"/>
    <x v="653"/>
    <x v="660"/>
    <x v="0"/>
    <x v="0"/>
    <s v="film &amp; video/documentary"/>
    <x v="4"/>
    <x v="4"/>
  </r>
  <r>
    <n v="718"/>
    <x v="703"/>
    <s v="Expanded optimal pricing structure"/>
    <n v="8300"/>
    <x v="700"/>
    <n v="100"/>
    <x v="1"/>
    <n v="297"/>
    <x v="710"/>
    <x v="1"/>
    <x v="1"/>
    <n v="1371445200"/>
    <n v="1373691600"/>
    <x v="654"/>
    <x v="661"/>
    <x v="0"/>
    <x v="0"/>
    <s v="technology/wearables"/>
    <x v="2"/>
    <x v="8"/>
  </r>
  <r>
    <n v="719"/>
    <x v="704"/>
    <s v="Down-sized uniform ability"/>
    <n v="6900"/>
    <x v="701"/>
    <n v="153"/>
    <x v="1"/>
    <n v="123"/>
    <x v="711"/>
    <x v="1"/>
    <x v="1"/>
    <n v="1338267600"/>
    <n v="1339218000"/>
    <x v="655"/>
    <x v="662"/>
    <x v="0"/>
    <x v="0"/>
    <s v="publishing/fiction"/>
    <x v="5"/>
    <x v="13"/>
  </r>
  <r>
    <n v="720"/>
    <x v="705"/>
    <s v="Multi-layered upward-trending conglomeration"/>
    <n v="8700"/>
    <x v="702"/>
    <n v="37"/>
    <x v="3"/>
    <n v="38"/>
    <x v="712"/>
    <x v="3"/>
    <x v="3"/>
    <n v="1519192800"/>
    <n v="1520402400"/>
    <x v="656"/>
    <x v="236"/>
    <x v="0"/>
    <x v="1"/>
    <s v="theater/plays"/>
    <x v="3"/>
    <x v="3"/>
  </r>
  <r>
    <n v="721"/>
    <x v="706"/>
    <s v="Open-architected systematic intranet"/>
    <n v="123600"/>
    <x v="703"/>
    <n v="4"/>
    <x v="3"/>
    <n v="60"/>
    <x v="713"/>
    <x v="1"/>
    <x v="1"/>
    <n v="1522818000"/>
    <n v="1523336400"/>
    <x v="657"/>
    <x v="663"/>
    <x v="0"/>
    <x v="0"/>
    <s v="music/rock"/>
    <x v="1"/>
    <x v="1"/>
  </r>
  <r>
    <n v="722"/>
    <x v="707"/>
    <s v="Proactive 24hour frame"/>
    <n v="48500"/>
    <x v="704"/>
    <n v="157"/>
    <x v="1"/>
    <n v="3036"/>
    <x v="714"/>
    <x v="1"/>
    <x v="1"/>
    <n v="1509948000"/>
    <n v="1512280800"/>
    <x v="265"/>
    <x v="202"/>
    <x v="0"/>
    <x v="0"/>
    <s v="film &amp; video/documentary"/>
    <x v="4"/>
    <x v="4"/>
  </r>
  <r>
    <n v="723"/>
    <x v="708"/>
    <s v="Exclusive fresh-thinking model"/>
    <n v="4900"/>
    <x v="705"/>
    <n v="270"/>
    <x v="1"/>
    <n v="144"/>
    <x v="715"/>
    <x v="2"/>
    <x v="2"/>
    <n v="1456898400"/>
    <n v="1458709200"/>
    <x v="658"/>
    <x v="664"/>
    <x v="0"/>
    <x v="0"/>
    <s v="theater/plays"/>
    <x v="3"/>
    <x v="3"/>
  </r>
  <r>
    <n v="724"/>
    <x v="709"/>
    <s v="Business-focused encompassing intranet"/>
    <n v="8400"/>
    <x v="706"/>
    <n v="134"/>
    <x v="1"/>
    <n v="121"/>
    <x v="716"/>
    <x v="4"/>
    <x v="4"/>
    <n v="1413954000"/>
    <n v="1414126800"/>
    <x v="659"/>
    <x v="665"/>
    <x v="0"/>
    <x v="1"/>
    <s v="theater/plays"/>
    <x v="3"/>
    <x v="3"/>
  </r>
  <r>
    <n v="725"/>
    <x v="710"/>
    <s v="Optional 6thgeneration access"/>
    <n v="193200"/>
    <x v="707"/>
    <n v="50"/>
    <x v="0"/>
    <n v="1596"/>
    <x v="717"/>
    <x v="1"/>
    <x v="1"/>
    <n v="1416031200"/>
    <n v="1416204000"/>
    <x v="660"/>
    <x v="666"/>
    <x v="0"/>
    <x v="0"/>
    <s v="games/mobile games"/>
    <x v="6"/>
    <x v="20"/>
  </r>
  <r>
    <n v="726"/>
    <x v="711"/>
    <s v="Realigned web-enabled functionalities"/>
    <n v="54300"/>
    <x v="708"/>
    <n v="89"/>
    <x v="3"/>
    <n v="524"/>
    <x v="718"/>
    <x v="1"/>
    <x v="1"/>
    <n v="1287982800"/>
    <n v="1288501200"/>
    <x v="661"/>
    <x v="602"/>
    <x v="0"/>
    <x v="1"/>
    <s v="theater/plays"/>
    <x v="3"/>
    <x v="3"/>
  </r>
  <r>
    <n v="727"/>
    <x v="712"/>
    <s v="Enterprise-wide multimedia software"/>
    <n v="8900"/>
    <x v="709"/>
    <n v="165"/>
    <x v="1"/>
    <n v="181"/>
    <x v="719"/>
    <x v="1"/>
    <x v="1"/>
    <n v="1547964000"/>
    <n v="1552971600"/>
    <x v="4"/>
    <x v="667"/>
    <x v="0"/>
    <x v="0"/>
    <s v="technology/web"/>
    <x v="2"/>
    <x v="2"/>
  </r>
  <r>
    <n v="728"/>
    <x v="713"/>
    <s v="Versatile mission-critical knowledgebase"/>
    <n v="4200"/>
    <x v="710"/>
    <n v="18"/>
    <x v="0"/>
    <n v="10"/>
    <x v="720"/>
    <x v="1"/>
    <x v="1"/>
    <n v="1464152400"/>
    <n v="1465102800"/>
    <x v="662"/>
    <x v="668"/>
    <x v="0"/>
    <x v="0"/>
    <s v="theater/plays"/>
    <x v="3"/>
    <x v="3"/>
  </r>
  <r>
    <n v="729"/>
    <x v="714"/>
    <s v="Multi-lateral object-oriented open system"/>
    <n v="5600"/>
    <x v="711"/>
    <n v="186"/>
    <x v="1"/>
    <n v="122"/>
    <x v="721"/>
    <x v="1"/>
    <x v="1"/>
    <n v="1359957600"/>
    <n v="1360130400"/>
    <x v="663"/>
    <x v="669"/>
    <x v="0"/>
    <x v="0"/>
    <s v="film &amp; video/drama"/>
    <x v="4"/>
    <x v="6"/>
  </r>
  <r>
    <n v="730"/>
    <x v="715"/>
    <s v="Visionary system-worthy attitude"/>
    <n v="28800"/>
    <x v="712"/>
    <n v="413"/>
    <x v="1"/>
    <n v="1071"/>
    <x v="722"/>
    <x v="0"/>
    <x v="0"/>
    <n v="1432357200"/>
    <n v="1432875600"/>
    <x v="664"/>
    <x v="670"/>
    <x v="0"/>
    <x v="0"/>
    <s v="technology/wearables"/>
    <x v="2"/>
    <x v="8"/>
  </r>
  <r>
    <n v="731"/>
    <x v="716"/>
    <s v="Synergized content-based hierarchy"/>
    <n v="8000"/>
    <x v="713"/>
    <n v="90"/>
    <x v="3"/>
    <n v="219"/>
    <x v="723"/>
    <x v="1"/>
    <x v="1"/>
    <n v="1500786000"/>
    <n v="1500872400"/>
    <x v="665"/>
    <x v="601"/>
    <x v="0"/>
    <x v="0"/>
    <s v="technology/web"/>
    <x v="2"/>
    <x v="2"/>
  </r>
  <r>
    <n v="732"/>
    <x v="717"/>
    <s v="Business-focused 24hour access"/>
    <n v="117000"/>
    <x v="714"/>
    <n v="92"/>
    <x v="0"/>
    <n v="1121"/>
    <x v="724"/>
    <x v="1"/>
    <x v="1"/>
    <n v="1490158800"/>
    <n v="1492146000"/>
    <x v="666"/>
    <x v="671"/>
    <x v="0"/>
    <x v="1"/>
    <s v="music/rock"/>
    <x v="1"/>
    <x v="1"/>
  </r>
  <r>
    <n v="733"/>
    <x v="718"/>
    <s v="Automated hybrid orchestration"/>
    <n v="15800"/>
    <x v="715"/>
    <n v="527"/>
    <x v="1"/>
    <n v="980"/>
    <x v="725"/>
    <x v="1"/>
    <x v="1"/>
    <n v="1406178000"/>
    <n v="1407301200"/>
    <x v="43"/>
    <x v="672"/>
    <x v="0"/>
    <x v="0"/>
    <s v="music/metal"/>
    <x v="1"/>
    <x v="16"/>
  </r>
  <r>
    <n v="734"/>
    <x v="719"/>
    <s v="Exclusive 5thgeneration leverage"/>
    <n v="4200"/>
    <x v="716"/>
    <n v="319"/>
    <x v="1"/>
    <n v="536"/>
    <x v="726"/>
    <x v="1"/>
    <x v="1"/>
    <n v="1485583200"/>
    <n v="1486620000"/>
    <x v="667"/>
    <x v="673"/>
    <x v="0"/>
    <x v="1"/>
    <s v="theater/plays"/>
    <x v="3"/>
    <x v="3"/>
  </r>
  <r>
    <n v="735"/>
    <x v="720"/>
    <s v="Grass-roots zero administration alliance"/>
    <n v="37100"/>
    <x v="717"/>
    <n v="354"/>
    <x v="1"/>
    <n v="1991"/>
    <x v="727"/>
    <x v="1"/>
    <x v="1"/>
    <n v="1459314000"/>
    <n v="1459918800"/>
    <x v="668"/>
    <x v="674"/>
    <x v="0"/>
    <x v="0"/>
    <s v="photography/photography books"/>
    <x v="7"/>
    <x v="14"/>
  </r>
  <r>
    <n v="736"/>
    <x v="721"/>
    <s v="Proactive heuristic orchestration"/>
    <n v="7700"/>
    <x v="718"/>
    <n v="33"/>
    <x v="3"/>
    <n v="29"/>
    <x v="728"/>
    <x v="1"/>
    <x v="1"/>
    <n v="1424412000"/>
    <n v="1424757600"/>
    <x v="669"/>
    <x v="675"/>
    <x v="0"/>
    <x v="0"/>
    <s v="publishing/nonfiction"/>
    <x v="5"/>
    <x v="9"/>
  </r>
  <r>
    <n v="737"/>
    <x v="722"/>
    <s v="Function-based systematic Graphical User Interface"/>
    <n v="3700"/>
    <x v="719"/>
    <n v="136"/>
    <x v="1"/>
    <n v="180"/>
    <x v="729"/>
    <x v="1"/>
    <x v="1"/>
    <n v="1478844000"/>
    <n v="1479880800"/>
    <x v="670"/>
    <x v="676"/>
    <x v="0"/>
    <x v="0"/>
    <s v="music/indie rock"/>
    <x v="1"/>
    <x v="7"/>
  </r>
  <r>
    <n v="738"/>
    <x v="486"/>
    <s v="Extended zero administration software"/>
    <n v="74700"/>
    <x v="720"/>
    <n v="2"/>
    <x v="0"/>
    <n v="15"/>
    <x v="730"/>
    <x v="1"/>
    <x v="1"/>
    <n v="1416117600"/>
    <n v="1418018400"/>
    <x v="671"/>
    <x v="677"/>
    <x v="0"/>
    <x v="1"/>
    <s v="theater/plays"/>
    <x v="3"/>
    <x v="3"/>
  </r>
  <r>
    <n v="739"/>
    <x v="723"/>
    <s v="Multi-tiered discrete support"/>
    <n v="10000"/>
    <x v="721"/>
    <n v="61"/>
    <x v="0"/>
    <n v="191"/>
    <x v="731"/>
    <x v="1"/>
    <x v="1"/>
    <n v="1340946000"/>
    <n v="1341032400"/>
    <x v="672"/>
    <x v="678"/>
    <x v="0"/>
    <x v="0"/>
    <s v="music/indie rock"/>
    <x v="1"/>
    <x v="7"/>
  </r>
  <r>
    <n v="740"/>
    <x v="724"/>
    <s v="Phased system-worthy conglomeration"/>
    <n v="5300"/>
    <x v="722"/>
    <n v="30"/>
    <x v="0"/>
    <n v="16"/>
    <x v="732"/>
    <x v="1"/>
    <x v="1"/>
    <n v="1486101600"/>
    <n v="1486360800"/>
    <x v="673"/>
    <x v="679"/>
    <x v="0"/>
    <x v="0"/>
    <s v="theater/plays"/>
    <x v="3"/>
    <x v="3"/>
  </r>
  <r>
    <n v="741"/>
    <x v="287"/>
    <s v="Balanced mobile alliance"/>
    <n v="1200"/>
    <x v="723"/>
    <n v="1179"/>
    <x v="1"/>
    <n v="130"/>
    <x v="733"/>
    <x v="1"/>
    <x v="1"/>
    <n v="1274590800"/>
    <n v="1274677200"/>
    <x v="674"/>
    <x v="680"/>
    <x v="0"/>
    <x v="0"/>
    <s v="theater/plays"/>
    <x v="3"/>
    <x v="3"/>
  </r>
  <r>
    <n v="742"/>
    <x v="725"/>
    <s v="Reactive solution-oriented groupware"/>
    <n v="1200"/>
    <x v="724"/>
    <n v="1126"/>
    <x v="1"/>
    <n v="122"/>
    <x v="734"/>
    <x v="1"/>
    <x v="1"/>
    <n v="1263880800"/>
    <n v="1267509600"/>
    <x v="675"/>
    <x v="681"/>
    <x v="0"/>
    <x v="0"/>
    <s v="music/electric music"/>
    <x v="1"/>
    <x v="5"/>
  </r>
  <r>
    <n v="743"/>
    <x v="726"/>
    <s v="Exclusive bandwidth-monitored orchestration"/>
    <n v="3900"/>
    <x v="725"/>
    <n v="13"/>
    <x v="0"/>
    <n v="17"/>
    <x v="735"/>
    <x v="1"/>
    <x v="1"/>
    <n v="1445403600"/>
    <n v="1445922000"/>
    <x v="676"/>
    <x v="682"/>
    <x v="0"/>
    <x v="1"/>
    <s v="theater/plays"/>
    <x v="3"/>
    <x v="3"/>
  </r>
  <r>
    <n v="744"/>
    <x v="727"/>
    <s v="Intuitive exuding initiative"/>
    <n v="2000"/>
    <x v="726"/>
    <n v="712"/>
    <x v="1"/>
    <n v="140"/>
    <x v="736"/>
    <x v="1"/>
    <x v="1"/>
    <n v="1533877200"/>
    <n v="1534050000"/>
    <x v="342"/>
    <x v="683"/>
    <x v="0"/>
    <x v="1"/>
    <s v="theater/plays"/>
    <x v="3"/>
    <x v="3"/>
  </r>
  <r>
    <n v="745"/>
    <x v="728"/>
    <s v="Streamlined needs-based knowledge user"/>
    <n v="6900"/>
    <x v="727"/>
    <n v="30"/>
    <x v="0"/>
    <n v="34"/>
    <x v="737"/>
    <x v="1"/>
    <x v="1"/>
    <n v="1275195600"/>
    <n v="1277528400"/>
    <x v="677"/>
    <x v="684"/>
    <x v="0"/>
    <x v="0"/>
    <s v="technology/wearables"/>
    <x v="2"/>
    <x v="8"/>
  </r>
  <r>
    <n v="746"/>
    <x v="729"/>
    <s v="Automated system-worthy structure"/>
    <n v="55800"/>
    <x v="728"/>
    <n v="213"/>
    <x v="1"/>
    <n v="3388"/>
    <x v="112"/>
    <x v="1"/>
    <x v="1"/>
    <n v="1318136400"/>
    <n v="1318568400"/>
    <x v="678"/>
    <x v="685"/>
    <x v="0"/>
    <x v="0"/>
    <s v="technology/web"/>
    <x v="2"/>
    <x v="2"/>
  </r>
  <r>
    <n v="747"/>
    <x v="730"/>
    <s v="Secured clear-thinking intranet"/>
    <n v="4900"/>
    <x v="729"/>
    <n v="229"/>
    <x v="1"/>
    <n v="280"/>
    <x v="738"/>
    <x v="1"/>
    <x v="1"/>
    <n v="1283403600"/>
    <n v="1284354000"/>
    <x v="679"/>
    <x v="488"/>
    <x v="0"/>
    <x v="0"/>
    <s v="theater/plays"/>
    <x v="3"/>
    <x v="3"/>
  </r>
  <r>
    <n v="748"/>
    <x v="731"/>
    <s v="Cloned actuating architecture"/>
    <n v="194900"/>
    <x v="730"/>
    <n v="35"/>
    <x v="3"/>
    <n v="614"/>
    <x v="739"/>
    <x v="1"/>
    <x v="1"/>
    <n v="1267423200"/>
    <n v="1269579600"/>
    <x v="680"/>
    <x v="686"/>
    <x v="0"/>
    <x v="1"/>
    <s v="film &amp; video/animation"/>
    <x v="4"/>
    <x v="10"/>
  </r>
  <r>
    <n v="749"/>
    <x v="732"/>
    <s v="Down-sized needs-based task-force"/>
    <n v="8600"/>
    <x v="731"/>
    <n v="157"/>
    <x v="1"/>
    <n v="366"/>
    <x v="740"/>
    <x v="6"/>
    <x v="6"/>
    <n v="1412744400"/>
    <n v="1413781200"/>
    <x v="681"/>
    <x v="687"/>
    <x v="0"/>
    <x v="1"/>
    <s v="technology/wearables"/>
    <x v="2"/>
    <x v="8"/>
  </r>
  <r>
    <n v="750"/>
    <x v="733"/>
    <s v="Extended responsive Internet solution"/>
    <n v="100"/>
    <x v="99"/>
    <n v="1"/>
    <x v="0"/>
    <n v="1"/>
    <x v="100"/>
    <x v="4"/>
    <x v="4"/>
    <n v="1277960400"/>
    <n v="1280120400"/>
    <x v="682"/>
    <x v="688"/>
    <x v="0"/>
    <x v="0"/>
    <s v="music/electric music"/>
    <x v="1"/>
    <x v="5"/>
  </r>
  <r>
    <n v="751"/>
    <x v="734"/>
    <s v="Universal value-added moderator"/>
    <n v="3600"/>
    <x v="732"/>
    <n v="232"/>
    <x v="1"/>
    <n v="270"/>
    <x v="741"/>
    <x v="1"/>
    <x v="1"/>
    <n v="1458190800"/>
    <n v="1459486800"/>
    <x v="683"/>
    <x v="689"/>
    <x v="1"/>
    <x v="1"/>
    <s v="publishing/nonfiction"/>
    <x v="5"/>
    <x v="9"/>
  </r>
  <r>
    <n v="752"/>
    <x v="735"/>
    <s v="Sharable motivating emulation"/>
    <n v="5800"/>
    <x v="733"/>
    <n v="92"/>
    <x v="3"/>
    <n v="114"/>
    <x v="742"/>
    <x v="1"/>
    <x v="1"/>
    <n v="1280984400"/>
    <n v="1282539600"/>
    <x v="684"/>
    <x v="690"/>
    <x v="0"/>
    <x v="1"/>
    <s v="theater/plays"/>
    <x v="3"/>
    <x v="3"/>
  </r>
  <r>
    <n v="753"/>
    <x v="736"/>
    <s v="Networked web-enabled product"/>
    <n v="4700"/>
    <x v="734"/>
    <n v="257"/>
    <x v="1"/>
    <n v="137"/>
    <x v="743"/>
    <x v="1"/>
    <x v="1"/>
    <n v="1274590800"/>
    <n v="1275886800"/>
    <x v="674"/>
    <x v="691"/>
    <x v="0"/>
    <x v="0"/>
    <s v="photography/photography books"/>
    <x v="7"/>
    <x v="14"/>
  </r>
  <r>
    <n v="754"/>
    <x v="737"/>
    <s v="Advanced dedicated encoding"/>
    <n v="70400"/>
    <x v="735"/>
    <n v="168"/>
    <x v="1"/>
    <n v="3205"/>
    <x v="744"/>
    <x v="1"/>
    <x v="1"/>
    <n v="1351400400"/>
    <n v="1355983200"/>
    <x v="685"/>
    <x v="424"/>
    <x v="0"/>
    <x v="0"/>
    <s v="theater/plays"/>
    <x v="3"/>
    <x v="3"/>
  </r>
  <r>
    <n v="755"/>
    <x v="738"/>
    <s v="Stand-alone multi-state project"/>
    <n v="4500"/>
    <x v="562"/>
    <n v="167"/>
    <x v="1"/>
    <n v="288"/>
    <x v="745"/>
    <x v="3"/>
    <x v="3"/>
    <n v="1514354400"/>
    <n v="1515391200"/>
    <x v="605"/>
    <x v="231"/>
    <x v="0"/>
    <x v="1"/>
    <s v="theater/plays"/>
    <x v="3"/>
    <x v="3"/>
  </r>
  <r>
    <n v="756"/>
    <x v="739"/>
    <s v="Customizable bi-directional monitoring"/>
    <n v="1300"/>
    <x v="736"/>
    <n v="772"/>
    <x v="1"/>
    <n v="148"/>
    <x v="746"/>
    <x v="1"/>
    <x v="1"/>
    <n v="1421733600"/>
    <n v="1422252000"/>
    <x v="686"/>
    <x v="692"/>
    <x v="0"/>
    <x v="0"/>
    <s v="theater/plays"/>
    <x v="3"/>
    <x v="3"/>
  </r>
  <r>
    <n v="757"/>
    <x v="740"/>
    <s v="Profit-focused motivating function"/>
    <n v="1400"/>
    <x v="737"/>
    <n v="407"/>
    <x v="1"/>
    <n v="114"/>
    <x v="747"/>
    <x v="1"/>
    <x v="1"/>
    <n v="1305176400"/>
    <n v="1305522000"/>
    <x v="687"/>
    <x v="693"/>
    <x v="0"/>
    <x v="0"/>
    <s v="film &amp; video/drama"/>
    <x v="4"/>
    <x v="6"/>
  </r>
  <r>
    <n v="758"/>
    <x v="741"/>
    <s v="Proactive systemic firmware"/>
    <n v="29600"/>
    <x v="738"/>
    <n v="564"/>
    <x v="1"/>
    <n v="1518"/>
    <x v="748"/>
    <x v="0"/>
    <x v="0"/>
    <n v="1414126800"/>
    <n v="1414904400"/>
    <x v="688"/>
    <x v="694"/>
    <x v="0"/>
    <x v="0"/>
    <s v="music/rock"/>
    <x v="1"/>
    <x v="1"/>
  </r>
  <r>
    <n v="759"/>
    <x v="742"/>
    <s v="Grass-roots upward-trending installation"/>
    <n v="167500"/>
    <x v="739"/>
    <n v="68"/>
    <x v="0"/>
    <n v="1274"/>
    <x v="749"/>
    <x v="1"/>
    <x v="1"/>
    <n v="1517810400"/>
    <n v="1520402400"/>
    <x v="689"/>
    <x v="236"/>
    <x v="0"/>
    <x v="0"/>
    <s v="music/electric music"/>
    <x v="1"/>
    <x v="5"/>
  </r>
  <r>
    <n v="760"/>
    <x v="743"/>
    <s v="Virtual heuristic hub"/>
    <n v="48300"/>
    <x v="740"/>
    <n v="34"/>
    <x v="0"/>
    <n v="210"/>
    <x v="750"/>
    <x v="6"/>
    <x v="6"/>
    <n v="1564635600"/>
    <n v="1567141200"/>
    <x v="690"/>
    <x v="695"/>
    <x v="0"/>
    <x v="1"/>
    <s v="games/video games"/>
    <x v="6"/>
    <x v="11"/>
  </r>
  <r>
    <n v="761"/>
    <x v="744"/>
    <s v="Customizable leadingedge model"/>
    <n v="2200"/>
    <x v="741"/>
    <n v="655"/>
    <x v="1"/>
    <n v="166"/>
    <x v="751"/>
    <x v="1"/>
    <x v="1"/>
    <n v="1500699600"/>
    <n v="1501131600"/>
    <x v="691"/>
    <x v="696"/>
    <x v="0"/>
    <x v="0"/>
    <s v="music/rock"/>
    <x v="1"/>
    <x v="1"/>
  </r>
  <r>
    <n v="762"/>
    <x v="307"/>
    <s v="Upgradable uniform service-desk"/>
    <n v="3500"/>
    <x v="742"/>
    <n v="177"/>
    <x v="1"/>
    <n v="100"/>
    <x v="752"/>
    <x v="2"/>
    <x v="2"/>
    <n v="1354082400"/>
    <n v="1355032800"/>
    <x v="692"/>
    <x v="697"/>
    <x v="0"/>
    <x v="0"/>
    <s v="music/jazz"/>
    <x v="1"/>
    <x v="17"/>
  </r>
  <r>
    <n v="763"/>
    <x v="745"/>
    <s v="Inverse client-driven product"/>
    <n v="5600"/>
    <x v="207"/>
    <n v="113"/>
    <x v="1"/>
    <n v="235"/>
    <x v="753"/>
    <x v="1"/>
    <x v="1"/>
    <n v="1336453200"/>
    <n v="1339477200"/>
    <x v="693"/>
    <x v="698"/>
    <x v="0"/>
    <x v="1"/>
    <s v="theater/plays"/>
    <x v="3"/>
    <x v="3"/>
  </r>
  <r>
    <n v="764"/>
    <x v="746"/>
    <s v="Managed bandwidth-monitored system engine"/>
    <n v="1100"/>
    <x v="743"/>
    <n v="728"/>
    <x v="1"/>
    <n v="148"/>
    <x v="754"/>
    <x v="1"/>
    <x v="1"/>
    <n v="1305262800"/>
    <n v="1305954000"/>
    <x v="694"/>
    <x v="699"/>
    <x v="0"/>
    <x v="0"/>
    <s v="music/rock"/>
    <x v="1"/>
    <x v="1"/>
  </r>
  <r>
    <n v="765"/>
    <x v="747"/>
    <s v="Advanced transitional help-desk"/>
    <n v="3900"/>
    <x v="744"/>
    <n v="208"/>
    <x v="1"/>
    <n v="198"/>
    <x v="755"/>
    <x v="1"/>
    <x v="1"/>
    <n v="1492232400"/>
    <n v="1494392400"/>
    <x v="695"/>
    <x v="489"/>
    <x v="1"/>
    <x v="1"/>
    <s v="music/indie rock"/>
    <x v="1"/>
    <x v="7"/>
  </r>
  <r>
    <n v="766"/>
    <x v="748"/>
    <s v="De-engineered disintermediate encryption"/>
    <n v="43800"/>
    <x v="49"/>
    <n v="31"/>
    <x v="0"/>
    <n v="248"/>
    <x v="756"/>
    <x v="2"/>
    <x v="2"/>
    <n v="1537333200"/>
    <n v="1537419600"/>
    <x v="123"/>
    <x v="512"/>
    <x v="0"/>
    <x v="0"/>
    <s v="film &amp; video/science fiction"/>
    <x v="4"/>
    <x v="22"/>
  </r>
  <r>
    <n v="767"/>
    <x v="749"/>
    <s v="Upgradable attitude-oriented project"/>
    <n v="97200"/>
    <x v="745"/>
    <n v="57"/>
    <x v="0"/>
    <n v="513"/>
    <x v="757"/>
    <x v="1"/>
    <x v="1"/>
    <n v="1444107600"/>
    <n v="1447999200"/>
    <x v="696"/>
    <x v="700"/>
    <x v="0"/>
    <x v="0"/>
    <s v="publishing/translations"/>
    <x v="5"/>
    <x v="18"/>
  </r>
  <r>
    <n v="768"/>
    <x v="750"/>
    <s v="Fundamental zero tolerance alliance"/>
    <n v="4800"/>
    <x v="746"/>
    <n v="231"/>
    <x v="1"/>
    <n v="150"/>
    <x v="758"/>
    <x v="1"/>
    <x v="1"/>
    <n v="1386741600"/>
    <n v="1388037600"/>
    <x v="626"/>
    <x v="701"/>
    <x v="0"/>
    <x v="0"/>
    <s v="theater/plays"/>
    <x v="3"/>
    <x v="3"/>
  </r>
  <r>
    <n v="769"/>
    <x v="751"/>
    <s v="Devolved 24hour forecast"/>
    <n v="125600"/>
    <x v="747"/>
    <n v="87"/>
    <x v="0"/>
    <n v="3410"/>
    <x v="759"/>
    <x v="1"/>
    <x v="1"/>
    <n v="1376542800"/>
    <n v="1378789200"/>
    <x v="697"/>
    <x v="340"/>
    <x v="0"/>
    <x v="0"/>
    <s v="games/video games"/>
    <x v="6"/>
    <x v="11"/>
  </r>
  <r>
    <n v="770"/>
    <x v="752"/>
    <s v="User-centric attitude-oriented intranet"/>
    <n v="4300"/>
    <x v="748"/>
    <n v="271"/>
    <x v="1"/>
    <n v="216"/>
    <x v="760"/>
    <x v="6"/>
    <x v="6"/>
    <n v="1397451600"/>
    <n v="1398056400"/>
    <x v="698"/>
    <x v="702"/>
    <x v="0"/>
    <x v="1"/>
    <s v="theater/plays"/>
    <x v="3"/>
    <x v="3"/>
  </r>
  <r>
    <n v="771"/>
    <x v="753"/>
    <s v="Self-enabling 5thgeneration paradigm"/>
    <n v="5600"/>
    <x v="749"/>
    <n v="49"/>
    <x v="3"/>
    <n v="26"/>
    <x v="761"/>
    <x v="1"/>
    <x v="1"/>
    <n v="1548482400"/>
    <n v="1550815200"/>
    <x v="699"/>
    <x v="703"/>
    <x v="0"/>
    <x v="0"/>
    <s v="theater/plays"/>
    <x v="3"/>
    <x v="3"/>
  </r>
  <r>
    <n v="772"/>
    <x v="754"/>
    <s v="Persistent 3rdgeneration moratorium"/>
    <n v="149600"/>
    <x v="750"/>
    <n v="113"/>
    <x v="1"/>
    <n v="5139"/>
    <x v="762"/>
    <x v="1"/>
    <x v="1"/>
    <n v="1549692000"/>
    <n v="1550037600"/>
    <x v="700"/>
    <x v="704"/>
    <x v="0"/>
    <x v="0"/>
    <s v="music/indie rock"/>
    <x v="1"/>
    <x v="7"/>
  </r>
  <r>
    <n v="773"/>
    <x v="755"/>
    <s v="Cross-platform empowering project"/>
    <n v="53100"/>
    <x v="751"/>
    <n v="191"/>
    <x v="1"/>
    <n v="2353"/>
    <x v="763"/>
    <x v="1"/>
    <x v="1"/>
    <n v="1492059600"/>
    <n v="1492923600"/>
    <x v="701"/>
    <x v="705"/>
    <x v="0"/>
    <x v="0"/>
    <s v="theater/plays"/>
    <x v="3"/>
    <x v="3"/>
  </r>
  <r>
    <n v="774"/>
    <x v="756"/>
    <s v="Polarized user-facing interface"/>
    <n v="5000"/>
    <x v="752"/>
    <n v="136"/>
    <x v="1"/>
    <n v="78"/>
    <x v="764"/>
    <x v="6"/>
    <x v="6"/>
    <n v="1463979600"/>
    <n v="1467522000"/>
    <x v="702"/>
    <x v="706"/>
    <x v="0"/>
    <x v="0"/>
    <s v="technology/web"/>
    <x v="2"/>
    <x v="2"/>
  </r>
  <r>
    <n v="775"/>
    <x v="757"/>
    <s v="Customer-focused non-volatile framework"/>
    <n v="9400"/>
    <x v="197"/>
    <n v="10"/>
    <x v="0"/>
    <n v="10"/>
    <x v="765"/>
    <x v="1"/>
    <x v="1"/>
    <n v="1415253600"/>
    <n v="1416117600"/>
    <x v="703"/>
    <x v="707"/>
    <x v="0"/>
    <x v="0"/>
    <s v="music/rock"/>
    <x v="1"/>
    <x v="1"/>
  </r>
  <r>
    <n v="776"/>
    <x v="758"/>
    <s v="Synchronized multimedia frame"/>
    <n v="110800"/>
    <x v="753"/>
    <n v="66"/>
    <x v="0"/>
    <n v="2201"/>
    <x v="766"/>
    <x v="1"/>
    <x v="1"/>
    <n v="1562216400"/>
    <n v="1563771600"/>
    <x v="704"/>
    <x v="708"/>
    <x v="0"/>
    <x v="0"/>
    <s v="theater/plays"/>
    <x v="3"/>
    <x v="3"/>
  </r>
  <r>
    <n v="777"/>
    <x v="759"/>
    <s v="Open-architected stable algorithm"/>
    <n v="93800"/>
    <x v="754"/>
    <n v="49"/>
    <x v="0"/>
    <n v="676"/>
    <x v="767"/>
    <x v="1"/>
    <x v="1"/>
    <n v="1316754000"/>
    <n v="1319259600"/>
    <x v="431"/>
    <x v="709"/>
    <x v="0"/>
    <x v="0"/>
    <s v="theater/plays"/>
    <x v="3"/>
    <x v="3"/>
  </r>
  <r>
    <n v="778"/>
    <x v="760"/>
    <s v="Cross-platform optimizing website"/>
    <n v="1300"/>
    <x v="755"/>
    <n v="788"/>
    <x v="1"/>
    <n v="174"/>
    <x v="768"/>
    <x v="5"/>
    <x v="5"/>
    <n v="1313211600"/>
    <n v="1313643600"/>
    <x v="705"/>
    <x v="710"/>
    <x v="0"/>
    <x v="0"/>
    <s v="film &amp; video/animation"/>
    <x v="4"/>
    <x v="10"/>
  </r>
  <r>
    <n v="779"/>
    <x v="761"/>
    <s v="Public-key actuating projection"/>
    <n v="108700"/>
    <x v="756"/>
    <n v="80"/>
    <x v="0"/>
    <n v="831"/>
    <x v="769"/>
    <x v="1"/>
    <x v="1"/>
    <n v="1439528400"/>
    <n v="1440306000"/>
    <x v="706"/>
    <x v="711"/>
    <x v="0"/>
    <x v="1"/>
    <s v="theater/plays"/>
    <x v="3"/>
    <x v="3"/>
  </r>
  <r>
    <n v="780"/>
    <x v="762"/>
    <s v="Implemented intangible instruction set"/>
    <n v="5100"/>
    <x v="757"/>
    <n v="106"/>
    <x v="1"/>
    <n v="164"/>
    <x v="770"/>
    <x v="1"/>
    <x v="1"/>
    <n v="1469163600"/>
    <n v="1470805200"/>
    <x v="707"/>
    <x v="712"/>
    <x v="0"/>
    <x v="1"/>
    <s v="film &amp; video/drama"/>
    <x v="4"/>
    <x v="6"/>
  </r>
  <r>
    <n v="781"/>
    <x v="763"/>
    <s v="Cross-group interactive architecture"/>
    <n v="8700"/>
    <x v="758"/>
    <n v="51"/>
    <x v="3"/>
    <n v="56"/>
    <x v="771"/>
    <x v="5"/>
    <x v="5"/>
    <n v="1288501200"/>
    <n v="1292911200"/>
    <x v="708"/>
    <x v="70"/>
    <x v="0"/>
    <x v="0"/>
    <s v="theater/plays"/>
    <x v="3"/>
    <x v="3"/>
  </r>
  <r>
    <n v="782"/>
    <x v="764"/>
    <s v="Centralized asymmetric framework"/>
    <n v="5100"/>
    <x v="759"/>
    <n v="215"/>
    <x v="1"/>
    <n v="161"/>
    <x v="772"/>
    <x v="1"/>
    <x v="1"/>
    <n v="1298959200"/>
    <n v="1301374800"/>
    <x v="709"/>
    <x v="713"/>
    <x v="0"/>
    <x v="1"/>
    <s v="film &amp; video/animation"/>
    <x v="4"/>
    <x v="10"/>
  </r>
  <r>
    <n v="783"/>
    <x v="765"/>
    <s v="Down-sized systematic utilization"/>
    <n v="7400"/>
    <x v="760"/>
    <n v="141"/>
    <x v="1"/>
    <n v="138"/>
    <x v="773"/>
    <x v="1"/>
    <x v="1"/>
    <n v="1387260000"/>
    <n v="1387864800"/>
    <x v="710"/>
    <x v="714"/>
    <x v="0"/>
    <x v="0"/>
    <s v="music/rock"/>
    <x v="1"/>
    <x v="1"/>
  </r>
  <r>
    <n v="784"/>
    <x v="766"/>
    <s v="Profound fault-tolerant model"/>
    <n v="88900"/>
    <x v="761"/>
    <n v="115"/>
    <x v="1"/>
    <n v="3308"/>
    <x v="774"/>
    <x v="1"/>
    <x v="1"/>
    <n v="1457244000"/>
    <n v="1458190800"/>
    <x v="711"/>
    <x v="715"/>
    <x v="0"/>
    <x v="0"/>
    <s v="technology/web"/>
    <x v="2"/>
    <x v="2"/>
  </r>
  <r>
    <n v="785"/>
    <x v="767"/>
    <s v="Multi-channeled bi-directional moratorium"/>
    <n v="6700"/>
    <x v="762"/>
    <n v="193"/>
    <x v="1"/>
    <n v="127"/>
    <x v="775"/>
    <x v="2"/>
    <x v="2"/>
    <n v="1556341200"/>
    <n v="1559278800"/>
    <x v="157"/>
    <x v="716"/>
    <x v="0"/>
    <x v="1"/>
    <s v="film &amp; video/animation"/>
    <x v="4"/>
    <x v="10"/>
  </r>
  <r>
    <n v="786"/>
    <x v="768"/>
    <s v="Object-based content-based ability"/>
    <n v="1500"/>
    <x v="763"/>
    <n v="730"/>
    <x v="1"/>
    <n v="207"/>
    <x v="776"/>
    <x v="6"/>
    <x v="6"/>
    <n v="1522126800"/>
    <n v="1522731600"/>
    <x v="630"/>
    <x v="717"/>
    <x v="0"/>
    <x v="1"/>
    <s v="music/jazz"/>
    <x v="1"/>
    <x v="17"/>
  </r>
  <r>
    <n v="787"/>
    <x v="769"/>
    <s v="Progressive coherent secured line"/>
    <n v="61200"/>
    <x v="764"/>
    <n v="100"/>
    <x v="0"/>
    <n v="859"/>
    <x v="777"/>
    <x v="0"/>
    <x v="0"/>
    <n v="1305954000"/>
    <n v="1306731600"/>
    <x v="712"/>
    <x v="718"/>
    <x v="0"/>
    <x v="0"/>
    <s v="music/rock"/>
    <x v="1"/>
    <x v="1"/>
  </r>
  <r>
    <n v="788"/>
    <x v="770"/>
    <s v="Synchronized directional capability"/>
    <n v="3600"/>
    <x v="765"/>
    <n v="88"/>
    <x v="2"/>
    <n v="31"/>
    <x v="778"/>
    <x v="1"/>
    <x v="1"/>
    <n v="1350709200"/>
    <n v="1352527200"/>
    <x v="93"/>
    <x v="719"/>
    <x v="0"/>
    <x v="0"/>
    <s v="film &amp; video/animation"/>
    <x v="4"/>
    <x v="10"/>
  </r>
  <r>
    <n v="789"/>
    <x v="771"/>
    <s v="Cross-platform composite migration"/>
    <n v="9000"/>
    <x v="766"/>
    <n v="37"/>
    <x v="0"/>
    <n v="45"/>
    <x v="779"/>
    <x v="1"/>
    <x v="1"/>
    <n v="1401166800"/>
    <n v="1404363600"/>
    <x v="713"/>
    <x v="115"/>
    <x v="0"/>
    <x v="0"/>
    <s v="theater/plays"/>
    <x v="3"/>
    <x v="3"/>
  </r>
  <r>
    <n v="790"/>
    <x v="772"/>
    <s v="Operative local pricing structure"/>
    <n v="185900"/>
    <x v="767"/>
    <n v="31"/>
    <x v="3"/>
    <n v="1113"/>
    <x v="780"/>
    <x v="1"/>
    <x v="1"/>
    <n v="1266127200"/>
    <n v="1266645600"/>
    <x v="714"/>
    <x v="720"/>
    <x v="0"/>
    <x v="0"/>
    <s v="theater/plays"/>
    <x v="3"/>
    <x v="3"/>
  </r>
  <r>
    <n v="791"/>
    <x v="773"/>
    <s v="Optional web-enabled extranet"/>
    <n v="2100"/>
    <x v="768"/>
    <n v="26"/>
    <x v="0"/>
    <n v="6"/>
    <x v="703"/>
    <x v="1"/>
    <x v="1"/>
    <n v="1481436000"/>
    <n v="1482818400"/>
    <x v="715"/>
    <x v="721"/>
    <x v="0"/>
    <x v="0"/>
    <s v="food/food trucks"/>
    <x v="0"/>
    <x v="0"/>
  </r>
  <r>
    <n v="792"/>
    <x v="774"/>
    <s v="Reduced 6thgeneration intranet"/>
    <n v="2000"/>
    <x v="769"/>
    <n v="34"/>
    <x v="0"/>
    <n v="7"/>
    <x v="781"/>
    <x v="1"/>
    <x v="1"/>
    <n v="1372222800"/>
    <n v="1374642000"/>
    <x v="716"/>
    <x v="722"/>
    <x v="0"/>
    <x v="1"/>
    <s v="theater/plays"/>
    <x v="3"/>
    <x v="3"/>
  </r>
  <r>
    <n v="793"/>
    <x v="775"/>
    <s v="Networked disintermediate leverage"/>
    <n v="1100"/>
    <x v="770"/>
    <n v="1186"/>
    <x v="1"/>
    <n v="181"/>
    <x v="782"/>
    <x v="5"/>
    <x v="5"/>
    <n v="1372136400"/>
    <n v="1372482000"/>
    <x v="448"/>
    <x v="451"/>
    <x v="0"/>
    <x v="0"/>
    <s v="publishing/nonfiction"/>
    <x v="5"/>
    <x v="9"/>
  </r>
  <r>
    <n v="794"/>
    <x v="776"/>
    <s v="Optional optimal website"/>
    <n v="6600"/>
    <x v="771"/>
    <n v="125"/>
    <x v="1"/>
    <n v="110"/>
    <x v="783"/>
    <x v="1"/>
    <x v="1"/>
    <n v="1513922400"/>
    <n v="1514959200"/>
    <x v="717"/>
    <x v="642"/>
    <x v="0"/>
    <x v="0"/>
    <s v="music/rock"/>
    <x v="1"/>
    <x v="1"/>
  </r>
  <r>
    <n v="795"/>
    <x v="777"/>
    <s v="Stand-alone asynchronous functionalities"/>
    <n v="7100"/>
    <x v="772"/>
    <n v="14"/>
    <x v="0"/>
    <n v="31"/>
    <x v="784"/>
    <x v="1"/>
    <x v="1"/>
    <n v="1477976400"/>
    <n v="1478235600"/>
    <x v="718"/>
    <x v="723"/>
    <x v="0"/>
    <x v="0"/>
    <s v="film &amp; video/drama"/>
    <x v="4"/>
    <x v="6"/>
  </r>
  <r>
    <n v="796"/>
    <x v="778"/>
    <s v="Profound full-range open system"/>
    <n v="7800"/>
    <x v="773"/>
    <n v="55"/>
    <x v="0"/>
    <n v="78"/>
    <x v="785"/>
    <x v="1"/>
    <x v="1"/>
    <n v="1407474000"/>
    <n v="1408078800"/>
    <x v="719"/>
    <x v="724"/>
    <x v="0"/>
    <x v="1"/>
    <s v="games/mobile games"/>
    <x v="6"/>
    <x v="20"/>
  </r>
  <r>
    <n v="797"/>
    <x v="779"/>
    <s v="Optional tangible utilization"/>
    <n v="7600"/>
    <x v="774"/>
    <n v="110"/>
    <x v="1"/>
    <n v="185"/>
    <x v="786"/>
    <x v="1"/>
    <x v="1"/>
    <n v="1546149600"/>
    <n v="1548136800"/>
    <x v="720"/>
    <x v="725"/>
    <x v="0"/>
    <x v="0"/>
    <s v="technology/web"/>
    <x v="2"/>
    <x v="2"/>
  </r>
  <r>
    <n v="798"/>
    <x v="780"/>
    <s v="Seamless maximized product"/>
    <n v="3400"/>
    <x v="775"/>
    <n v="188"/>
    <x v="1"/>
    <n v="121"/>
    <x v="787"/>
    <x v="1"/>
    <x v="1"/>
    <n v="1338440400"/>
    <n v="1340859600"/>
    <x v="721"/>
    <x v="726"/>
    <x v="0"/>
    <x v="1"/>
    <s v="theater/plays"/>
    <x v="3"/>
    <x v="3"/>
  </r>
  <r>
    <n v="799"/>
    <x v="781"/>
    <s v="Devolved tertiary time-frame"/>
    <n v="84500"/>
    <x v="776"/>
    <n v="87"/>
    <x v="0"/>
    <n v="1225"/>
    <x v="788"/>
    <x v="4"/>
    <x v="4"/>
    <n v="1454133600"/>
    <n v="1454479200"/>
    <x v="722"/>
    <x v="727"/>
    <x v="0"/>
    <x v="0"/>
    <s v="theater/plays"/>
    <x v="3"/>
    <x v="3"/>
  </r>
  <r>
    <n v="800"/>
    <x v="782"/>
    <s v="Centralized regional function"/>
    <n v="100"/>
    <x v="99"/>
    <n v="1"/>
    <x v="0"/>
    <n v="1"/>
    <x v="100"/>
    <x v="5"/>
    <x v="5"/>
    <n v="1434085200"/>
    <n v="1434430800"/>
    <x v="139"/>
    <x v="560"/>
    <x v="0"/>
    <x v="0"/>
    <s v="music/rock"/>
    <x v="1"/>
    <x v="1"/>
  </r>
  <r>
    <n v="801"/>
    <x v="783"/>
    <s v="User-friendly high-level initiative"/>
    <n v="2300"/>
    <x v="777"/>
    <n v="203"/>
    <x v="1"/>
    <n v="106"/>
    <x v="789"/>
    <x v="1"/>
    <x v="1"/>
    <n v="1577772000"/>
    <n v="1579672800"/>
    <x v="723"/>
    <x v="728"/>
    <x v="0"/>
    <x v="1"/>
    <s v="photography/photography books"/>
    <x v="7"/>
    <x v="14"/>
  </r>
  <r>
    <n v="802"/>
    <x v="784"/>
    <s v="Reverse-engineered zero-defect infrastructure"/>
    <n v="6200"/>
    <x v="778"/>
    <n v="197"/>
    <x v="1"/>
    <n v="142"/>
    <x v="790"/>
    <x v="1"/>
    <x v="1"/>
    <n v="1562216400"/>
    <n v="1562389200"/>
    <x v="704"/>
    <x v="339"/>
    <x v="0"/>
    <x v="0"/>
    <s v="photography/photography books"/>
    <x v="7"/>
    <x v="14"/>
  </r>
  <r>
    <n v="803"/>
    <x v="785"/>
    <s v="Stand-alone background customer loyalty"/>
    <n v="6100"/>
    <x v="106"/>
    <n v="107"/>
    <x v="1"/>
    <n v="233"/>
    <x v="791"/>
    <x v="1"/>
    <x v="1"/>
    <n v="1548568800"/>
    <n v="1551506400"/>
    <x v="724"/>
    <x v="35"/>
    <x v="0"/>
    <x v="0"/>
    <s v="theater/plays"/>
    <x v="3"/>
    <x v="3"/>
  </r>
  <r>
    <n v="804"/>
    <x v="786"/>
    <s v="Business-focused discrete software"/>
    <n v="2600"/>
    <x v="779"/>
    <n v="269"/>
    <x v="1"/>
    <n v="218"/>
    <x v="792"/>
    <x v="1"/>
    <x v="1"/>
    <n v="1514872800"/>
    <n v="1516600800"/>
    <x v="725"/>
    <x v="729"/>
    <x v="0"/>
    <x v="0"/>
    <s v="music/rock"/>
    <x v="1"/>
    <x v="1"/>
  </r>
  <r>
    <n v="805"/>
    <x v="787"/>
    <s v="Advanced intermediate Graphic Interface"/>
    <n v="9700"/>
    <x v="780"/>
    <n v="51"/>
    <x v="0"/>
    <n v="67"/>
    <x v="793"/>
    <x v="2"/>
    <x v="2"/>
    <n v="1416031200"/>
    <n v="1420437600"/>
    <x v="660"/>
    <x v="241"/>
    <x v="0"/>
    <x v="0"/>
    <s v="film &amp; video/documentary"/>
    <x v="4"/>
    <x v="4"/>
  </r>
  <r>
    <n v="806"/>
    <x v="788"/>
    <s v="Adaptive holistic hub"/>
    <n v="700"/>
    <x v="781"/>
    <n v="1180"/>
    <x v="1"/>
    <n v="76"/>
    <x v="794"/>
    <x v="1"/>
    <x v="1"/>
    <n v="1330927200"/>
    <n v="1332997200"/>
    <x v="726"/>
    <x v="730"/>
    <x v="0"/>
    <x v="1"/>
    <s v="film &amp; video/drama"/>
    <x v="4"/>
    <x v="6"/>
  </r>
  <r>
    <n v="807"/>
    <x v="789"/>
    <s v="Automated uniform concept"/>
    <n v="700"/>
    <x v="782"/>
    <n v="264"/>
    <x v="1"/>
    <n v="43"/>
    <x v="795"/>
    <x v="1"/>
    <x v="1"/>
    <n v="1571115600"/>
    <n v="1574920800"/>
    <x v="727"/>
    <x v="322"/>
    <x v="0"/>
    <x v="1"/>
    <s v="theater/plays"/>
    <x v="3"/>
    <x v="3"/>
  </r>
  <r>
    <n v="808"/>
    <x v="790"/>
    <s v="Enhanced regional flexibility"/>
    <n v="5200"/>
    <x v="783"/>
    <n v="30"/>
    <x v="0"/>
    <n v="19"/>
    <x v="796"/>
    <x v="1"/>
    <x v="1"/>
    <n v="1463461200"/>
    <n v="1464930000"/>
    <x v="728"/>
    <x v="731"/>
    <x v="0"/>
    <x v="0"/>
    <s v="food/food trucks"/>
    <x v="0"/>
    <x v="0"/>
  </r>
  <r>
    <n v="809"/>
    <x v="764"/>
    <s v="Public-key bottom-line algorithm"/>
    <n v="140800"/>
    <x v="784"/>
    <n v="63"/>
    <x v="0"/>
    <n v="2108"/>
    <x v="797"/>
    <x v="5"/>
    <x v="5"/>
    <n v="1344920400"/>
    <n v="1345006800"/>
    <x v="729"/>
    <x v="732"/>
    <x v="0"/>
    <x v="0"/>
    <s v="film &amp; video/documentary"/>
    <x v="4"/>
    <x v="4"/>
  </r>
  <r>
    <n v="810"/>
    <x v="791"/>
    <s v="Multi-layered intangible instruction set"/>
    <n v="6400"/>
    <x v="785"/>
    <n v="193"/>
    <x v="1"/>
    <n v="221"/>
    <x v="798"/>
    <x v="1"/>
    <x v="1"/>
    <n v="1511848800"/>
    <n v="1512712800"/>
    <x v="730"/>
    <x v="157"/>
    <x v="0"/>
    <x v="1"/>
    <s v="theater/plays"/>
    <x v="3"/>
    <x v="3"/>
  </r>
  <r>
    <n v="811"/>
    <x v="792"/>
    <s v="Fundamental methodical emulation"/>
    <n v="92500"/>
    <x v="786"/>
    <n v="77"/>
    <x v="0"/>
    <n v="679"/>
    <x v="799"/>
    <x v="1"/>
    <x v="1"/>
    <n v="1452319200"/>
    <n v="1452492000"/>
    <x v="731"/>
    <x v="733"/>
    <x v="0"/>
    <x v="1"/>
    <s v="games/video games"/>
    <x v="6"/>
    <x v="11"/>
  </r>
  <r>
    <n v="812"/>
    <x v="793"/>
    <s v="Expanded value-added hardware"/>
    <n v="59700"/>
    <x v="787"/>
    <n v="226"/>
    <x v="1"/>
    <n v="2805"/>
    <x v="800"/>
    <x v="0"/>
    <x v="0"/>
    <n v="1523854800"/>
    <n v="1524286800"/>
    <x v="78"/>
    <x v="734"/>
    <x v="0"/>
    <x v="0"/>
    <s v="publishing/nonfiction"/>
    <x v="5"/>
    <x v="9"/>
  </r>
  <r>
    <n v="813"/>
    <x v="794"/>
    <s v="Diverse high-level attitude"/>
    <n v="3200"/>
    <x v="788"/>
    <n v="239"/>
    <x v="1"/>
    <n v="68"/>
    <x v="801"/>
    <x v="1"/>
    <x v="1"/>
    <n v="1346043600"/>
    <n v="1346907600"/>
    <x v="732"/>
    <x v="735"/>
    <x v="0"/>
    <x v="0"/>
    <s v="games/video games"/>
    <x v="6"/>
    <x v="11"/>
  </r>
  <r>
    <n v="814"/>
    <x v="795"/>
    <s v="Visionary 24hour analyzer"/>
    <n v="3200"/>
    <x v="789"/>
    <n v="92"/>
    <x v="0"/>
    <n v="36"/>
    <x v="802"/>
    <x v="3"/>
    <x v="3"/>
    <n v="1464325200"/>
    <n v="1464498000"/>
    <x v="733"/>
    <x v="736"/>
    <x v="0"/>
    <x v="1"/>
    <s v="music/rock"/>
    <x v="1"/>
    <x v="1"/>
  </r>
  <r>
    <n v="815"/>
    <x v="796"/>
    <s v="Centralized bandwidth-monitored leverage"/>
    <n v="9000"/>
    <x v="790"/>
    <n v="130"/>
    <x v="1"/>
    <n v="183"/>
    <x v="803"/>
    <x v="0"/>
    <x v="0"/>
    <n v="1511935200"/>
    <n v="1514181600"/>
    <x v="734"/>
    <x v="737"/>
    <x v="0"/>
    <x v="0"/>
    <s v="music/rock"/>
    <x v="1"/>
    <x v="1"/>
  </r>
  <r>
    <n v="816"/>
    <x v="797"/>
    <s v="Ergonomic mission-critical moratorium"/>
    <n v="2300"/>
    <x v="723"/>
    <n v="615"/>
    <x v="1"/>
    <n v="133"/>
    <x v="804"/>
    <x v="1"/>
    <x v="1"/>
    <n v="1392012000"/>
    <n v="1392184800"/>
    <x v="406"/>
    <x v="738"/>
    <x v="1"/>
    <x v="1"/>
    <s v="theater/plays"/>
    <x v="3"/>
    <x v="3"/>
  </r>
  <r>
    <n v="817"/>
    <x v="798"/>
    <s v="Front-line intermediate moderator"/>
    <n v="51300"/>
    <x v="791"/>
    <n v="369"/>
    <x v="1"/>
    <n v="2489"/>
    <x v="805"/>
    <x v="6"/>
    <x v="6"/>
    <n v="1556946000"/>
    <n v="1559365200"/>
    <x v="735"/>
    <x v="739"/>
    <x v="0"/>
    <x v="1"/>
    <s v="publishing/nonfiction"/>
    <x v="5"/>
    <x v="9"/>
  </r>
  <r>
    <n v="818"/>
    <x v="311"/>
    <s v="Automated local secured line"/>
    <n v="700"/>
    <x v="792"/>
    <n v="1095"/>
    <x v="1"/>
    <n v="69"/>
    <x v="806"/>
    <x v="1"/>
    <x v="1"/>
    <n v="1548050400"/>
    <n v="1549173600"/>
    <x v="736"/>
    <x v="740"/>
    <x v="0"/>
    <x v="1"/>
    <s v="theater/plays"/>
    <x v="3"/>
    <x v="3"/>
  </r>
  <r>
    <n v="819"/>
    <x v="799"/>
    <s v="Integrated bandwidth-monitored alliance"/>
    <n v="8900"/>
    <x v="793"/>
    <n v="51"/>
    <x v="0"/>
    <n v="47"/>
    <x v="807"/>
    <x v="1"/>
    <x v="1"/>
    <n v="1353736800"/>
    <n v="1355032800"/>
    <x v="737"/>
    <x v="697"/>
    <x v="1"/>
    <x v="0"/>
    <s v="games/video games"/>
    <x v="6"/>
    <x v="11"/>
  </r>
  <r>
    <n v="820"/>
    <x v="800"/>
    <s v="Cross-group heuristic forecast"/>
    <n v="1500"/>
    <x v="794"/>
    <n v="801"/>
    <x v="1"/>
    <n v="279"/>
    <x v="808"/>
    <x v="4"/>
    <x v="4"/>
    <n v="1532840400"/>
    <n v="1533963600"/>
    <x v="192"/>
    <x v="741"/>
    <x v="0"/>
    <x v="1"/>
    <s v="music/rock"/>
    <x v="1"/>
    <x v="1"/>
  </r>
  <r>
    <n v="821"/>
    <x v="801"/>
    <s v="Extended impactful secured line"/>
    <n v="4900"/>
    <x v="795"/>
    <n v="291"/>
    <x v="1"/>
    <n v="210"/>
    <x v="809"/>
    <x v="1"/>
    <x v="1"/>
    <n v="1488261600"/>
    <n v="1489381200"/>
    <x v="738"/>
    <x v="742"/>
    <x v="0"/>
    <x v="0"/>
    <s v="film &amp; video/documentary"/>
    <x v="4"/>
    <x v="4"/>
  </r>
  <r>
    <n v="822"/>
    <x v="802"/>
    <s v="Distributed optimizing protocol"/>
    <n v="54000"/>
    <x v="796"/>
    <n v="350"/>
    <x v="1"/>
    <n v="2100"/>
    <x v="810"/>
    <x v="1"/>
    <x v="1"/>
    <n v="1393567200"/>
    <n v="1395032400"/>
    <x v="739"/>
    <x v="743"/>
    <x v="0"/>
    <x v="0"/>
    <s v="music/rock"/>
    <x v="1"/>
    <x v="1"/>
  </r>
  <r>
    <n v="823"/>
    <x v="803"/>
    <s v="Secured well-modulated system engine"/>
    <n v="4100"/>
    <x v="797"/>
    <n v="357"/>
    <x v="1"/>
    <n v="252"/>
    <x v="811"/>
    <x v="1"/>
    <x v="1"/>
    <n v="1410325200"/>
    <n v="1412485200"/>
    <x v="613"/>
    <x v="744"/>
    <x v="1"/>
    <x v="1"/>
    <s v="music/rock"/>
    <x v="1"/>
    <x v="1"/>
  </r>
  <r>
    <n v="824"/>
    <x v="804"/>
    <s v="Streamlined national benchmark"/>
    <n v="85000"/>
    <x v="798"/>
    <n v="126"/>
    <x v="1"/>
    <n v="1280"/>
    <x v="812"/>
    <x v="1"/>
    <x v="1"/>
    <n v="1276923600"/>
    <n v="1279688400"/>
    <x v="740"/>
    <x v="269"/>
    <x v="0"/>
    <x v="1"/>
    <s v="publishing/nonfiction"/>
    <x v="5"/>
    <x v="9"/>
  </r>
  <r>
    <n v="825"/>
    <x v="805"/>
    <s v="Open-architected 24/7 infrastructure"/>
    <n v="3600"/>
    <x v="799"/>
    <n v="388"/>
    <x v="1"/>
    <n v="157"/>
    <x v="813"/>
    <x v="4"/>
    <x v="4"/>
    <n v="1500958800"/>
    <n v="1501995600"/>
    <x v="145"/>
    <x v="745"/>
    <x v="0"/>
    <x v="0"/>
    <s v="film &amp; video/shorts"/>
    <x v="4"/>
    <x v="12"/>
  </r>
  <r>
    <n v="826"/>
    <x v="806"/>
    <s v="Digitized 6thgeneration Local Area Network"/>
    <n v="2800"/>
    <x v="800"/>
    <n v="457"/>
    <x v="1"/>
    <n v="194"/>
    <x v="814"/>
    <x v="1"/>
    <x v="1"/>
    <n v="1292220000"/>
    <n v="1294639200"/>
    <x v="741"/>
    <x v="746"/>
    <x v="0"/>
    <x v="1"/>
    <s v="theater/plays"/>
    <x v="3"/>
    <x v="3"/>
  </r>
  <r>
    <n v="827"/>
    <x v="807"/>
    <s v="Innovative actuating artificial intelligence"/>
    <n v="2300"/>
    <x v="801"/>
    <n v="267"/>
    <x v="1"/>
    <n v="82"/>
    <x v="815"/>
    <x v="2"/>
    <x v="2"/>
    <n v="1304398800"/>
    <n v="1305435600"/>
    <x v="742"/>
    <x v="747"/>
    <x v="0"/>
    <x v="1"/>
    <s v="film &amp; video/drama"/>
    <x v="4"/>
    <x v="6"/>
  </r>
  <r>
    <n v="828"/>
    <x v="808"/>
    <s v="Cross-platform reciprocal budgetary management"/>
    <n v="7100"/>
    <x v="802"/>
    <n v="69"/>
    <x v="0"/>
    <n v="70"/>
    <x v="816"/>
    <x v="1"/>
    <x v="1"/>
    <n v="1535432400"/>
    <n v="1537592400"/>
    <x v="202"/>
    <x v="503"/>
    <x v="0"/>
    <x v="0"/>
    <s v="theater/plays"/>
    <x v="3"/>
    <x v="3"/>
  </r>
  <r>
    <n v="829"/>
    <x v="809"/>
    <s v="Vision-oriented scalable portal"/>
    <n v="9600"/>
    <x v="803"/>
    <n v="51"/>
    <x v="0"/>
    <n v="154"/>
    <x v="817"/>
    <x v="1"/>
    <x v="1"/>
    <n v="1433826000"/>
    <n v="1435122000"/>
    <x v="743"/>
    <x v="748"/>
    <x v="0"/>
    <x v="0"/>
    <s v="theater/plays"/>
    <x v="3"/>
    <x v="3"/>
  </r>
  <r>
    <n v="830"/>
    <x v="810"/>
    <s v="Persevering zero administration knowledge user"/>
    <n v="121600"/>
    <x v="804"/>
    <n v="1"/>
    <x v="0"/>
    <n v="22"/>
    <x v="818"/>
    <x v="1"/>
    <x v="1"/>
    <n v="1514959200"/>
    <n v="1520056800"/>
    <x v="744"/>
    <x v="330"/>
    <x v="0"/>
    <x v="0"/>
    <s v="theater/plays"/>
    <x v="3"/>
    <x v="3"/>
  </r>
  <r>
    <n v="831"/>
    <x v="811"/>
    <s v="Front-line bottom-line Graphic Interface"/>
    <n v="97100"/>
    <x v="805"/>
    <n v="109"/>
    <x v="1"/>
    <n v="4233"/>
    <x v="819"/>
    <x v="1"/>
    <x v="1"/>
    <n v="1332738000"/>
    <n v="1335675600"/>
    <x v="745"/>
    <x v="749"/>
    <x v="0"/>
    <x v="0"/>
    <s v="photography/photography books"/>
    <x v="7"/>
    <x v="14"/>
  </r>
  <r>
    <n v="832"/>
    <x v="812"/>
    <s v="Synergized fault-tolerant hierarchy"/>
    <n v="43200"/>
    <x v="806"/>
    <n v="315"/>
    <x v="1"/>
    <n v="1297"/>
    <x v="820"/>
    <x v="3"/>
    <x v="3"/>
    <n v="1445490000"/>
    <n v="1448431200"/>
    <x v="746"/>
    <x v="750"/>
    <x v="1"/>
    <x v="0"/>
    <s v="publishing/translations"/>
    <x v="5"/>
    <x v="18"/>
  </r>
  <r>
    <n v="833"/>
    <x v="813"/>
    <s v="Expanded asynchronous groupware"/>
    <n v="6800"/>
    <x v="807"/>
    <n v="158"/>
    <x v="1"/>
    <n v="165"/>
    <x v="821"/>
    <x v="3"/>
    <x v="3"/>
    <n v="1297663200"/>
    <n v="1298613600"/>
    <x v="747"/>
    <x v="751"/>
    <x v="0"/>
    <x v="0"/>
    <s v="publishing/translations"/>
    <x v="5"/>
    <x v="18"/>
  </r>
  <r>
    <n v="834"/>
    <x v="814"/>
    <s v="Expanded fault-tolerant emulation"/>
    <n v="7300"/>
    <x v="808"/>
    <n v="154"/>
    <x v="1"/>
    <n v="119"/>
    <x v="822"/>
    <x v="1"/>
    <x v="1"/>
    <n v="1371963600"/>
    <n v="1372482000"/>
    <x v="362"/>
    <x v="451"/>
    <x v="0"/>
    <x v="0"/>
    <s v="theater/plays"/>
    <x v="3"/>
    <x v="3"/>
  </r>
  <r>
    <n v="835"/>
    <x v="815"/>
    <s v="Future-proofed 24hour model"/>
    <n v="86200"/>
    <x v="809"/>
    <n v="90"/>
    <x v="0"/>
    <n v="1758"/>
    <x v="823"/>
    <x v="1"/>
    <x v="1"/>
    <n v="1425103200"/>
    <n v="1425621600"/>
    <x v="748"/>
    <x v="752"/>
    <x v="0"/>
    <x v="0"/>
    <s v="technology/web"/>
    <x v="2"/>
    <x v="2"/>
  </r>
  <r>
    <n v="836"/>
    <x v="816"/>
    <s v="Optimized didactic intranet"/>
    <n v="8100"/>
    <x v="810"/>
    <n v="75"/>
    <x v="0"/>
    <n v="94"/>
    <x v="824"/>
    <x v="1"/>
    <x v="1"/>
    <n v="1265349600"/>
    <n v="1266300000"/>
    <x v="749"/>
    <x v="753"/>
    <x v="0"/>
    <x v="0"/>
    <s v="music/indie rock"/>
    <x v="1"/>
    <x v="7"/>
  </r>
  <r>
    <n v="837"/>
    <x v="817"/>
    <s v="Right-sized dedicated standardization"/>
    <n v="17700"/>
    <x v="811"/>
    <n v="853"/>
    <x v="1"/>
    <n v="1797"/>
    <x v="825"/>
    <x v="1"/>
    <x v="1"/>
    <n v="1301202000"/>
    <n v="1305867600"/>
    <x v="643"/>
    <x v="754"/>
    <x v="0"/>
    <x v="0"/>
    <s v="music/jazz"/>
    <x v="1"/>
    <x v="17"/>
  </r>
  <r>
    <n v="838"/>
    <x v="818"/>
    <s v="Vision-oriented high-level extranet"/>
    <n v="6400"/>
    <x v="812"/>
    <n v="139"/>
    <x v="1"/>
    <n v="261"/>
    <x v="826"/>
    <x v="1"/>
    <x v="1"/>
    <n v="1538024400"/>
    <n v="1538802000"/>
    <x v="750"/>
    <x v="755"/>
    <x v="0"/>
    <x v="0"/>
    <s v="theater/plays"/>
    <x v="3"/>
    <x v="3"/>
  </r>
  <r>
    <n v="839"/>
    <x v="819"/>
    <s v="Organized scalable initiative"/>
    <n v="7700"/>
    <x v="813"/>
    <n v="190"/>
    <x v="1"/>
    <n v="157"/>
    <x v="827"/>
    <x v="1"/>
    <x v="1"/>
    <n v="1395032400"/>
    <n v="1398920400"/>
    <x v="751"/>
    <x v="756"/>
    <x v="0"/>
    <x v="1"/>
    <s v="film &amp; video/documentary"/>
    <x v="4"/>
    <x v="4"/>
  </r>
  <r>
    <n v="840"/>
    <x v="820"/>
    <s v="Enhanced regional moderator"/>
    <n v="116300"/>
    <x v="814"/>
    <n v="100"/>
    <x v="1"/>
    <n v="3533"/>
    <x v="828"/>
    <x v="1"/>
    <x v="1"/>
    <n v="1405486800"/>
    <n v="1405659600"/>
    <x v="752"/>
    <x v="757"/>
    <x v="0"/>
    <x v="1"/>
    <s v="theater/plays"/>
    <x v="3"/>
    <x v="3"/>
  </r>
  <r>
    <n v="841"/>
    <x v="821"/>
    <s v="Automated even-keeled emulation"/>
    <n v="9100"/>
    <x v="815"/>
    <n v="143"/>
    <x v="1"/>
    <n v="155"/>
    <x v="829"/>
    <x v="1"/>
    <x v="1"/>
    <n v="1455861600"/>
    <n v="1457244000"/>
    <x v="753"/>
    <x v="758"/>
    <x v="0"/>
    <x v="0"/>
    <s v="technology/web"/>
    <x v="2"/>
    <x v="2"/>
  </r>
  <r>
    <n v="842"/>
    <x v="822"/>
    <s v="Reverse-engineered multi-tasking product"/>
    <n v="1500"/>
    <x v="816"/>
    <n v="563"/>
    <x v="1"/>
    <n v="132"/>
    <x v="830"/>
    <x v="6"/>
    <x v="6"/>
    <n v="1529038800"/>
    <n v="1529298000"/>
    <x v="754"/>
    <x v="759"/>
    <x v="0"/>
    <x v="0"/>
    <s v="technology/wearables"/>
    <x v="2"/>
    <x v="8"/>
  </r>
  <r>
    <n v="843"/>
    <x v="823"/>
    <s v="De-engineered next generation parallelism"/>
    <n v="8800"/>
    <x v="817"/>
    <n v="31"/>
    <x v="0"/>
    <n v="33"/>
    <x v="831"/>
    <x v="1"/>
    <x v="1"/>
    <n v="1535259600"/>
    <n v="1535778000"/>
    <x v="755"/>
    <x v="760"/>
    <x v="0"/>
    <x v="0"/>
    <s v="photography/photography books"/>
    <x v="7"/>
    <x v="14"/>
  </r>
  <r>
    <n v="844"/>
    <x v="824"/>
    <s v="Intuitive cohesive groupware"/>
    <n v="8800"/>
    <x v="818"/>
    <n v="99"/>
    <x v="3"/>
    <n v="94"/>
    <x v="832"/>
    <x v="1"/>
    <x v="1"/>
    <n v="1327212000"/>
    <n v="1327471200"/>
    <x v="756"/>
    <x v="761"/>
    <x v="0"/>
    <x v="0"/>
    <s v="film &amp; video/documentary"/>
    <x v="4"/>
    <x v="4"/>
  </r>
  <r>
    <n v="845"/>
    <x v="825"/>
    <s v="Up-sized high-level access"/>
    <n v="69900"/>
    <x v="819"/>
    <n v="198"/>
    <x v="1"/>
    <n v="1354"/>
    <x v="833"/>
    <x v="4"/>
    <x v="4"/>
    <n v="1526360400"/>
    <n v="1529557200"/>
    <x v="757"/>
    <x v="78"/>
    <x v="0"/>
    <x v="0"/>
    <s v="technology/web"/>
    <x v="2"/>
    <x v="2"/>
  </r>
  <r>
    <n v="846"/>
    <x v="826"/>
    <s v="Phased empowering success"/>
    <n v="1000"/>
    <x v="820"/>
    <n v="509"/>
    <x v="1"/>
    <n v="48"/>
    <x v="834"/>
    <x v="1"/>
    <x v="1"/>
    <n v="1532149200"/>
    <n v="1535259600"/>
    <x v="758"/>
    <x v="762"/>
    <x v="1"/>
    <x v="1"/>
    <s v="technology/web"/>
    <x v="2"/>
    <x v="2"/>
  </r>
  <r>
    <n v="847"/>
    <x v="827"/>
    <s v="Distributed actuating project"/>
    <n v="4700"/>
    <x v="695"/>
    <n v="238"/>
    <x v="1"/>
    <n v="110"/>
    <x v="835"/>
    <x v="1"/>
    <x v="1"/>
    <n v="1515304800"/>
    <n v="1515564000"/>
    <x v="759"/>
    <x v="763"/>
    <x v="0"/>
    <x v="0"/>
    <s v="food/food trucks"/>
    <x v="0"/>
    <x v="0"/>
  </r>
  <r>
    <n v="848"/>
    <x v="828"/>
    <s v="Robust motivating orchestration"/>
    <n v="3200"/>
    <x v="821"/>
    <n v="338"/>
    <x v="1"/>
    <n v="172"/>
    <x v="836"/>
    <x v="1"/>
    <x v="1"/>
    <n v="1276318800"/>
    <n v="1277096400"/>
    <x v="760"/>
    <x v="764"/>
    <x v="0"/>
    <x v="0"/>
    <s v="film &amp; video/drama"/>
    <x v="4"/>
    <x v="6"/>
  </r>
  <r>
    <n v="849"/>
    <x v="829"/>
    <s v="Vision-oriented uniform instruction set"/>
    <n v="6700"/>
    <x v="822"/>
    <n v="133"/>
    <x v="1"/>
    <n v="307"/>
    <x v="837"/>
    <x v="1"/>
    <x v="1"/>
    <n v="1328767200"/>
    <n v="1329026400"/>
    <x v="761"/>
    <x v="765"/>
    <x v="0"/>
    <x v="1"/>
    <s v="music/indie rock"/>
    <x v="1"/>
    <x v="7"/>
  </r>
  <r>
    <n v="850"/>
    <x v="830"/>
    <s v="Cross-group upward-trending hierarchy"/>
    <n v="100"/>
    <x v="99"/>
    <n v="1"/>
    <x v="0"/>
    <n v="1"/>
    <x v="100"/>
    <x v="1"/>
    <x v="1"/>
    <n v="1321682400"/>
    <n v="1322978400"/>
    <x v="762"/>
    <x v="539"/>
    <x v="1"/>
    <x v="0"/>
    <s v="music/rock"/>
    <x v="1"/>
    <x v="1"/>
  </r>
  <r>
    <n v="851"/>
    <x v="831"/>
    <s v="Object-based needs-based info-mediaries"/>
    <n v="6000"/>
    <x v="823"/>
    <n v="208"/>
    <x v="1"/>
    <n v="160"/>
    <x v="838"/>
    <x v="1"/>
    <x v="1"/>
    <n v="1335934800"/>
    <n v="1338786000"/>
    <x v="444"/>
    <x v="766"/>
    <x v="0"/>
    <x v="0"/>
    <s v="music/electric music"/>
    <x v="1"/>
    <x v="5"/>
  </r>
  <r>
    <n v="852"/>
    <x v="832"/>
    <s v="Open-source reciprocal standardization"/>
    <n v="4900"/>
    <x v="824"/>
    <n v="51"/>
    <x v="0"/>
    <n v="31"/>
    <x v="839"/>
    <x v="1"/>
    <x v="1"/>
    <n v="1310792400"/>
    <n v="1311656400"/>
    <x v="763"/>
    <x v="422"/>
    <x v="0"/>
    <x v="1"/>
    <s v="games/video games"/>
    <x v="6"/>
    <x v="11"/>
  </r>
  <r>
    <n v="853"/>
    <x v="833"/>
    <s v="Secured well-modulated projection"/>
    <n v="17100"/>
    <x v="825"/>
    <n v="652"/>
    <x v="1"/>
    <n v="1467"/>
    <x v="840"/>
    <x v="0"/>
    <x v="0"/>
    <n v="1308546000"/>
    <n v="1308978000"/>
    <x v="764"/>
    <x v="767"/>
    <x v="0"/>
    <x v="1"/>
    <s v="music/indie rock"/>
    <x v="1"/>
    <x v="7"/>
  </r>
  <r>
    <n v="854"/>
    <x v="834"/>
    <s v="Multi-channeled secondary middleware"/>
    <n v="171000"/>
    <x v="826"/>
    <n v="114"/>
    <x v="1"/>
    <n v="2662"/>
    <x v="841"/>
    <x v="0"/>
    <x v="0"/>
    <n v="1574056800"/>
    <n v="1576389600"/>
    <x v="765"/>
    <x v="768"/>
    <x v="0"/>
    <x v="0"/>
    <s v="publishing/fiction"/>
    <x v="5"/>
    <x v="13"/>
  </r>
  <r>
    <n v="855"/>
    <x v="835"/>
    <s v="Horizontal clear-thinking framework"/>
    <n v="23400"/>
    <x v="827"/>
    <n v="102"/>
    <x v="1"/>
    <n v="452"/>
    <x v="842"/>
    <x v="2"/>
    <x v="2"/>
    <n v="1308373200"/>
    <n v="1311051600"/>
    <x v="766"/>
    <x v="214"/>
    <x v="0"/>
    <x v="0"/>
    <s v="theater/plays"/>
    <x v="3"/>
    <x v="3"/>
  </r>
  <r>
    <n v="856"/>
    <x v="764"/>
    <s v="Profound composite core"/>
    <n v="2400"/>
    <x v="828"/>
    <n v="357"/>
    <x v="1"/>
    <n v="158"/>
    <x v="843"/>
    <x v="1"/>
    <x v="1"/>
    <n v="1335243600"/>
    <n v="1336712400"/>
    <x v="767"/>
    <x v="769"/>
    <x v="0"/>
    <x v="0"/>
    <s v="food/food trucks"/>
    <x v="0"/>
    <x v="0"/>
  </r>
  <r>
    <n v="857"/>
    <x v="836"/>
    <s v="Programmable disintermediate matrices"/>
    <n v="5300"/>
    <x v="829"/>
    <n v="140"/>
    <x v="1"/>
    <n v="225"/>
    <x v="844"/>
    <x v="5"/>
    <x v="5"/>
    <n v="1328421600"/>
    <n v="1330408800"/>
    <x v="768"/>
    <x v="770"/>
    <x v="1"/>
    <x v="0"/>
    <s v="film &amp; video/shorts"/>
    <x v="4"/>
    <x v="12"/>
  </r>
  <r>
    <n v="858"/>
    <x v="837"/>
    <s v="Realigned 5thgeneration knowledge user"/>
    <n v="4000"/>
    <x v="830"/>
    <n v="69"/>
    <x v="0"/>
    <n v="35"/>
    <x v="845"/>
    <x v="1"/>
    <x v="1"/>
    <n v="1524286800"/>
    <n v="1524891600"/>
    <x v="769"/>
    <x v="771"/>
    <x v="1"/>
    <x v="0"/>
    <s v="food/food trucks"/>
    <x v="0"/>
    <x v="0"/>
  </r>
  <r>
    <n v="859"/>
    <x v="838"/>
    <s v="Multi-layered upward-trending groupware"/>
    <n v="7300"/>
    <x v="831"/>
    <n v="36"/>
    <x v="0"/>
    <n v="63"/>
    <x v="846"/>
    <x v="1"/>
    <x v="1"/>
    <n v="1362117600"/>
    <n v="1363669200"/>
    <x v="770"/>
    <x v="250"/>
    <x v="0"/>
    <x v="1"/>
    <s v="theater/plays"/>
    <x v="3"/>
    <x v="3"/>
  </r>
  <r>
    <n v="860"/>
    <x v="839"/>
    <s v="Re-contextualized leadingedge firmware"/>
    <n v="2000"/>
    <x v="832"/>
    <n v="252"/>
    <x v="1"/>
    <n v="65"/>
    <x v="847"/>
    <x v="1"/>
    <x v="1"/>
    <n v="1550556000"/>
    <n v="1551420000"/>
    <x v="771"/>
    <x v="772"/>
    <x v="0"/>
    <x v="1"/>
    <s v="technology/wearables"/>
    <x v="2"/>
    <x v="8"/>
  </r>
  <r>
    <n v="861"/>
    <x v="840"/>
    <s v="Devolved disintermediate analyzer"/>
    <n v="8800"/>
    <x v="833"/>
    <n v="106"/>
    <x v="1"/>
    <n v="163"/>
    <x v="848"/>
    <x v="1"/>
    <x v="1"/>
    <n v="1269147600"/>
    <n v="1269838800"/>
    <x v="772"/>
    <x v="773"/>
    <x v="0"/>
    <x v="0"/>
    <s v="theater/plays"/>
    <x v="3"/>
    <x v="3"/>
  </r>
  <r>
    <n v="862"/>
    <x v="841"/>
    <s v="Profound disintermediate open system"/>
    <n v="3500"/>
    <x v="834"/>
    <n v="187"/>
    <x v="1"/>
    <n v="85"/>
    <x v="849"/>
    <x v="1"/>
    <x v="1"/>
    <n v="1312174800"/>
    <n v="1312520400"/>
    <x v="773"/>
    <x v="774"/>
    <x v="0"/>
    <x v="0"/>
    <s v="theater/plays"/>
    <x v="3"/>
    <x v="3"/>
  </r>
  <r>
    <n v="863"/>
    <x v="842"/>
    <s v="Automated reciprocal protocol"/>
    <n v="1400"/>
    <x v="835"/>
    <n v="387"/>
    <x v="1"/>
    <n v="217"/>
    <x v="850"/>
    <x v="1"/>
    <x v="1"/>
    <n v="1434517200"/>
    <n v="1436504400"/>
    <x v="774"/>
    <x v="331"/>
    <x v="0"/>
    <x v="1"/>
    <s v="film &amp; video/television"/>
    <x v="4"/>
    <x v="19"/>
  </r>
  <r>
    <n v="864"/>
    <x v="843"/>
    <s v="Automated static workforce"/>
    <n v="4200"/>
    <x v="836"/>
    <n v="347"/>
    <x v="1"/>
    <n v="150"/>
    <x v="851"/>
    <x v="1"/>
    <x v="1"/>
    <n v="1471582800"/>
    <n v="1472014800"/>
    <x v="775"/>
    <x v="775"/>
    <x v="0"/>
    <x v="0"/>
    <s v="film &amp; video/shorts"/>
    <x v="4"/>
    <x v="12"/>
  </r>
  <r>
    <n v="865"/>
    <x v="844"/>
    <s v="Horizontal attitude-oriented help-desk"/>
    <n v="81000"/>
    <x v="837"/>
    <n v="186"/>
    <x v="1"/>
    <n v="3272"/>
    <x v="852"/>
    <x v="1"/>
    <x v="1"/>
    <n v="1410757200"/>
    <n v="1411534800"/>
    <x v="776"/>
    <x v="776"/>
    <x v="0"/>
    <x v="0"/>
    <s v="theater/plays"/>
    <x v="3"/>
    <x v="3"/>
  </r>
  <r>
    <n v="866"/>
    <x v="845"/>
    <s v="Versatile 5thgeneration matrices"/>
    <n v="182800"/>
    <x v="838"/>
    <n v="43"/>
    <x v="3"/>
    <n v="898"/>
    <x v="853"/>
    <x v="1"/>
    <x v="1"/>
    <n v="1304830800"/>
    <n v="1304917200"/>
    <x v="777"/>
    <x v="777"/>
    <x v="0"/>
    <x v="0"/>
    <s v="photography/photography books"/>
    <x v="7"/>
    <x v="14"/>
  </r>
  <r>
    <n v="867"/>
    <x v="846"/>
    <s v="Cross-platform next generation service-desk"/>
    <n v="4800"/>
    <x v="839"/>
    <n v="162"/>
    <x v="1"/>
    <n v="300"/>
    <x v="854"/>
    <x v="1"/>
    <x v="1"/>
    <n v="1539061200"/>
    <n v="1539579600"/>
    <x v="778"/>
    <x v="778"/>
    <x v="0"/>
    <x v="0"/>
    <s v="food/food trucks"/>
    <x v="0"/>
    <x v="0"/>
  </r>
  <r>
    <n v="868"/>
    <x v="847"/>
    <s v="Front-line web-enabled installation"/>
    <n v="7000"/>
    <x v="762"/>
    <n v="185"/>
    <x v="1"/>
    <n v="126"/>
    <x v="855"/>
    <x v="1"/>
    <x v="1"/>
    <n v="1381554000"/>
    <n v="1382504400"/>
    <x v="779"/>
    <x v="779"/>
    <x v="0"/>
    <x v="0"/>
    <s v="theater/plays"/>
    <x v="3"/>
    <x v="3"/>
  </r>
  <r>
    <n v="869"/>
    <x v="848"/>
    <s v="Multi-channeled responsive product"/>
    <n v="161900"/>
    <x v="840"/>
    <n v="24"/>
    <x v="0"/>
    <n v="526"/>
    <x v="856"/>
    <x v="1"/>
    <x v="1"/>
    <n v="1277096400"/>
    <n v="1278306000"/>
    <x v="780"/>
    <x v="780"/>
    <x v="0"/>
    <x v="0"/>
    <s v="film &amp; video/drama"/>
    <x v="4"/>
    <x v="6"/>
  </r>
  <r>
    <n v="870"/>
    <x v="849"/>
    <s v="Adaptive demand-driven encryption"/>
    <n v="7700"/>
    <x v="841"/>
    <n v="90"/>
    <x v="0"/>
    <n v="121"/>
    <x v="857"/>
    <x v="1"/>
    <x v="1"/>
    <n v="1440392400"/>
    <n v="1442552400"/>
    <x v="335"/>
    <x v="781"/>
    <x v="0"/>
    <x v="0"/>
    <s v="theater/plays"/>
    <x v="3"/>
    <x v="3"/>
  </r>
  <r>
    <n v="871"/>
    <x v="850"/>
    <s v="Re-engineered client-driven knowledge user"/>
    <n v="71500"/>
    <x v="842"/>
    <n v="273"/>
    <x v="1"/>
    <n v="2320"/>
    <x v="858"/>
    <x v="1"/>
    <x v="1"/>
    <n v="1509512400"/>
    <n v="1511071200"/>
    <x v="535"/>
    <x v="782"/>
    <x v="0"/>
    <x v="1"/>
    <s v="theater/plays"/>
    <x v="3"/>
    <x v="3"/>
  </r>
  <r>
    <n v="872"/>
    <x v="851"/>
    <s v="Compatible logistical paradigm"/>
    <n v="4700"/>
    <x v="843"/>
    <n v="170"/>
    <x v="1"/>
    <n v="81"/>
    <x v="859"/>
    <x v="2"/>
    <x v="2"/>
    <n v="1535950800"/>
    <n v="1536382800"/>
    <x v="270"/>
    <x v="783"/>
    <x v="0"/>
    <x v="0"/>
    <s v="film &amp; video/science fiction"/>
    <x v="4"/>
    <x v="22"/>
  </r>
  <r>
    <n v="873"/>
    <x v="852"/>
    <s v="Intuitive value-added installation"/>
    <n v="42100"/>
    <x v="844"/>
    <n v="188"/>
    <x v="1"/>
    <n v="1887"/>
    <x v="860"/>
    <x v="1"/>
    <x v="1"/>
    <n v="1389160800"/>
    <n v="1389592800"/>
    <x v="781"/>
    <x v="393"/>
    <x v="0"/>
    <x v="0"/>
    <s v="photography/photography books"/>
    <x v="7"/>
    <x v="14"/>
  </r>
  <r>
    <n v="874"/>
    <x v="853"/>
    <s v="Managed discrete parallelism"/>
    <n v="40200"/>
    <x v="845"/>
    <n v="347"/>
    <x v="1"/>
    <n v="4358"/>
    <x v="861"/>
    <x v="1"/>
    <x v="1"/>
    <n v="1271998800"/>
    <n v="1275282000"/>
    <x v="782"/>
    <x v="784"/>
    <x v="0"/>
    <x v="1"/>
    <s v="photography/photography books"/>
    <x v="7"/>
    <x v="14"/>
  </r>
  <r>
    <n v="875"/>
    <x v="854"/>
    <s v="Implemented tangible approach"/>
    <n v="7900"/>
    <x v="846"/>
    <n v="69"/>
    <x v="0"/>
    <n v="67"/>
    <x v="862"/>
    <x v="1"/>
    <x v="1"/>
    <n v="1294898400"/>
    <n v="1294984800"/>
    <x v="783"/>
    <x v="785"/>
    <x v="0"/>
    <x v="0"/>
    <s v="music/rock"/>
    <x v="1"/>
    <x v="1"/>
  </r>
  <r>
    <n v="876"/>
    <x v="855"/>
    <s v="Re-engineered encompassing definition"/>
    <n v="8300"/>
    <x v="847"/>
    <n v="25"/>
    <x v="0"/>
    <n v="57"/>
    <x v="863"/>
    <x v="0"/>
    <x v="0"/>
    <n v="1559970000"/>
    <n v="1562043600"/>
    <x v="784"/>
    <x v="229"/>
    <x v="0"/>
    <x v="0"/>
    <s v="photography/photography books"/>
    <x v="7"/>
    <x v="14"/>
  </r>
  <r>
    <n v="877"/>
    <x v="856"/>
    <s v="Multi-lateral uniform collaboration"/>
    <n v="163600"/>
    <x v="848"/>
    <n v="77"/>
    <x v="0"/>
    <n v="1229"/>
    <x v="864"/>
    <x v="1"/>
    <x v="1"/>
    <n v="1469509200"/>
    <n v="1469595600"/>
    <x v="785"/>
    <x v="786"/>
    <x v="0"/>
    <x v="0"/>
    <s v="food/food trucks"/>
    <x v="0"/>
    <x v="0"/>
  </r>
  <r>
    <n v="878"/>
    <x v="857"/>
    <s v="Enterprise-wide foreground paradigm"/>
    <n v="2700"/>
    <x v="849"/>
    <n v="37"/>
    <x v="0"/>
    <n v="12"/>
    <x v="865"/>
    <x v="6"/>
    <x v="6"/>
    <n v="1579068000"/>
    <n v="1581141600"/>
    <x v="786"/>
    <x v="787"/>
    <x v="0"/>
    <x v="0"/>
    <s v="music/metal"/>
    <x v="1"/>
    <x v="16"/>
  </r>
  <r>
    <n v="879"/>
    <x v="858"/>
    <s v="Stand-alone incremental parallelism"/>
    <n v="1000"/>
    <x v="675"/>
    <n v="544"/>
    <x v="1"/>
    <n v="53"/>
    <x v="866"/>
    <x v="1"/>
    <x v="1"/>
    <n v="1487743200"/>
    <n v="1488520800"/>
    <x v="787"/>
    <x v="341"/>
    <x v="0"/>
    <x v="0"/>
    <s v="publishing/nonfiction"/>
    <x v="5"/>
    <x v="9"/>
  </r>
  <r>
    <n v="880"/>
    <x v="859"/>
    <s v="Persevering 5thgeneration throughput"/>
    <n v="84500"/>
    <x v="850"/>
    <n v="229"/>
    <x v="1"/>
    <n v="2414"/>
    <x v="867"/>
    <x v="1"/>
    <x v="1"/>
    <n v="1563685200"/>
    <n v="1563858000"/>
    <x v="788"/>
    <x v="788"/>
    <x v="0"/>
    <x v="0"/>
    <s v="music/electric music"/>
    <x v="1"/>
    <x v="5"/>
  </r>
  <r>
    <n v="881"/>
    <x v="860"/>
    <s v="Implemented object-oriented synergy"/>
    <n v="81300"/>
    <x v="851"/>
    <n v="39"/>
    <x v="0"/>
    <n v="452"/>
    <x v="868"/>
    <x v="1"/>
    <x v="1"/>
    <n v="1436418000"/>
    <n v="1438923600"/>
    <x v="330"/>
    <x v="789"/>
    <x v="0"/>
    <x v="1"/>
    <s v="theater/plays"/>
    <x v="3"/>
    <x v="3"/>
  </r>
  <r>
    <n v="882"/>
    <x v="861"/>
    <s v="Balanced demand-driven definition"/>
    <n v="800"/>
    <x v="852"/>
    <n v="370"/>
    <x v="1"/>
    <n v="80"/>
    <x v="869"/>
    <x v="1"/>
    <x v="1"/>
    <n v="1421820000"/>
    <n v="1422165600"/>
    <x v="789"/>
    <x v="790"/>
    <x v="0"/>
    <x v="0"/>
    <s v="theater/plays"/>
    <x v="3"/>
    <x v="3"/>
  </r>
  <r>
    <n v="883"/>
    <x v="862"/>
    <s v="Customer-focused mobile Graphic Interface"/>
    <n v="3400"/>
    <x v="853"/>
    <n v="238"/>
    <x v="1"/>
    <n v="193"/>
    <x v="870"/>
    <x v="1"/>
    <x v="1"/>
    <n v="1274763600"/>
    <n v="1277874000"/>
    <x v="790"/>
    <x v="791"/>
    <x v="0"/>
    <x v="0"/>
    <s v="film &amp; video/shorts"/>
    <x v="4"/>
    <x v="12"/>
  </r>
  <r>
    <n v="884"/>
    <x v="863"/>
    <s v="Horizontal secondary interface"/>
    <n v="170800"/>
    <x v="854"/>
    <n v="64"/>
    <x v="0"/>
    <n v="1886"/>
    <x v="871"/>
    <x v="1"/>
    <x v="1"/>
    <n v="1399179600"/>
    <n v="1399352400"/>
    <x v="791"/>
    <x v="792"/>
    <x v="0"/>
    <x v="1"/>
    <s v="theater/plays"/>
    <x v="3"/>
    <x v="3"/>
  </r>
  <r>
    <n v="885"/>
    <x v="864"/>
    <s v="Virtual analyzing collaboration"/>
    <n v="1800"/>
    <x v="855"/>
    <n v="118"/>
    <x v="1"/>
    <n v="52"/>
    <x v="872"/>
    <x v="1"/>
    <x v="1"/>
    <n v="1275800400"/>
    <n v="1279083600"/>
    <x v="792"/>
    <x v="556"/>
    <x v="0"/>
    <x v="0"/>
    <s v="theater/plays"/>
    <x v="3"/>
    <x v="3"/>
  </r>
  <r>
    <n v="886"/>
    <x v="865"/>
    <s v="Multi-tiered explicit focus group"/>
    <n v="150600"/>
    <x v="856"/>
    <n v="85"/>
    <x v="0"/>
    <n v="1825"/>
    <x v="873"/>
    <x v="1"/>
    <x v="1"/>
    <n v="1282798800"/>
    <n v="1284354000"/>
    <x v="793"/>
    <x v="488"/>
    <x v="0"/>
    <x v="0"/>
    <s v="music/indie rock"/>
    <x v="1"/>
    <x v="7"/>
  </r>
  <r>
    <n v="887"/>
    <x v="866"/>
    <s v="Multi-layered systematic knowledgebase"/>
    <n v="7800"/>
    <x v="857"/>
    <n v="29"/>
    <x v="0"/>
    <n v="31"/>
    <x v="874"/>
    <x v="1"/>
    <x v="1"/>
    <n v="1437109200"/>
    <n v="1441170000"/>
    <x v="794"/>
    <x v="232"/>
    <x v="0"/>
    <x v="1"/>
    <s v="theater/plays"/>
    <x v="3"/>
    <x v="3"/>
  </r>
  <r>
    <n v="888"/>
    <x v="867"/>
    <s v="Reverse-engineered uniform knowledge user"/>
    <n v="5800"/>
    <x v="858"/>
    <n v="210"/>
    <x v="1"/>
    <n v="290"/>
    <x v="875"/>
    <x v="1"/>
    <x v="1"/>
    <n v="1491886800"/>
    <n v="1493528400"/>
    <x v="795"/>
    <x v="793"/>
    <x v="0"/>
    <x v="0"/>
    <s v="theater/plays"/>
    <x v="3"/>
    <x v="3"/>
  </r>
  <r>
    <n v="889"/>
    <x v="868"/>
    <s v="Secured dynamic capacity"/>
    <n v="5600"/>
    <x v="859"/>
    <n v="170"/>
    <x v="1"/>
    <n v="122"/>
    <x v="876"/>
    <x v="1"/>
    <x v="1"/>
    <n v="1394600400"/>
    <n v="1395205200"/>
    <x v="796"/>
    <x v="794"/>
    <x v="0"/>
    <x v="1"/>
    <s v="music/electric music"/>
    <x v="1"/>
    <x v="5"/>
  </r>
  <r>
    <n v="890"/>
    <x v="869"/>
    <s v="Devolved foreground throughput"/>
    <n v="134400"/>
    <x v="860"/>
    <n v="116"/>
    <x v="1"/>
    <n v="1470"/>
    <x v="877"/>
    <x v="1"/>
    <x v="1"/>
    <n v="1561352400"/>
    <n v="1561438800"/>
    <x v="797"/>
    <x v="138"/>
    <x v="0"/>
    <x v="0"/>
    <s v="music/indie rock"/>
    <x v="1"/>
    <x v="7"/>
  </r>
  <r>
    <n v="891"/>
    <x v="870"/>
    <s v="Synchronized demand-driven infrastructure"/>
    <n v="3000"/>
    <x v="861"/>
    <n v="259"/>
    <x v="1"/>
    <n v="165"/>
    <x v="878"/>
    <x v="0"/>
    <x v="0"/>
    <n v="1322892000"/>
    <n v="1326693600"/>
    <x v="798"/>
    <x v="795"/>
    <x v="0"/>
    <x v="0"/>
    <s v="film &amp; video/documentary"/>
    <x v="4"/>
    <x v="4"/>
  </r>
  <r>
    <n v="892"/>
    <x v="871"/>
    <s v="Realigned discrete structure"/>
    <n v="6000"/>
    <x v="862"/>
    <n v="231"/>
    <x v="1"/>
    <n v="182"/>
    <x v="879"/>
    <x v="1"/>
    <x v="1"/>
    <n v="1274418000"/>
    <n v="1277960400"/>
    <x v="799"/>
    <x v="796"/>
    <x v="0"/>
    <x v="0"/>
    <s v="publishing/translations"/>
    <x v="5"/>
    <x v="18"/>
  </r>
  <r>
    <n v="893"/>
    <x v="872"/>
    <s v="Progressive grid-enabled website"/>
    <n v="8400"/>
    <x v="863"/>
    <n v="128"/>
    <x v="1"/>
    <n v="199"/>
    <x v="880"/>
    <x v="6"/>
    <x v="6"/>
    <n v="1434344400"/>
    <n v="1434690000"/>
    <x v="800"/>
    <x v="797"/>
    <x v="0"/>
    <x v="1"/>
    <s v="film &amp; video/documentary"/>
    <x v="4"/>
    <x v="4"/>
  </r>
  <r>
    <n v="894"/>
    <x v="873"/>
    <s v="Organic cohesive neural-net"/>
    <n v="1700"/>
    <x v="9"/>
    <n v="189"/>
    <x v="1"/>
    <n v="56"/>
    <x v="881"/>
    <x v="4"/>
    <x v="4"/>
    <n v="1373518800"/>
    <n v="1376110800"/>
    <x v="801"/>
    <x v="798"/>
    <x v="0"/>
    <x v="1"/>
    <s v="film &amp; video/television"/>
    <x v="4"/>
    <x v="19"/>
  </r>
  <r>
    <n v="895"/>
    <x v="874"/>
    <s v="Integrated demand-driven info-mediaries"/>
    <n v="159800"/>
    <x v="611"/>
    <n v="7"/>
    <x v="0"/>
    <n v="107"/>
    <x v="882"/>
    <x v="1"/>
    <x v="1"/>
    <n v="1517637600"/>
    <n v="1518415200"/>
    <x v="802"/>
    <x v="799"/>
    <x v="0"/>
    <x v="0"/>
    <s v="theater/plays"/>
    <x v="3"/>
    <x v="3"/>
  </r>
  <r>
    <n v="896"/>
    <x v="875"/>
    <s v="Reverse-engineered client-server extranet"/>
    <n v="19800"/>
    <x v="864"/>
    <n v="774"/>
    <x v="1"/>
    <n v="1460"/>
    <x v="883"/>
    <x v="2"/>
    <x v="2"/>
    <n v="1310619600"/>
    <n v="1310878800"/>
    <x v="803"/>
    <x v="800"/>
    <x v="0"/>
    <x v="1"/>
    <s v="food/food trucks"/>
    <x v="0"/>
    <x v="0"/>
  </r>
  <r>
    <n v="897"/>
    <x v="876"/>
    <s v="Organized discrete encoding"/>
    <n v="8800"/>
    <x v="865"/>
    <n v="28"/>
    <x v="0"/>
    <n v="27"/>
    <x v="884"/>
    <x v="1"/>
    <x v="1"/>
    <n v="1556427600"/>
    <n v="1556600400"/>
    <x v="212"/>
    <x v="368"/>
    <x v="0"/>
    <x v="0"/>
    <s v="theater/plays"/>
    <x v="3"/>
    <x v="3"/>
  </r>
  <r>
    <n v="898"/>
    <x v="877"/>
    <s v="Balanced regional flexibility"/>
    <n v="179100"/>
    <x v="866"/>
    <n v="52"/>
    <x v="0"/>
    <n v="1221"/>
    <x v="885"/>
    <x v="1"/>
    <x v="1"/>
    <n v="1576476000"/>
    <n v="1576994400"/>
    <x v="804"/>
    <x v="801"/>
    <x v="0"/>
    <x v="0"/>
    <s v="film &amp; video/documentary"/>
    <x v="4"/>
    <x v="4"/>
  </r>
  <r>
    <n v="899"/>
    <x v="878"/>
    <s v="Implemented multimedia time-frame"/>
    <n v="3100"/>
    <x v="867"/>
    <n v="407"/>
    <x v="1"/>
    <n v="123"/>
    <x v="886"/>
    <x v="5"/>
    <x v="5"/>
    <n v="1381122000"/>
    <n v="1382677200"/>
    <x v="805"/>
    <x v="802"/>
    <x v="0"/>
    <x v="0"/>
    <s v="music/jazz"/>
    <x v="1"/>
    <x v="17"/>
  </r>
  <r>
    <n v="900"/>
    <x v="879"/>
    <s v="Enhanced uniform service-desk"/>
    <n v="100"/>
    <x v="50"/>
    <n v="2"/>
    <x v="0"/>
    <n v="1"/>
    <x v="50"/>
    <x v="1"/>
    <x v="1"/>
    <n v="1411102800"/>
    <n v="1411189200"/>
    <x v="806"/>
    <x v="803"/>
    <x v="0"/>
    <x v="1"/>
    <s v="technology/web"/>
    <x v="2"/>
    <x v="2"/>
  </r>
  <r>
    <n v="901"/>
    <x v="880"/>
    <s v="Versatile bottom-line definition"/>
    <n v="5600"/>
    <x v="868"/>
    <n v="156"/>
    <x v="1"/>
    <n v="159"/>
    <x v="887"/>
    <x v="1"/>
    <x v="1"/>
    <n v="1531803600"/>
    <n v="1534654800"/>
    <x v="807"/>
    <x v="482"/>
    <x v="0"/>
    <x v="1"/>
    <s v="music/rock"/>
    <x v="1"/>
    <x v="1"/>
  </r>
  <r>
    <n v="902"/>
    <x v="881"/>
    <s v="Integrated bifurcated software"/>
    <n v="1400"/>
    <x v="869"/>
    <n v="252"/>
    <x v="1"/>
    <n v="110"/>
    <x v="888"/>
    <x v="1"/>
    <x v="1"/>
    <n v="1454133600"/>
    <n v="1457762400"/>
    <x v="722"/>
    <x v="496"/>
    <x v="0"/>
    <x v="0"/>
    <s v="technology/web"/>
    <x v="2"/>
    <x v="2"/>
  </r>
  <r>
    <n v="903"/>
    <x v="882"/>
    <s v="Assimilated next generation instruction set"/>
    <n v="41000"/>
    <x v="870"/>
    <n v="2"/>
    <x v="2"/>
    <n v="14"/>
    <x v="889"/>
    <x v="1"/>
    <x v="1"/>
    <n v="1336194000"/>
    <n v="1337490000"/>
    <x v="477"/>
    <x v="804"/>
    <x v="0"/>
    <x v="1"/>
    <s v="publishing/nonfiction"/>
    <x v="5"/>
    <x v="9"/>
  </r>
  <r>
    <n v="904"/>
    <x v="883"/>
    <s v="Digitized foreground array"/>
    <n v="6500"/>
    <x v="871"/>
    <n v="12"/>
    <x v="0"/>
    <n v="16"/>
    <x v="890"/>
    <x v="1"/>
    <x v="1"/>
    <n v="1349326800"/>
    <n v="1349672400"/>
    <x v="259"/>
    <x v="805"/>
    <x v="0"/>
    <x v="0"/>
    <s v="publishing/radio &amp; podcasts"/>
    <x v="5"/>
    <x v="15"/>
  </r>
  <r>
    <n v="905"/>
    <x v="884"/>
    <s v="Re-engineered clear-thinking project"/>
    <n v="7900"/>
    <x v="872"/>
    <n v="164"/>
    <x v="1"/>
    <n v="236"/>
    <x v="891"/>
    <x v="1"/>
    <x v="1"/>
    <n v="1379566800"/>
    <n v="1379826000"/>
    <x v="9"/>
    <x v="806"/>
    <x v="0"/>
    <x v="0"/>
    <s v="theater/plays"/>
    <x v="3"/>
    <x v="3"/>
  </r>
  <r>
    <n v="906"/>
    <x v="885"/>
    <s v="Implemented even-keeled standardization"/>
    <n v="5500"/>
    <x v="873"/>
    <n v="163"/>
    <x v="1"/>
    <n v="191"/>
    <x v="892"/>
    <x v="1"/>
    <x v="1"/>
    <n v="1494651600"/>
    <n v="1497762000"/>
    <x v="808"/>
    <x v="807"/>
    <x v="1"/>
    <x v="1"/>
    <s v="film &amp; video/documentary"/>
    <x v="4"/>
    <x v="4"/>
  </r>
  <r>
    <n v="907"/>
    <x v="886"/>
    <s v="Quality-focused asymmetric adapter"/>
    <n v="9100"/>
    <x v="874"/>
    <n v="20"/>
    <x v="0"/>
    <n v="41"/>
    <x v="893"/>
    <x v="1"/>
    <x v="1"/>
    <n v="1303880400"/>
    <n v="1304485200"/>
    <x v="809"/>
    <x v="808"/>
    <x v="0"/>
    <x v="0"/>
    <s v="theater/plays"/>
    <x v="3"/>
    <x v="3"/>
  </r>
  <r>
    <n v="908"/>
    <x v="887"/>
    <s v="Networked intangible help-desk"/>
    <n v="38200"/>
    <x v="875"/>
    <n v="319"/>
    <x v="1"/>
    <n v="3934"/>
    <x v="894"/>
    <x v="1"/>
    <x v="1"/>
    <n v="1335934800"/>
    <n v="1336885200"/>
    <x v="444"/>
    <x v="104"/>
    <x v="0"/>
    <x v="0"/>
    <s v="games/video games"/>
    <x v="6"/>
    <x v="11"/>
  </r>
  <r>
    <n v="909"/>
    <x v="888"/>
    <s v="Synchronized attitude-oriented frame"/>
    <n v="1800"/>
    <x v="876"/>
    <n v="479"/>
    <x v="1"/>
    <n v="80"/>
    <x v="895"/>
    <x v="0"/>
    <x v="0"/>
    <n v="1528088400"/>
    <n v="1530421200"/>
    <x v="384"/>
    <x v="809"/>
    <x v="0"/>
    <x v="1"/>
    <s v="theater/plays"/>
    <x v="3"/>
    <x v="3"/>
  </r>
  <r>
    <n v="910"/>
    <x v="889"/>
    <s v="Proactive incremental architecture"/>
    <n v="154500"/>
    <x v="877"/>
    <n v="20"/>
    <x v="3"/>
    <n v="296"/>
    <x v="896"/>
    <x v="1"/>
    <x v="1"/>
    <n v="1421906400"/>
    <n v="1421992800"/>
    <x v="810"/>
    <x v="810"/>
    <x v="0"/>
    <x v="0"/>
    <s v="theater/plays"/>
    <x v="3"/>
    <x v="3"/>
  </r>
  <r>
    <n v="911"/>
    <x v="890"/>
    <s v="Cloned responsive standardization"/>
    <n v="5800"/>
    <x v="878"/>
    <n v="199"/>
    <x v="1"/>
    <n v="462"/>
    <x v="897"/>
    <x v="1"/>
    <x v="1"/>
    <n v="1568005200"/>
    <n v="1568178000"/>
    <x v="811"/>
    <x v="811"/>
    <x v="1"/>
    <x v="0"/>
    <s v="technology/web"/>
    <x v="2"/>
    <x v="2"/>
  </r>
  <r>
    <n v="912"/>
    <x v="891"/>
    <s v="Reduced bifurcated pricing structure"/>
    <n v="1800"/>
    <x v="879"/>
    <n v="795"/>
    <x v="1"/>
    <n v="179"/>
    <x v="898"/>
    <x v="1"/>
    <x v="1"/>
    <n v="1346821200"/>
    <n v="1347944400"/>
    <x v="812"/>
    <x v="812"/>
    <x v="1"/>
    <x v="0"/>
    <s v="film &amp; video/drama"/>
    <x v="4"/>
    <x v="6"/>
  </r>
  <r>
    <n v="913"/>
    <x v="892"/>
    <s v="Re-engineered asymmetric challenge"/>
    <n v="70200"/>
    <x v="880"/>
    <n v="51"/>
    <x v="0"/>
    <n v="523"/>
    <x v="899"/>
    <x v="2"/>
    <x v="2"/>
    <n v="1557637200"/>
    <n v="1558760400"/>
    <x v="813"/>
    <x v="813"/>
    <x v="0"/>
    <x v="0"/>
    <s v="film &amp; video/drama"/>
    <x v="4"/>
    <x v="6"/>
  </r>
  <r>
    <n v="914"/>
    <x v="893"/>
    <s v="Diverse client-driven conglomeration"/>
    <n v="6400"/>
    <x v="881"/>
    <n v="57"/>
    <x v="0"/>
    <n v="141"/>
    <x v="900"/>
    <x v="4"/>
    <x v="4"/>
    <n v="1375592400"/>
    <n v="1376629200"/>
    <x v="814"/>
    <x v="814"/>
    <x v="0"/>
    <x v="0"/>
    <s v="theater/plays"/>
    <x v="3"/>
    <x v="3"/>
  </r>
  <r>
    <n v="915"/>
    <x v="894"/>
    <s v="Configurable upward-trending solution"/>
    <n v="125900"/>
    <x v="882"/>
    <n v="156"/>
    <x v="1"/>
    <n v="1866"/>
    <x v="901"/>
    <x v="4"/>
    <x v="4"/>
    <n v="1503982800"/>
    <n v="1504760400"/>
    <x v="80"/>
    <x v="815"/>
    <x v="0"/>
    <x v="0"/>
    <s v="film &amp; video/television"/>
    <x v="4"/>
    <x v="19"/>
  </r>
  <r>
    <n v="916"/>
    <x v="895"/>
    <s v="Persistent bandwidth-monitored framework"/>
    <n v="3700"/>
    <x v="883"/>
    <n v="36"/>
    <x v="0"/>
    <n v="52"/>
    <x v="902"/>
    <x v="1"/>
    <x v="1"/>
    <n v="1418882400"/>
    <n v="1419660000"/>
    <x v="815"/>
    <x v="414"/>
    <x v="0"/>
    <x v="0"/>
    <s v="photography/photography books"/>
    <x v="7"/>
    <x v="14"/>
  </r>
  <r>
    <n v="917"/>
    <x v="896"/>
    <s v="Polarized discrete product"/>
    <n v="3600"/>
    <x v="884"/>
    <n v="58"/>
    <x v="2"/>
    <n v="27"/>
    <x v="903"/>
    <x v="4"/>
    <x v="4"/>
    <n v="1309237200"/>
    <n v="1311310800"/>
    <x v="816"/>
    <x v="816"/>
    <x v="0"/>
    <x v="1"/>
    <s v="film &amp; video/shorts"/>
    <x v="4"/>
    <x v="12"/>
  </r>
  <r>
    <n v="918"/>
    <x v="897"/>
    <s v="Seamless dynamic website"/>
    <n v="3800"/>
    <x v="885"/>
    <n v="237"/>
    <x v="1"/>
    <n v="156"/>
    <x v="904"/>
    <x v="5"/>
    <x v="5"/>
    <n v="1343365200"/>
    <n v="1344315600"/>
    <x v="474"/>
    <x v="82"/>
    <x v="0"/>
    <x v="0"/>
    <s v="publishing/radio &amp; podcasts"/>
    <x v="5"/>
    <x v="15"/>
  </r>
  <r>
    <n v="919"/>
    <x v="898"/>
    <s v="Extended multimedia firmware"/>
    <n v="35600"/>
    <x v="886"/>
    <n v="59"/>
    <x v="0"/>
    <n v="225"/>
    <x v="905"/>
    <x v="2"/>
    <x v="2"/>
    <n v="1507957200"/>
    <n v="1510725600"/>
    <x v="817"/>
    <x v="817"/>
    <x v="0"/>
    <x v="1"/>
    <s v="theater/plays"/>
    <x v="3"/>
    <x v="3"/>
  </r>
  <r>
    <n v="920"/>
    <x v="899"/>
    <s v="Versatile directional project"/>
    <n v="5300"/>
    <x v="887"/>
    <n v="183"/>
    <x v="1"/>
    <n v="255"/>
    <x v="906"/>
    <x v="1"/>
    <x v="1"/>
    <n v="1549519200"/>
    <n v="1551247200"/>
    <x v="818"/>
    <x v="818"/>
    <x v="1"/>
    <x v="0"/>
    <s v="film &amp; video/animation"/>
    <x v="4"/>
    <x v="10"/>
  </r>
  <r>
    <n v="921"/>
    <x v="900"/>
    <s v="Profound directional knowledge user"/>
    <n v="160400"/>
    <x v="888"/>
    <n v="1"/>
    <x v="0"/>
    <n v="38"/>
    <x v="907"/>
    <x v="1"/>
    <x v="1"/>
    <n v="1329026400"/>
    <n v="1330236000"/>
    <x v="819"/>
    <x v="819"/>
    <x v="0"/>
    <x v="0"/>
    <s v="technology/web"/>
    <x v="2"/>
    <x v="2"/>
  </r>
  <r>
    <n v="922"/>
    <x v="901"/>
    <s v="Ameliorated logistical capability"/>
    <n v="51400"/>
    <x v="889"/>
    <n v="176"/>
    <x v="1"/>
    <n v="2261"/>
    <x v="908"/>
    <x v="1"/>
    <x v="1"/>
    <n v="1544335200"/>
    <n v="1545112800"/>
    <x v="609"/>
    <x v="320"/>
    <x v="0"/>
    <x v="1"/>
    <s v="music/world music"/>
    <x v="1"/>
    <x v="21"/>
  </r>
  <r>
    <n v="923"/>
    <x v="902"/>
    <s v="Sharable discrete definition"/>
    <n v="1700"/>
    <x v="890"/>
    <n v="238"/>
    <x v="1"/>
    <n v="40"/>
    <x v="909"/>
    <x v="1"/>
    <x v="1"/>
    <n v="1279083600"/>
    <n v="1279170000"/>
    <x v="547"/>
    <x v="820"/>
    <x v="0"/>
    <x v="0"/>
    <s v="theater/plays"/>
    <x v="3"/>
    <x v="3"/>
  </r>
  <r>
    <n v="924"/>
    <x v="903"/>
    <s v="User-friendly next generation core"/>
    <n v="39400"/>
    <x v="891"/>
    <n v="488"/>
    <x v="1"/>
    <n v="2289"/>
    <x v="910"/>
    <x v="6"/>
    <x v="6"/>
    <n v="1572498000"/>
    <n v="1573452000"/>
    <x v="820"/>
    <x v="821"/>
    <x v="0"/>
    <x v="0"/>
    <s v="theater/plays"/>
    <x v="3"/>
    <x v="3"/>
  </r>
  <r>
    <n v="925"/>
    <x v="904"/>
    <s v="Profit-focused empowering system engine"/>
    <n v="3000"/>
    <x v="892"/>
    <n v="224"/>
    <x v="1"/>
    <n v="65"/>
    <x v="911"/>
    <x v="1"/>
    <x v="1"/>
    <n v="1506056400"/>
    <n v="1507093200"/>
    <x v="821"/>
    <x v="822"/>
    <x v="0"/>
    <x v="0"/>
    <s v="theater/plays"/>
    <x v="3"/>
    <x v="3"/>
  </r>
  <r>
    <n v="926"/>
    <x v="905"/>
    <s v="Synchronized cohesive encoding"/>
    <n v="8700"/>
    <x v="893"/>
    <n v="18"/>
    <x v="0"/>
    <n v="15"/>
    <x v="912"/>
    <x v="1"/>
    <x v="1"/>
    <n v="1463029200"/>
    <n v="1463374800"/>
    <x v="151"/>
    <x v="823"/>
    <x v="0"/>
    <x v="0"/>
    <s v="food/food trucks"/>
    <x v="0"/>
    <x v="0"/>
  </r>
  <r>
    <n v="927"/>
    <x v="906"/>
    <s v="Synergistic dynamic utilization"/>
    <n v="7200"/>
    <x v="894"/>
    <n v="46"/>
    <x v="0"/>
    <n v="37"/>
    <x v="913"/>
    <x v="1"/>
    <x v="1"/>
    <n v="1342069200"/>
    <n v="1344574800"/>
    <x v="822"/>
    <x v="824"/>
    <x v="0"/>
    <x v="0"/>
    <s v="theater/plays"/>
    <x v="3"/>
    <x v="3"/>
  </r>
  <r>
    <n v="928"/>
    <x v="907"/>
    <s v="Triple-buffered bi-directional model"/>
    <n v="167400"/>
    <x v="895"/>
    <n v="117"/>
    <x v="1"/>
    <n v="3777"/>
    <x v="914"/>
    <x v="6"/>
    <x v="6"/>
    <n v="1388296800"/>
    <n v="1389074400"/>
    <x v="823"/>
    <x v="497"/>
    <x v="0"/>
    <x v="0"/>
    <s v="technology/web"/>
    <x v="2"/>
    <x v="2"/>
  </r>
  <r>
    <n v="929"/>
    <x v="908"/>
    <s v="Polarized tertiary function"/>
    <n v="5500"/>
    <x v="896"/>
    <n v="217"/>
    <x v="1"/>
    <n v="184"/>
    <x v="915"/>
    <x v="4"/>
    <x v="4"/>
    <n v="1493787600"/>
    <n v="1494997200"/>
    <x v="824"/>
    <x v="825"/>
    <x v="0"/>
    <x v="0"/>
    <s v="theater/plays"/>
    <x v="3"/>
    <x v="3"/>
  </r>
  <r>
    <n v="930"/>
    <x v="909"/>
    <s v="Configurable fault-tolerant structure"/>
    <n v="3500"/>
    <x v="897"/>
    <n v="112"/>
    <x v="1"/>
    <n v="85"/>
    <x v="916"/>
    <x v="1"/>
    <x v="1"/>
    <n v="1424844000"/>
    <n v="1425448800"/>
    <x v="825"/>
    <x v="826"/>
    <x v="0"/>
    <x v="1"/>
    <s v="theater/plays"/>
    <x v="3"/>
    <x v="3"/>
  </r>
  <r>
    <n v="931"/>
    <x v="910"/>
    <s v="Digitized 24/7 budgetary management"/>
    <n v="7900"/>
    <x v="898"/>
    <n v="73"/>
    <x v="0"/>
    <n v="112"/>
    <x v="917"/>
    <x v="1"/>
    <x v="1"/>
    <n v="1403931600"/>
    <n v="1404104400"/>
    <x v="826"/>
    <x v="827"/>
    <x v="0"/>
    <x v="1"/>
    <s v="theater/plays"/>
    <x v="3"/>
    <x v="3"/>
  </r>
  <r>
    <n v="932"/>
    <x v="911"/>
    <s v="Stand-alone zero tolerance algorithm"/>
    <n v="2300"/>
    <x v="899"/>
    <n v="212"/>
    <x v="1"/>
    <n v="144"/>
    <x v="918"/>
    <x v="1"/>
    <x v="1"/>
    <n v="1394514000"/>
    <n v="1394773200"/>
    <x v="827"/>
    <x v="828"/>
    <x v="0"/>
    <x v="0"/>
    <s v="music/rock"/>
    <x v="1"/>
    <x v="1"/>
  </r>
  <r>
    <n v="933"/>
    <x v="912"/>
    <s v="Implemented tangible support"/>
    <n v="73000"/>
    <x v="900"/>
    <n v="240"/>
    <x v="1"/>
    <n v="1902"/>
    <x v="919"/>
    <x v="1"/>
    <x v="1"/>
    <n v="1365397200"/>
    <n v="1366520400"/>
    <x v="828"/>
    <x v="829"/>
    <x v="0"/>
    <x v="0"/>
    <s v="theater/plays"/>
    <x v="3"/>
    <x v="3"/>
  </r>
  <r>
    <n v="934"/>
    <x v="913"/>
    <s v="Reactive radical framework"/>
    <n v="6200"/>
    <x v="901"/>
    <n v="182"/>
    <x v="1"/>
    <n v="105"/>
    <x v="920"/>
    <x v="1"/>
    <x v="1"/>
    <n v="1456120800"/>
    <n v="1456639200"/>
    <x v="829"/>
    <x v="830"/>
    <x v="0"/>
    <x v="0"/>
    <s v="theater/plays"/>
    <x v="3"/>
    <x v="3"/>
  </r>
  <r>
    <n v="935"/>
    <x v="914"/>
    <s v="Object-based full-range knowledge user"/>
    <n v="6100"/>
    <x v="902"/>
    <n v="164"/>
    <x v="1"/>
    <n v="132"/>
    <x v="921"/>
    <x v="1"/>
    <x v="1"/>
    <n v="1437714000"/>
    <n v="1438318800"/>
    <x v="830"/>
    <x v="94"/>
    <x v="0"/>
    <x v="0"/>
    <s v="theater/plays"/>
    <x v="3"/>
    <x v="3"/>
  </r>
  <r>
    <n v="936"/>
    <x v="591"/>
    <s v="Enhanced composite contingency"/>
    <n v="103200"/>
    <x v="903"/>
    <n v="2"/>
    <x v="0"/>
    <n v="21"/>
    <x v="922"/>
    <x v="1"/>
    <x v="1"/>
    <n v="1563771600"/>
    <n v="1564030800"/>
    <x v="831"/>
    <x v="831"/>
    <x v="1"/>
    <x v="0"/>
    <s v="theater/plays"/>
    <x v="3"/>
    <x v="3"/>
  </r>
  <r>
    <n v="937"/>
    <x v="915"/>
    <s v="Cloned fresh-thinking model"/>
    <n v="171000"/>
    <x v="904"/>
    <n v="50"/>
    <x v="3"/>
    <n v="976"/>
    <x v="923"/>
    <x v="1"/>
    <x v="1"/>
    <n v="1448517600"/>
    <n v="1449295200"/>
    <x v="832"/>
    <x v="832"/>
    <x v="0"/>
    <x v="0"/>
    <s v="film &amp; video/documentary"/>
    <x v="4"/>
    <x v="4"/>
  </r>
  <r>
    <n v="938"/>
    <x v="916"/>
    <s v="Total dedicated benchmark"/>
    <n v="9200"/>
    <x v="905"/>
    <n v="110"/>
    <x v="1"/>
    <n v="96"/>
    <x v="924"/>
    <x v="1"/>
    <x v="1"/>
    <n v="1528779600"/>
    <n v="1531890000"/>
    <x v="833"/>
    <x v="833"/>
    <x v="0"/>
    <x v="1"/>
    <s v="publishing/fiction"/>
    <x v="5"/>
    <x v="13"/>
  </r>
  <r>
    <n v="939"/>
    <x v="917"/>
    <s v="Streamlined human-resource Graphic Interface"/>
    <n v="7800"/>
    <x v="906"/>
    <n v="49"/>
    <x v="0"/>
    <n v="67"/>
    <x v="925"/>
    <x v="1"/>
    <x v="1"/>
    <n v="1304744400"/>
    <n v="1306213200"/>
    <x v="834"/>
    <x v="834"/>
    <x v="0"/>
    <x v="1"/>
    <s v="games/video games"/>
    <x v="6"/>
    <x v="11"/>
  </r>
  <r>
    <n v="940"/>
    <x v="918"/>
    <s v="Upgradable analyzing core"/>
    <n v="9900"/>
    <x v="907"/>
    <n v="62"/>
    <x v="2"/>
    <n v="66"/>
    <x v="926"/>
    <x v="0"/>
    <x v="0"/>
    <n v="1354341600"/>
    <n v="1356242400"/>
    <x v="835"/>
    <x v="835"/>
    <x v="0"/>
    <x v="0"/>
    <s v="technology/web"/>
    <x v="2"/>
    <x v="2"/>
  </r>
  <r>
    <n v="941"/>
    <x v="919"/>
    <s v="Profound exuding pricing structure"/>
    <n v="43000"/>
    <x v="908"/>
    <n v="13"/>
    <x v="0"/>
    <n v="78"/>
    <x v="927"/>
    <x v="1"/>
    <x v="1"/>
    <n v="1294552800"/>
    <n v="1297576800"/>
    <x v="836"/>
    <x v="836"/>
    <x v="1"/>
    <x v="0"/>
    <s v="theater/plays"/>
    <x v="3"/>
    <x v="3"/>
  </r>
  <r>
    <n v="942"/>
    <x v="916"/>
    <s v="Horizontal optimizing model"/>
    <n v="9600"/>
    <x v="909"/>
    <n v="65"/>
    <x v="0"/>
    <n v="67"/>
    <x v="928"/>
    <x v="2"/>
    <x v="2"/>
    <n v="1295935200"/>
    <n v="1296194400"/>
    <x v="837"/>
    <x v="611"/>
    <x v="0"/>
    <x v="0"/>
    <s v="theater/plays"/>
    <x v="3"/>
    <x v="3"/>
  </r>
  <r>
    <n v="943"/>
    <x v="920"/>
    <s v="Synchronized fault-tolerant algorithm"/>
    <n v="7500"/>
    <x v="910"/>
    <n v="160"/>
    <x v="1"/>
    <n v="114"/>
    <x v="929"/>
    <x v="1"/>
    <x v="1"/>
    <n v="1411534800"/>
    <n v="1414558800"/>
    <x v="219"/>
    <x v="837"/>
    <x v="0"/>
    <x v="0"/>
    <s v="food/food trucks"/>
    <x v="0"/>
    <x v="0"/>
  </r>
  <r>
    <n v="944"/>
    <x v="921"/>
    <s v="Streamlined 5thgeneration intranet"/>
    <n v="10000"/>
    <x v="911"/>
    <n v="81"/>
    <x v="0"/>
    <n v="263"/>
    <x v="930"/>
    <x v="2"/>
    <x v="2"/>
    <n v="1486706400"/>
    <n v="1488348000"/>
    <x v="365"/>
    <x v="334"/>
    <x v="0"/>
    <x v="0"/>
    <s v="photography/photography books"/>
    <x v="7"/>
    <x v="14"/>
  </r>
  <r>
    <n v="945"/>
    <x v="922"/>
    <s v="Cross-group clear-thinking task-force"/>
    <n v="172000"/>
    <x v="912"/>
    <n v="32"/>
    <x v="0"/>
    <n v="1691"/>
    <x v="931"/>
    <x v="1"/>
    <x v="1"/>
    <n v="1333602000"/>
    <n v="1334898000"/>
    <x v="838"/>
    <x v="838"/>
    <x v="1"/>
    <x v="0"/>
    <s v="photography/photography books"/>
    <x v="7"/>
    <x v="14"/>
  </r>
  <r>
    <n v="946"/>
    <x v="923"/>
    <s v="Public-key bandwidth-monitored intranet"/>
    <n v="153700"/>
    <x v="913"/>
    <n v="10"/>
    <x v="0"/>
    <n v="181"/>
    <x v="932"/>
    <x v="1"/>
    <x v="1"/>
    <n v="1308200400"/>
    <n v="1308373200"/>
    <x v="839"/>
    <x v="839"/>
    <x v="0"/>
    <x v="0"/>
    <s v="theater/plays"/>
    <x v="3"/>
    <x v="3"/>
  </r>
  <r>
    <n v="947"/>
    <x v="924"/>
    <s v="Upgradable clear-thinking hardware"/>
    <n v="3600"/>
    <x v="914"/>
    <n v="27"/>
    <x v="0"/>
    <n v="13"/>
    <x v="933"/>
    <x v="1"/>
    <x v="1"/>
    <n v="1411707600"/>
    <n v="1412312400"/>
    <x v="840"/>
    <x v="216"/>
    <x v="0"/>
    <x v="0"/>
    <s v="theater/plays"/>
    <x v="3"/>
    <x v="3"/>
  </r>
  <r>
    <n v="948"/>
    <x v="925"/>
    <s v="Integrated holistic paradigm"/>
    <n v="9400"/>
    <x v="915"/>
    <n v="63"/>
    <x v="3"/>
    <n v="160"/>
    <x v="934"/>
    <x v="1"/>
    <x v="1"/>
    <n v="1418364000"/>
    <n v="1419228000"/>
    <x v="841"/>
    <x v="840"/>
    <x v="1"/>
    <x v="1"/>
    <s v="film &amp; video/documentary"/>
    <x v="4"/>
    <x v="4"/>
  </r>
  <r>
    <n v="949"/>
    <x v="926"/>
    <s v="Seamless clear-thinking conglomeration"/>
    <n v="5900"/>
    <x v="916"/>
    <n v="161"/>
    <x v="1"/>
    <n v="203"/>
    <x v="935"/>
    <x v="1"/>
    <x v="1"/>
    <n v="1429333200"/>
    <n v="1430974800"/>
    <x v="842"/>
    <x v="133"/>
    <x v="0"/>
    <x v="0"/>
    <s v="technology/web"/>
    <x v="2"/>
    <x v="2"/>
  </r>
  <r>
    <n v="950"/>
    <x v="927"/>
    <s v="Persistent content-based methodology"/>
    <n v="100"/>
    <x v="297"/>
    <n v="5"/>
    <x v="0"/>
    <n v="1"/>
    <x v="298"/>
    <x v="1"/>
    <x v="1"/>
    <n v="1555390800"/>
    <n v="1555822800"/>
    <x v="843"/>
    <x v="354"/>
    <x v="0"/>
    <x v="1"/>
    <s v="theater/plays"/>
    <x v="3"/>
    <x v="3"/>
  </r>
  <r>
    <n v="951"/>
    <x v="928"/>
    <s v="Re-engineered 24hour matrix"/>
    <n v="14500"/>
    <x v="917"/>
    <n v="1097"/>
    <x v="1"/>
    <n v="1559"/>
    <x v="936"/>
    <x v="1"/>
    <x v="1"/>
    <n v="1482732000"/>
    <n v="1482818400"/>
    <x v="844"/>
    <x v="721"/>
    <x v="0"/>
    <x v="1"/>
    <s v="music/rock"/>
    <x v="1"/>
    <x v="1"/>
  </r>
  <r>
    <n v="952"/>
    <x v="929"/>
    <s v="Virtual multi-tasking core"/>
    <n v="145500"/>
    <x v="918"/>
    <n v="70"/>
    <x v="3"/>
    <n v="2266"/>
    <x v="937"/>
    <x v="1"/>
    <x v="1"/>
    <n v="1470718800"/>
    <n v="1471928400"/>
    <x v="845"/>
    <x v="841"/>
    <x v="0"/>
    <x v="0"/>
    <s v="film &amp; video/documentary"/>
    <x v="4"/>
    <x v="4"/>
  </r>
  <r>
    <n v="953"/>
    <x v="930"/>
    <s v="Streamlined fault-tolerant conglomeration"/>
    <n v="3300"/>
    <x v="919"/>
    <n v="60"/>
    <x v="0"/>
    <n v="21"/>
    <x v="938"/>
    <x v="1"/>
    <x v="1"/>
    <n v="1450591200"/>
    <n v="1453701600"/>
    <x v="846"/>
    <x v="842"/>
    <x v="0"/>
    <x v="1"/>
    <s v="film &amp; video/science fiction"/>
    <x v="4"/>
    <x v="22"/>
  </r>
  <r>
    <n v="954"/>
    <x v="931"/>
    <s v="Enterprise-wide client-driven policy"/>
    <n v="42600"/>
    <x v="920"/>
    <n v="367"/>
    <x v="1"/>
    <n v="1548"/>
    <x v="939"/>
    <x v="2"/>
    <x v="2"/>
    <n v="1348290000"/>
    <n v="1350363600"/>
    <x v="110"/>
    <x v="843"/>
    <x v="0"/>
    <x v="0"/>
    <s v="technology/web"/>
    <x v="2"/>
    <x v="2"/>
  </r>
  <r>
    <n v="955"/>
    <x v="932"/>
    <s v="Function-based next generation emulation"/>
    <n v="700"/>
    <x v="921"/>
    <n v="1109"/>
    <x v="1"/>
    <n v="80"/>
    <x v="940"/>
    <x v="1"/>
    <x v="1"/>
    <n v="1353823200"/>
    <n v="1353996000"/>
    <x v="847"/>
    <x v="844"/>
    <x v="0"/>
    <x v="0"/>
    <s v="theater/plays"/>
    <x v="3"/>
    <x v="3"/>
  </r>
  <r>
    <n v="956"/>
    <x v="933"/>
    <s v="Re-engineered composite focus group"/>
    <n v="187600"/>
    <x v="922"/>
    <n v="19"/>
    <x v="0"/>
    <n v="830"/>
    <x v="941"/>
    <x v="1"/>
    <x v="1"/>
    <n v="1450764000"/>
    <n v="1451109600"/>
    <x v="848"/>
    <x v="845"/>
    <x v="0"/>
    <x v="0"/>
    <s v="film &amp; video/science fiction"/>
    <x v="4"/>
    <x v="22"/>
  </r>
  <r>
    <n v="957"/>
    <x v="934"/>
    <s v="Profound mission-critical function"/>
    <n v="9800"/>
    <x v="923"/>
    <n v="127"/>
    <x v="1"/>
    <n v="131"/>
    <x v="942"/>
    <x v="1"/>
    <x v="1"/>
    <n v="1329372000"/>
    <n v="1329631200"/>
    <x v="849"/>
    <x v="846"/>
    <x v="0"/>
    <x v="0"/>
    <s v="theater/plays"/>
    <x v="3"/>
    <x v="3"/>
  </r>
  <r>
    <n v="958"/>
    <x v="935"/>
    <s v="De-engineered zero-defect open system"/>
    <n v="1100"/>
    <x v="924"/>
    <n v="735"/>
    <x v="1"/>
    <n v="112"/>
    <x v="943"/>
    <x v="1"/>
    <x v="1"/>
    <n v="1277096400"/>
    <n v="1278997200"/>
    <x v="780"/>
    <x v="847"/>
    <x v="0"/>
    <x v="0"/>
    <s v="film &amp; video/animation"/>
    <x v="4"/>
    <x v="10"/>
  </r>
  <r>
    <n v="959"/>
    <x v="936"/>
    <s v="Operative hybrid utilization"/>
    <n v="145000"/>
    <x v="925"/>
    <n v="5"/>
    <x v="0"/>
    <n v="130"/>
    <x v="944"/>
    <x v="1"/>
    <x v="1"/>
    <n v="1277701200"/>
    <n v="1280120400"/>
    <x v="140"/>
    <x v="688"/>
    <x v="0"/>
    <x v="0"/>
    <s v="publishing/translations"/>
    <x v="5"/>
    <x v="18"/>
  </r>
  <r>
    <n v="960"/>
    <x v="937"/>
    <s v="Function-based interactive matrix"/>
    <n v="5500"/>
    <x v="926"/>
    <n v="85"/>
    <x v="0"/>
    <n v="55"/>
    <x v="945"/>
    <x v="1"/>
    <x v="1"/>
    <n v="1454911200"/>
    <n v="1458104400"/>
    <x v="850"/>
    <x v="848"/>
    <x v="0"/>
    <x v="0"/>
    <s v="technology/web"/>
    <x v="2"/>
    <x v="2"/>
  </r>
  <r>
    <n v="961"/>
    <x v="938"/>
    <s v="Optimized content-based collaboration"/>
    <n v="5700"/>
    <x v="927"/>
    <n v="119"/>
    <x v="1"/>
    <n v="155"/>
    <x v="946"/>
    <x v="1"/>
    <x v="1"/>
    <n v="1297922400"/>
    <n v="1298268000"/>
    <x v="851"/>
    <x v="248"/>
    <x v="0"/>
    <x v="0"/>
    <s v="publishing/translations"/>
    <x v="5"/>
    <x v="18"/>
  </r>
  <r>
    <n v="962"/>
    <x v="939"/>
    <s v="User-centric cohesive policy"/>
    <n v="3600"/>
    <x v="928"/>
    <n v="296"/>
    <x v="1"/>
    <n v="266"/>
    <x v="947"/>
    <x v="1"/>
    <x v="1"/>
    <n v="1384408800"/>
    <n v="1386223200"/>
    <x v="852"/>
    <x v="849"/>
    <x v="0"/>
    <x v="0"/>
    <s v="food/food trucks"/>
    <x v="0"/>
    <x v="0"/>
  </r>
  <r>
    <n v="963"/>
    <x v="940"/>
    <s v="Ergonomic methodical hub"/>
    <n v="5900"/>
    <x v="929"/>
    <n v="85"/>
    <x v="0"/>
    <n v="114"/>
    <x v="948"/>
    <x v="6"/>
    <x v="6"/>
    <n v="1299304800"/>
    <n v="1299823200"/>
    <x v="853"/>
    <x v="850"/>
    <x v="0"/>
    <x v="1"/>
    <s v="photography/photography books"/>
    <x v="7"/>
    <x v="14"/>
  </r>
  <r>
    <n v="964"/>
    <x v="941"/>
    <s v="Devolved disintermediate encryption"/>
    <n v="3700"/>
    <x v="930"/>
    <n v="356"/>
    <x v="1"/>
    <n v="155"/>
    <x v="949"/>
    <x v="1"/>
    <x v="1"/>
    <n v="1431320400"/>
    <n v="1431752400"/>
    <x v="854"/>
    <x v="851"/>
    <x v="0"/>
    <x v="0"/>
    <s v="theater/plays"/>
    <x v="3"/>
    <x v="3"/>
  </r>
  <r>
    <n v="965"/>
    <x v="942"/>
    <s v="Phased clear-thinking policy"/>
    <n v="2200"/>
    <x v="931"/>
    <n v="386"/>
    <x v="1"/>
    <n v="207"/>
    <x v="950"/>
    <x v="4"/>
    <x v="4"/>
    <n v="1264399200"/>
    <n v="1267855200"/>
    <x v="67"/>
    <x v="852"/>
    <x v="0"/>
    <x v="0"/>
    <s v="music/rock"/>
    <x v="1"/>
    <x v="1"/>
  </r>
  <r>
    <n v="966"/>
    <x v="411"/>
    <s v="Seamless solution-oriented capacity"/>
    <n v="1700"/>
    <x v="932"/>
    <n v="792"/>
    <x v="1"/>
    <n v="245"/>
    <x v="951"/>
    <x v="1"/>
    <x v="1"/>
    <n v="1497502800"/>
    <n v="1497675600"/>
    <x v="855"/>
    <x v="853"/>
    <x v="0"/>
    <x v="0"/>
    <s v="theater/plays"/>
    <x v="3"/>
    <x v="3"/>
  </r>
  <r>
    <n v="967"/>
    <x v="943"/>
    <s v="Organized human-resource attitude"/>
    <n v="88400"/>
    <x v="933"/>
    <n v="137"/>
    <x v="1"/>
    <n v="1573"/>
    <x v="952"/>
    <x v="1"/>
    <x v="1"/>
    <n v="1333688400"/>
    <n v="1336885200"/>
    <x v="107"/>
    <x v="104"/>
    <x v="0"/>
    <x v="0"/>
    <s v="music/world music"/>
    <x v="1"/>
    <x v="21"/>
  </r>
  <r>
    <n v="968"/>
    <x v="944"/>
    <s v="Open-architected disintermediate budgetary management"/>
    <n v="2400"/>
    <x v="934"/>
    <n v="338"/>
    <x v="1"/>
    <n v="114"/>
    <x v="953"/>
    <x v="1"/>
    <x v="1"/>
    <n v="1293861600"/>
    <n v="1295157600"/>
    <x v="344"/>
    <x v="854"/>
    <x v="0"/>
    <x v="0"/>
    <s v="food/food trucks"/>
    <x v="0"/>
    <x v="0"/>
  </r>
  <r>
    <n v="969"/>
    <x v="945"/>
    <s v="Multi-lateral radical solution"/>
    <n v="7900"/>
    <x v="935"/>
    <n v="108"/>
    <x v="1"/>
    <n v="93"/>
    <x v="954"/>
    <x v="1"/>
    <x v="1"/>
    <n v="1576994400"/>
    <n v="1577599200"/>
    <x v="856"/>
    <x v="855"/>
    <x v="0"/>
    <x v="0"/>
    <s v="theater/plays"/>
    <x v="3"/>
    <x v="3"/>
  </r>
  <r>
    <n v="970"/>
    <x v="946"/>
    <s v="Inverse context-sensitive info-mediaries"/>
    <n v="94900"/>
    <x v="936"/>
    <n v="61"/>
    <x v="0"/>
    <n v="594"/>
    <x v="955"/>
    <x v="1"/>
    <x v="1"/>
    <n v="1304917200"/>
    <n v="1305003600"/>
    <x v="857"/>
    <x v="856"/>
    <x v="0"/>
    <x v="0"/>
    <s v="theater/plays"/>
    <x v="3"/>
    <x v="3"/>
  </r>
  <r>
    <n v="971"/>
    <x v="947"/>
    <s v="Versatile neutral workforce"/>
    <n v="5100"/>
    <x v="937"/>
    <n v="28"/>
    <x v="0"/>
    <n v="24"/>
    <x v="956"/>
    <x v="1"/>
    <x v="1"/>
    <n v="1381208400"/>
    <n v="1381726800"/>
    <x v="858"/>
    <x v="857"/>
    <x v="0"/>
    <x v="0"/>
    <s v="film &amp; video/television"/>
    <x v="4"/>
    <x v="19"/>
  </r>
  <r>
    <n v="972"/>
    <x v="948"/>
    <s v="Multi-tiered systematic knowledge user"/>
    <n v="42700"/>
    <x v="938"/>
    <n v="228"/>
    <x v="1"/>
    <n v="1681"/>
    <x v="957"/>
    <x v="1"/>
    <x v="1"/>
    <n v="1401685200"/>
    <n v="1402462800"/>
    <x v="859"/>
    <x v="858"/>
    <x v="0"/>
    <x v="1"/>
    <s v="technology/web"/>
    <x v="2"/>
    <x v="2"/>
  </r>
  <r>
    <n v="973"/>
    <x v="949"/>
    <s v="Programmable multi-state algorithm"/>
    <n v="121100"/>
    <x v="939"/>
    <n v="22"/>
    <x v="0"/>
    <n v="252"/>
    <x v="958"/>
    <x v="1"/>
    <x v="1"/>
    <n v="1291960800"/>
    <n v="1292133600"/>
    <x v="860"/>
    <x v="859"/>
    <x v="0"/>
    <x v="1"/>
    <s v="theater/plays"/>
    <x v="3"/>
    <x v="3"/>
  </r>
  <r>
    <n v="974"/>
    <x v="950"/>
    <s v="Multi-channeled reciprocal interface"/>
    <n v="800"/>
    <x v="940"/>
    <n v="374"/>
    <x v="1"/>
    <n v="32"/>
    <x v="959"/>
    <x v="1"/>
    <x v="1"/>
    <n v="1368853200"/>
    <n v="1368939600"/>
    <x v="170"/>
    <x v="860"/>
    <x v="0"/>
    <x v="0"/>
    <s v="music/indie rock"/>
    <x v="1"/>
    <x v="7"/>
  </r>
  <r>
    <n v="975"/>
    <x v="951"/>
    <s v="Right-sized maximized migration"/>
    <n v="5400"/>
    <x v="941"/>
    <n v="155"/>
    <x v="1"/>
    <n v="135"/>
    <x v="960"/>
    <x v="1"/>
    <x v="1"/>
    <n v="1448776800"/>
    <n v="1452146400"/>
    <x v="861"/>
    <x v="264"/>
    <x v="0"/>
    <x v="1"/>
    <s v="theater/plays"/>
    <x v="3"/>
    <x v="3"/>
  </r>
  <r>
    <n v="976"/>
    <x v="952"/>
    <s v="Self-enabling value-added artificial intelligence"/>
    <n v="4000"/>
    <x v="942"/>
    <n v="322"/>
    <x v="1"/>
    <n v="140"/>
    <x v="961"/>
    <x v="1"/>
    <x v="1"/>
    <n v="1296194400"/>
    <n v="1296712800"/>
    <x v="862"/>
    <x v="65"/>
    <x v="0"/>
    <x v="1"/>
    <s v="theater/plays"/>
    <x v="3"/>
    <x v="3"/>
  </r>
  <r>
    <n v="977"/>
    <x v="597"/>
    <s v="Vision-oriented interactive solution"/>
    <n v="7000"/>
    <x v="943"/>
    <n v="74"/>
    <x v="0"/>
    <n v="67"/>
    <x v="962"/>
    <x v="1"/>
    <x v="1"/>
    <n v="1517983200"/>
    <n v="1520748000"/>
    <x v="863"/>
    <x v="861"/>
    <x v="0"/>
    <x v="0"/>
    <s v="food/food trucks"/>
    <x v="0"/>
    <x v="0"/>
  </r>
  <r>
    <n v="978"/>
    <x v="953"/>
    <s v="Fundamental user-facing productivity"/>
    <n v="1000"/>
    <x v="944"/>
    <n v="864"/>
    <x v="1"/>
    <n v="92"/>
    <x v="963"/>
    <x v="1"/>
    <x v="1"/>
    <n v="1478930400"/>
    <n v="1480831200"/>
    <x v="864"/>
    <x v="862"/>
    <x v="0"/>
    <x v="0"/>
    <s v="games/video games"/>
    <x v="6"/>
    <x v="11"/>
  </r>
  <r>
    <n v="979"/>
    <x v="954"/>
    <s v="Innovative well-modulated capability"/>
    <n v="60200"/>
    <x v="945"/>
    <n v="143"/>
    <x v="1"/>
    <n v="1015"/>
    <x v="964"/>
    <x v="4"/>
    <x v="4"/>
    <n v="1426395600"/>
    <n v="1426914000"/>
    <x v="527"/>
    <x v="454"/>
    <x v="0"/>
    <x v="0"/>
    <s v="theater/plays"/>
    <x v="3"/>
    <x v="3"/>
  </r>
  <r>
    <n v="980"/>
    <x v="955"/>
    <s v="Universal fault-tolerant orchestration"/>
    <n v="195200"/>
    <x v="946"/>
    <n v="40"/>
    <x v="0"/>
    <n v="742"/>
    <x v="965"/>
    <x v="1"/>
    <x v="1"/>
    <n v="1446181200"/>
    <n v="1446616800"/>
    <x v="865"/>
    <x v="863"/>
    <x v="1"/>
    <x v="0"/>
    <s v="publishing/nonfiction"/>
    <x v="5"/>
    <x v="9"/>
  </r>
  <r>
    <n v="981"/>
    <x v="956"/>
    <s v="Grass-roots executive synergy"/>
    <n v="6700"/>
    <x v="947"/>
    <n v="178"/>
    <x v="1"/>
    <n v="323"/>
    <x v="966"/>
    <x v="1"/>
    <x v="1"/>
    <n v="1514181600"/>
    <n v="1517032800"/>
    <x v="866"/>
    <x v="864"/>
    <x v="0"/>
    <x v="0"/>
    <s v="technology/web"/>
    <x v="2"/>
    <x v="2"/>
  </r>
  <r>
    <n v="982"/>
    <x v="957"/>
    <s v="Multi-layered optimal application"/>
    <n v="7200"/>
    <x v="948"/>
    <n v="85"/>
    <x v="0"/>
    <n v="75"/>
    <x v="967"/>
    <x v="1"/>
    <x v="1"/>
    <n v="1311051600"/>
    <n v="1311224400"/>
    <x v="867"/>
    <x v="865"/>
    <x v="0"/>
    <x v="1"/>
    <s v="film &amp; video/documentary"/>
    <x v="4"/>
    <x v="4"/>
  </r>
  <r>
    <n v="983"/>
    <x v="958"/>
    <s v="Business-focused full-range core"/>
    <n v="129100"/>
    <x v="949"/>
    <n v="146"/>
    <x v="1"/>
    <n v="2326"/>
    <x v="968"/>
    <x v="1"/>
    <x v="1"/>
    <n v="1564894800"/>
    <n v="1566190800"/>
    <x v="868"/>
    <x v="866"/>
    <x v="0"/>
    <x v="0"/>
    <s v="film &amp; video/documentary"/>
    <x v="4"/>
    <x v="4"/>
  </r>
  <r>
    <n v="984"/>
    <x v="959"/>
    <s v="Exclusive system-worthy Graphic Interface"/>
    <n v="6500"/>
    <x v="950"/>
    <n v="152"/>
    <x v="1"/>
    <n v="381"/>
    <x v="969"/>
    <x v="1"/>
    <x v="1"/>
    <n v="1567918800"/>
    <n v="1570165200"/>
    <x v="105"/>
    <x v="867"/>
    <x v="0"/>
    <x v="0"/>
    <s v="theater/plays"/>
    <x v="3"/>
    <x v="3"/>
  </r>
  <r>
    <n v="985"/>
    <x v="960"/>
    <s v="Enhanced optimal ability"/>
    <n v="170600"/>
    <x v="951"/>
    <n v="67"/>
    <x v="0"/>
    <n v="4405"/>
    <x v="970"/>
    <x v="1"/>
    <x v="1"/>
    <n v="1386309600"/>
    <n v="1388556000"/>
    <x v="481"/>
    <x v="868"/>
    <x v="0"/>
    <x v="1"/>
    <s v="music/rock"/>
    <x v="1"/>
    <x v="1"/>
  </r>
  <r>
    <n v="986"/>
    <x v="961"/>
    <s v="Optional zero administration neural-net"/>
    <n v="7800"/>
    <x v="952"/>
    <n v="40"/>
    <x v="0"/>
    <n v="92"/>
    <x v="971"/>
    <x v="1"/>
    <x v="1"/>
    <n v="1301979600"/>
    <n v="1303189200"/>
    <x v="253"/>
    <x v="296"/>
    <x v="0"/>
    <x v="0"/>
    <s v="music/rock"/>
    <x v="1"/>
    <x v="1"/>
  </r>
  <r>
    <n v="987"/>
    <x v="962"/>
    <s v="Ameliorated foreground focus group"/>
    <n v="6200"/>
    <x v="953"/>
    <n v="217"/>
    <x v="1"/>
    <n v="480"/>
    <x v="972"/>
    <x v="1"/>
    <x v="1"/>
    <n v="1493269200"/>
    <n v="1494478800"/>
    <x v="869"/>
    <x v="869"/>
    <x v="0"/>
    <x v="0"/>
    <s v="film &amp; video/documentary"/>
    <x v="4"/>
    <x v="4"/>
  </r>
  <r>
    <n v="988"/>
    <x v="963"/>
    <s v="Triple-buffered multi-tasking matrices"/>
    <n v="9400"/>
    <x v="802"/>
    <n v="52"/>
    <x v="0"/>
    <n v="64"/>
    <x v="973"/>
    <x v="1"/>
    <x v="1"/>
    <n v="1478930400"/>
    <n v="1480744800"/>
    <x v="864"/>
    <x v="274"/>
    <x v="0"/>
    <x v="0"/>
    <s v="publishing/radio &amp; podcasts"/>
    <x v="5"/>
    <x v="15"/>
  </r>
  <r>
    <n v="989"/>
    <x v="964"/>
    <s v="Versatile dedicated migration"/>
    <n v="2400"/>
    <x v="954"/>
    <n v="500"/>
    <x v="1"/>
    <n v="226"/>
    <x v="974"/>
    <x v="1"/>
    <x v="1"/>
    <n v="1555390800"/>
    <n v="1555822800"/>
    <x v="843"/>
    <x v="354"/>
    <x v="0"/>
    <x v="0"/>
    <s v="publishing/translations"/>
    <x v="5"/>
    <x v="18"/>
  </r>
  <r>
    <n v="990"/>
    <x v="965"/>
    <s v="Devolved foreground customer loyalty"/>
    <n v="7800"/>
    <x v="955"/>
    <n v="88"/>
    <x v="0"/>
    <n v="64"/>
    <x v="975"/>
    <x v="1"/>
    <x v="1"/>
    <n v="1456984800"/>
    <n v="1458882000"/>
    <x v="289"/>
    <x v="870"/>
    <x v="0"/>
    <x v="1"/>
    <s v="film &amp; video/drama"/>
    <x v="4"/>
    <x v="6"/>
  </r>
  <r>
    <n v="991"/>
    <x v="509"/>
    <s v="Reduced reciprocal focus group"/>
    <n v="9800"/>
    <x v="551"/>
    <n v="113"/>
    <x v="1"/>
    <n v="241"/>
    <x v="976"/>
    <x v="1"/>
    <x v="1"/>
    <n v="1411621200"/>
    <n v="1411966800"/>
    <x v="870"/>
    <x v="871"/>
    <x v="0"/>
    <x v="1"/>
    <s v="music/rock"/>
    <x v="1"/>
    <x v="1"/>
  </r>
  <r>
    <n v="992"/>
    <x v="966"/>
    <s v="Networked global migration"/>
    <n v="3100"/>
    <x v="956"/>
    <n v="427"/>
    <x v="1"/>
    <n v="132"/>
    <x v="977"/>
    <x v="1"/>
    <x v="1"/>
    <n v="1525669200"/>
    <n v="1526878800"/>
    <x v="871"/>
    <x v="98"/>
    <x v="0"/>
    <x v="1"/>
    <s v="film &amp; video/drama"/>
    <x v="4"/>
    <x v="6"/>
  </r>
  <r>
    <n v="993"/>
    <x v="967"/>
    <s v="De-engineered even-keeled definition"/>
    <n v="9800"/>
    <x v="957"/>
    <n v="78"/>
    <x v="3"/>
    <n v="75"/>
    <x v="978"/>
    <x v="6"/>
    <x v="6"/>
    <n v="1450936800"/>
    <n v="1452405600"/>
    <x v="872"/>
    <x v="872"/>
    <x v="0"/>
    <x v="1"/>
    <s v="photography/photography books"/>
    <x v="7"/>
    <x v="14"/>
  </r>
  <r>
    <n v="994"/>
    <x v="968"/>
    <s v="Implemented bi-directional flexibility"/>
    <n v="141100"/>
    <x v="958"/>
    <n v="52"/>
    <x v="0"/>
    <n v="842"/>
    <x v="979"/>
    <x v="1"/>
    <x v="1"/>
    <n v="1413522000"/>
    <n v="1414040400"/>
    <x v="873"/>
    <x v="873"/>
    <x v="0"/>
    <x v="1"/>
    <s v="publishing/translations"/>
    <x v="5"/>
    <x v="18"/>
  </r>
  <r>
    <n v="995"/>
    <x v="969"/>
    <s v="Vision-oriented scalable definition"/>
    <n v="97300"/>
    <x v="959"/>
    <n v="157"/>
    <x v="1"/>
    <n v="2043"/>
    <x v="980"/>
    <x v="1"/>
    <x v="1"/>
    <n v="1541307600"/>
    <n v="1543816800"/>
    <x v="874"/>
    <x v="526"/>
    <x v="0"/>
    <x v="1"/>
    <s v="food/food trucks"/>
    <x v="0"/>
    <x v="0"/>
  </r>
  <r>
    <n v="996"/>
    <x v="970"/>
    <s v="Future-proofed upward-trending migration"/>
    <n v="6600"/>
    <x v="960"/>
    <n v="73"/>
    <x v="0"/>
    <n v="112"/>
    <x v="981"/>
    <x v="1"/>
    <x v="1"/>
    <n v="1357106400"/>
    <n v="1359698400"/>
    <x v="875"/>
    <x v="874"/>
    <x v="0"/>
    <x v="0"/>
    <s v="theater/plays"/>
    <x v="3"/>
    <x v="3"/>
  </r>
  <r>
    <n v="997"/>
    <x v="971"/>
    <s v="Right-sized full-range throughput"/>
    <n v="7600"/>
    <x v="961"/>
    <n v="61"/>
    <x v="3"/>
    <n v="139"/>
    <x v="982"/>
    <x v="6"/>
    <x v="6"/>
    <n v="1390197600"/>
    <n v="1390629600"/>
    <x v="876"/>
    <x v="875"/>
    <x v="0"/>
    <x v="0"/>
    <s v="theater/plays"/>
    <x v="3"/>
    <x v="3"/>
  </r>
  <r>
    <n v="998"/>
    <x v="972"/>
    <s v="Polarized composite customer loyalty"/>
    <n v="66600"/>
    <x v="962"/>
    <n v="57"/>
    <x v="0"/>
    <n v="374"/>
    <x v="983"/>
    <x v="1"/>
    <x v="1"/>
    <n v="1265868000"/>
    <n v="1267077600"/>
    <x v="877"/>
    <x v="876"/>
    <x v="0"/>
    <x v="1"/>
    <s v="music/indie rock"/>
    <x v="1"/>
    <x v="7"/>
  </r>
  <r>
    <n v="999"/>
    <x v="973"/>
    <s v="Expanded eco-centric policy"/>
    <n v="111100"/>
    <x v="963"/>
    <n v="57"/>
    <x v="3"/>
    <n v="1122"/>
    <x v="984"/>
    <x v="1"/>
    <x v="1"/>
    <n v="1467176400"/>
    <n v="1467781200"/>
    <x v="878"/>
    <x v="877"/>
    <x v="0"/>
    <x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21A219-11B0-48ED-83E7-8616F39A87F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4">
    <pivotField showAll="0"/>
    <pivotField showAll="0"/>
    <pivotField showAll="0"/>
    <pivotField numFmtId="43"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89B01C-3D92-446E-A028-DC9677336D0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4">
    <pivotField showAll="0"/>
    <pivotField showAll="0"/>
    <pivotField showAll="0"/>
    <pivotField numFmtId="43"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Sub-Category" fld="19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236629-E79C-4163-879A-FB0C6B5B60A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4">
    <pivotField showAll="0"/>
    <pivotField showAll="0"/>
    <pivotField showAll="0"/>
    <pivotField numFmtId="43"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/>
  </sheetViews>
  <sheetFormatPr defaultColWidth="11" defaultRowHeight="15.5" x14ac:dyDescent="0.35"/>
  <cols>
    <col min="1" max="1" width="4.08203125" bestFit="1" customWidth="1"/>
    <col min="2" max="2" width="30.58203125" bestFit="1" customWidth="1"/>
    <col min="3" max="3" width="33.5" style="3" customWidth="1"/>
    <col min="4" max="5" width="11" style="7"/>
    <col min="6" max="6" width="14.5" style="5" bestFit="1" customWidth="1"/>
    <col min="8" max="8" width="13" bestFit="1" customWidth="1"/>
    <col min="9" max="9" width="16.5" bestFit="1" customWidth="1"/>
    <col min="12" max="13" width="11.08203125" bestFit="1" customWidth="1"/>
    <col min="14" max="14" width="22.33203125" bestFit="1" customWidth="1"/>
    <col min="15" max="15" width="21" bestFit="1" customWidth="1"/>
    <col min="18" max="18" width="28" bestFit="1" customWidth="1"/>
    <col min="19" max="19" width="14.83203125" customWidth="1"/>
    <col min="20" max="20" width="16.33203125" bestFit="1" customWidth="1"/>
    <col min="21" max="21" width="12.332031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6" t="s">
        <v>2</v>
      </c>
      <c r="E1" s="6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 s="7">
        <v>100</v>
      </c>
      <c r="E2">
        <v>0</v>
      </c>
      <c r="F2" s="8">
        <f t="shared" ref="F2:F65" si="0">ROUND(E2/D2*100,0)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2">
        <f t="shared" ref="N2:N65" si="1">(((L2/60)/60)/24)+DATE(1970,1,1)</f>
        <v>42336.25</v>
      </c>
      <c r="O2" s="12">
        <f t="shared" ref="O2:O65" si="2"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5">
      <c r="A3">
        <v>1</v>
      </c>
      <c r="B3" t="s">
        <v>18</v>
      </c>
      <c r="C3" s="3" t="s">
        <v>19</v>
      </c>
      <c r="D3" s="7">
        <v>1400</v>
      </c>
      <c r="E3" s="7">
        <v>14560</v>
      </c>
      <c r="F3" s="8">
        <f t="shared" si="0"/>
        <v>1040</v>
      </c>
      <c r="G3" t="s">
        <v>20</v>
      </c>
      <c r="H3">
        <v>158</v>
      </c>
      <c r="I3" s="9">
        <f t="shared" ref="I3:I66" si="3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 t="shared" si="1"/>
        <v>41870.208333333336</v>
      </c>
      <c r="O3" s="12">
        <f t="shared" si="2"/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" x14ac:dyDescent="0.35">
      <c r="A4">
        <v>2</v>
      </c>
      <c r="B4" t="s">
        <v>24</v>
      </c>
      <c r="C4" s="3" t="s">
        <v>25</v>
      </c>
      <c r="D4" s="7">
        <v>108400</v>
      </c>
      <c r="E4" s="7">
        <v>142523</v>
      </c>
      <c r="F4" s="8">
        <f t="shared" si="0"/>
        <v>131</v>
      </c>
      <c r="G4" t="s">
        <v>20</v>
      </c>
      <c r="H4">
        <v>1425</v>
      </c>
      <c r="I4" s="9">
        <f t="shared" si="3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 t="shared" si="1"/>
        <v>41595.25</v>
      </c>
      <c r="O4" s="12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" x14ac:dyDescent="0.35">
      <c r="A5">
        <v>3</v>
      </c>
      <c r="B5" t="s">
        <v>29</v>
      </c>
      <c r="C5" s="3" t="s">
        <v>30</v>
      </c>
      <c r="D5" s="7">
        <v>4200</v>
      </c>
      <c r="E5" s="7">
        <v>2477</v>
      </c>
      <c r="F5" s="8">
        <f t="shared" si="0"/>
        <v>59</v>
      </c>
      <c r="G5" t="s">
        <v>14</v>
      </c>
      <c r="H5">
        <v>24</v>
      </c>
      <c r="I5" s="9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 t="shared" si="1"/>
        <v>43688.208333333328</v>
      </c>
      <c r="O5" s="12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5">
      <c r="A6">
        <v>4</v>
      </c>
      <c r="B6" t="s">
        <v>31</v>
      </c>
      <c r="C6" s="3" t="s">
        <v>32</v>
      </c>
      <c r="D6" s="7">
        <v>7600</v>
      </c>
      <c r="E6" s="7">
        <v>5265</v>
      </c>
      <c r="F6" s="8">
        <f t="shared" si="0"/>
        <v>69</v>
      </c>
      <c r="G6" t="s">
        <v>14</v>
      </c>
      <c r="H6">
        <v>53</v>
      </c>
      <c r="I6" s="9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 t="shared" si="1"/>
        <v>43485.25</v>
      </c>
      <c r="O6" s="12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5">
      <c r="A7">
        <v>5</v>
      </c>
      <c r="B7" t="s">
        <v>34</v>
      </c>
      <c r="C7" s="3" t="s">
        <v>35</v>
      </c>
      <c r="D7" s="7">
        <v>7600</v>
      </c>
      <c r="E7" s="7">
        <v>13195</v>
      </c>
      <c r="F7" s="8">
        <f t="shared" si="0"/>
        <v>174</v>
      </c>
      <c r="G7" t="s">
        <v>20</v>
      </c>
      <c r="H7">
        <v>174</v>
      </c>
      <c r="I7" s="9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 t="shared" si="1"/>
        <v>41149.208333333336</v>
      </c>
      <c r="O7" s="12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5">
      <c r="A8">
        <v>6</v>
      </c>
      <c r="B8" t="s">
        <v>38</v>
      </c>
      <c r="C8" s="3" t="s">
        <v>39</v>
      </c>
      <c r="D8" s="7">
        <v>5200</v>
      </c>
      <c r="E8" s="7">
        <v>1090</v>
      </c>
      <c r="F8" s="8">
        <f t="shared" si="0"/>
        <v>21</v>
      </c>
      <c r="G8" t="s">
        <v>14</v>
      </c>
      <c r="H8">
        <v>18</v>
      </c>
      <c r="I8" s="9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 t="shared" si="1"/>
        <v>42991.208333333328</v>
      </c>
      <c r="O8" s="12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5">
      <c r="A9">
        <v>7</v>
      </c>
      <c r="B9" t="s">
        <v>43</v>
      </c>
      <c r="C9" s="3" t="s">
        <v>44</v>
      </c>
      <c r="D9" s="7">
        <v>4500</v>
      </c>
      <c r="E9" s="7">
        <v>14741</v>
      </c>
      <c r="F9" s="8">
        <f t="shared" si="0"/>
        <v>328</v>
      </c>
      <c r="G9" t="s">
        <v>20</v>
      </c>
      <c r="H9">
        <v>227</v>
      </c>
      <c r="I9" s="9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 t="shared" si="1"/>
        <v>42229.208333333328</v>
      </c>
      <c r="O9" s="12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5">
      <c r="A10">
        <v>8</v>
      </c>
      <c r="B10" t="s">
        <v>45</v>
      </c>
      <c r="C10" s="3" t="s">
        <v>46</v>
      </c>
      <c r="D10" s="7">
        <v>110100</v>
      </c>
      <c r="E10" s="7">
        <v>21946</v>
      </c>
      <c r="F10" s="8">
        <f t="shared" si="0"/>
        <v>20</v>
      </c>
      <c r="G10" t="s">
        <v>47</v>
      </c>
      <c r="H10">
        <v>708</v>
      </c>
      <c r="I10" s="9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1"/>
        <v>40399.208333333336</v>
      </c>
      <c r="O10" s="12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5">
      <c r="A11">
        <v>9</v>
      </c>
      <c r="B11" t="s">
        <v>48</v>
      </c>
      <c r="C11" s="3" t="s">
        <v>49</v>
      </c>
      <c r="D11" s="7">
        <v>6200</v>
      </c>
      <c r="E11" s="7">
        <v>3208</v>
      </c>
      <c r="F11" s="8">
        <f t="shared" si="0"/>
        <v>52</v>
      </c>
      <c r="G11" t="s">
        <v>14</v>
      </c>
      <c r="H11">
        <v>44</v>
      </c>
      <c r="I11" s="9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1"/>
        <v>41536.208333333336</v>
      </c>
      <c r="O11" s="12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5">
      <c r="A12">
        <v>10</v>
      </c>
      <c r="B12" t="s">
        <v>51</v>
      </c>
      <c r="C12" s="3" t="s">
        <v>52</v>
      </c>
      <c r="D12" s="7">
        <v>5200</v>
      </c>
      <c r="E12" s="7">
        <v>13838</v>
      </c>
      <c r="F12" s="8">
        <f t="shared" si="0"/>
        <v>266</v>
      </c>
      <c r="G12" t="s">
        <v>20</v>
      </c>
      <c r="H12">
        <v>220</v>
      </c>
      <c r="I12" s="9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1"/>
        <v>40404.208333333336</v>
      </c>
      <c r="O12" s="12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" x14ac:dyDescent="0.35">
      <c r="A13">
        <v>11</v>
      </c>
      <c r="B13" t="s">
        <v>54</v>
      </c>
      <c r="C13" s="3" t="s">
        <v>55</v>
      </c>
      <c r="D13" s="7">
        <v>6300</v>
      </c>
      <c r="E13" s="7">
        <v>3030</v>
      </c>
      <c r="F13" s="8">
        <f t="shared" si="0"/>
        <v>48</v>
      </c>
      <c r="G13" t="s">
        <v>14</v>
      </c>
      <c r="H13">
        <v>27</v>
      </c>
      <c r="I13" s="9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1"/>
        <v>40442.208333333336</v>
      </c>
      <c r="O13" s="12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5">
      <c r="A14">
        <v>12</v>
      </c>
      <c r="B14" t="s">
        <v>56</v>
      </c>
      <c r="C14" s="3" t="s">
        <v>57</v>
      </c>
      <c r="D14" s="7">
        <v>6300</v>
      </c>
      <c r="E14" s="7">
        <v>5629</v>
      </c>
      <c r="F14" s="8">
        <f t="shared" si="0"/>
        <v>89</v>
      </c>
      <c r="G14" t="s">
        <v>14</v>
      </c>
      <c r="H14">
        <v>55</v>
      </c>
      <c r="I14" s="9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1"/>
        <v>43760.208333333328</v>
      </c>
      <c r="O14" s="12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" x14ac:dyDescent="0.35">
      <c r="A15">
        <v>13</v>
      </c>
      <c r="B15" t="s">
        <v>58</v>
      </c>
      <c r="C15" s="3" t="s">
        <v>59</v>
      </c>
      <c r="D15" s="7">
        <v>4200</v>
      </c>
      <c r="E15" s="7">
        <v>10295</v>
      </c>
      <c r="F15" s="8">
        <f t="shared" si="0"/>
        <v>245</v>
      </c>
      <c r="G15" t="s">
        <v>20</v>
      </c>
      <c r="H15">
        <v>98</v>
      </c>
      <c r="I15" s="9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1"/>
        <v>42532.208333333328</v>
      </c>
      <c r="O15" s="12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5">
      <c r="A16">
        <v>14</v>
      </c>
      <c r="B16" t="s">
        <v>61</v>
      </c>
      <c r="C16" s="3" t="s">
        <v>62</v>
      </c>
      <c r="D16" s="7">
        <v>28200</v>
      </c>
      <c r="E16" s="7">
        <v>18829</v>
      </c>
      <c r="F16" s="8">
        <f t="shared" si="0"/>
        <v>67</v>
      </c>
      <c r="G16" t="s">
        <v>14</v>
      </c>
      <c r="H16">
        <v>200</v>
      </c>
      <c r="I16" s="9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1"/>
        <v>40974.25</v>
      </c>
      <c r="O16" s="12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5">
      <c r="A17">
        <v>15</v>
      </c>
      <c r="B17" t="s">
        <v>63</v>
      </c>
      <c r="C17" s="3" t="s">
        <v>64</v>
      </c>
      <c r="D17" s="7">
        <v>81200</v>
      </c>
      <c r="E17" s="7">
        <v>38414</v>
      </c>
      <c r="F17" s="8">
        <f t="shared" si="0"/>
        <v>47</v>
      </c>
      <c r="G17" t="s">
        <v>14</v>
      </c>
      <c r="H17">
        <v>452</v>
      </c>
      <c r="I17" s="9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1"/>
        <v>43809.25</v>
      </c>
      <c r="O17" s="12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5">
      <c r="A18">
        <v>16</v>
      </c>
      <c r="B18" t="s">
        <v>66</v>
      </c>
      <c r="C18" s="3" t="s">
        <v>67</v>
      </c>
      <c r="D18" s="7">
        <v>1700</v>
      </c>
      <c r="E18" s="7">
        <v>11041</v>
      </c>
      <c r="F18" s="8">
        <f t="shared" si="0"/>
        <v>649</v>
      </c>
      <c r="G18" t="s">
        <v>20</v>
      </c>
      <c r="H18">
        <v>100</v>
      </c>
      <c r="I18" s="9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1"/>
        <v>41661.25</v>
      </c>
      <c r="O18" s="12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5">
      <c r="A19">
        <v>17</v>
      </c>
      <c r="B19" t="s">
        <v>69</v>
      </c>
      <c r="C19" s="3" t="s">
        <v>70</v>
      </c>
      <c r="D19" s="7">
        <v>84600</v>
      </c>
      <c r="E19" s="7">
        <v>134845</v>
      </c>
      <c r="F19" s="8">
        <f t="shared" si="0"/>
        <v>159</v>
      </c>
      <c r="G19" t="s">
        <v>20</v>
      </c>
      <c r="H19">
        <v>1249</v>
      </c>
      <c r="I19" s="9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1"/>
        <v>40555.25</v>
      </c>
      <c r="O19" s="12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5">
      <c r="A20">
        <v>18</v>
      </c>
      <c r="B20" t="s">
        <v>72</v>
      </c>
      <c r="C20" s="3" t="s">
        <v>73</v>
      </c>
      <c r="D20" s="7">
        <v>9100</v>
      </c>
      <c r="E20" s="7">
        <v>6089</v>
      </c>
      <c r="F20" s="8">
        <f t="shared" si="0"/>
        <v>67</v>
      </c>
      <c r="G20" t="s">
        <v>74</v>
      </c>
      <c r="H20">
        <v>135</v>
      </c>
      <c r="I20" s="9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1"/>
        <v>43351.208333333328</v>
      </c>
      <c r="O20" s="12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5">
      <c r="A21">
        <v>19</v>
      </c>
      <c r="B21" t="s">
        <v>75</v>
      </c>
      <c r="C21" s="3" t="s">
        <v>76</v>
      </c>
      <c r="D21" s="7">
        <v>62500</v>
      </c>
      <c r="E21" s="7">
        <v>30331</v>
      </c>
      <c r="F21" s="8">
        <f t="shared" si="0"/>
        <v>49</v>
      </c>
      <c r="G21" t="s">
        <v>14</v>
      </c>
      <c r="H21">
        <v>674</v>
      </c>
      <c r="I21" s="9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1"/>
        <v>43528.25</v>
      </c>
      <c r="O21" s="12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5">
      <c r="A22">
        <v>20</v>
      </c>
      <c r="B22" t="s">
        <v>77</v>
      </c>
      <c r="C22" s="3" t="s">
        <v>78</v>
      </c>
      <c r="D22" s="7">
        <v>131800</v>
      </c>
      <c r="E22" s="7">
        <v>147936</v>
      </c>
      <c r="F22" s="8">
        <f t="shared" si="0"/>
        <v>112</v>
      </c>
      <c r="G22" t="s">
        <v>20</v>
      </c>
      <c r="H22">
        <v>1396</v>
      </c>
      <c r="I22" s="9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1"/>
        <v>41848.208333333336</v>
      </c>
      <c r="O22" s="12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5">
      <c r="A23">
        <v>21</v>
      </c>
      <c r="B23" t="s">
        <v>79</v>
      </c>
      <c r="C23" s="3" t="s">
        <v>80</v>
      </c>
      <c r="D23" s="7">
        <v>94000</v>
      </c>
      <c r="E23" s="7">
        <v>38533</v>
      </c>
      <c r="F23" s="8">
        <f t="shared" si="0"/>
        <v>41</v>
      </c>
      <c r="G23" t="s">
        <v>14</v>
      </c>
      <c r="H23">
        <v>558</v>
      </c>
      <c r="I23" s="9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1"/>
        <v>40770.208333333336</v>
      </c>
      <c r="O23" s="12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5">
      <c r="A24">
        <v>22</v>
      </c>
      <c r="B24" t="s">
        <v>81</v>
      </c>
      <c r="C24" s="3" t="s">
        <v>82</v>
      </c>
      <c r="D24" s="7">
        <v>59100</v>
      </c>
      <c r="E24" s="7">
        <v>75690</v>
      </c>
      <c r="F24" s="8">
        <f t="shared" si="0"/>
        <v>128</v>
      </c>
      <c r="G24" t="s">
        <v>20</v>
      </c>
      <c r="H24">
        <v>890</v>
      </c>
      <c r="I24" s="9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1"/>
        <v>43193.208333333328</v>
      </c>
      <c r="O24" s="12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5">
      <c r="A25">
        <v>23</v>
      </c>
      <c r="B25" t="s">
        <v>83</v>
      </c>
      <c r="C25" s="3" t="s">
        <v>84</v>
      </c>
      <c r="D25" s="7">
        <v>4500</v>
      </c>
      <c r="E25" s="7">
        <v>14942</v>
      </c>
      <c r="F25" s="8">
        <f t="shared" si="0"/>
        <v>332</v>
      </c>
      <c r="G25" t="s">
        <v>20</v>
      </c>
      <c r="H25">
        <v>142</v>
      </c>
      <c r="I25" s="9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1"/>
        <v>43510.25</v>
      </c>
      <c r="O25" s="12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5">
      <c r="A26">
        <v>24</v>
      </c>
      <c r="B26" t="s">
        <v>85</v>
      </c>
      <c r="C26" s="3" t="s">
        <v>86</v>
      </c>
      <c r="D26" s="7">
        <v>92400</v>
      </c>
      <c r="E26" s="7">
        <v>104257</v>
      </c>
      <c r="F26" s="8">
        <f t="shared" si="0"/>
        <v>113</v>
      </c>
      <c r="G26" t="s">
        <v>20</v>
      </c>
      <c r="H26">
        <v>2673</v>
      </c>
      <c r="I26" s="9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1"/>
        <v>41811.208333333336</v>
      </c>
      <c r="O26" s="12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5">
      <c r="A27">
        <v>25</v>
      </c>
      <c r="B27" t="s">
        <v>87</v>
      </c>
      <c r="C27" s="3" t="s">
        <v>88</v>
      </c>
      <c r="D27" s="7">
        <v>5500</v>
      </c>
      <c r="E27" s="7">
        <v>11904</v>
      </c>
      <c r="F27" s="8">
        <f t="shared" si="0"/>
        <v>216</v>
      </c>
      <c r="G27" t="s">
        <v>20</v>
      </c>
      <c r="H27">
        <v>163</v>
      </c>
      <c r="I27" s="9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1"/>
        <v>40681.208333333336</v>
      </c>
      <c r="O27" s="12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5">
      <c r="A28">
        <v>26</v>
      </c>
      <c r="B28" t="s">
        <v>90</v>
      </c>
      <c r="C28" s="3" t="s">
        <v>91</v>
      </c>
      <c r="D28" s="7">
        <v>107500</v>
      </c>
      <c r="E28" s="7">
        <v>51814</v>
      </c>
      <c r="F28" s="8">
        <f t="shared" si="0"/>
        <v>48</v>
      </c>
      <c r="G28" t="s">
        <v>74</v>
      </c>
      <c r="H28">
        <v>1480</v>
      </c>
      <c r="I28" s="9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1"/>
        <v>43312.208333333328</v>
      </c>
      <c r="O28" s="12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5">
      <c r="A29">
        <v>27</v>
      </c>
      <c r="B29" t="s">
        <v>92</v>
      </c>
      <c r="C29" s="3" t="s">
        <v>93</v>
      </c>
      <c r="D29" s="7">
        <v>2000</v>
      </c>
      <c r="E29" s="7">
        <v>1599</v>
      </c>
      <c r="F29" s="8">
        <f t="shared" si="0"/>
        <v>80</v>
      </c>
      <c r="G29" t="s">
        <v>14</v>
      </c>
      <c r="H29">
        <v>15</v>
      </c>
      <c r="I29" s="9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1"/>
        <v>42280.208333333328</v>
      </c>
      <c r="O29" s="12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5">
      <c r="A30">
        <v>28</v>
      </c>
      <c r="B30" t="s">
        <v>94</v>
      </c>
      <c r="C30" s="3" t="s">
        <v>95</v>
      </c>
      <c r="D30" s="7">
        <v>130800</v>
      </c>
      <c r="E30" s="7">
        <v>137635</v>
      </c>
      <c r="F30" s="8">
        <f t="shared" si="0"/>
        <v>105</v>
      </c>
      <c r="G30" t="s">
        <v>20</v>
      </c>
      <c r="H30">
        <v>2220</v>
      </c>
      <c r="I30" s="9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1"/>
        <v>40218.25</v>
      </c>
      <c r="O30" s="12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5">
      <c r="A31">
        <v>29</v>
      </c>
      <c r="B31" t="s">
        <v>96</v>
      </c>
      <c r="C31" s="3" t="s">
        <v>97</v>
      </c>
      <c r="D31" s="7">
        <v>45900</v>
      </c>
      <c r="E31" s="7">
        <v>150965</v>
      </c>
      <c r="F31" s="8">
        <f t="shared" si="0"/>
        <v>329</v>
      </c>
      <c r="G31" t="s">
        <v>20</v>
      </c>
      <c r="H31">
        <v>1606</v>
      </c>
      <c r="I31" s="9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1"/>
        <v>43301.208333333328</v>
      </c>
      <c r="O31" s="12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5">
      <c r="A32">
        <v>30</v>
      </c>
      <c r="B32" t="s">
        <v>101</v>
      </c>
      <c r="C32" s="3" t="s">
        <v>102</v>
      </c>
      <c r="D32" s="7">
        <v>9000</v>
      </c>
      <c r="E32" s="7">
        <v>14455</v>
      </c>
      <c r="F32" s="8">
        <f t="shared" si="0"/>
        <v>161</v>
      </c>
      <c r="G32" t="s">
        <v>20</v>
      </c>
      <c r="H32">
        <v>129</v>
      </c>
      <c r="I32" s="9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1"/>
        <v>43609.208333333328</v>
      </c>
      <c r="O32" s="12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5">
      <c r="A33">
        <v>31</v>
      </c>
      <c r="B33" t="s">
        <v>103</v>
      </c>
      <c r="C33" s="3" t="s">
        <v>104</v>
      </c>
      <c r="D33" s="7">
        <v>3500</v>
      </c>
      <c r="E33" s="7">
        <v>10850</v>
      </c>
      <c r="F33" s="8">
        <f t="shared" si="0"/>
        <v>310</v>
      </c>
      <c r="G33" t="s">
        <v>20</v>
      </c>
      <c r="H33">
        <v>226</v>
      </c>
      <c r="I33" s="9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1"/>
        <v>42374.25</v>
      </c>
      <c r="O33" s="12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5">
      <c r="A34">
        <v>32</v>
      </c>
      <c r="B34" t="s">
        <v>105</v>
      </c>
      <c r="C34" s="3" t="s">
        <v>106</v>
      </c>
      <c r="D34" s="7">
        <v>101000</v>
      </c>
      <c r="E34" s="7">
        <v>87676</v>
      </c>
      <c r="F34" s="8">
        <f t="shared" si="0"/>
        <v>87</v>
      </c>
      <c r="G34" t="s">
        <v>14</v>
      </c>
      <c r="H34">
        <v>2307</v>
      </c>
      <c r="I34" s="9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1"/>
        <v>43110.25</v>
      </c>
      <c r="O34" s="12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5">
      <c r="A35">
        <v>33</v>
      </c>
      <c r="B35" t="s">
        <v>109</v>
      </c>
      <c r="C35" s="3" t="s">
        <v>110</v>
      </c>
      <c r="D35" s="7">
        <v>50200</v>
      </c>
      <c r="E35" s="7">
        <v>189666</v>
      </c>
      <c r="F35" s="8">
        <f t="shared" si="0"/>
        <v>378</v>
      </c>
      <c r="G35" t="s">
        <v>20</v>
      </c>
      <c r="H35">
        <v>5419</v>
      </c>
      <c r="I35" s="9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1"/>
        <v>41917.208333333336</v>
      </c>
      <c r="O35" s="12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" x14ac:dyDescent="0.35">
      <c r="A36">
        <v>34</v>
      </c>
      <c r="B36" t="s">
        <v>111</v>
      </c>
      <c r="C36" s="3" t="s">
        <v>112</v>
      </c>
      <c r="D36" s="7">
        <v>9300</v>
      </c>
      <c r="E36" s="7">
        <v>14025</v>
      </c>
      <c r="F36" s="8">
        <f t="shared" si="0"/>
        <v>151</v>
      </c>
      <c r="G36" t="s">
        <v>20</v>
      </c>
      <c r="H36">
        <v>165</v>
      </c>
      <c r="I36" s="9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1"/>
        <v>42817.208333333328</v>
      </c>
      <c r="O36" s="12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5">
      <c r="A37">
        <v>35</v>
      </c>
      <c r="B37" t="s">
        <v>113</v>
      </c>
      <c r="C37" s="3" t="s">
        <v>114</v>
      </c>
      <c r="D37" s="7">
        <v>125500</v>
      </c>
      <c r="E37" s="7">
        <v>188628</v>
      </c>
      <c r="F37" s="8">
        <f t="shared" si="0"/>
        <v>150</v>
      </c>
      <c r="G37" t="s">
        <v>20</v>
      </c>
      <c r="H37">
        <v>1965</v>
      </c>
      <c r="I37" s="9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1"/>
        <v>43484.25</v>
      </c>
      <c r="O37" s="12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5">
      <c r="A38">
        <v>36</v>
      </c>
      <c r="B38" t="s">
        <v>115</v>
      </c>
      <c r="C38" s="3" t="s">
        <v>116</v>
      </c>
      <c r="D38" s="7">
        <v>700</v>
      </c>
      <c r="E38" s="7">
        <v>1101</v>
      </c>
      <c r="F38" s="8">
        <f t="shared" si="0"/>
        <v>157</v>
      </c>
      <c r="G38" t="s">
        <v>20</v>
      </c>
      <c r="H38">
        <v>16</v>
      </c>
      <c r="I38" s="9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1"/>
        <v>40600.25</v>
      </c>
      <c r="O38" s="12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" x14ac:dyDescent="0.35">
      <c r="A39">
        <v>37</v>
      </c>
      <c r="B39" t="s">
        <v>117</v>
      </c>
      <c r="C39" s="3" t="s">
        <v>118</v>
      </c>
      <c r="D39" s="7">
        <v>8100</v>
      </c>
      <c r="E39" s="7">
        <v>11339</v>
      </c>
      <c r="F39" s="8">
        <f t="shared" si="0"/>
        <v>140</v>
      </c>
      <c r="G39" t="s">
        <v>20</v>
      </c>
      <c r="H39">
        <v>107</v>
      </c>
      <c r="I39" s="9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1"/>
        <v>43744.208333333328</v>
      </c>
      <c r="O39" s="12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5">
      <c r="A40">
        <v>38</v>
      </c>
      <c r="B40" t="s">
        <v>120</v>
      </c>
      <c r="C40" s="3" t="s">
        <v>121</v>
      </c>
      <c r="D40" s="7">
        <v>3100</v>
      </c>
      <c r="E40" s="7">
        <v>10085</v>
      </c>
      <c r="F40" s="8">
        <f t="shared" si="0"/>
        <v>325</v>
      </c>
      <c r="G40" t="s">
        <v>20</v>
      </c>
      <c r="H40">
        <v>134</v>
      </c>
      <c r="I40" s="9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1"/>
        <v>40469.208333333336</v>
      </c>
      <c r="O40" s="12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5">
      <c r="A41">
        <v>39</v>
      </c>
      <c r="B41" t="s">
        <v>123</v>
      </c>
      <c r="C41" s="3" t="s">
        <v>124</v>
      </c>
      <c r="D41" s="7">
        <v>9900</v>
      </c>
      <c r="E41" s="7">
        <v>5027</v>
      </c>
      <c r="F41" s="8">
        <f t="shared" si="0"/>
        <v>51</v>
      </c>
      <c r="G41" t="s">
        <v>14</v>
      </c>
      <c r="H41">
        <v>88</v>
      </c>
      <c r="I41" s="9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1"/>
        <v>41330.25</v>
      </c>
      <c r="O41" s="12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5">
      <c r="A42">
        <v>40</v>
      </c>
      <c r="B42" t="s">
        <v>125</v>
      </c>
      <c r="C42" s="3" t="s">
        <v>126</v>
      </c>
      <c r="D42" s="7">
        <v>8800</v>
      </c>
      <c r="E42" s="7">
        <v>14878</v>
      </c>
      <c r="F42" s="8">
        <f t="shared" si="0"/>
        <v>169</v>
      </c>
      <c r="G42" t="s">
        <v>20</v>
      </c>
      <c r="H42">
        <v>198</v>
      </c>
      <c r="I42" s="9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1"/>
        <v>40334.208333333336</v>
      </c>
      <c r="O42" s="12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5">
      <c r="A43">
        <v>41</v>
      </c>
      <c r="B43" t="s">
        <v>127</v>
      </c>
      <c r="C43" s="3" t="s">
        <v>128</v>
      </c>
      <c r="D43" s="7">
        <v>5600</v>
      </c>
      <c r="E43" s="7">
        <v>11924</v>
      </c>
      <c r="F43" s="8">
        <f t="shared" si="0"/>
        <v>213</v>
      </c>
      <c r="G43" t="s">
        <v>20</v>
      </c>
      <c r="H43">
        <v>111</v>
      </c>
      <c r="I43" s="9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1"/>
        <v>41156.208333333336</v>
      </c>
      <c r="O43" s="12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5">
      <c r="A44">
        <v>42</v>
      </c>
      <c r="B44" t="s">
        <v>129</v>
      </c>
      <c r="C44" s="3" t="s">
        <v>130</v>
      </c>
      <c r="D44" s="7">
        <v>1800</v>
      </c>
      <c r="E44" s="7">
        <v>7991</v>
      </c>
      <c r="F44" s="8">
        <f t="shared" si="0"/>
        <v>444</v>
      </c>
      <c r="G44" t="s">
        <v>20</v>
      </c>
      <c r="H44">
        <v>222</v>
      </c>
      <c r="I44" s="9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1"/>
        <v>40728.208333333336</v>
      </c>
      <c r="O44" s="12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5">
      <c r="A45">
        <v>43</v>
      </c>
      <c r="B45" t="s">
        <v>131</v>
      </c>
      <c r="C45" s="3" t="s">
        <v>132</v>
      </c>
      <c r="D45" s="7">
        <v>90200</v>
      </c>
      <c r="E45" s="7">
        <v>167717</v>
      </c>
      <c r="F45" s="8">
        <f t="shared" si="0"/>
        <v>186</v>
      </c>
      <c r="G45" t="s">
        <v>20</v>
      </c>
      <c r="H45">
        <v>6212</v>
      </c>
      <c r="I45" s="9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1"/>
        <v>41844.208333333336</v>
      </c>
      <c r="O45" s="12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5">
      <c r="A46">
        <v>44</v>
      </c>
      <c r="B46" t="s">
        <v>134</v>
      </c>
      <c r="C46" s="3" t="s">
        <v>135</v>
      </c>
      <c r="D46" s="7">
        <v>1600</v>
      </c>
      <c r="E46" s="7">
        <v>10541</v>
      </c>
      <c r="F46" s="8">
        <f t="shared" si="0"/>
        <v>659</v>
      </c>
      <c r="G46" t="s">
        <v>20</v>
      </c>
      <c r="H46">
        <v>98</v>
      </c>
      <c r="I46" s="9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1"/>
        <v>43541.208333333328</v>
      </c>
      <c r="O46" s="12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" x14ac:dyDescent="0.35">
      <c r="A47">
        <v>45</v>
      </c>
      <c r="B47" t="s">
        <v>136</v>
      </c>
      <c r="C47" s="3" t="s">
        <v>137</v>
      </c>
      <c r="D47" s="7">
        <v>9500</v>
      </c>
      <c r="E47" s="7">
        <v>4530</v>
      </c>
      <c r="F47" s="8">
        <f t="shared" si="0"/>
        <v>48</v>
      </c>
      <c r="G47" t="s">
        <v>14</v>
      </c>
      <c r="H47">
        <v>48</v>
      </c>
      <c r="I47" s="9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1"/>
        <v>42676.208333333328</v>
      </c>
      <c r="O47" s="12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5">
      <c r="A48">
        <v>46</v>
      </c>
      <c r="B48" t="s">
        <v>138</v>
      </c>
      <c r="C48" s="3" t="s">
        <v>139</v>
      </c>
      <c r="D48" s="7">
        <v>3700</v>
      </c>
      <c r="E48" s="7">
        <v>4247</v>
      </c>
      <c r="F48" s="8">
        <f t="shared" si="0"/>
        <v>115</v>
      </c>
      <c r="G48" t="s">
        <v>20</v>
      </c>
      <c r="H48">
        <v>92</v>
      </c>
      <c r="I48" s="9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1"/>
        <v>40367.208333333336</v>
      </c>
      <c r="O48" s="12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5">
      <c r="A49">
        <v>47</v>
      </c>
      <c r="B49" t="s">
        <v>140</v>
      </c>
      <c r="C49" s="3" t="s">
        <v>141</v>
      </c>
      <c r="D49" s="7">
        <v>1500</v>
      </c>
      <c r="E49" s="7">
        <v>7129</v>
      </c>
      <c r="F49" s="8">
        <f t="shared" si="0"/>
        <v>475</v>
      </c>
      <c r="G49" t="s">
        <v>20</v>
      </c>
      <c r="H49">
        <v>149</v>
      </c>
      <c r="I49" s="9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1"/>
        <v>41727.208333333336</v>
      </c>
      <c r="O49" s="12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5">
      <c r="A50">
        <v>48</v>
      </c>
      <c r="B50" t="s">
        <v>142</v>
      </c>
      <c r="C50" s="3" t="s">
        <v>143</v>
      </c>
      <c r="D50" s="7">
        <v>33300</v>
      </c>
      <c r="E50" s="7">
        <v>128862</v>
      </c>
      <c r="F50" s="8">
        <f t="shared" si="0"/>
        <v>387</v>
      </c>
      <c r="G50" t="s">
        <v>20</v>
      </c>
      <c r="H50">
        <v>2431</v>
      </c>
      <c r="I50" s="9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1"/>
        <v>42180.208333333328</v>
      </c>
      <c r="O50" s="12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5">
      <c r="A51">
        <v>49</v>
      </c>
      <c r="B51" t="s">
        <v>144</v>
      </c>
      <c r="C51" s="3" t="s">
        <v>145</v>
      </c>
      <c r="D51" s="7">
        <v>7200</v>
      </c>
      <c r="E51" s="7">
        <v>13653</v>
      </c>
      <c r="F51" s="8">
        <f t="shared" si="0"/>
        <v>190</v>
      </c>
      <c r="G51" t="s">
        <v>20</v>
      </c>
      <c r="H51">
        <v>303</v>
      </c>
      <c r="I51" s="9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1"/>
        <v>43758.208333333328</v>
      </c>
      <c r="O51" s="12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" x14ac:dyDescent="0.35">
      <c r="A52">
        <v>50</v>
      </c>
      <c r="B52" t="s">
        <v>146</v>
      </c>
      <c r="C52" s="3" t="s">
        <v>147</v>
      </c>
      <c r="D52" s="7">
        <v>100</v>
      </c>
      <c r="E52" s="7">
        <v>2</v>
      </c>
      <c r="F52" s="8">
        <f t="shared" si="0"/>
        <v>2</v>
      </c>
      <c r="G52" t="s">
        <v>14</v>
      </c>
      <c r="H52">
        <v>1</v>
      </c>
      <c r="I52" s="9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1"/>
        <v>41487.208333333336</v>
      </c>
      <c r="O52" s="12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5">
      <c r="A53">
        <v>51</v>
      </c>
      <c r="B53" t="s">
        <v>149</v>
      </c>
      <c r="C53" s="3" t="s">
        <v>150</v>
      </c>
      <c r="D53" s="7">
        <v>158100</v>
      </c>
      <c r="E53" s="7">
        <v>145243</v>
      </c>
      <c r="F53" s="8">
        <f t="shared" si="0"/>
        <v>92</v>
      </c>
      <c r="G53" t="s">
        <v>14</v>
      </c>
      <c r="H53">
        <v>1467</v>
      </c>
      <c r="I53" s="9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1"/>
        <v>40995.208333333336</v>
      </c>
      <c r="O53" s="12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5">
      <c r="A54">
        <v>52</v>
      </c>
      <c r="B54" t="s">
        <v>151</v>
      </c>
      <c r="C54" s="3" t="s">
        <v>152</v>
      </c>
      <c r="D54" s="7">
        <v>7200</v>
      </c>
      <c r="E54" s="7">
        <v>2459</v>
      </c>
      <c r="F54" s="8">
        <f t="shared" si="0"/>
        <v>34</v>
      </c>
      <c r="G54" t="s">
        <v>14</v>
      </c>
      <c r="H54">
        <v>75</v>
      </c>
      <c r="I54" s="9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1"/>
        <v>40436.208333333336</v>
      </c>
      <c r="O54" s="12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5">
      <c r="A55">
        <v>53</v>
      </c>
      <c r="B55" t="s">
        <v>153</v>
      </c>
      <c r="C55" s="3" t="s">
        <v>154</v>
      </c>
      <c r="D55" s="7">
        <v>8800</v>
      </c>
      <c r="E55" s="7">
        <v>12356</v>
      </c>
      <c r="F55" s="8">
        <f t="shared" si="0"/>
        <v>140</v>
      </c>
      <c r="G55" t="s">
        <v>20</v>
      </c>
      <c r="H55">
        <v>209</v>
      </c>
      <c r="I55" s="9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1"/>
        <v>41779.208333333336</v>
      </c>
      <c r="O55" s="12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" x14ac:dyDescent="0.35">
      <c r="A56">
        <v>54</v>
      </c>
      <c r="B56" t="s">
        <v>155</v>
      </c>
      <c r="C56" s="3" t="s">
        <v>156</v>
      </c>
      <c r="D56" s="7">
        <v>6000</v>
      </c>
      <c r="E56" s="7">
        <v>5392</v>
      </c>
      <c r="F56" s="8">
        <f t="shared" si="0"/>
        <v>90</v>
      </c>
      <c r="G56" t="s">
        <v>14</v>
      </c>
      <c r="H56">
        <v>120</v>
      </c>
      <c r="I56" s="9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1"/>
        <v>43170.25</v>
      </c>
      <c r="O56" s="12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x14ac:dyDescent="0.35">
      <c r="A57">
        <v>55</v>
      </c>
      <c r="B57" t="s">
        <v>157</v>
      </c>
      <c r="C57" s="3" t="s">
        <v>158</v>
      </c>
      <c r="D57" s="7">
        <v>6600</v>
      </c>
      <c r="E57" s="7">
        <v>11746</v>
      </c>
      <c r="F57" s="8">
        <f t="shared" si="0"/>
        <v>178</v>
      </c>
      <c r="G57" t="s">
        <v>20</v>
      </c>
      <c r="H57">
        <v>131</v>
      </c>
      <c r="I57" s="9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1"/>
        <v>43311.208333333328</v>
      </c>
      <c r="O57" s="12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" x14ac:dyDescent="0.35">
      <c r="A58">
        <v>56</v>
      </c>
      <c r="B58" t="s">
        <v>160</v>
      </c>
      <c r="C58" s="3" t="s">
        <v>161</v>
      </c>
      <c r="D58" s="7">
        <v>8000</v>
      </c>
      <c r="E58" s="7">
        <v>11493</v>
      </c>
      <c r="F58" s="8">
        <f t="shared" si="0"/>
        <v>144</v>
      </c>
      <c r="G58" t="s">
        <v>20</v>
      </c>
      <c r="H58">
        <v>164</v>
      </c>
      <c r="I58" s="9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1"/>
        <v>42014.25</v>
      </c>
      <c r="O58" s="12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5">
      <c r="A59">
        <v>57</v>
      </c>
      <c r="B59" t="s">
        <v>162</v>
      </c>
      <c r="C59" s="3" t="s">
        <v>163</v>
      </c>
      <c r="D59" s="7">
        <v>2900</v>
      </c>
      <c r="E59" s="7">
        <v>6243</v>
      </c>
      <c r="F59" s="8">
        <f t="shared" si="0"/>
        <v>215</v>
      </c>
      <c r="G59" t="s">
        <v>20</v>
      </c>
      <c r="H59">
        <v>201</v>
      </c>
      <c r="I59" s="9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1"/>
        <v>42979.208333333328</v>
      </c>
      <c r="O59" s="12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5">
      <c r="A60">
        <v>58</v>
      </c>
      <c r="B60" t="s">
        <v>164</v>
      </c>
      <c r="C60" s="3" t="s">
        <v>165</v>
      </c>
      <c r="D60" s="7">
        <v>2700</v>
      </c>
      <c r="E60" s="7">
        <v>6132</v>
      </c>
      <c r="F60" s="8">
        <f t="shared" si="0"/>
        <v>227</v>
      </c>
      <c r="G60" t="s">
        <v>20</v>
      </c>
      <c r="H60">
        <v>211</v>
      </c>
      <c r="I60" s="9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1"/>
        <v>42268.208333333328</v>
      </c>
      <c r="O60" s="12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5">
      <c r="A61">
        <v>59</v>
      </c>
      <c r="B61" t="s">
        <v>166</v>
      </c>
      <c r="C61" s="3" t="s">
        <v>167</v>
      </c>
      <c r="D61" s="7">
        <v>1400</v>
      </c>
      <c r="E61" s="7">
        <v>3851</v>
      </c>
      <c r="F61" s="8">
        <f t="shared" si="0"/>
        <v>275</v>
      </c>
      <c r="G61" t="s">
        <v>20</v>
      </c>
      <c r="H61">
        <v>128</v>
      </c>
      <c r="I61" s="9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1"/>
        <v>42898.208333333328</v>
      </c>
      <c r="O61" s="12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5">
      <c r="A62">
        <v>60</v>
      </c>
      <c r="B62" t="s">
        <v>168</v>
      </c>
      <c r="C62" s="3" t="s">
        <v>169</v>
      </c>
      <c r="D62" s="7">
        <v>94200</v>
      </c>
      <c r="E62" s="7">
        <v>135997</v>
      </c>
      <c r="F62" s="8">
        <f t="shared" si="0"/>
        <v>144</v>
      </c>
      <c r="G62" t="s">
        <v>20</v>
      </c>
      <c r="H62">
        <v>1600</v>
      </c>
      <c r="I62" s="9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1"/>
        <v>41107.208333333336</v>
      </c>
      <c r="O62" s="12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" x14ac:dyDescent="0.35">
      <c r="A63">
        <v>61</v>
      </c>
      <c r="B63" t="s">
        <v>170</v>
      </c>
      <c r="C63" s="3" t="s">
        <v>171</v>
      </c>
      <c r="D63" s="7">
        <v>199200</v>
      </c>
      <c r="E63" s="7">
        <v>184750</v>
      </c>
      <c r="F63" s="8">
        <f t="shared" si="0"/>
        <v>93</v>
      </c>
      <c r="G63" t="s">
        <v>14</v>
      </c>
      <c r="H63">
        <v>2253</v>
      </c>
      <c r="I63" s="9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1"/>
        <v>40595.25</v>
      </c>
      <c r="O63" s="12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35">
      <c r="A64">
        <v>62</v>
      </c>
      <c r="B64" t="s">
        <v>172</v>
      </c>
      <c r="C64" s="3" t="s">
        <v>173</v>
      </c>
      <c r="D64" s="7">
        <v>2000</v>
      </c>
      <c r="E64" s="7">
        <v>14452</v>
      </c>
      <c r="F64" s="8">
        <f t="shared" si="0"/>
        <v>723</v>
      </c>
      <c r="G64" t="s">
        <v>20</v>
      </c>
      <c r="H64">
        <v>249</v>
      </c>
      <c r="I64" s="9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1"/>
        <v>42160.208333333328</v>
      </c>
      <c r="O64" s="12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5">
      <c r="A65">
        <v>63</v>
      </c>
      <c r="B65" t="s">
        <v>174</v>
      </c>
      <c r="C65" s="3" t="s">
        <v>175</v>
      </c>
      <c r="D65" s="7">
        <v>4700</v>
      </c>
      <c r="E65" s="7">
        <v>557</v>
      </c>
      <c r="F65" s="8">
        <f t="shared" si="0"/>
        <v>12</v>
      </c>
      <c r="G65" t="s">
        <v>14</v>
      </c>
      <c r="H65">
        <v>5</v>
      </c>
      <c r="I65" s="9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1"/>
        <v>42853.208333333328</v>
      </c>
      <c r="O65" s="12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5">
      <c r="A66">
        <v>64</v>
      </c>
      <c r="B66" t="s">
        <v>176</v>
      </c>
      <c r="C66" s="3" t="s">
        <v>177</v>
      </c>
      <c r="D66" s="7">
        <v>2800</v>
      </c>
      <c r="E66" s="7">
        <v>2734</v>
      </c>
      <c r="F66" s="8">
        <f t="shared" ref="F66:F129" si="4">ROUND(E66/D66*100,0)</f>
        <v>98</v>
      </c>
      <c r="G66" t="s">
        <v>14</v>
      </c>
      <c r="H66">
        <v>38</v>
      </c>
      <c r="I66" s="9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 t="shared" ref="N66:N129" si="5">(((L66/60)/60)/24)+DATE(1970,1,1)</f>
        <v>43283.208333333328</v>
      </c>
      <c r="O66" s="12">
        <f t="shared" ref="O66:O129" si="6">(((M66/60)/60)/24)+DATE(1970,1,1)</f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5">
      <c r="A67">
        <v>65</v>
      </c>
      <c r="B67" t="s">
        <v>178</v>
      </c>
      <c r="C67" s="3" t="s">
        <v>179</v>
      </c>
      <c r="D67" s="7">
        <v>6100</v>
      </c>
      <c r="E67" s="7">
        <v>14405</v>
      </c>
      <c r="F67" s="8">
        <f t="shared" si="4"/>
        <v>236</v>
      </c>
      <c r="G67" t="s">
        <v>20</v>
      </c>
      <c r="H67">
        <v>236</v>
      </c>
      <c r="I67" s="9">
        <f t="shared" ref="I67:I130" si="7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 t="shared" si="5"/>
        <v>40570.25</v>
      </c>
      <c r="O67" s="12">
        <f t="shared" si="6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5">
      <c r="A68">
        <v>66</v>
      </c>
      <c r="B68" t="s">
        <v>180</v>
      </c>
      <c r="C68" s="3" t="s">
        <v>181</v>
      </c>
      <c r="D68" s="7">
        <v>2900</v>
      </c>
      <c r="E68" s="7">
        <v>1307</v>
      </c>
      <c r="F68" s="8">
        <f t="shared" si="4"/>
        <v>45</v>
      </c>
      <c r="G68" t="s">
        <v>14</v>
      </c>
      <c r="H68">
        <v>12</v>
      </c>
      <c r="I68" s="9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5"/>
        <v>42102.208333333328</v>
      </c>
      <c r="O68" s="12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" x14ac:dyDescent="0.35">
      <c r="A69">
        <v>67</v>
      </c>
      <c r="B69" t="s">
        <v>182</v>
      </c>
      <c r="C69" s="3" t="s">
        <v>183</v>
      </c>
      <c r="D69" s="7">
        <v>72600</v>
      </c>
      <c r="E69" s="7">
        <v>117892</v>
      </c>
      <c r="F69" s="8">
        <f t="shared" si="4"/>
        <v>162</v>
      </c>
      <c r="G69" t="s">
        <v>20</v>
      </c>
      <c r="H69">
        <v>4065</v>
      </c>
      <c r="I69" s="9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5"/>
        <v>40203.25</v>
      </c>
      <c r="O69" s="12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5">
      <c r="A70">
        <v>68</v>
      </c>
      <c r="B70" t="s">
        <v>184</v>
      </c>
      <c r="C70" s="3" t="s">
        <v>185</v>
      </c>
      <c r="D70" s="7">
        <v>5700</v>
      </c>
      <c r="E70" s="7">
        <v>14508</v>
      </c>
      <c r="F70" s="8">
        <f t="shared" si="4"/>
        <v>255</v>
      </c>
      <c r="G70" t="s">
        <v>20</v>
      </c>
      <c r="H70">
        <v>246</v>
      </c>
      <c r="I70" s="9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5"/>
        <v>42943.208333333328</v>
      </c>
      <c r="O70" s="12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35">
      <c r="A71">
        <v>69</v>
      </c>
      <c r="B71" t="s">
        <v>186</v>
      </c>
      <c r="C71" s="3" t="s">
        <v>187</v>
      </c>
      <c r="D71" s="7">
        <v>7900</v>
      </c>
      <c r="E71" s="7">
        <v>1901</v>
      </c>
      <c r="F71" s="8">
        <f t="shared" si="4"/>
        <v>24</v>
      </c>
      <c r="G71" t="s">
        <v>74</v>
      </c>
      <c r="H71">
        <v>17</v>
      </c>
      <c r="I71" s="9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5"/>
        <v>40531.25</v>
      </c>
      <c r="O71" s="12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5">
      <c r="A72">
        <v>70</v>
      </c>
      <c r="B72" t="s">
        <v>188</v>
      </c>
      <c r="C72" s="3" t="s">
        <v>189</v>
      </c>
      <c r="D72" s="7">
        <v>128000</v>
      </c>
      <c r="E72" s="7">
        <v>158389</v>
      </c>
      <c r="F72" s="8">
        <f t="shared" si="4"/>
        <v>124</v>
      </c>
      <c r="G72" t="s">
        <v>20</v>
      </c>
      <c r="H72">
        <v>2475</v>
      </c>
      <c r="I72" s="9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5"/>
        <v>40484.208333333336</v>
      </c>
      <c r="O72" s="12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" x14ac:dyDescent="0.35">
      <c r="A73">
        <v>71</v>
      </c>
      <c r="B73" t="s">
        <v>190</v>
      </c>
      <c r="C73" s="3" t="s">
        <v>191</v>
      </c>
      <c r="D73" s="7">
        <v>6000</v>
      </c>
      <c r="E73" s="7">
        <v>6484</v>
      </c>
      <c r="F73" s="8">
        <f t="shared" si="4"/>
        <v>108</v>
      </c>
      <c r="G73" t="s">
        <v>20</v>
      </c>
      <c r="H73">
        <v>76</v>
      </c>
      <c r="I73" s="9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5"/>
        <v>43799.25</v>
      </c>
      <c r="O73" s="12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5">
      <c r="A74">
        <v>72</v>
      </c>
      <c r="B74" t="s">
        <v>192</v>
      </c>
      <c r="C74" s="3" t="s">
        <v>193</v>
      </c>
      <c r="D74" s="7">
        <v>600</v>
      </c>
      <c r="E74" s="7">
        <v>4022</v>
      </c>
      <c r="F74" s="8">
        <f t="shared" si="4"/>
        <v>670</v>
      </c>
      <c r="G74" t="s">
        <v>20</v>
      </c>
      <c r="H74">
        <v>54</v>
      </c>
      <c r="I74" s="9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5"/>
        <v>42186.208333333328</v>
      </c>
      <c r="O74" s="12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5">
      <c r="A75">
        <v>73</v>
      </c>
      <c r="B75" t="s">
        <v>194</v>
      </c>
      <c r="C75" s="3" t="s">
        <v>195</v>
      </c>
      <c r="D75" s="7">
        <v>1400</v>
      </c>
      <c r="E75" s="7">
        <v>9253</v>
      </c>
      <c r="F75" s="8">
        <f t="shared" si="4"/>
        <v>661</v>
      </c>
      <c r="G75" t="s">
        <v>20</v>
      </c>
      <c r="H75">
        <v>88</v>
      </c>
      <c r="I75" s="9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5"/>
        <v>42701.25</v>
      </c>
      <c r="O75" s="12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5">
      <c r="A76">
        <v>74</v>
      </c>
      <c r="B76" t="s">
        <v>196</v>
      </c>
      <c r="C76" s="3" t="s">
        <v>197</v>
      </c>
      <c r="D76" s="7">
        <v>3900</v>
      </c>
      <c r="E76" s="7">
        <v>4776</v>
      </c>
      <c r="F76" s="8">
        <f t="shared" si="4"/>
        <v>122</v>
      </c>
      <c r="G76" t="s">
        <v>20</v>
      </c>
      <c r="H76">
        <v>85</v>
      </c>
      <c r="I76" s="9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5"/>
        <v>42456.208333333328</v>
      </c>
      <c r="O76" s="12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5">
      <c r="A77">
        <v>75</v>
      </c>
      <c r="B77" t="s">
        <v>198</v>
      </c>
      <c r="C77" s="3" t="s">
        <v>199</v>
      </c>
      <c r="D77" s="7">
        <v>9700</v>
      </c>
      <c r="E77" s="7">
        <v>14606</v>
      </c>
      <c r="F77" s="8">
        <f t="shared" si="4"/>
        <v>151</v>
      </c>
      <c r="G77" t="s">
        <v>20</v>
      </c>
      <c r="H77">
        <v>170</v>
      </c>
      <c r="I77" s="9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5"/>
        <v>43296.208333333328</v>
      </c>
      <c r="O77" s="12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5">
      <c r="A78">
        <v>76</v>
      </c>
      <c r="B78" t="s">
        <v>200</v>
      </c>
      <c r="C78" s="3" t="s">
        <v>201</v>
      </c>
      <c r="D78" s="7">
        <v>122900</v>
      </c>
      <c r="E78" s="7">
        <v>95993</v>
      </c>
      <c r="F78" s="8">
        <f t="shared" si="4"/>
        <v>78</v>
      </c>
      <c r="G78" t="s">
        <v>14</v>
      </c>
      <c r="H78">
        <v>1684</v>
      </c>
      <c r="I78" s="9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5"/>
        <v>42027.25</v>
      </c>
      <c r="O78" s="12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5">
      <c r="A79">
        <v>77</v>
      </c>
      <c r="B79" t="s">
        <v>202</v>
      </c>
      <c r="C79" s="3" t="s">
        <v>203</v>
      </c>
      <c r="D79" s="7">
        <v>9500</v>
      </c>
      <c r="E79" s="7">
        <v>4460</v>
      </c>
      <c r="F79" s="8">
        <f t="shared" si="4"/>
        <v>47</v>
      </c>
      <c r="G79" t="s">
        <v>14</v>
      </c>
      <c r="H79">
        <v>56</v>
      </c>
      <c r="I79" s="9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5"/>
        <v>40448.208333333336</v>
      </c>
      <c r="O79" s="12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35">
      <c r="A80">
        <v>78</v>
      </c>
      <c r="B80" t="s">
        <v>204</v>
      </c>
      <c r="C80" s="3" t="s">
        <v>205</v>
      </c>
      <c r="D80" s="7">
        <v>4500</v>
      </c>
      <c r="E80" s="7">
        <v>13536</v>
      </c>
      <c r="F80" s="8">
        <f t="shared" si="4"/>
        <v>301</v>
      </c>
      <c r="G80" t="s">
        <v>20</v>
      </c>
      <c r="H80">
        <v>330</v>
      </c>
      <c r="I80" s="9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5"/>
        <v>43206.208333333328</v>
      </c>
      <c r="O80" s="12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5">
      <c r="A81">
        <v>79</v>
      </c>
      <c r="B81" t="s">
        <v>207</v>
      </c>
      <c r="C81" s="3" t="s">
        <v>208</v>
      </c>
      <c r="D81" s="7">
        <v>57800</v>
      </c>
      <c r="E81" s="7">
        <v>40228</v>
      </c>
      <c r="F81" s="8">
        <f t="shared" si="4"/>
        <v>70</v>
      </c>
      <c r="G81" t="s">
        <v>14</v>
      </c>
      <c r="H81">
        <v>838</v>
      </c>
      <c r="I81" s="9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5"/>
        <v>43267.208333333328</v>
      </c>
      <c r="O81" s="12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5">
      <c r="A82">
        <v>80</v>
      </c>
      <c r="B82" t="s">
        <v>209</v>
      </c>
      <c r="C82" s="3" t="s">
        <v>210</v>
      </c>
      <c r="D82" s="7">
        <v>1100</v>
      </c>
      <c r="E82" s="7">
        <v>7012</v>
      </c>
      <c r="F82" s="8">
        <f t="shared" si="4"/>
        <v>637</v>
      </c>
      <c r="G82" t="s">
        <v>20</v>
      </c>
      <c r="H82">
        <v>127</v>
      </c>
      <c r="I82" s="9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5"/>
        <v>42976.208333333328</v>
      </c>
      <c r="O82" s="12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5">
      <c r="A83">
        <v>81</v>
      </c>
      <c r="B83" t="s">
        <v>211</v>
      </c>
      <c r="C83" s="3" t="s">
        <v>212</v>
      </c>
      <c r="D83" s="7">
        <v>16800</v>
      </c>
      <c r="E83" s="7">
        <v>37857</v>
      </c>
      <c r="F83" s="8">
        <f t="shared" si="4"/>
        <v>225</v>
      </c>
      <c r="G83" t="s">
        <v>20</v>
      </c>
      <c r="H83">
        <v>411</v>
      </c>
      <c r="I83" s="9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5"/>
        <v>43062.25</v>
      </c>
      <c r="O83" s="12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5">
      <c r="A84">
        <v>82</v>
      </c>
      <c r="B84" t="s">
        <v>213</v>
      </c>
      <c r="C84" s="3" t="s">
        <v>214</v>
      </c>
      <c r="D84" s="7">
        <v>1000</v>
      </c>
      <c r="E84" s="7">
        <v>14973</v>
      </c>
      <c r="F84" s="8">
        <f t="shared" si="4"/>
        <v>1497</v>
      </c>
      <c r="G84" t="s">
        <v>20</v>
      </c>
      <c r="H84">
        <v>180</v>
      </c>
      <c r="I84" s="9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5"/>
        <v>43482.25</v>
      </c>
      <c r="O84" s="12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5">
      <c r="A85">
        <v>83</v>
      </c>
      <c r="B85" t="s">
        <v>215</v>
      </c>
      <c r="C85" s="3" t="s">
        <v>216</v>
      </c>
      <c r="D85" s="7">
        <v>106400</v>
      </c>
      <c r="E85" s="7">
        <v>39996</v>
      </c>
      <c r="F85" s="8">
        <f t="shared" si="4"/>
        <v>38</v>
      </c>
      <c r="G85" t="s">
        <v>14</v>
      </c>
      <c r="H85">
        <v>1000</v>
      </c>
      <c r="I85" s="9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5"/>
        <v>42579.208333333328</v>
      </c>
      <c r="O85" s="12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35">
      <c r="A86">
        <v>84</v>
      </c>
      <c r="B86" t="s">
        <v>217</v>
      </c>
      <c r="C86" s="3" t="s">
        <v>218</v>
      </c>
      <c r="D86" s="7">
        <v>31400</v>
      </c>
      <c r="E86" s="7">
        <v>41564</v>
      </c>
      <c r="F86" s="8">
        <f t="shared" si="4"/>
        <v>132</v>
      </c>
      <c r="G86" t="s">
        <v>20</v>
      </c>
      <c r="H86">
        <v>374</v>
      </c>
      <c r="I86" s="9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5"/>
        <v>41118.208333333336</v>
      </c>
      <c r="O86" s="12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5">
      <c r="A87">
        <v>85</v>
      </c>
      <c r="B87" t="s">
        <v>219</v>
      </c>
      <c r="C87" s="3" t="s">
        <v>220</v>
      </c>
      <c r="D87" s="7">
        <v>4900</v>
      </c>
      <c r="E87" s="7">
        <v>6430</v>
      </c>
      <c r="F87" s="8">
        <f t="shared" si="4"/>
        <v>131</v>
      </c>
      <c r="G87" t="s">
        <v>20</v>
      </c>
      <c r="H87">
        <v>71</v>
      </c>
      <c r="I87" s="9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5"/>
        <v>40797.208333333336</v>
      </c>
      <c r="O87" s="12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5">
      <c r="A88">
        <v>86</v>
      </c>
      <c r="B88" t="s">
        <v>221</v>
      </c>
      <c r="C88" s="3" t="s">
        <v>222</v>
      </c>
      <c r="D88" s="7">
        <v>7400</v>
      </c>
      <c r="E88" s="7">
        <v>12405</v>
      </c>
      <c r="F88" s="8">
        <f t="shared" si="4"/>
        <v>168</v>
      </c>
      <c r="G88" t="s">
        <v>20</v>
      </c>
      <c r="H88">
        <v>203</v>
      </c>
      <c r="I88" s="9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5"/>
        <v>42128.208333333328</v>
      </c>
      <c r="O88" s="12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" x14ac:dyDescent="0.35">
      <c r="A89">
        <v>87</v>
      </c>
      <c r="B89" t="s">
        <v>223</v>
      </c>
      <c r="C89" s="3" t="s">
        <v>224</v>
      </c>
      <c r="D89" s="7">
        <v>198500</v>
      </c>
      <c r="E89" s="7">
        <v>123040</v>
      </c>
      <c r="F89" s="8">
        <f t="shared" si="4"/>
        <v>62</v>
      </c>
      <c r="G89" t="s">
        <v>14</v>
      </c>
      <c r="H89">
        <v>1482</v>
      </c>
      <c r="I89" s="9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5"/>
        <v>40610.25</v>
      </c>
      <c r="O89" s="12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5">
      <c r="A90">
        <v>88</v>
      </c>
      <c r="B90" t="s">
        <v>225</v>
      </c>
      <c r="C90" s="3" t="s">
        <v>226</v>
      </c>
      <c r="D90" s="7">
        <v>4800</v>
      </c>
      <c r="E90" s="7">
        <v>12516</v>
      </c>
      <c r="F90" s="8">
        <f t="shared" si="4"/>
        <v>261</v>
      </c>
      <c r="G90" t="s">
        <v>20</v>
      </c>
      <c r="H90">
        <v>113</v>
      </c>
      <c r="I90" s="9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5"/>
        <v>42110.208333333328</v>
      </c>
      <c r="O90" s="12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5">
      <c r="A91">
        <v>89</v>
      </c>
      <c r="B91" t="s">
        <v>227</v>
      </c>
      <c r="C91" s="3" t="s">
        <v>228</v>
      </c>
      <c r="D91" s="7">
        <v>3400</v>
      </c>
      <c r="E91" s="7">
        <v>8588</v>
      </c>
      <c r="F91" s="8">
        <f t="shared" si="4"/>
        <v>253</v>
      </c>
      <c r="G91" t="s">
        <v>20</v>
      </c>
      <c r="H91">
        <v>96</v>
      </c>
      <c r="I91" s="9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5"/>
        <v>40283.208333333336</v>
      </c>
      <c r="O91" s="12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5">
      <c r="A92">
        <v>90</v>
      </c>
      <c r="B92" t="s">
        <v>229</v>
      </c>
      <c r="C92" s="3" t="s">
        <v>230</v>
      </c>
      <c r="D92" s="7">
        <v>7800</v>
      </c>
      <c r="E92" s="7">
        <v>6132</v>
      </c>
      <c r="F92" s="8">
        <f t="shared" si="4"/>
        <v>79</v>
      </c>
      <c r="G92" t="s">
        <v>14</v>
      </c>
      <c r="H92">
        <v>106</v>
      </c>
      <c r="I92" s="9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5"/>
        <v>42425.25</v>
      </c>
      <c r="O92" s="12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5">
      <c r="A93">
        <v>91</v>
      </c>
      <c r="B93" t="s">
        <v>231</v>
      </c>
      <c r="C93" s="3" t="s">
        <v>232</v>
      </c>
      <c r="D93" s="7">
        <v>154300</v>
      </c>
      <c r="E93" s="7">
        <v>74688</v>
      </c>
      <c r="F93" s="8">
        <f t="shared" si="4"/>
        <v>48</v>
      </c>
      <c r="G93" t="s">
        <v>14</v>
      </c>
      <c r="H93">
        <v>679</v>
      </c>
      <c r="I93" s="9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5"/>
        <v>42588.208333333328</v>
      </c>
      <c r="O93" s="12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" x14ac:dyDescent="0.35">
      <c r="A94">
        <v>92</v>
      </c>
      <c r="B94" t="s">
        <v>233</v>
      </c>
      <c r="C94" s="3" t="s">
        <v>234</v>
      </c>
      <c r="D94" s="7">
        <v>20000</v>
      </c>
      <c r="E94" s="7">
        <v>51775</v>
      </c>
      <c r="F94" s="8">
        <f t="shared" si="4"/>
        <v>259</v>
      </c>
      <c r="G94" t="s">
        <v>20</v>
      </c>
      <c r="H94">
        <v>498</v>
      </c>
      <c r="I94" s="9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5"/>
        <v>40352.208333333336</v>
      </c>
      <c r="O94" s="12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5">
      <c r="A95">
        <v>93</v>
      </c>
      <c r="B95" t="s">
        <v>235</v>
      </c>
      <c r="C95" s="3" t="s">
        <v>236</v>
      </c>
      <c r="D95" s="7">
        <v>108800</v>
      </c>
      <c r="E95" s="7">
        <v>65877</v>
      </c>
      <c r="F95" s="8">
        <f t="shared" si="4"/>
        <v>61</v>
      </c>
      <c r="G95" t="s">
        <v>74</v>
      </c>
      <c r="H95">
        <v>610</v>
      </c>
      <c r="I95" s="9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5"/>
        <v>41202.208333333336</v>
      </c>
      <c r="O95" s="12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5">
      <c r="A96">
        <v>94</v>
      </c>
      <c r="B96" t="s">
        <v>237</v>
      </c>
      <c r="C96" s="3" t="s">
        <v>238</v>
      </c>
      <c r="D96" s="7">
        <v>2900</v>
      </c>
      <c r="E96" s="7">
        <v>8807</v>
      </c>
      <c r="F96" s="8">
        <f t="shared" si="4"/>
        <v>304</v>
      </c>
      <c r="G96" t="s">
        <v>20</v>
      </c>
      <c r="H96">
        <v>180</v>
      </c>
      <c r="I96" s="9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5"/>
        <v>43562.208333333328</v>
      </c>
      <c r="O96" s="12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" x14ac:dyDescent="0.35">
      <c r="A97">
        <v>95</v>
      </c>
      <c r="B97" t="s">
        <v>239</v>
      </c>
      <c r="C97" s="3" t="s">
        <v>240</v>
      </c>
      <c r="D97" s="7">
        <v>900</v>
      </c>
      <c r="E97" s="7">
        <v>1017</v>
      </c>
      <c r="F97" s="8">
        <f t="shared" si="4"/>
        <v>113</v>
      </c>
      <c r="G97" t="s">
        <v>20</v>
      </c>
      <c r="H97">
        <v>27</v>
      </c>
      <c r="I97" s="9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5"/>
        <v>43752.208333333328</v>
      </c>
      <c r="O97" s="12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5">
      <c r="A98">
        <v>96</v>
      </c>
      <c r="B98" t="s">
        <v>241</v>
      </c>
      <c r="C98" s="3" t="s">
        <v>242</v>
      </c>
      <c r="D98" s="7">
        <v>69700</v>
      </c>
      <c r="E98" s="7">
        <v>151513</v>
      </c>
      <c r="F98" s="8">
        <f t="shared" si="4"/>
        <v>217</v>
      </c>
      <c r="G98" t="s">
        <v>20</v>
      </c>
      <c r="H98">
        <v>2331</v>
      </c>
      <c r="I98" s="9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5"/>
        <v>40612.25</v>
      </c>
      <c r="O98" s="12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5">
      <c r="A99">
        <v>97</v>
      </c>
      <c r="B99" t="s">
        <v>243</v>
      </c>
      <c r="C99" s="3" t="s">
        <v>244</v>
      </c>
      <c r="D99" s="7">
        <v>1300</v>
      </c>
      <c r="E99" s="7">
        <v>12047</v>
      </c>
      <c r="F99" s="8">
        <f t="shared" si="4"/>
        <v>927</v>
      </c>
      <c r="G99" t="s">
        <v>20</v>
      </c>
      <c r="H99">
        <v>113</v>
      </c>
      <c r="I99" s="9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5"/>
        <v>42180.208333333328</v>
      </c>
      <c r="O99" s="12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5">
      <c r="A100">
        <v>98</v>
      </c>
      <c r="B100" t="s">
        <v>245</v>
      </c>
      <c r="C100" s="3" t="s">
        <v>246</v>
      </c>
      <c r="D100" s="7">
        <v>97800</v>
      </c>
      <c r="E100" s="7">
        <v>32951</v>
      </c>
      <c r="F100" s="8">
        <f t="shared" si="4"/>
        <v>34</v>
      </c>
      <c r="G100" t="s">
        <v>14</v>
      </c>
      <c r="H100">
        <v>1220</v>
      </c>
      <c r="I100" s="9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5"/>
        <v>42212.208333333328</v>
      </c>
      <c r="O100" s="12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" x14ac:dyDescent="0.35">
      <c r="A101">
        <v>99</v>
      </c>
      <c r="B101" t="s">
        <v>247</v>
      </c>
      <c r="C101" s="3" t="s">
        <v>248</v>
      </c>
      <c r="D101" s="7">
        <v>7600</v>
      </c>
      <c r="E101" s="7">
        <v>14951</v>
      </c>
      <c r="F101" s="8">
        <f t="shared" si="4"/>
        <v>197</v>
      </c>
      <c r="G101" t="s">
        <v>20</v>
      </c>
      <c r="H101">
        <v>164</v>
      </c>
      <c r="I101" s="9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5"/>
        <v>41968.25</v>
      </c>
      <c r="O101" s="12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5">
      <c r="A102">
        <v>100</v>
      </c>
      <c r="B102" t="s">
        <v>249</v>
      </c>
      <c r="C102" s="3" t="s">
        <v>250</v>
      </c>
      <c r="D102" s="7">
        <v>100</v>
      </c>
      <c r="E102" s="7">
        <v>1</v>
      </c>
      <c r="F102" s="8">
        <f t="shared" si="4"/>
        <v>1</v>
      </c>
      <c r="G102" t="s">
        <v>14</v>
      </c>
      <c r="H102">
        <v>1</v>
      </c>
      <c r="I102" s="9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5"/>
        <v>40835.208333333336</v>
      </c>
      <c r="O102" s="12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5">
      <c r="A103">
        <v>101</v>
      </c>
      <c r="B103" t="s">
        <v>251</v>
      </c>
      <c r="C103" s="3" t="s">
        <v>252</v>
      </c>
      <c r="D103" s="7">
        <v>900</v>
      </c>
      <c r="E103" s="7">
        <v>9193</v>
      </c>
      <c r="F103" s="8">
        <f t="shared" si="4"/>
        <v>1021</v>
      </c>
      <c r="G103" t="s">
        <v>20</v>
      </c>
      <c r="H103">
        <v>164</v>
      </c>
      <c r="I103" s="9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5"/>
        <v>42056.25</v>
      </c>
      <c r="O103" s="12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5">
      <c r="A104">
        <v>102</v>
      </c>
      <c r="B104" t="s">
        <v>253</v>
      </c>
      <c r="C104" s="3" t="s">
        <v>254</v>
      </c>
      <c r="D104" s="7">
        <v>3700</v>
      </c>
      <c r="E104" s="7">
        <v>10422</v>
      </c>
      <c r="F104" s="8">
        <f t="shared" si="4"/>
        <v>282</v>
      </c>
      <c r="G104" t="s">
        <v>20</v>
      </c>
      <c r="H104">
        <v>336</v>
      </c>
      <c r="I104" s="9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5"/>
        <v>43234.208333333328</v>
      </c>
      <c r="O104" s="12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5">
      <c r="A105">
        <v>103</v>
      </c>
      <c r="B105" t="s">
        <v>255</v>
      </c>
      <c r="C105" s="3" t="s">
        <v>256</v>
      </c>
      <c r="D105" s="7">
        <v>10000</v>
      </c>
      <c r="E105" s="7">
        <v>2461</v>
      </c>
      <c r="F105" s="8">
        <f t="shared" si="4"/>
        <v>25</v>
      </c>
      <c r="G105" t="s">
        <v>14</v>
      </c>
      <c r="H105">
        <v>37</v>
      </c>
      <c r="I105" s="9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5"/>
        <v>40475.208333333336</v>
      </c>
      <c r="O105" s="12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5">
      <c r="A106">
        <v>104</v>
      </c>
      <c r="B106" t="s">
        <v>257</v>
      </c>
      <c r="C106" s="3" t="s">
        <v>258</v>
      </c>
      <c r="D106" s="7">
        <v>119200</v>
      </c>
      <c r="E106" s="7">
        <v>170623</v>
      </c>
      <c r="F106" s="8">
        <f t="shared" si="4"/>
        <v>143</v>
      </c>
      <c r="G106" t="s">
        <v>20</v>
      </c>
      <c r="H106">
        <v>1917</v>
      </c>
      <c r="I106" s="9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5"/>
        <v>42878.208333333328</v>
      </c>
      <c r="O106" s="12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5">
      <c r="A107">
        <v>105</v>
      </c>
      <c r="B107" t="s">
        <v>259</v>
      </c>
      <c r="C107" s="3" t="s">
        <v>260</v>
      </c>
      <c r="D107" s="7">
        <v>6800</v>
      </c>
      <c r="E107" s="7">
        <v>9829</v>
      </c>
      <c r="F107" s="8">
        <f t="shared" si="4"/>
        <v>145</v>
      </c>
      <c r="G107" t="s">
        <v>20</v>
      </c>
      <c r="H107">
        <v>95</v>
      </c>
      <c r="I107" s="9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5"/>
        <v>41366.208333333336</v>
      </c>
      <c r="O107" s="12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5">
      <c r="A108">
        <v>106</v>
      </c>
      <c r="B108" t="s">
        <v>261</v>
      </c>
      <c r="C108" s="3" t="s">
        <v>262</v>
      </c>
      <c r="D108" s="7">
        <v>3900</v>
      </c>
      <c r="E108" s="7">
        <v>14006</v>
      </c>
      <c r="F108" s="8">
        <f t="shared" si="4"/>
        <v>359</v>
      </c>
      <c r="G108" t="s">
        <v>20</v>
      </c>
      <c r="H108">
        <v>147</v>
      </c>
      <c r="I108" s="9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5"/>
        <v>43716.208333333328</v>
      </c>
      <c r="O108" s="12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" x14ac:dyDescent="0.35">
      <c r="A109">
        <v>107</v>
      </c>
      <c r="B109" t="s">
        <v>263</v>
      </c>
      <c r="C109" s="3" t="s">
        <v>264</v>
      </c>
      <c r="D109" s="7">
        <v>3500</v>
      </c>
      <c r="E109" s="7">
        <v>6527</v>
      </c>
      <c r="F109" s="8">
        <f t="shared" si="4"/>
        <v>186</v>
      </c>
      <c r="G109" t="s">
        <v>20</v>
      </c>
      <c r="H109">
        <v>86</v>
      </c>
      <c r="I109" s="9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5"/>
        <v>43213.208333333328</v>
      </c>
      <c r="O109" s="12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" x14ac:dyDescent="0.35">
      <c r="A110">
        <v>108</v>
      </c>
      <c r="B110" t="s">
        <v>265</v>
      </c>
      <c r="C110" s="3" t="s">
        <v>266</v>
      </c>
      <c r="D110" s="7">
        <v>1500</v>
      </c>
      <c r="E110" s="7">
        <v>8929</v>
      </c>
      <c r="F110" s="8">
        <f t="shared" si="4"/>
        <v>595</v>
      </c>
      <c r="G110" t="s">
        <v>20</v>
      </c>
      <c r="H110">
        <v>83</v>
      </c>
      <c r="I110" s="9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5"/>
        <v>41005.208333333336</v>
      </c>
      <c r="O110" s="12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5">
      <c r="A111">
        <v>109</v>
      </c>
      <c r="B111" t="s">
        <v>267</v>
      </c>
      <c r="C111" s="3" t="s">
        <v>268</v>
      </c>
      <c r="D111" s="7">
        <v>5200</v>
      </c>
      <c r="E111" s="7">
        <v>3079</v>
      </c>
      <c r="F111" s="8">
        <f t="shared" si="4"/>
        <v>59</v>
      </c>
      <c r="G111" t="s">
        <v>14</v>
      </c>
      <c r="H111">
        <v>60</v>
      </c>
      <c r="I111" s="9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5"/>
        <v>41651.25</v>
      </c>
      <c r="O111" s="12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" x14ac:dyDescent="0.35">
      <c r="A112">
        <v>110</v>
      </c>
      <c r="B112" t="s">
        <v>270</v>
      </c>
      <c r="C112" s="3" t="s">
        <v>271</v>
      </c>
      <c r="D112" s="7">
        <v>142400</v>
      </c>
      <c r="E112" s="7">
        <v>21307</v>
      </c>
      <c r="F112" s="8">
        <f t="shared" si="4"/>
        <v>15</v>
      </c>
      <c r="G112" t="s">
        <v>14</v>
      </c>
      <c r="H112">
        <v>296</v>
      </c>
      <c r="I112" s="9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5"/>
        <v>43354.208333333328</v>
      </c>
      <c r="O112" s="12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5">
      <c r="A113">
        <v>111</v>
      </c>
      <c r="B113" t="s">
        <v>272</v>
      </c>
      <c r="C113" s="3" t="s">
        <v>273</v>
      </c>
      <c r="D113" s="7">
        <v>61400</v>
      </c>
      <c r="E113" s="7">
        <v>73653</v>
      </c>
      <c r="F113" s="8">
        <f t="shared" si="4"/>
        <v>120</v>
      </c>
      <c r="G113" t="s">
        <v>20</v>
      </c>
      <c r="H113">
        <v>676</v>
      </c>
      <c r="I113" s="9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5"/>
        <v>41174.208333333336</v>
      </c>
      <c r="O113" s="12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5">
      <c r="A114">
        <v>112</v>
      </c>
      <c r="B114" t="s">
        <v>274</v>
      </c>
      <c r="C114" s="3" t="s">
        <v>275</v>
      </c>
      <c r="D114" s="7">
        <v>4700</v>
      </c>
      <c r="E114" s="7">
        <v>12635</v>
      </c>
      <c r="F114" s="8">
        <f t="shared" si="4"/>
        <v>269</v>
      </c>
      <c r="G114" t="s">
        <v>20</v>
      </c>
      <c r="H114">
        <v>361</v>
      </c>
      <c r="I114" s="9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5"/>
        <v>41875.208333333336</v>
      </c>
      <c r="O114" s="12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5">
      <c r="A115">
        <v>113</v>
      </c>
      <c r="B115" t="s">
        <v>276</v>
      </c>
      <c r="C115" s="3" t="s">
        <v>277</v>
      </c>
      <c r="D115" s="7">
        <v>3300</v>
      </c>
      <c r="E115" s="7">
        <v>12437</v>
      </c>
      <c r="F115" s="8">
        <f t="shared" si="4"/>
        <v>377</v>
      </c>
      <c r="G115" t="s">
        <v>20</v>
      </c>
      <c r="H115">
        <v>131</v>
      </c>
      <c r="I115" s="9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5"/>
        <v>42990.208333333328</v>
      </c>
      <c r="O115" s="12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5">
      <c r="A116">
        <v>114</v>
      </c>
      <c r="B116" t="s">
        <v>278</v>
      </c>
      <c r="C116" s="3" t="s">
        <v>279</v>
      </c>
      <c r="D116" s="7">
        <v>1900</v>
      </c>
      <c r="E116" s="7">
        <v>13816</v>
      </c>
      <c r="F116" s="8">
        <f t="shared" si="4"/>
        <v>727</v>
      </c>
      <c r="G116" t="s">
        <v>20</v>
      </c>
      <c r="H116">
        <v>126</v>
      </c>
      <c r="I116" s="9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5"/>
        <v>43564.208333333328</v>
      </c>
      <c r="O116" s="12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5">
      <c r="A117">
        <v>115</v>
      </c>
      <c r="B117" t="s">
        <v>280</v>
      </c>
      <c r="C117" s="3" t="s">
        <v>281</v>
      </c>
      <c r="D117" s="7">
        <v>166700</v>
      </c>
      <c r="E117" s="7">
        <v>145382</v>
      </c>
      <c r="F117" s="8">
        <f t="shared" si="4"/>
        <v>87</v>
      </c>
      <c r="G117" t="s">
        <v>14</v>
      </c>
      <c r="H117">
        <v>3304</v>
      </c>
      <c r="I117" s="9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5"/>
        <v>43056.25</v>
      </c>
      <c r="O117" s="12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" x14ac:dyDescent="0.35">
      <c r="A118">
        <v>116</v>
      </c>
      <c r="B118" t="s">
        <v>282</v>
      </c>
      <c r="C118" s="3" t="s">
        <v>283</v>
      </c>
      <c r="D118" s="7">
        <v>7200</v>
      </c>
      <c r="E118" s="7">
        <v>6336</v>
      </c>
      <c r="F118" s="8">
        <f t="shared" si="4"/>
        <v>88</v>
      </c>
      <c r="G118" t="s">
        <v>14</v>
      </c>
      <c r="H118">
        <v>73</v>
      </c>
      <c r="I118" s="9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5"/>
        <v>42265.208333333328</v>
      </c>
      <c r="O118" s="12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5">
      <c r="A119">
        <v>117</v>
      </c>
      <c r="B119" t="s">
        <v>284</v>
      </c>
      <c r="C119" s="3" t="s">
        <v>285</v>
      </c>
      <c r="D119" s="7">
        <v>4900</v>
      </c>
      <c r="E119" s="7">
        <v>8523</v>
      </c>
      <c r="F119" s="8">
        <f t="shared" si="4"/>
        <v>174</v>
      </c>
      <c r="G119" t="s">
        <v>20</v>
      </c>
      <c r="H119">
        <v>275</v>
      </c>
      <c r="I119" s="9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5"/>
        <v>40808.208333333336</v>
      </c>
      <c r="O119" s="12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5">
      <c r="A120">
        <v>118</v>
      </c>
      <c r="B120" t="s">
        <v>286</v>
      </c>
      <c r="C120" s="3" t="s">
        <v>287</v>
      </c>
      <c r="D120" s="7">
        <v>5400</v>
      </c>
      <c r="E120" s="7">
        <v>6351</v>
      </c>
      <c r="F120" s="8">
        <f t="shared" si="4"/>
        <v>118</v>
      </c>
      <c r="G120" t="s">
        <v>20</v>
      </c>
      <c r="H120">
        <v>67</v>
      </c>
      <c r="I120" s="9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5"/>
        <v>41665.25</v>
      </c>
      <c r="O120" s="12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" x14ac:dyDescent="0.35">
      <c r="A121">
        <v>119</v>
      </c>
      <c r="B121" t="s">
        <v>288</v>
      </c>
      <c r="C121" s="3" t="s">
        <v>289</v>
      </c>
      <c r="D121" s="7">
        <v>5000</v>
      </c>
      <c r="E121" s="7">
        <v>10748</v>
      </c>
      <c r="F121" s="8">
        <f t="shared" si="4"/>
        <v>215</v>
      </c>
      <c r="G121" t="s">
        <v>20</v>
      </c>
      <c r="H121">
        <v>154</v>
      </c>
      <c r="I121" s="9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5"/>
        <v>41806.208333333336</v>
      </c>
      <c r="O121" s="12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5">
      <c r="A122">
        <v>120</v>
      </c>
      <c r="B122" t="s">
        <v>290</v>
      </c>
      <c r="C122" s="3" t="s">
        <v>291</v>
      </c>
      <c r="D122" s="7">
        <v>75100</v>
      </c>
      <c r="E122" s="7">
        <v>112272</v>
      </c>
      <c r="F122" s="8">
        <f t="shared" si="4"/>
        <v>149</v>
      </c>
      <c r="G122" t="s">
        <v>20</v>
      </c>
      <c r="H122">
        <v>1782</v>
      </c>
      <c r="I122" s="9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5"/>
        <v>42111.208333333328</v>
      </c>
      <c r="O122" s="12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5">
      <c r="A123">
        <v>121</v>
      </c>
      <c r="B123" t="s">
        <v>293</v>
      </c>
      <c r="C123" s="3" t="s">
        <v>294</v>
      </c>
      <c r="D123" s="7">
        <v>45300</v>
      </c>
      <c r="E123" s="7">
        <v>99361</v>
      </c>
      <c r="F123" s="8">
        <f t="shared" si="4"/>
        <v>219</v>
      </c>
      <c r="G123" t="s">
        <v>20</v>
      </c>
      <c r="H123">
        <v>903</v>
      </c>
      <c r="I123" s="9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5"/>
        <v>41917.208333333336</v>
      </c>
      <c r="O123" s="12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5">
      <c r="A124">
        <v>122</v>
      </c>
      <c r="B124" t="s">
        <v>295</v>
      </c>
      <c r="C124" s="3" t="s">
        <v>296</v>
      </c>
      <c r="D124" s="7">
        <v>136800</v>
      </c>
      <c r="E124" s="7">
        <v>88055</v>
      </c>
      <c r="F124" s="8">
        <f t="shared" si="4"/>
        <v>64</v>
      </c>
      <c r="G124" t="s">
        <v>14</v>
      </c>
      <c r="H124">
        <v>3387</v>
      </c>
      <c r="I124" s="9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5"/>
        <v>41970.25</v>
      </c>
      <c r="O124" s="12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5">
      <c r="A125">
        <v>123</v>
      </c>
      <c r="B125" t="s">
        <v>297</v>
      </c>
      <c r="C125" s="3" t="s">
        <v>298</v>
      </c>
      <c r="D125" s="7">
        <v>177700</v>
      </c>
      <c r="E125" s="7">
        <v>33092</v>
      </c>
      <c r="F125" s="8">
        <f t="shared" si="4"/>
        <v>19</v>
      </c>
      <c r="G125" t="s">
        <v>14</v>
      </c>
      <c r="H125">
        <v>662</v>
      </c>
      <c r="I125" s="9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5"/>
        <v>42332.25</v>
      </c>
      <c r="O125" s="12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5">
      <c r="A126">
        <v>124</v>
      </c>
      <c r="B126" t="s">
        <v>299</v>
      </c>
      <c r="C126" s="3" t="s">
        <v>300</v>
      </c>
      <c r="D126" s="7">
        <v>2600</v>
      </c>
      <c r="E126" s="7">
        <v>9562</v>
      </c>
      <c r="F126" s="8">
        <f t="shared" si="4"/>
        <v>368</v>
      </c>
      <c r="G126" t="s">
        <v>20</v>
      </c>
      <c r="H126">
        <v>94</v>
      </c>
      <c r="I126" s="9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5"/>
        <v>43598.208333333328</v>
      </c>
      <c r="O126" s="12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5">
      <c r="A127">
        <v>125</v>
      </c>
      <c r="B127" t="s">
        <v>301</v>
      </c>
      <c r="C127" s="3" t="s">
        <v>302</v>
      </c>
      <c r="D127" s="7">
        <v>5300</v>
      </c>
      <c r="E127" s="7">
        <v>8475</v>
      </c>
      <c r="F127" s="8">
        <f t="shared" si="4"/>
        <v>160</v>
      </c>
      <c r="G127" t="s">
        <v>20</v>
      </c>
      <c r="H127">
        <v>180</v>
      </c>
      <c r="I127" s="9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5"/>
        <v>43362.208333333328</v>
      </c>
      <c r="O127" s="12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5">
      <c r="A128">
        <v>126</v>
      </c>
      <c r="B128" t="s">
        <v>303</v>
      </c>
      <c r="C128" s="3" t="s">
        <v>304</v>
      </c>
      <c r="D128" s="7">
        <v>180200</v>
      </c>
      <c r="E128" s="7">
        <v>69617</v>
      </c>
      <c r="F128" s="8">
        <f t="shared" si="4"/>
        <v>39</v>
      </c>
      <c r="G128" t="s">
        <v>14</v>
      </c>
      <c r="H128">
        <v>774</v>
      </c>
      <c r="I128" s="9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5"/>
        <v>42596.208333333328</v>
      </c>
      <c r="O128" s="12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5">
      <c r="A129">
        <v>127</v>
      </c>
      <c r="B129" t="s">
        <v>305</v>
      </c>
      <c r="C129" s="3" t="s">
        <v>306</v>
      </c>
      <c r="D129" s="7">
        <v>103200</v>
      </c>
      <c r="E129" s="7">
        <v>53067</v>
      </c>
      <c r="F129" s="8">
        <f t="shared" si="4"/>
        <v>51</v>
      </c>
      <c r="G129" t="s">
        <v>14</v>
      </c>
      <c r="H129">
        <v>672</v>
      </c>
      <c r="I129" s="9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5"/>
        <v>40310.208333333336</v>
      </c>
      <c r="O129" s="12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5">
      <c r="A130">
        <v>128</v>
      </c>
      <c r="B130" t="s">
        <v>307</v>
      </c>
      <c r="C130" s="3" t="s">
        <v>308</v>
      </c>
      <c r="D130" s="7">
        <v>70600</v>
      </c>
      <c r="E130" s="7">
        <v>42596</v>
      </c>
      <c r="F130" s="8">
        <f t="shared" ref="F130:F193" si="8">ROUND(E130/D130*100,0)</f>
        <v>60</v>
      </c>
      <c r="G130" t="s">
        <v>74</v>
      </c>
      <c r="H130">
        <v>532</v>
      </c>
      <c r="I130" s="9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ref="N130:N193" si="9">(((L130/60)/60)/24)+DATE(1970,1,1)</f>
        <v>40417.208333333336</v>
      </c>
      <c r="O130" s="12">
        <f t="shared" ref="O130:O193" si="10">(((M130/60)/60)/24)+DATE(1970,1,1)</f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5">
      <c r="A131">
        <v>129</v>
      </c>
      <c r="B131" t="s">
        <v>309</v>
      </c>
      <c r="C131" s="3" t="s">
        <v>310</v>
      </c>
      <c r="D131" s="7">
        <v>148500</v>
      </c>
      <c r="E131" s="7">
        <v>4756</v>
      </c>
      <c r="F131" s="8">
        <f t="shared" si="8"/>
        <v>3</v>
      </c>
      <c r="G131" t="s">
        <v>74</v>
      </c>
      <c r="H131">
        <v>55</v>
      </c>
      <c r="I131" s="9">
        <f t="shared" ref="I131:I194" si="11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si="9"/>
        <v>42038.25</v>
      </c>
      <c r="O131" s="12">
        <f t="shared" si="10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5">
      <c r="A132">
        <v>130</v>
      </c>
      <c r="B132" t="s">
        <v>311</v>
      </c>
      <c r="C132" s="3" t="s">
        <v>312</v>
      </c>
      <c r="D132" s="7">
        <v>9600</v>
      </c>
      <c r="E132" s="7">
        <v>14925</v>
      </c>
      <c r="F132" s="8">
        <f t="shared" si="8"/>
        <v>155</v>
      </c>
      <c r="G132" t="s">
        <v>20</v>
      </c>
      <c r="H132">
        <v>533</v>
      </c>
      <c r="I132" s="9">
        <f t="shared" si="11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9"/>
        <v>40842.208333333336</v>
      </c>
      <c r="O132" s="12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" x14ac:dyDescent="0.35">
      <c r="A133">
        <v>131</v>
      </c>
      <c r="B133" t="s">
        <v>313</v>
      </c>
      <c r="C133" s="3" t="s">
        <v>314</v>
      </c>
      <c r="D133" s="7">
        <v>164700</v>
      </c>
      <c r="E133" s="7">
        <v>166116</v>
      </c>
      <c r="F133" s="8">
        <f t="shared" si="8"/>
        <v>101</v>
      </c>
      <c r="G133" t="s">
        <v>20</v>
      </c>
      <c r="H133">
        <v>2443</v>
      </c>
      <c r="I133" s="9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9"/>
        <v>41607.25</v>
      </c>
      <c r="O133" s="12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5">
      <c r="A134">
        <v>132</v>
      </c>
      <c r="B134" t="s">
        <v>315</v>
      </c>
      <c r="C134" s="3" t="s">
        <v>316</v>
      </c>
      <c r="D134" s="7">
        <v>3300</v>
      </c>
      <c r="E134" s="7">
        <v>3834</v>
      </c>
      <c r="F134" s="8">
        <f t="shared" si="8"/>
        <v>116</v>
      </c>
      <c r="G134" t="s">
        <v>20</v>
      </c>
      <c r="H134">
        <v>89</v>
      </c>
      <c r="I134" s="9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9"/>
        <v>43112.25</v>
      </c>
      <c r="O134" s="12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5">
      <c r="A135">
        <v>133</v>
      </c>
      <c r="B135" t="s">
        <v>317</v>
      </c>
      <c r="C135" s="3" t="s">
        <v>318</v>
      </c>
      <c r="D135" s="7">
        <v>4500</v>
      </c>
      <c r="E135" s="7">
        <v>13985</v>
      </c>
      <c r="F135" s="8">
        <f t="shared" si="8"/>
        <v>311</v>
      </c>
      <c r="G135" t="s">
        <v>20</v>
      </c>
      <c r="H135">
        <v>159</v>
      </c>
      <c r="I135" s="9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9"/>
        <v>40767.208333333336</v>
      </c>
      <c r="O135" s="12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5">
      <c r="A136">
        <v>134</v>
      </c>
      <c r="B136" t="s">
        <v>320</v>
      </c>
      <c r="C136" s="3" t="s">
        <v>321</v>
      </c>
      <c r="D136" s="7">
        <v>99500</v>
      </c>
      <c r="E136" s="7">
        <v>89288</v>
      </c>
      <c r="F136" s="8">
        <f t="shared" si="8"/>
        <v>90</v>
      </c>
      <c r="G136" t="s">
        <v>14</v>
      </c>
      <c r="H136">
        <v>940</v>
      </c>
      <c r="I136" s="9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9"/>
        <v>40713.208333333336</v>
      </c>
      <c r="O136" s="12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5">
      <c r="A137">
        <v>135</v>
      </c>
      <c r="B137" t="s">
        <v>322</v>
      </c>
      <c r="C137" s="3" t="s">
        <v>323</v>
      </c>
      <c r="D137" s="7">
        <v>7700</v>
      </c>
      <c r="E137" s="7">
        <v>5488</v>
      </c>
      <c r="F137" s="8">
        <f t="shared" si="8"/>
        <v>71</v>
      </c>
      <c r="G137" t="s">
        <v>14</v>
      </c>
      <c r="H137">
        <v>117</v>
      </c>
      <c r="I137" s="9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9"/>
        <v>41340.25</v>
      </c>
      <c r="O137" s="12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35">
      <c r="A138">
        <v>136</v>
      </c>
      <c r="B138" t="s">
        <v>324</v>
      </c>
      <c r="C138" s="3" t="s">
        <v>325</v>
      </c>
      <c r="D138" s="7">
        <v>82800</v>
      </c>
      <c r="E138" s="7">
        <v>2721</v>
      </c>
      <c r="F138" s="8">
        <f t="shared" si="8"/>
        <v>3</v>
      </c>
      <c r="G138" t="s">
        <v>74</v>
      </c>
      <c r="H138">
        <v>58</v>
      </c>
      <c r="I138" s="9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9"/>
        <v>41797.208333333336</v>
      </c>
      <c r="O138" s="12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5">
      <c r="A139">
        <v>137</v>
      </c>
      <c r="B139" t="s">
        <v>326</v>
      </c>
      <c r="C139" s="3" t="s">
        <v>327</v>
      </c>
      <c r="D139" s="7">
        <v>1800</v>
      </c>
      <c r="E139" s="7">
        <v>4712</v>
      </c>
      <c r="F139" s="8">
        <f t="shared" si="8"/>
        <v>262</v>
      </c>
      <c r="G139" t="s">
        <v>20</v>
      </c>
      <c r="H139">
        <v>50</v>
      </c>
      <c r="I139" s="9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9"/>
        <v>40457.208333333336</v>
      </c>
      <c r="O139" s="12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" x14ac:dyDescent="0.35">
      <c r="A140">
        <v>138</v>
      </c>
      <c r="B140" t="s">
        <v>328</v>
      </c>
      <c r="C140" s="3" t="s">
        <v>329</v>
      </c>
      <c r="D140" s="7">
        <v>9600</v>
      </c>
      <c r="E140" s="7">
        <v>9216</v>
      </c>
      <c r="F140" s="8">
        <f t="shared" si="8"/>
        <v>96</v>
      </c>
      <c r="G140" t="s">
        <v>14</v>
      </c>
      <c r="H140">
        <v>115</v>
      </c>
      <c r="I140" s="9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9"/>
        <v>41180.208333333336</v>
      </c>
      <c r="O140" s="12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5">
      <c r="A141">
        <v>139</v>
      </c>
      <c r="B141" t="s">
        <v>330</v>
      </c>
      <c r="C141" s="3" t="s">
        <v>331</v>
      </c>
      <c r="D141" s="7">
        <v>92100</v>
      </c>
      <c r="E141" s="7">
        <v>19246</v>
      </c>
      <c r="F141" s="8">
        <f t="shared" si="8"/>
        <v>21</v>
      </c>
      <c r="G141" t="s">
        <v>14</v>
      </c>
      <c r="H141">
        <v>326</v>
      </c>
      <c r="I141" s="9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9"/>
        <v>42115.208333333328</v>
      </c>
      <c r="O141" s="12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" x14ac:dyDescent="0.35">
      <c r="A142">
        <v>140</v>
      </c>
      <c r="B142" t="s">
        <v>332</v>
      </c>
      <c r="C142" s="3" t="s">
        <v>333</v>
      </c>
      <c r="D142" s="7">
        <v>5500</v>
      </c>
      <c r="E142" s="7">
        <v>12274</v>
      </c>
      <c r="F142" s="8">
        <f t="shared" si="8"/>
        <v>223</v>
      </c>
      <c r="G142" t="s">
        <v>20</v>
      </c>
      <c r="H142">
        <v>186</v>
      </c>
      <c r="I142" s="9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9"/>
        <v>43156.25</v>
      </c>
      <c r="O142" s="12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5">
      <c r="A143">
        <v>141</v>
      </c>
      <c r="B143" t="s">
        <v>334</v>
      </c>
      <c r="C143" s="3" t="s">
        <v>335</v>
      </c>
      <c r="D143" s="7">
        <v>64300</v>
      </c>
      <c r="E143" s="7">
        <v>65323</v>
      </c>
      <c r="F143" s="8">
        <f t="shared" si="8"/>
        <v>102</v>
      </c>
      <c r="G143" t="s">
        <v>20</v>
      </c>
      <c r="H143">
        <v>1071</v>
      </c>
      <c r="I143" s="9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9"/>
        <v>42167.208333333328</v>
      </c>
      <c r="O143" s="12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" x14ac:dyDescent="0.35">
      <c r="A144">
        <v>142</v>
      </c>
      <c r="B144" t="s">
        <v>336</v>
      </c>
      <c r="C144" s="3" t="s">
        <v>337</v>
      </c>
      <c r="D144" s="7">
        <v>5000</v>
      </c>
      <c r="E144" s="7">
        <v>11502</v>
      </c>
      <c r="F144" s="8">
        <f t="shared" si="8"/>
        <v>230</v>
      </c>
      <c r="G144" t="s">
        <v>20</v>
      </c>
      <c r="H144">
        <v>117</v>
      </c>
      <c r="I144" s="9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9"/>
        <v>41005.208333333336</v>
      </c>
      <c r="O144" s="12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5">
      <c r="A145">
        <v>143</v>
      </c>
      <c r="B145" t="s">
        <v>338</v>
      </c>
      <c r="C145" s="3" t="s">
        <v>339</v>
      </c>
      <c r="D145" s="7">
        <v>5400</v>
      </c>
      <c r="E145" s="7">
        <v>7322</v>
      </c>
      <c r="F145" s="8">
        <f t="shared" si="8"/>
        <v>136</v>
      </c>
      <c r="G145" t="s">
        <v>20</v>
      </c>
      <c r="H145">
        <v>70</v>
      </c>
      <c r="I145" s="9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9"/>
        <v>40357.208333333336</v>
      </c>
      <c r="O145" s="12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5">
      <c r="A146">
        <v>144</v>
      </c>
      <c r="B146" t="s">
        <v>340</v>
      </c>
      <c r="C146" s="3" t="s">
        <v>341</v>
      </c>
      <c r="D146" s="7">
        <v>9000</v>
      </c>
      <c r="E146" s="7">
        <v>11619</v>
      </c>
      <c r="F146" s="8">
        <f t="shared" si="8"/>
        <v>129</v>
      </c>
      <c r="G146" t="s">
        <v>20</v>
      </c>
      <c r="H146">
        <v>135</v>
      </c>
      <c r="I146" s="9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9"/>
        <v>43633.208333333328</v>
      </c>
      <c r="O146" s="12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5">
      <c r="A147">
        <v>145</v>
      </c>
      <c r="B147" t="s">
        <v>342</v>
      </c>
      <c r="C147" s="3" t="s">
        <v>343</v>
      </c>
      <c r="D147" s="7">
        <v>25000</v>
      </c>
      <c r="E147" s="7">
        <v>59128</v>
      </c>
      <c r="F147" s="8">
        <f t="shared" si="8"/>
        <v>237</v>
      </c>
      <c r="G147" t="s">
        <v>20</v>
      </c>
      <c r="H147">
        <v>768</v>
      </c>
      <c r="I147" s="9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9"/>
        <v>41889.208333333336</v>
      </c>
      <c r="O147" s="12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" x14ac:dyDescent="0.35">
      <c r="A148">
        <v>146</v>
      </c>
      <c r="B148" t="s">
        <v>344</v>
      </c>
      <c r="C148" s="3" t="s">
        <v>345</v>
      </c>
      <c r="D148" s="7">
        <v>8800</v>
      </c>
      <c r="E148" s="7">
        <v>1518</v>
      </c>
      <c r="F148" s="8">
        <f t="shared" si="8"/>
        <v>17</v>
      </c>
      <c r="G148" t="s">
        <v>74</v>
      </c>
      <c r="H148">
        <v>51</v>
      </c>
      <c r="I148" s="9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9"/>
        <v>40855.25</v>
      </c>
      <c r="O148" s="12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" x14ac:dyDescent="0.35">
      <c r="A149">
        <v>147</v>
      </c>
      <c r="B149" t="s">
        <v>346</v>
      </c>
      <c r="C149" s="3" t="s">
        <v>347</v>
      </c>
      <c r="D149" s="7">
        <v>8300</v>
      </c>
      <c r="E149" s="7">
        <v>9337</v>
      </c>
      <c r="F149" s="8">
        <f t="shared" si="8"/>
        <v>112</v>
      </c>
      <c r="G149" t="s">
        <v>20</v>
      </c>
      <c r="H149">
        <v>199</v>
      </c>
      <c r="I149" s="9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9"/>
        <v>42534.208333333328</v>
      </c>
      <c r="O149" s="12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5">
      <c r="A150">
        <v>148</v>
      </c>
      <c r="B150" t="s">
        <v>348</v>
      </c>
      <c r="C150" s="3" t="s">
        <v>349</v>
      </c>
      <c r="D150" s="7">
        <v>9300</v>
      </c>
      <c r="E150" s="7">
        <v>11255</v>
      </c>
      <c r="F150" s="8">
        <f t="shared" si="8"/>
        <v>121</v>
      </c>
      <c r="G150" t="s">
        <v>20</v>
      </c>
      <c r="H150">
        <v>107</v>
      </c>
      <c r="I150" s="9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9"/>
        <v>42941.208333333328</v>
      </c>
      <c r="O150" s="12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5">
      <c r="A151">
        <v>149</v>
      </c>
      <c r="B151" t="s">
        <v>350</v>
      </c>
      <c r="C151" s="3" t="s">
        <v>351</v>
      </c>
      <c r="D151" s="7">
        <v>6200</v>
      </c>
      <c r="E151" s="7">
        <v>13632</v>
      </c>
      <c r="F151" s="8">
        <f t="shared" si="8"/>
        <v>220</v>
      </c>
      <c r="G151" t="s">
        <v>20</v>
      </c>
      <c r="H151">
        <v>195</v>
      </c>
      <c r="I151" s="9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9"/>
        <v>41275.25</v>
      </c>
      <c r="O151" s="12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5">
      <c r="A152">
        <v>150</v>
      </c>
      <c r="B152" t="s">
        <v>352</v>
      </c>
      <c r="C152" s="3" t="s">
        <v>353</v>
      </c>
      <c r="D152" s="7">
        <v>100</v>
      </c>
      <c r="E152" s="7">
        <v>1</v>
      </c>
      <c r="F152" s="8">
        <f t="shared" si="8"/>
        <v>1</v>
      </c>
      <c r="G152" t="s">
        <v>14</v>
      </c>
      <c r="H152">
        <v>1</v>
      </c>
      <c r="I152" s="9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9"/>
        <v>43450.25</v>
      </c>
      <c r="O152" s="12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5">
      <c r="A153">
        <v>151</v>
      </c>
      <c r="B153" t="s">
        <v>354</v>
      </c>
      <c r="C153" s="3" t="s">
        <v>355</v>
      </c>
      <c r="D153" s="7">
        <v>137200</v>
      </c>
      <c r="E153" s="7">
        <v>88037</v>
      </c>
      <c r="F153" s="8">
        <f t="shared" si="8"/>
        <v>64</v>
      </c>
      <c r="G153" t="s">
        <v>14</v>
      </c>
      <c r="H153">
        <v>1467</v>
      </c>
      <c r="I153" s="9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9"/>
        <v>41799.208333333336</v>
      </c>
      <c r="O153" s="12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5">
      <c r="A154">
        <v>152</v>
      </c>
      <c r="B154" t="s">
        <v>356</v>
      </c>
      <c r="C154" s="3" t="s">
        <v>357</v>
      </c>
      <c r="D154" s="7">
        <v>41500</v>
      </c>
      <c r="E154" s="7">
        <v>175573</v>
      </c>
      <c r="F154" s="8">
        <f t="shared" si="8"/>
        <v>423</v>
      </c>
      <c r="G154" t="s">
        <v>20</v>
      </c>
      <c r="H154">
        <v>3376</v>
      </c>
      <c r="I154" s="9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9"/>
        <v>42783.25</v>
      </c>
      <c r="O154" s="12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5">
      <c r="A155">
        <v>153</v>
      </c>
      <c r="B155" t="s">
        <v>358</v>
      </c>
      <c r="C155" s="3" t="s">
        <v>359</v>
      </c>
      <c r="D155" s="7">
        <v>189400</v>
      </c>
      <c r="E155" s="7">
        <v>176112</v>
      </c>
      <c r="F155" s="8">
        <f t="shared" si="8"/>
        <v>93</v>
      </c>
      <c r="G155" t="s">
        <v>14</v>
      </c>
      <c r="H155">
        <v>5681</v>
      </c>
      <c r="I155" s="9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9"/>
        <v>41201.208333333336</v>
      </c>
      <c r="O155" s="12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5">
      <c r="A156">
        <v>154</v>
      </c>
      <c r="B156" t="s">
        <v>360</v>
      </c>
      <c r="C156" s="3" t="s">
        <v>361</v>
      </c>
      <c r="D156" s="7">
        <v>171300</v>
      </c>
      <c r="E156" s="7">
        <v>100650</v>
      </c>
      <c r="F156" s="8">
        <f t="shared" si="8"/>
        <v>59</v>
      </c>
      <c r="G156" t="s">
        <v>14</v>
      </c>
      <c r="H156">
        <v>1059</v>
      </c>
      <c r="I156" s="9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9"/>
        <v>42502.208333333328</v>
      </c>
      <c r="O156" s="12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5">
      <c r="A157">
        <v>155</v>
      </c>
      <c r="B157" t="s">
        <v>362</v>
      </c>
      <c r="C157" s="3" t="s">
        <v>363</v>
      </c>
      <c r="D157" s="7">
        <v>139500</v>
      </c>
      <c r="E157" s="7">
        <v>90706</v>
      </c>
      <c r="F157" s="8">
        <f t="shared" si="8"/>
        <v>65</v>
      </c>
      <c r="G157" t="s">
        <v>14</v>
      </c>
      <c r="H157">
        <v>1194</v>
      </c>
      <c r="I157" s="9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9"/>
        <v>40262.208333333336</v>
      </c>
      <c r="O157" s="12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5">
      <c r="A158">
        <v>156</v>
      </c>
      <c r="B158" t="s">
        <v>364</v>
      </c>
      <c r="C158" s="3" t="s">
        <v>365</v>
      </c>
      <c r="D158" s="7">
        <v>36400</v>
      </c>
      <c r="E158" s="7">
        <v>26914</v>
      </c>
      <c r="F158" s="8">
        <f t="shared" si="8"/>
        <v>74</v>
      </c>
      <c r="G158" t="s">
        <v>74</v>
      </c>
      <c r="H158">
        <v>379</v>
      </c>
      <c r="I158" s="9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9"/>
        <v>43743.208333333328</v>
      </c>
      <c r="O158" s="12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5">
      <c r="A159">
        <v>157</v>
      </c>
      <c r="B159" t="s">
        <v>366</v>
      </c>
      <c r="C159" s="3" t="s">
        <v>367</v>
      </c>
      <c r="D159" s="7">
        <v>4200</v>
      </c>
      <c r="E159" s="7">
        <v>2212</v>
      </c>
      <c r="F159" s="8">
        <f t="shared" si="8"/>
        <v>53</v>
      </c>
      <c r="G159" t="s">
        <v>14</v>
      </c>
      <c r="H159">
        <v>30</v>
      </c>
      <c r="I159" s="9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9"/>
        <v>41638.25</v>
      </c>
      <c r="O159" s="12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5">
      <c r="A160">
        <v>158</v>
      </c>
      <c r="B160" t="s">
        <v>368</v>
      </c>
      <c r="C160" s="3" t="s">
        <v>369</v>
      </c>
      <c r="D160" s="7">
        <v>2100</v>
      </c>
      <c r="E160" s="7">
        <v>4640</v>
      </c>
      <c r="F160" s="8">
        <f t="shared" si="8"/>
        <v>221</v>
      </c>
      <c r="G160" t="s">
        <v>20</v>
      </c>
      <c r="H160">
        <v>41</v>
      </c>
      <c r="I160" s="9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9"/>
        <v>42346.25</v>
      </c>
      <c r="O160" s="12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5">
      <c r="A161">
        <v>159</v>
      </c>
      <c r="B161" t="s">
        <v>370</v>
      </c>
      <c r="C161" s="3" t="s">
        <v>371</v>
      </c>
      <c r="D161" s="7">
        <v>191200</v>
      </c>
      <c r="E161" s="7">
        <v>191222</v>
      </c>
      <c r="F161" s="8">
        <f t="shared" si="8"/>
        <v>100</v>
      </c>
      <c r="G161" t="s">
        <v>20</v>
      </c>
      <c r="H161">
        <v>1821</v>
      </c>
      <c r="I161" s="9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9"/>
        <v>43551.208333333328</v>
      </c>
      <c r="O161" s="12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5">
      <c r="A162">
        <v>160</v>
      </c>
      <c r="B162" t="s">
        <v>372</v>
      </c>
      <c r="C162" s="3" t="s">
        <v>373</v>
      </c>
      <c r="D162" s="7">
        <v>8000</v>
      </c>
      <c r="E162" s="7">
        <v>12985</v>
      </c>
      <c r="F162" s="8">
        <f t="shared" si="8"/>
        <v>162</v>
      </c>
      <c r="G162" t="s">
        <v>20</v>
      </c>
      <c r="H162">
        <v>164</v>
      </c>
      <c r="I162" s="9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9"/>
        <v>43582.208333333328</v>
      </c>
      <c r="O162" s="12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" x14ac:dyDescent="0.35">
      <c r="A163">
        <v>161</v>
      </c>
      <c r="B163" t="s">
        <v>374</v>
      </c>
      <c r="C163" s="3" t="s">
        <v>375</v>
      </c>
      <c r="D163" s="7">
        <v>5500</v>
      </c>
      <c r="E163" s="7">
        <v>4300</v>
      </c>
      <c r="F163" s="8">
        <f t="shared" si="8"/>
        <v>78</v>
      </c>
      <c r="G163" t="s">
        <v>14</v>
      </c>
      <c r="H163">
        <v>75</v>
      </c>
      <c r="I163" s="9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9"/>
        <v>42270.208333333328</v>
      </c>
      <c r="O163" s="12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" x14ac:dyDescent="0.35">
      <c r="A164">
        <v>162</v>
      </c>
      <c r="B164" t="s">
        <v>376</v>
      </c>
      <c r="C164" s="3" t="s">
        <v>377</v>
      </c>
      <c r="D164" s="7">
        <v>6100</v>
      </c>
      <c r="E164" s="7">
        <v>9134</v>
      </c>
      <c r="F164" s="8">
        <f t="shared" si="8"/>
        <v>150</v>
      </c>
      <c r="G164" t="s">
        <v>20</v>
      </c>
      <c r="H164">
        <v>157</v>
      </c>
      <c r="I164" s="9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9"/>
        <v>43442.25</v>
      </c>
      <c r="O164" s="12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5">
      <c r="A165">
        <v>163</v>
      </c>
      <c r="B165" t="s">
        <v>378</v>
      </c>
      <c r="C165" s="3" t="s">
        <v>379</v>
      </c>
      <c r="D165" s="7">
        <v>3500</v>
      </c>
      <c r="E165" s="7">
        <v>8864</v>
      </c>
      <c r="F165" s="8">
        <f t="shared" si="8"/>
        <v>253</v>
      </c>
      <c r="G165" t="s">
        <v>20</v>
      </c>
      <c r="H165">
        <v>246</v>
      </c>
      <c r="I165" s="9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9"/>
        <v>43028.208333333328</v>
      </c>
      <c r="O165" s="12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5">
      <c r="A166">
        <v>164</v>
      </c>
      <c r="B166" t="s">
        <v>380</v>
      </c>
      <c r="C166" s="3" t="s">
        <v>381</v>
      </c>
      <c r="D166" s="7">
        <v>150500</v>
      </c>
      <c r="E166" s="7">
        <v>150755</v>
      </c>
      <c r="F166" s="8">
        <f t="shared" si="8"/>
        <v>100</v>
      </c>
      <c r="G166" t="s">
        <v>20</v>
      </c>
      <c r="H166">
        <v>1396</v>
      </c>
      <c r="I166" s="9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9"/>
        <v>43016.208333333328</v>
      </c>
      <c r="O166" s="12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5">
      <c r="A167">
        <v>165</v>
      </c>
      <c r="B167" t="s">
        <v>382</v>
      </c>
      <c r="C167" s="3" t="s">
        <v>383</v>
      </c>
      <c r="D167" s="7">
        <v>90400</v>
      </c>
      <c r="E167" s="7">
        <v>110279</v>
      </c>
      <c r="F167" s="8">
        <f t="shared" si="8"/>
        <v>122</v>
      </c>
      <c r="G167" t="s">
        <v>20</v>
      </c>
      <c r="H167">
        <v>2506</v>
      </c>
      <c r="I167" s="9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9"/>
        <v>42948.208333333328</v>
      </c>
      <c r="O167" s="12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5">
      <c r="A168">
        <v>166</v>
      </c>
      <c r="B168" t="s">
        <v>384</v>
      </c>
      <c r="C168" s="3" t="s">
        <v>385</v>
      </c>
      <c r="D168" s="7">
        <v>9800</v>
      </c>
      <c r="E168" s="7">
        <v>13439</v>
      </c>
      <c r="F168" s="8">
        <f t="shared" si="8"/>
        <v>137</v>
      </c>
      <c r="G168" t="s">
        <v>20</v>
      </c>
      <c r="H168">
        <v>244</v>
      </c>
      <c r="I168" s="9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9"/>
        <v>40534.25</v>
      </c>
      <c r="O168" s="12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5">
      <c r="A169">
        <v>167</v>
      </c>
      <c r="B169" t="s">
        <v>386</v>
      </c>
      <c r="C169" s="3" t="s">
        <v>387</v>
      </c>
      <c r="D169" s="7">
        <v>2600</v>
      </c>
      <c r="E169" s="7">
        <v>10804</v>
      </c>
      <c r="F169" s="8">
        <f t="shared" si="8"/>
        <v>416</v>
      </c>
      <c r="G169" t="s">
        <v>20</v>
      </c>
      <c r="H169">
        <v>146</v>
      </c>
      <c r="I169" s="9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9"/>
        <v>41435.208333333336</v>
      </c>
      <c r="O169" s="12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5">
      <c r="A170">
        <v>168</v>
      </c>
      <c r="B170" t="s">
        <v>388</v>
      </c>
      <c r="C170" s="3" t="s">
        <v>389</v>
      </c>
      <c r="D170" s="7">
        <v>128100</v>
      </c>
      <c r="E170" s="7">
        <v>40107</v>
      </c>
      <c r="F170" s="8">
        <f t="shared" si="8"/>
        <v>31</v>
      </c>
      <c r="G170" t="s">
        <v>14</v>
      </c>
      <c r="H170">
        <v>955</v>
      </c>
      <c r="I170" s="9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9"/>
        <v>43518.25</v>
      </c>
      <c r="O170" s="12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5">
      <c r="A171">
        <v>169</v>
      </c>
      <c r="B171" t="s">
        <v>390</v>
      </c>
      <c r="C171" s="3" t="s">
        <v>391</v>
      </c>
      <c r="D171" s="7">
        <v>23300</v>
      </c>
      <c r="E171" s="7">
        <v>98811</v>
      </c>
      <c r="F171" s="8">
        <f t="shared" si="8"/>
        <v>424</v>
      </c>
      <c r="G171" t="s">
        <v>20</v>
      </c>
      <c r="H171">
        <v>1267</v>
      </c>
      <c r="I171" s="9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9"/>
        <v>41077.208333333336</v>
      </c>
      <c r="O171" s="12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5">
      <c r="A172">
        <v>170</v>
      </c>
      <c r="B172" t="s">
        <v>392</v>
      </c>
      <c r="C172" s="3" t="s">
        <v>393</v>
      </c>
      <c r="D172" s="7">
        <v>188100</v>
      </c>
      <c r="E172" s="7">
        <v>5528</v>
      </c>
      <c r="F172" s="8">
        <f t="shared" si="8"/>
        <v>3</v>
      </c>
      <c r="G172" t="s">
        <v>14</v>
      </c>
      <c r="H172">
        <v>67</v>
      </c>
      <c r="I172" s="9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9"/>
        <v>42950.208333333328</v>
      </c>
      <c r="O172" s="12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" x14ac:dyDescent="0.35">
      <c r="A173">
        <v>171</v>
      </c>
      <c r="B173" t="s">
        <v>394</v>
      </c>
      <c r="C173" s="3" t="s">
        <v>395</v>
      </c>
      <c r="D173" s="7">
        <v>4900</v>
      </c>
      <c r="E173" s="7">
        <v>521</v>
      </c>
      <c r="F173" s="8">
        <f t="shared" si="8"/>
        <v>11</v>
      </c>
      <c r="G173" t="s">
        <v>14</v>
      </c>
      <c r="H173">
        <v>5</v>
      </c>
      <c r="I173" s="9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9"/>
        <v>41718.208333333336</v>
      </c>
      <c r="O173" s="12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5">
      <c r="A174">
        <v>172</v>
      </c>
      <c r="B174" t="s">
        <v>396</v>
      </c>
      <c r="C174" s="3" t="s">
        <v>397</v>
      </c>
      <c r="D174" s="7">
        <v>800</v>
      </c>
      <c r="E174" s="7">
        <v>663</v>
      </c>
      <c r="F174" s="8">
        <f t="shared" si="8"/>
        <v>83</v>
      </c>
      <c r="G174" t="s">
        <v>14</v>
      </c>
      <c r="H174">
        <v>26</v>
      </c>
      <c r="I174" s="9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9"/>
        <v>41839.208333333336</v>
      </c>
      <c r="O174" s="12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35">
      <c r="A175">
        <v>173</v>
      </c>
      <c r="B175" t="s">
        <v>398</v>
      </c>
      <c r="C175" s="3" t="s">
        <v>399</v>
      </c>
      <c r="D175" s="7">
        <v>96700</v>
      </c>
      <c r="E175" s="7">
        <v>157635</v>
      </c>
      <c r="F175" s="8">
        <f t="shared" si="8"/>
        <v>163</v>
      </c>
      <c r="G175" t="s">
        <v>20</v>
      </c>
      <c r="H175">
        <v>1561</v>
      </c>
      <c r="I175" s="9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9"/>
        <v>41412.208333333336</v>
      </c>
      <c r="O175" s="12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5">
      <c r="A176">
        <v>174</v>
      </c>
      <c r="B176" t="s">
        <v>400</v>
      </c>
      <c r="C176" s="3" t="s">
        <v>401</v>
      </c>
      <c r="D176" s="7">
        <v>600</v>
      </c>
      <c r="E176" s="7">
        <v>5368</v>
      </c>
      <c r="F176" s="8">
        <f t="shared" si="8"/>
        <v>895</v>
      </c>
      <c r="G176" t="s">
        <v>20</v>
      </c>
      <c r="H176">
        <v>48</v>
      </c>
      <c r="I176" s="9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9"/>
        <v>42282.208333333328</v>
      </c>
      <c r="O176" s="12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5">
      <c r="A177">
        <v>175</v>
      </c>
      <c r="B177" t="s">
        <v>402</v>
      </c>
      <c r="C177" s="3" t="s">
        <v>403</v>
      </c>
      <c r="D177" s="7">
        <v>181200</v>
      </c>
      <c r="E177" s="7">
        <v>47459</v>
      </c>
      <c r="F177" s="8">
        <f t="shared" si="8"/>
        <v>26</v>
      </c>
      <c r="G177" t="s">
        <v>14</v>
      </c>
      <c r="H177">
        <v>1130</v>
      </c>
      <c r="I177" s="9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9"/>
        <v>42613.208333333328</v>
      </c>
      <c r="O177" s="12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" x14ac:dyDescent="0.35">
      <c r="A178">
        <v>176</v>
      </c>
      <c r="B178" t="s">
        <v>404</v>
      </c>
      <c r="C178" s="3" t="s">
        <v>405</v>
      </c>
      <c r="D178" s="7">
        <v>115000</v>
      </c>
      <c r="E178" s="7">
        <v>86060</v>
      </c>
      <c r="F178" s="8">
        <f t="shared" si="8"/>
        <v>75</v>
      </c>
      <c r="G178" t="s">
        <v>14</v>
      </c>
      <c r="H178">
        <v>782</v>
      </c>
      <c r="I178" s="9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9"/>
        <v>42616.208333333328</v>
      </c>
      <c r="O178" s="12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5">
      <c r="A179">
        <v>177</v>
      </c>
      <c r="B179" t="s">
        <v>406</v>
      </c>
      <c r="C179" s="3" t="s">
        <v>407</v>
      </c>
      <c r="D179" s="7">
        <v>38800</v>
      </c>
      <c r="E179" s="7">
        <v>161593</v>
      </c>
      <c r="F179" s="8">
        <f t="shared" si="8"/>
        <v>416</v>
      </c>
      <c r="G179" t="s">
        <v>20</v>
      </c>
      <c r="H179">
        <v>2739</v>
      </c>
      <c r="I179" s="9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9"/>
        <v>40497.25</v>
      </c>
      <c r="O179" s="12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5">
      <c r="A180">
        <v>178</v>
      </c>
      <c r="B180" t="s">
        <v>408</v>
      </c>
      <c r="C180" s="3" t="s">
        <v>409</v>
      </c>
      <c r="D180" s="7">
        <v>7200</v>
      </c>
      <c r="E180" s="7">
        <v>6927</v>
      </c>
      <c r="F180" s="8">
        <f t="shared" si="8"/>
        <v>96</v>
      </c>
      <c r="G180" t="s">
        <v>14</v>
      </c>
      <c r="H180">
        <v>210</v>
      </c>
      <c r="I180" s="9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9"/>
        <v>42999.208333333328</v>
      </c>
      <c r="O180" s="12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" x14ac:dyDescent="0.35">
      <c r="A181">
        <v>179</v>
      </c>
      <c r="B181" t="s">
        <v>410</v>
      </c>
      <c r="C181" s="3" t="s">
        <v>411</v>
      </c>
      <c r="D181" s="7">
        <v>44500</v>
      </c>
      <c r="E181" s="7">
        <v>159185</v>
      </c>
      <c r="F181" s="8">
        <f t="shared" si="8"/>
        <v>358</v>
      </c>
      <c r="G181" t="s">
        <v>20</v>
      </c>
      <c r="H181">
        <v>3537</v>
      </c>
      <c r="I181" s="9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9"/>
        <v>41350.208333333336</v>
      </c>
      <c r="O181" s="12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5">
      <c r="A182">
        <v>180</v>
      </c>
      <c r="B182" t="s">
        <v>412</v>
      </c>
      <c r="C182" s="3" t="s">
        <v>413</v>
      </c>
      <c r="D182" s="7">
        <v>56000</v>
      </c>
      <c r="E182" s="7">
        <v>172736</v>
      </c>
      <c r="F182" s="8">
        <f t="shared" si="8"/>
        <v>308</v>
      </c>
      <c r="G182" t="s">
        <v>20</v>
      </c>
      <c r="H182">
        <v>2107</v>
      </c>
      <c r="I182" s="9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9"/>
        <v>40259.208333333336</v>
      </c>
      <c r="O182" s="12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5">
      <c r="A183">
        <v>181</v>
      </c>
      <c r="B183" t="s">
        <v>414</v>
      </c>
      <c r="C183" s="3" t="s">
        <v>415</v>
      </c>
      <c r="D183" s="7">
        <v>8600</v>
      </c>
      <c r="E183" s="7">
        <v>5315</v>
      </c>
      <c r="F183" s="8">
        <f t="shared" si="8"/>
        <v>62</v>
      </c>
      <c r="G183" t="s">
        <v>14</v>
      </c>
      <c r="H183">
        <v>136</v>
      </c>
      <c r="I183" s="9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9"/>
        <v>43012.208333333328</v>
      </c>
      <c r="O183" s="12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" x14ac:dyDescent="0.35">
      <c r="A184">
        <v>182</v>
      </c>
      <c r="B184" t="s">
        <v>416</v>
      </c>
      <c r="C184" s="3" t="s">
        <v>417</v>
      </c>
      <c r="D184" s="7">
        <v>27100</v>
      </c>
      <c r="E184" s="7">
        <v>195750</v>
      </c>
      <c r="F184" s="8">
        <f t="shared" si="8"/>
        <v>722</v>
      </c>
      <c r="G184" t="s">
        <v>20</v>
      </c>
      <c r="H184">
        <v>3318</v>
      </c>
      <c r="I184" s="9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9"/>
        <v>43631.208333333328</v>
      </c>
      <c r="O184" s="12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" x14ac:dyDescent="0.35">
      <c r="A185">
        <v>183</v>
      </c>
      <c r="B185" t="s">
        <v>418</v>
      </c>
      <c r="C185" s="3" t="s">
        <v>419</v>
      </c>
      <c r="D185" s="7">
        <v>5100</v>
      </c>
      <c r="E185" s="7">
        <v>3525</v>
      </c>
      <c r="F185" s="8">
        <f t="shared" si="8"/>
        <v>69</v>
      </c>
      <c r="G185" t="s">
        <v>14</v>
      </c>
      <c r="H185">
        <v>86</v>
      </c>
      <c r="I185" s="9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9"/>
        <v>40430.208333333336</v>
      </c>
      <c r="O185" s="12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5">
      <c r="A186">
        <v>184</v>
      </c>
      <c r="B186" t="s">
        <v>420</v>
      </c>
      <c r="C186" s="3" t="s">
        <v>421</v>
      </c>
      <c r="D186" s="7">
        <v>3600</v>
      </c>
      <c r="E186" s="7">
        <v>10550</v>
      </c>
      <c r="F186" s="8">
        <f t="shared" si="8"/>
        <v>293</v>
      </c>
      <c r="G186" t="s">
        <v>20</v>
      </c>
      <c r="H186">
        <v>340</v>
      </c>
      <c r="I186" s="9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9"/>
        <v>43588.208333333328</v>
      </c>
      <c r="O186" s="12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5">
      <c r="A187">
        <v>185</v>
      </c>
      <c r="B187" t="s">
        <v>422</v>
      </c>
      <c r="C187" s="3" t="s">
        <v>423</v>
      </c>
      <c r="D187" s="7">
        <v>1000</v>
      </c>
      <c r="E187" s="7">
        <v>718</v>
      </c>
      <c r="F187" s="8">
        <f t="shared" si="8"/>
        <v>72</v>
      </c>
      <c r="G187" t="s">
        <v>14</v>
      </c>
      <c r="H187">
        <v>19</v>
      </c>
      <c r="I187" s="9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9"/>
        <v>43233.208333333328</v>
      </c>
      <c r="O187" s="12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5">
      <c r="A188">
        <v>186</v>
      </c>
      <c r="B188" t="s">
        <v>424</v>
      </c>
      <c r="C188" s="3" t="s">
        <v>425</v>
      </c>
      <c r="D188" s="7">
        <v>88800</v>
      </c>
      <c r="E188" s="7">
        <v>28358</v>
      </c>
      <c r="F188" s="8">
        <f t="shared" si="8"/>
        <v>32</v>
      </c>
      <c r="G188" t="s">
        <v>14</v>
      </c>
      <c r="H188">
        <v>886</v>
      </c>
      <c r="I188" s="9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9"/>
        <v>41782.208333333336</v>
      </c>
      <c r="O188" s="12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5">
      <c r="A189">
        <v>187</v>
      </c>
      <c r="B189" t="s">
        <v>426</v>
      </c>
      <c r="C189" s="3" t="s">
        <v>427</v>
      </c>
      <c r="D189" s="7">
        <v>60200</v>
      </c>
      <c r="E189" s="7">
        <v>138384</v>
      </c>
      <c r="F189" s="8">
        <f t="shared" si="8"/>
        <v>230</v>
      </c>
      <c r="G189" t="s">
        <v>20</v>
      </c>
      <c r="H189">
        <v>1442</v>
      </c>
      <c r="I189" s="9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9"/>
        <v>41328.25</v>
      </c>
      <c r="O189" s="12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5">
      <c r="A190">
        <v>188</v>
      </c>
      <c r="B190" t="s">
        <v>428</v>
      </c>
      <c r="C190" s="3" t="s">
        <v>429</v>
      </c>
      <c r="D190" s="7">
        <v>8200</v>
      </c>
      <c r="E190" s="7">
        <v>2625</v>
      </c>
      <c r="F190" s="8">
        <f t="shared" si="8"/>
        <v>32</v>
      </c>
      <c r="G190" t="s">
        <v>14</v>
      </c>
      <c r="H190">
        <v>35</v>
      </c>
      <c r="I190" s="9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9"/>
        <v>41975.25</v>
      </c>
      <c r="O190" s="12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5">
      <c r="A191">
        <v>189</v>
      </c>
      <c r="B191" t="s">
        <v>430</v>
      </c>
      <c r="C191" s="3" t="s">
        <v>431</v>
      </c>
      <c r="D191" s="7">
        <v>191300</v>
      </c>
      <c r="E191" s="7">
        <v>45004</v>
      </c>
      <c r="F191" s="8">
        <f t="shared" si="8"/>
        <v>24</v>
      </c>
      <c r="G191" t="s">
        <v>74</v>
      </c>
      <c r="H191">
        <v>441</v>
      </c>
      <c r="I191" s="9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9"/>
        <v>42433.25</v>
      </c>
      <c r="O191" s="12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5">
      <c r="A192">
        <v>190</v>
      </c>
      <c r="B192" t="s">
        <v>432</v>
      </c>
      <c r="C192" s="3" t="s">
        <v>433</v>
      </c>
      <c r="D192" s="7">
        <v>3700</v>
      </c>
      <c r="E192" s="7">
        <v>2538</v>
      </c>
      <c r="F192" s="8">
        <f t="shared" si="8"/>
        <v>69</v>
      </c>
      <c r="G192" t="s">
        <v>14</v>
      </c>
      <c r="H192">
        <v>24</v>
      </c>
      <c r="I192" s="9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9"/>
        <v>41429.208333333336</v>
      </c>
      <c r="O192" s="12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5">
      <c r="A193">
        <v>191</v>
      </c>
      <c r="B193" t="s">
        <v>434</v>
      </c>
      <c r="C193" s="3" t="s">
        <v>435</v>
      </c>
      <c r="D193" s="7">
        <v>8400</v>
      </c>
      <c r="E193" s="7">
        <v>3188</v>
      </c>
      <c r="F193" s="8">
        <f t="shared" si="8"/>
        <v>38</v>
      </c>
      <c r="G193" t="s">
        <v>14</v>
      </c>
      <c r="H193">
        <v>86</v>
      </c>
      <c r="I193" s="9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9"/>
        <v>43536.208333333328</v>
      </c>
      <c r="O193" s="12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35">
      <c r="A194">
        <v>192</v>
      </c>
      <c r="B194" t="s">
        <v>436</v>
      </c>
      <c r="C194" s="3" t="s">
        <v>437</v>
      </c>
      <c r="D194" s="7">
        <v>42600</v>
      </c>
      <c r="E194" s="7">
        <v>8517</v>
      </c>
      <c r="F194" s="8">
        <f t="shared" ref="F194:F257" si="12">ROUND(E194/D194*100,0)</f>
        <v>20</v>
      </c>
      <c r="G194" t="s">
        <v>14</v>
      </c>
      <c r="H194">
        <v>243</v>
      </c>
      <c r="I194" s="9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ref="N194:N257" si="13">(((L194/60)/60)/24)+DATE(1970,1,1)</f>
        <v>41817.208333333336</v>
      </c>
      <c r="O194" s="12">
        <f t="shared" ref="O194:O257" si="14">(((M194/60)/60)/24)+DATE(1970,1,1)</f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5">
      <c r="A195">
        <v>193</v>
      </c>
      <c r="B195" t="s">
        <v>438</v>
      </c>
      <c r="C195" s="3" t="s">
        <v>439</v>
      </c>
      <c r="D195" s="7">
        <v>6600</v>
      </c>
      <c r="E195" s="7">
        <v>3012</v>
      </c>
      <c r="F195" s="8">
        <f t="shared" si="12"/>
        <v>46</v>
      </c>
      <c r="G195" t="s">
        <v>14</v>
      </c>
      <c r="H195">
        <v>65</v>
      </c>
      <c r="I195" s="9">
        <f t="shared" ref="I195:I258" si="15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si="13"/>
        <v>43198.208333333328</v>
      </c>
      <c r="O195" s="12">
        <f t="shared" si="14"/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5">
      <c r="A196">
        <v>194</v>
      </c>
      <c r="B196" t="s">
        <v>440</v>
      </c>
      <c r="C196" s="3" t="s">
        <v>441</v>
      </c>
      <c r="D196" s="7">
        <v>7100</v>
      </c>
      <c r="E196" s="7">
        <v>8716</v>
      </c>
      <c r="F196" s="8">
        <f t="shared" si="12"/>
        <v>123</v>
      </c>
      <c r="G196" t="s">
        <v>20</v>
      </c>
      <c r="H196">
        <v>126</v>
      </c>
      <c r="I196" s="9">
        <f t="shared" si="15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13"/>
        <v>42261.208333333328</v>
      </c>
      <c r="O196" s="12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5">
      <c r="A197">
        <v>195</v>
      </c>
      <c r="B197" t="s">
        <v>442</v>
      </c>
      <c r="C197" s="3" t="s">
        <v>443</v>
      </c>
      <c r="D197" s="7">
        <v>15800</v>
      </c>
      <c r="E197" s="7">
        <v>57157</v>
      </c>
      <c r="F197" s="8">
        <f t="shared" si="12"/>
        <v>362</v>
      </c>
      <c r="G197" t="s">
        <v>20</v>
      </c>
      <c r="H197">
        <v>524</v>
      </c>
      <c r="I197" s="9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13"/>
        <v>43310.208333333328</v>
      </c>
      <c r="O197" s="12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5">
      <c r="A198">
        <v>196</v>
      </c>
      <c r="B198" t="s">
        <v>444</v>
      </c>
      <c r="C198" s="3" t="s">
        <v>445</v>
      </c>
      <c r="D198" s="7">
        <v>8200</v>
      </c>
      <c r="E198" s="7">
        <v>5178</v>
      </c>
      <c r="F198" s="8">
        <f t="shared" si="12"/>
        <v>63</v>
      </c>
      <c r="G198" t="s">
        <v>14</v>
      </c>
      <c r="H198">
        <v>100</v>
      </c>
      <c r="I198" s="9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13"/>
        <v>42616.208333333328</v>
      </c>
      <c r="O198" s="12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5">
      <c r="A199">
        <v>197</v>
      </c>
      <c r="B199" t="s">
        <v>446</v>
      </c>
      <c r="C199" s="3" t="s">
        <v>447</v>
      </c>
      <c r="D199" s="7">
        <v>54700</v>
      </c>
      <c r="E199" s="7">
        <v>163118</v>
      </c>
      <c r="F199" s="8">
        <f t="shared" si="12"/>
        <v>298</v>
      </c>
      <c r="G199" t="s">
        <v>20</v>
      </c>
      <c r="H199">
        <v>1989</v>
      </c>
      <c r="I199" s="9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13"/>
        <v>42909.208333333328</v>
      </c>
      <c r="O199" s="12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5">
      <c r="A200">
        <v>198</v>
      </c>
      <c r="B200" t="s">
        <v>448</v>
      </c>
      <c r="C200" s="3" t="s">
        <v>449</v>
      </c>
      <c r="D200" s="7">
        <v>63200</v>
      </c>
      <c r="E200" s="7">
        <v>6041</v>
      </c>
      <c r="F200" s="8">
        <f t="shared" si="12"/>
        <v>10</v>
      </c>
      <c r="G200" t="s">
        <v>14</v>
      </c>
      <c r="H200">
        <v>168</v>
      </c>
      <c r="I200" s="9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13"/>
        <v>40396.208333333336</v>
      </c>
      <c r="O200" s="12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5">
      <c r="A201">
        <v>199</v>
      </c>
      <c r="B201" t="s">
        <v>450</v>
      </c>
      <c r="C201" s="3" t="s">
        <v>451</v>
      </c>
      <c r="D201" s="7">
        <v>1800</v>
      </c>
      <c r="E201" s="7">
        <v>968</v>
      </c>
      <c r="F201" s="8">
        <f t="shared" si="12"/>
        <v>54</v>
      </c>
      <c r="G201" t="s">
        <v>14</v>
      </c>
      <c r="H201">
        <v>13</v>
      </c>
      <c r="I201" s="9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13"/>
        <v>42192.208333333328</v>
      </c>
      <c r="O201" s="12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5">
      <c r="A202">
        <v>200</v>
      </c>
      <c r="B202" t="s">
        <v>452</v>
      </c>
      <c r="C202" s="3" t="s">
        <v>453</v>
      </c>
      <c r="D202" s="7">
        <v>100</v>
      </c>
      <c r="E202" s="7">
        <v>2</v>
      </c>
      <c r="F202" s="8">
        <f t="shared" si="12"/>
        <v>2</v>
      </c>
      <c r="G202" t="s">
        <v>14</v>
      </c>
      <c r="H202">
        <v>1</v>
      </c>
      <c r="I202" s="9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13"/>
        <v>40262.208333333336</v>
      </c>
      <c r="O202" s="12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35">
      <c r="A203">
        <v>201</v>
      </c>
      <c r="B203" t="s">
        <v>454</v>
      </c>
      <c r="C203" s="3" t="s">
        <v>455</v>
      </c>
      <c r="D203" s="7">
        <v>2100</v>
      </c>
      <c r="E203" s="7">
        <v>14305</v>
      </c>
      <c r="F203" s="8">
        <f t="shared" si="12"/>
        <v>681</v>
      </c>
      <c r="G203" t="s">
        <v>20</v>
      </c>
      <c r="H203">
        <v>157</v>
      </c>
      <c r="I203" s="9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13"/>
        <v>41845.208333333336</v>
      </c>
      <c r="O203" s="12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5">
      <c r="A204">
        <v>202</v>
      </c>
      <c r="B204" t="s">
        <v>456</v>
      </c>
      <c r="C204" s="3" t="s">
        <v>457</v>
      </c>
      <c r="D204" s="7">
        <v>8300</v>
      </c>
      <c r="E204" s="7">
        <v>6543</v>
      </c>
      <c r="F204" s="8">
        <f t="shared" si="12"/>
        <v>79</v>
      </c>
      <c r="G204" t="s">
        <v>74</v>
      </c>
      <c r="H204">
        <v>82</v>
      </c>
      <c r="I204" s="9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13"/>
        <v>40818.208333333336</v>
      </c>
      <c r="O204" s="12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" x14ac:dyDescent="0.35">
      <c r="A205">
        <v>203</v>
      </c>
      <c r="B205" t="s">
        <v>458</v>
      </c>
      <c r="C205" s="3" t="s">
        <v>459</v>
      </c>
      <c r="D205" s="7">
        <v>143900</v>
      </c>
      <c r="E205" s="7">
        <v>193413</v>
      </c>
      <c r="F205" s="8">
        <f t="shared" si="12"/>
        <v>134</v>
      </c>
      <c r="G205" t="s">
        <v>20</v>
      </c>
      <c r="H205">
        <v>4498</v>
      </c>
      <c r="I205" s="9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13"/>
        <v>42752.25</v>
      </c>
      <c r="O205" s="12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5">
      <c r="A206">
        <v>204</v>
      </c>
      <c r="B206" t="s">
        <v>460</v>
      </c>
      <c r="C206" s="3" t="s">
        <v>461</v>
      </c>
      <c r="D206" s="7">
        <v>75000</v>
      </c>
      <c r="E206" s="7">
        <v>2529</v>
      </c>
      <c r="F206" s="8">
        <f t="shared" si="12"/>
        <v>3</v>
      </c>
      <c r="G206" t="s">
        <v>14</v>
      </c>
      <c r="H206">
        <v>40</v>
      </c>
      <c r="I206" s="9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13"/>
        <v>40636.208333333336</v>
      </c>
      <c r="O206" s="12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5">
      <c r="A207">
        <v>205</v>
      </c>
      <c r="B207" t="s">
        <v>462</v>
      </c>
      <c r="C207" s="3" t="s">
        <v>463</v>
      </c>
      <c r="D207" s="7">
        <v>1300</v>
      </c>
      <c r="E207" s="7">
        <v>5614</v>
      </c>
      <c r="F207" s="8">
        <f t="shared" si="12"/>
        <v>432</v>
      </c>
      <c r="G207" t="s">
        <v>20</v>
      </c>
      <c r="H207">
        <v>80</v>
      </c>
      <c r="I207" s="9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13"/>
        <v>43390.208333333328</v>
      </c>
      <c r="O207" s="12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5">
      <c r="A208">
        <v>206</v>
      </c>
      <c r="B208" t="s">
        <v>464</v>
      </c>
      <c r="C208" s="3" t="s">
        <v>465</v>
      </c>
      <c r="D208" s="7">
        <v>9000</v>
      </c>
      <c r="E208" s="7">
        <v>3496</v>
      </c>
      <c r="F208" s="8">
        <f t="shared" si="12"/>
        <v>39</v>
      </c>
      <c r="G208" t="s">
        <v>74</v>
      </c>
      <c r="H208">
        <v>57</v>
      </c>
      <c r="I208" s="9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13"/>
        <v>40236.25</v>
      </c>
      <c r="O208" s="12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" x14ac:dyDescent="0.35">
      <c r="A209">
        <v>207</v>
      </c>
      <c r="B209" t="s">
        <v>466</v>
      </c>
      <c r="C209" s="3" t="s">
        <v>467</v>
      </c>
      <c r="D209" s="7">
        <v>1000</v>
      </c>
      <c r="E209" s="7">
        <v>4257</v>
      </c>
      <c r="F209" s="8">
        <f t="shared" si="12"/>
        <v>426</v>
      </c>
      <c r="G209" t="s">
        <v>20</v>
      </c>
      <c r="H209">
        <v>43</v>
      </c>
      <c r="I209" s="9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13"/>
        <v>43340.208333333328</v>
      </c>
      <c r="O209" s="12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5">
      <c r="A210">
        <v>208</v>
      </c>
      <c r="B210" t="s">
        <v>468</v>
      </c>
      <c r="C210" s="3" t="s">
        <v>469</v>
      </c>
      <c r="D210" s="7">
        <v>196900</v>
      </c>
      <c r="E210" s="7">
        <v>199110</v>
      </c>
      <c r="F210" s="8">
        <f t="shared" si="12"/>
        <v>101</v>
      </c>
      <c r="G210" t="s">
        <v>20</v>
      </c>
      <c r="H210">
        <v>2053</v>
      </c>
      <c r="I210" s="9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13"/>
        <v>43048.25</v>
      </c>
      <c r="O210" s="12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35">
      <c r="A211">
        <v>209</v>
      </c>
      <c r="B211" t="s">
        <v>470</v>
      </c>
      <c r="C211" s="3" t="s">
        <v>471</v>
      </c>
      <c r="D211" s="7">
        <v>194500</v>
      </c>
      <c r="E211" s="7">
        <v>41212</v>
      </c>
      <c r="F211" s="8">
        <f t="shared" si="12"/>
        <v>21</v>
      </c>
      <c r="G211" t="s">
        <v>47</v>
      </c>
      <c r="H211">
        <v>808</v>
      </c>
      <c r="I211" s="9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13"/>
        <v>42496.208333333328</v>
      </c>
      <c r="O211" s="12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5">
      <c r="A212">
        <v>210</v>
      </c>
      <c r="B212" t="s">
        <v>472</v>
      </c>
      <c r="C212" s="3" t="s">
        <v>473</v>
      </c>
      <c r="D212" s="7">
        <v>9400</v>
      </c>
      <c r="E212" s="7">
        <v>6338</v>
      </c>
      <c r="F212" s="8">
        <f t="shared" si="12"/>
        <v>67</v>
      </c>
      <c r="G212" t="s">
        <v>14</v>
      </c>
      <c r="H212">
        <v>226</v>
      </c>
      <c r="I212" s="9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13"/>
        <v>42797.25</v>
      </c>
      <c r="O212" s="12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" x14ac:dyDescent="0.35">
      <c r="A213">
        <v>211</v>
      </c>
      <c r="B213" t="s">
        <v>475</v>
      </c>
      <c r="C213" s="3" t="s">
        <v>476</v>
      </c>
      <c r="D213" s="7">
        <v>104400</v>
      </c>
      <c r="E213" s="7">
        <v>99100</v>
      </c>
      <c r="F213" s="8">
        <f t="shared" si="12"/>
        <v>95</v>
      </c>
      <c r="G213" t="s">
        <v>14</v>
      </c>
      <c r="H213">
        <v>1625</v>
      </c>
      <c r="I213" s="9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13"/>
        <v>41513.208333333336</v>
      </c>
      <c r="O213" s="12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" x14ac:dyDescent="0.35">
      <c r="A214">
        <v>212</v>
      </c>
      <c r="B214" t="s">
        <v>477</v>
      </c>
      <c r="C214" s="3" t="s">
        <v>478</v>
      </c>
      <c r="D214" s="7">
        <v>8100</v>
      </c>
      <c r="E214" s="7">
        <v>12300</v>
      </c>
      <c r="F214" s="8">
        <f t="shared" si="12"/>
        <v>152</v>
      </c>
      <c r="G214" t="s">
        <v>20</v>
      </c>
      <c r="H214">
        <v>168</v>
      </c>
      <c r="I214" s="9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13"/>
        <v>43814.25</v>
      </c>
      <c r="O214" s="12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" x14ac:dyDescent="0.35">
      <c r="A215">
        <v>213</v>
      </c>
      <c r="B215" t="s">
        <v>479</v>
      </c>
      <c r="C215" s="3" t="s">
        <v>480</v>
      </c>
      <c r="D215" s="7">
        <v>87900</v>
      </c>
      <c r="E215" s="7">
        <v>171549</v>
      </c>
      <c r="F215" s="8">
        <f t="shared" si="12"/>
        <v>195</v>
      </c>
      <c r="G215" t="s">
        <v>20</v>
      </c>
      <c r="H215">
        <v>4289</v>
      </c>
      <c r="I215" s="9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13"/>
        <v>40488.208333333336</v>
      </c>
      <c r="O215" s="12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5">
      <c r="A216">
        <v>214</v>
      </c>
      <c r="B216" t="s">
        <v>481</v>
      </c>
      <c r="C216" s="3" t="s">
        <v>482</v>
      </c>
      <c r="D216" s="7">
        <v>1400</v>
      </c>
      <c r="E216" s="7">
        <v>14324</v>
      </c>
      <c r="F216" s="8">
        <f t="shared" si="12"/>
        <v>1023</v>
      </c>
      <c r="G216" t="s">
        <v>20</v>
      </c>
      <c r="H216">
        <v>165</v>
      </c>
      <c r="I216" s="9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13"/>
        <v>40409.208333333336</v>
      </c>
      <c r="O216" s="12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5">
      <c r="A217">
        <v>215</v>
      </c>
      <c r="B217" t="s">
        <v>483</v>
      </c>
      <c r="C217" s="3" t="s">
        <v>484</v>
      </c>
      <c r="D217" s="7">
        <v>156800</v>
      </c>
      <c r="E217" s="7">
        <v>6024</v>
      </c>
      <c r="F217" s="8">
        <f t="shared" si="12"/>
        <v>4</v>
      </c>
      <c r="G217" t="s">
        <v>14</v>
      </c>
      <c r="H217">
        <v>143</v>
      </c>
      <c r="I217" s="9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13"/>
        <v>43509.25</v>
      </c>
      <c r="O217" s="12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5">
      <c r="A218">
        <v>216</v>
      </c>
      <c r="B218" t="s">
        <v>485</v>
      </c>
      <c r="C218" s="3" t="s">
        <v>486</v>
      </c>
      <c r="D218" s="7">
        <v>121700</v>
      </c>
      <c r="E218" s="7">
        <v>188721</v>
      </c>
      <c r="F218" s="8">
        <f t="shared" si="12"/>
        <v>155</v>
      </c>
      <c r="G218" t="s">
        <v>20</v>
      </c>
      <c r="H218">
        <v>1815</v>
      </c>
      <c r="I218" s="9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13"/>
        <v>40869.25</v>
      </c>
      <c r="O218" s="12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5">
      <c r="A219">
        <v>217</v>
      </c>
      <c r="B219" t="s">
        <v>487</v>
      </c>
      <c r="C219" s="3" t="s">
        <v>488</v>
      </c>
      <c r="D219" s="7">
        <v>129400</v>
      </c>
      <c r="E219" s="7">
        <v>57911</v>
      </c>
      <c r="F219" s="8">
        <f t="shared" si="12"/>
        <v>45</v>
      </c>
      <c r="G219" t="s">
        <v>14</v>
      </c>
      <c r="H219">
        <v>934</v>
      </c>
      <c r="I219" s="9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13"/>
        <v>43583.208333333328</v>
      </c>
      <c r="O219" s="12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5">
      <c r="A220">
        <v>218</v>
      </c>
      <c r="B220" t="s">
        <v>489</v>
      </c>
      <c r="C220" s="3" t="s">
        <v>490</v>
      </c>
      <c r="D220" s="7">
        <v>5700</v>
      </c>
      <c r="E220" s="7">
        <v>12309</v>
      </c>
      <c r="F220" s="8">
        <f t="shared" si="12"/>
        <v>216</v>
      </c>
      <c r="G220" t="s">
        <v>20</v>
      </c>
      <c r="H220">
        <v>397</v>
      </c>
      <c r="I220" s="9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13"/>
        <v>40858.25</v>
      </c>
      <c r="O220" s="12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5">
      <c r="A221">
        <v>219</v>
      </c>
      <c r="B221" t="s">
        <v>491</v>
      </c>
      <c r="C221" s="3" t="s">
        <v>492</v>
      </c>
      <c r="D221" s="7">
        <v>41700</v>
      </c>
      <c r="E221" s="7">
        <v>138497</v>
      </c>
      <c r="F221" s="8">
        <f t="shared" si="12"/>
        <v>332</v>
      </c>
      <c r="G221" t="s">
        <v>20</v>
      </c>
      <c r="H221">
        <v>1539</v>
      </c>
      <c r="I221" s="9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13"/>
        <v>41137.208333333336</v>
      </c>
      <c r="O221" s="12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5">
      <c r="A222">
        <v>220</v>
      </c>
      <c r="B222" t="s">
        <v>493</v>
      </c>
      <c r="C222" s="3" t="s">
        <v>494</v>
      </c>
      <c r="D222" s="7">
        <v>7900</v>
      </c>
      <c r="E222" s="7">
        <v>667</v>
      </c>
      <c r="F222" s="8">
        <f t="shared" si="12"/>
        <v>8</v>
      </c>
      <c r="G222" t="s">
        <v>14</v>
      </c>
      <c r="H222">
        <v>17</v>
      </c>
      <c r="I222" s="9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13"/>
        <v>40725.208333333336</v>
      </c>
      <c r="O222" s="12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" x14ac:dyDescent="0.35">
      <c r="A223">
        <v>221</v>
      </c>
      <c r="B223" t="s">
        <v>495</v>
      </c>
      <c r="C223" s="3" t="s">
        <v>496</v>
      </c>
      <c r="D223" s="7">
        <v>121500</v>
      </c>
      <c r="E223" s="7">
        <v>119830</v>
      </c>
      <c r="F223" s="8">
        <f t="shared" si="12"/>
        <v>99</v>
      </c>
      <c r="G223" t="s">
        <v>14</v>
      </c>
      <c r="H223">
        <v>2179</v>
      </c>
      <c r="I223" s="9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13"/>
        <v>41081.208333333336</v>
      </c>
      <c r="O223" s="12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5">
      <c r="A224">
        <v>222</v>
      </c>
      <c r="B224" t="s">
        <v>497</v>
      </c>
      <c r="C224" s="3" t="s">
        <v>498</v>
      </c>
      <c r="D224" s="7">
        <v>4800</v>
      </c>
      <c r="E224" s="7">
        <v>6623</v>
      </c>
      <c r="F224" s="8">
        <f t="shared" si="12"/>
        <v>138</v>
      </c>
      <c r="G224" t="s">
        <v>20</v>
      </c>
      <c r="H224">
        <v>138</v>
      </c>
      <c r="I224" s="9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13"/>
        <v>41914.208333333336</v>
      </c>
      <c r="O224" s="12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5">
      <c r="A225">
        <v>223</v>
      </c>
      <c r="B225" t="s">
        <v>499</v>
      </c>
      <c r="C225" s="3" t="s">
        <v>500</v>
      </c>
      <c r="D225" s="7">
        <v>87300</v>
      </c>
      <c r="E225" s="7">
        <v>81897</v>
      </c>
      <c r="F225" s="8">
        <f t="shared" si="12"/>
        <v>94</v>
      </c>
      <c r="G225" t="s">
        <v>14</v>
      </c>
      <c r="H225">
        <v>931</v>
      </c>
      <c r="I225" s="9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13"/>
        <v>42445.208333333328</v>
      </c>
      <c r="O225" s="12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5">
      <c r="A226">
        <v>224</v>
      </c>
      <c r="B226" t="s">
        <v>501</v>
      </c>
      <c r="C226" s="3" t="s">
        <v>502</v>
      </c>
      <c r="D226" s="7">
        <v>46300</v>
      </c>
      <c r="E226" s="7">
        <v>186885</v>
      </c>
      <c r="F226" s="8">
        <f t="shared" si="12"/>
        <v>404</v>
      </c>
      <c r="G226" t="s">
        <v>20</v>
      </c>
      <c r="H226">
        <v>3594</v>
      </c>
      <c r="I226" s="9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13"/>
        <v>41906.208333333336</v>
      </c>
      <c r="O226" s="12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5">
      <c r="A227">
        <v>225</v>
      </c>
      <c r="B227" t="s">
        <v>503</v>
      </c>
      <c r="C227" s="3" t="s">
        <v>504</v>
      </c>
      <c r="D227" s="7">
        <v>67800</v>
      </c>
      <c r="E227" s="7">
        <v>176398</v>
      </c>
      <c r="F227" s="8">
        <f t="shared" si="12"/>
        <v>260</v>
      </c>
      <c r="G227" t="s">
        <v>20</v>
      </c>
      <c r="H227">
        <v>5880</v>
      </c>
      <c r="I227" s="9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13"/>
        <v>41762.208333333336</v>
      </c>
      <c r="O227" s="12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5">
      <c r="A228">
        <v>226</v>
      </c>
      <c r="B228" t="s">
        <v>253</v>
      </c>
      <c r="C228" s="3" t="s">
        <v>505</v>
      </c>
      <c r="D228" s="7">
        <v>3000</v>
      </c>
      <c r="E228" s="7">
        <v>10999</v>
      </c>
      <c r="F228" s="8">
        <f t="shared" si="12"/>
        <v>367</v>
      </c>
      <c r="G228" t="s">
        <v>20</v>
      </c>
      <c r="H228">
        <v>112</v>
      </c>
      <c r="I228" s="9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13"/>
        <v>40276.208333333336</v>
      </c>
      <c r="O228" s="12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35">
      <c r="A229">
        <v>227</v>
      </c>
      <c r="B229" t="s">
        <v>506</v>
      </c>
      <c r="C229" s="3" t="s">
        <v>507</v>
      </c>
      <c r="D229" s="7">
        <v>60900</v>
      </c>
      <c r="E229" s="7">
        <v>102751</v>
      </c>
      <c r="F229" s="8">
        <f t="shared" si="12"/>
        <v>169</v>
      </c>
      <c r="G229" t="s">
        <v>20</v>
      </c>
      <c r="H229">
        <v>943</v>
      </c>
      <c r="I229" s="9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13"/>
        <v>42139.208333333328</v>
      </c>
      <c r="O229" s="12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5">
      <c r="A230">
        <v>228</v>
      </c>
      <c r="B230" t="s">
        <v>508</v>
      </c>
      <c r="C230" s="3" t="s">
        <v>509</v>
      </c>
      <c r="D230" s="7">
        <v>137900</v>
      </c>
      <c r="E230" s="7">
        <v>165352</v>
      </c>
      <c r="F230" s="8">
        <f t="shared" si="12"/>
        <v>120</v>
      </c>
      <c r="G230" t="s">
        <v>20</v>
      </c>
      <c r="H230">
        <v>2468</v>
      </c>
      <c r="I230" s="9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13"/>
        <v>42613.208333333328</v>
      </c>
      <c r="O230" s="12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5">
      <c r="A231">
        <v>229</v>
      </c>
      <c r="B231" t="s">
        <v>510</v>
      </c>
      <c r="C231" s="3" t="s">
        <v>511</v>
      </c>
      <c r="D231" s="7">
        <v>85600</v>
      </c>
      <c r="E231" s="7">
        <v>165798</v>
      </c>
      <c r="F231" s="8">
        <f t="shared" si="12"/>
        <v>194</v>
      </c>
      <c r="G231" t="s">
        <v>20</v>
      </c>
      <c r="H231">
        <v>2551</v>
      </c>
      <c r="I231" s="9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13"/>
        <v>42887.208333333328</v>
      </c>
      <c r="O231" s="12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5">
      <c r="A232">
        <v>230</v>
      </c>
      <c r="B232" t="s">
        <v>512</v>
      </c>
      <c r="C232" s="3" t="s">
        <v>513</v>
      </c>
      <c r="D232" s="7">
        <v>2400</v>
      </c>
      <c r="E232" s="7">
        <v>10084</v>
      </c>
      <c r="F232" s="8">
        <f t="shared" si="12"/>
        <v>420</v>
      </c>
      <c r="G232" t="s">
        <v>20</v>
      </c>
      <c r="H232">
        <v>101</v>
      </c>
      <c r="I232" s="9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13"/>
        <v>43805.25</v>
      </c>
      <c r="O232" s="12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5">
      <c r="A233">
        <v>231</v>
      </c>
      <c r="B233" t="s">
        <v>514</v>
      </c>
      <c r="C233" s="3" t="s">
        <v>515</v>
      </c>
      <c r="D233" s="7">
        <v>7200</v>
      </c>
      <c r="E233" s="7">
        <v>5523</v>
      </c>
      <c r="F233" s="8">
        <f t="shared" si="12"/>
        <v>77</v>
      </c>
      <c r="G233" t="s">
        <v>74</v>
      </c>
      <c r="H233">
        <v>67</v>
      </c>
      <c r="I233" s="9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13"/>
        <v>41415.208333333336</v>
      </c>
      <c r="O233" s="12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5">
      <c r="A234">
        <v>232</v>
      </c>
      <c r="B234" t="s">
        <v>516</v>
      </c>
      <c r="C234" s="3" t="s">
        <v>517</v>
      </c>
      <c r="D234" s="7">
        <v>3400</v>
      </c>
      <c r="E234" s="7">
        <v>5823</v>
      </c>
      <c r="F234" s="8">
        <f t="shared" si="12"/>
        <v>171</v>
      </c>
      <c r="G234" t="s">
        <v>20</v>
      </c>
      <c r="H234">
        <v>92</v>
      </c>
      <c r="I234" s="9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13"/>
        <v>42576.208333333328</v>
      </c>
      <c r="O234" s="12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5">
      <c r="A235">
        <v>233</v>
      </c>
      <c r="B235" t="s">
        <v>518</v>
      </c>
      <c r="C235" s="3" t="s">
        <v>519</v>
      </c>
      <c r="D235" s="7">
        <v>3800</v>
      </c>
      <c r="E235" s="7">
        <v>6000</v>
      </c>
      <c r="F235" s="8">
        <f t="shared" si="12"/>
        <v>158</v>
      </c>
      <c r="G235" t="s">
        <v>20</v>
      </c>
      <c r="H235">
        <v>62</v>
      </c>
      <c r="I235" s="9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13"/>
        <v>40706.208333333336</v>
      </c>
      <c r="O235" s="12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5">
      <c r="A236">
        <v>234</v>
      </c>
      <c r="B236" t="s">
        <v>520</v>
      </c>
      <c r="C236" s="3" t="s">
        <v>521</v>
      </c>
      <c r="D236" s="7">
        <v>7500</v>
      </c>
      <c r="E236" s="7">
        <v>8181</v>
      </c>
      <c r="F236" s="8">
        <f t="shared" si="12"/>
        <v>109</v>
      </c>
      <c r="G236" t="s">
        <v>20</v>
      </c>
      <c r="H236">
        <v>149</v>
      </c>
      <c r="I236" s="9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13"/>
        <v>42969.208333333328</v>
      </c>
      <c r="O236" s="12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" x14ac:dyDescent="0.35">
      <c r="A237">
        <v>235</v>
      </c>
      <c r="B237" t="s">
        <v>522</v>
      </c>
      <c r="C237" s="3" t="s">
        <v>523</v>
      </c>
      <c r="D237" s="7">
        <v>8600</v>
      </c>
      <c r="E237" s="7">
        <v>3589</v>
      </c>
      <c r="F237" s="8">
        <f t="shared" si="12"/>
        <v>42</v>
      </c>
      <c r="G237" t="s">
        <v>14</v>
      </c>
      <c r="H237">
        <v>92</v>
      </c>
      <c r="I237" s="9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13"/>
        <v>42779.25</v>
      </c>
      <c r="O237" s="12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5">
      <c r="A238">
        <v>236</v>
      </c>
      <c r="B238" t="s">
        <v>524</v>
      </c>
      <c r="C238" s="3" t="s">
        <v>525</v>
      </c>
      <c r="D238" s="7">
        <v>39500</v>
      </c>
      <c r="E238" s="7">
        <v>4323</v>
      </c>
      <c r="F238" s="8">
        <f t="shared" si="12"/>
        <v>11</v>
      </c>
      <c r="G238" t="s">
        <v>14</v>
      </c>
      <c r="H238">
        <v>57</v>
      </c>
      <c r="I238" s="9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13"/>
        <v>43641.208333333328</v>
      </c>
      <c r="O238" s="12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" x14ac:dyDescent="0.35">
      <c r="A239">
        <v>237</v>
      </c>
      <c r="B239" t="s">
        <v>526</v>
      </c>
      <c r="C239" s="3" t="s">
        <v>527</v>
      </c>
      <c r="D239" s="7">
        <v>9300</v>
      </c>
      <c r="E239" s="7">
        <v>14822</v>
      </c>
      <c r="F239" s="8">
        <f t="shared" si="12"/>
        <v>159</v>
      </c>
      <c r="G239" t="s">
        <v>20</v>
      </c>
      <c r="H239">
        <v>329</v>
      </c>
      <c r="I239" s="9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13"/>
        <v>41754.208333333336</v>
      </c>
      <c r="O239" s="12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5">
      <c r="A240">
        <v>238</v>
      </c>
      <c r="B240" t="s">
        <v>528</v>
      </c>
      <c r="C240" s="3" t="s">
        <v>529</v>
      </c>
      <c r="D240" s="7">
        <v>2400</v>
      </c>
      <c r="E240" s="7">
        <v>10138</v>
      </c>
      <c r="F240" s="8">
        <f t="shared" si="12"/>
        <v>422</v>
      </c>
      <c r="G240" t="s">
        <v>20</v>
      </c>
      <c r="H240">
        <v>97</v>
      </c>
      <c r="I240" s="9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13"/>
        <v>43083.25</v>
      </c>
      <c r="O240" s="12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" x14ac:dyDescent="0.35">
      <c r="A241">
        <v>239</v>
      </c>
      <c r="B241" t="s">
        <v>530</v>
      </c>
      <c r="C241" s="3" t="s">
        <v>531</v>
      </c>
      <c r="D241" s="7">
        <v>3200</v>
      </c>
      <c r="E241" s="7">
        <v>3127</v>
      </c>
      <c r="F241" s="8">
        <f t="shared" si="12"/>
        <v>98</v>
      </c>
      <c r="G241" t="s">
        <v>14</v>
      </c>
      <c r="H241">
        <v>41</v>
      </c>
      <c r="I241" s="9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13"/>
        <v>42245.208333333328</v>
      </c>
      <c r="O241" s="12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5">
      <c r="A242">
        <v>240</v>
      </c>
      <c r="B242" t="s">
        <v>532</v>
      </c>
      <c r="C242" s="3" t="s">
        <v>533</v>
      </c>
      <c r="D242" s="7">
        <v>29400</v>
      </c>
      <c r="E242" s="7">
        <v>123124</v>
      </c>
      <c r="F242" s="8">
        <f t="shared" si="12"/>
        <v>419</v>
      </c>
      <c r="G242" t="s">
        <v>20</v>
      </c>
      <c r="H242">
        <v>1784</v>
      </c>
      <c r="I242" s="9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13"/>
        <v>40396.208333333336</v>
      </c>
      <c r="O242" s="12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35">
      <c r="A243">
        <v>241</v>
      </c>
      <c r="B243" t="s">
        <v>534</v>
      </c>
      <c r="C243" s="3" t="s">
        <v>535</v>
      </c>
      <c r="D243" s="7">
        <v>168500</v>
      </c>
      <c r="E243" s="7">
        <v>171729</v>
      </c>
      <c r="F243" s="8">
        <f t="shared" si="12"/>
        <v>102</v>
      </c>
      <c r="G243" t="s">
        <v>20</v>
      </c>
      <c r="H243">
        <v>1684</v>
      </c>
      <c r="I243" s="9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13"/>
        <v>41742.208333333336</v>
      </c>
      <c r="O243" s="12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5">
      <c r="A244">
        <v>242</v>
      </c>
      <c r="B244" t="s">
        <v>536</v>
      </c>
      <c r="C244" s="3" t="s">
        <v>537</v>
      </c>
      <c r="D244" s="7">
        <v>8400</v>
      </c>
      <c r="E244" s="7">
        <v>10729</v>
      </c>
      <c r="F244" s="8">
        <f t="shared" si="12"/>
        <v>128</v>
      </c>
      <c r="G244" t="s">
        <v>20</v>
      </c>
      <c r="H244">
        <v>250</v>
      </c>
      <c r="I244" s="9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13"/>
        <v>42865.208333333328</v>
      </c>
      <c r="O244" s="12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" x14ac:dyDescent="0.35">
      <c r="A245">
        <v>243</v>
      </c>
      <c r="B245" t="s">
        <v>538</v>
      </c>
      <c r="C245" s="3" t="s">
        <v>539</v>
      </c>
      <c r="D245" s="7">
        <v>2300</v>
      </c>
      <c r="E245" s="7">
        <v>10240</v>
      </c>
      <c r="F245" s="8">
        <f t="shared" si="12"/>
        <v>445</v>
      </c>
      <c r="G245" t="s">
        <v>20</v>
      </c>
      <c r="H245">
        <v>238</v>
      </c>
      <c r="I245" s="9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13"/>
        <v>43163.25</v>
      </c>
      <c r="O245" s="12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" x14ac:dyDescent="0.35">
      <c r="A246">
        <v>244</v>
      </c>
      <c r="B246" t="s">
        <v>540</v>
      </c>
      <c r="C246" s="3" t="s">
        <v>541</v>
      </c>
      <c r="D246" s="7">
        <v>700</v>
      </c>
      <c r="E246" s="7">
        <v>3988</v>
      </c>
      <c r="F246" s="8">
        <f t="shared" si="12"/>
        <v>570</v>
      </c>
      <c r="G246" t="s">
        <v>20</v>
      </c>
      <c r="H246">
        <v>53</v>
      </c>
      <c r="I246" s="9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13"/>
        <v>41834.208333333336</v>
      </c>
      <c r="O246" s="12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5">
      <c r="A247">
        <v>245</v>
      </c>
      <c r="B247" t="s">
        <v>542</v>
      </c>
      <c r="C247" s="3" t="s">
        <v>543</v>
      </c>
      <c r="D247" s="7">
        <v>2900</v>
      </c>
      <c r="E247" s="7">
        <v>14771</v>
      </c>
      <c r="F247" s="8">
        <f t="shared" si="12"/>
        <v>509</v>
      </c>
      <c r="G247" t="s">
        <v>20</v>
      </c>
      <c r="H247">
        <v>214</v>
      </c>
      <c r="I247" s="9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13"/>
        <v>41736.208333333336</v>
      </c>
      <c r="O247" s="12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35">
      <c r="A248">
        <v>246</v>
      </c>
      <c r="B248" t="s">
        <v>544</v>
      </c>
      <c r="C248" s="3" t="s">
        <v>545</v>
      </c>
      <c r="D248" s="7">
        <v>4500</v>
      </c>
      <c r="E248" s="7">
        <v>14649</v>
      </c>
      <c r="F248" s="8">
        <f t="shared" si="12"/>
        <v>326</v>
      </c>
      <c r="G248" t="s">
        <v>20</v>
      </c>
      <c r="H248">
        <v>222</v>
      </c>
      <c r="I248" s="9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13"/>
        <v>41491.208333333336</v>
      </c>
      <c r="O248" s="12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5">
      <c r="A249">
        <v>247</v>
      </c>
      <c r="B249" t="s">
        <v>546</v>
      </c>
      <c r="C249" s="3" t="s">
        <v>547</v>
      </c>
      <c r="D249" s="7">
        <v>19800</v>
      </c>
      <c r="E249" s="7">
        <v>184658</v>
      </c>
      <c r="F249" s="8">
        <f t="shared" si="12"/>
        <v>933</v>
      </c>
      <c r="G249" t="s">
        <v>20</v>
      </c>
      <c r="H249">
        <v>1884</v>
      </c>
      <c r="I249" s="9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13"/>
        <v>42726.25</v>
      </c>
      <c r="O249" s="12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5">
      <c r="A250">
        <v>248</v>
      </c>
      <c r="B250" t="s">
        <v>548</v>
      </c>
      <c r="C250" s="3" t="s">
        <v>549</v>
      </c>
      <c r="D250" s="7">
        <v>6200</v>
      </c>
      <c r="E250" s="7">
        <v>13103</v>
      </c>
      <c r="F250" s="8">
        <f t="shared" si="12"/>
        <v>211</v>
      </c>
      <c r="G250" t="s">
        <v>20</v>
      </c>
      <c r="H250">
        <v>218</v>
      </c>
      <c r="I250" s="9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13"/>
        <v>42004.25</v>
      </c>
      <c r="O250" s="12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5">
      <c r="A251">
        <v>249</v>
      </c>
      <c r="B251" t="s">
        <v>550</v>
      </c>
      <c r="C251" s="3" t="s">
        <v>551</v>
      </c>
      <c r="D251" s="7">
        <v>61500</v>
      </c>
      <c r="E251" s="7">
        <v>168095</v>
      </c>
      <c r="F251" s="8">
        <f t="shared" si="12"/>
        <v>273</v>
      </c>
      <c r="G251" t="s">
        <v>20</v>
      </c>
      <c r="H251">
        <v>6465</v>
      </c>
      <c r="I251" s="9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13"/>
        <v>42006.25</v>
      </c>
      <c r="O251" s="12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5">
      <c r="A252">
        <v>250</v>
      </c>
      <c r="B252" t="s">
        <v>552</v>
      </c>
      <c r="C252" s="3" t="s">
        <v>553</v>
      </c>
      <c r="D252" s="7">
        <v>100</v>
      </c>
      <c r="E252" s="7">
        <v>3</v>
      </c>
      <c r="F252" s="8">
        <f t="shared" si="12"/>
        <v>3</v>
      </c>
      <c r="G252" t="s">
        <v>14</v>
      </c>
      <c r="H252">
        <v>1</v>
      </c>
      <c r="I252" s="9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13"/>
        <v>40203.25</v>
      </c>
      <c r="O252" s="12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5">
      <c r="A253">
        <v>251</v>
      </c>
      <c r="B253" t="s">
        <v>554</v>
      </c>
      <c r="C253" s="3" t="s">
        <v>555</v>
      </c>
      <c r="D253" s="7">
        <v>7100</v>
      </c>
      <c r="E253" s="7">
        <v>3840</v>
      </c>
      <c r="F253" s="8">
        <f t="shared" si="12"/>
        <v>54</v>
      </c>
      <c r="G253" t="s">
        <v>14</v>
      </c>
      <c r="H253">
        <v>101</v>
      </c>
      <c r="I253" s="9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13"/>
        <v>41252.25</v>
      </c>
      <c r="O253" s="12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" x14ac:dyDescent="0.35">
      <c r="A254">
        <v>252</v>
      </c>
      <c r="B254" t="s">
        <v>556</v>
      </c>
      <c r="C254" s="3" t="s">
        <v>557</v>
      </c>
      <c r="D254" s="7">
        <v>1000</v>
      </c>
      <c r="E254" s="7">
        <v>6263</v>
      </c>
      <c r="F254" s="8">
        <f t="shared" si="12"/>
        <v>626</v>
      </c>
      <c r="G254" t="s">
        <v>20</v>
      </c>
      <c r="H254">
        <v>59</v>
      </c>
      <c r="I254" s="9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13"/>
        <v>41572.208333333336</v>
      </c>
      <c r="O254" s="12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5">
      <c r="A255">
        <v>253</v>
      </c>
      <c r="B255" t="s">
        <v>558</v>
      </c>
      <c r="C255" s="3" t="s">
        <v>559</v>
      </c>
      <c r="D255" s="7">
        <v>121500</v>
      </c>
      <c r="E255" s="7">
        <v>108161</v>
      </c>
      <c r="F255" s="8">
        <f t="shared" si="12"/>
        <v>89</v>
      </c>
      <c r="G255" t="s">
        <v>14</v>
      </c>
      <c r="H255">
        <v>1335</v>
      </c>
      <c r="I255" s="9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13"/>
        <v>40641.208333333336</v>
      </c>
      <c r="O255" s="12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" x14ac:dyDescent="0.35">
      <c r="A256">
        <v>254</v>
      </c>
      <c r="B256" t="s">
        <v>560</v>
      </c>
      <c r="C256" s="3" t="s">
        <v>561</v>
      </c>
      <c r="D256" s="7">
        <v>4600</v>
      </c>
      <c r="E256" s="7">
        <v>8505</v>
      </c>
      <c r="F256" s="8">
        <f t="shared" si="12"/>
        <v>185</v>
      </c>
      <c r="G256" t="s">
        <v>20</v>
      </c>
      <c r="H256">
        <v>88</v>
      </c>
      <c r="I256" s="9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13"/>
        <v>42787.25</v>
      </c>
      <c r="O256" s="12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" x14ac:dyDescent="0.35">
      <c r="A257">
        <v>255</v>
      </c>
      <c r="B257" t="s">
        <v>562</v>
      </c>
      <c r="C257" s="3" t="s">
        <v>563</v>
      </c>
      <c r="D257" s="7">
        <v>80500</v>
      </c>
      <c r="E257" s="7">
        <v>96735</v>
      </c>
      <c r="F257" s="8">
        <f t="shared" si="12"/>
        <v>120</v>
      </c>
      <c r="G257" t="s">
        <v>20</v>
      </c>
      <c r="H257">
        <v>1697</v>
      </c>
      <c r="I257" s="9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13"/>
        <v>40590.25</v>
      </c>
      <c r="O257" s="12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5">
      <c r="A258">
        <v>256</v>
      </c>
      <c r="B258" t="s">
        <v>564</v>
      </c>
      <c r="C258" s="3" t="s">
        <v>565</v>
      </c>
      <c r="D258" s="7">
        <v>4100</v>
      </c>
      <c r="E258" s="7">
        <v>959</v>
      </c>
      <c r="F258" s="8">
        <f t="shared" ref="F258:F321" si="16">ROUND(E258/D258*100,0)</f>
        <v>23</v>
      </c>
      <c r="G258" t="s">
        <v>14</v>
      </c>
      <c r="H258">
        <v>15</v>
      </c>
      <c r="I258" s="9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ref="N258:N321" si="17">(((L258/60)/60)/24)+DATE(1970,1,1)</f>
        <v>42393.25</v>
      </c>
      <c r="O258" s="12">
        <f t="shared" ref="O258:O321" si="18">(((M258/60)/60)/24)+DATE(1970,1,1)</f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5">
      <c r="A259">
        <v>257</v>
      </c>
      <c r="B259" t="s">
        <v>566</v>
      </c>
      <c r="C259" s="3" t="s">
        <v>567</v>
      </c>
      <c r="D259" s="7">
        <v>5700</v>
      </c>
      <c r="E259" s="7">
        <v>8322</v>
      </c>
      <c r="F259" s="8">
        <f t="shared" si="16"/>
        <v>146</v>
      </c>
      <c r="G259" t="s">
        <v>20</v>
      </c>
      <c r="H259">
        <v>92</v>
      </c>
      <c r="I259" s="9">
        <f t="shared" ref="I259:I322" si="19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si="17"/>
        <v>41338.25</v>
      </c>
      <c r="O259" s="12">
        <f t="shared" si="18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5">
      <c r="A260">
        <v>258</v>
      </c>
      <c r="B260" t="s">
        <v>568</v>
      </c>
      <c r="C260" s="3" t="s">
        <v>569</v>
      </c>
      <c r="D260" s="7">
        <v>5000</v>
      </c>
      <c r="E260" s="7">
        <v>13424</v>
      </c>
      <c r="F260" s="8">
        <f t="shared" si="16"/>
        <v>268</v>
      </c>
      <c r="G260" t="s">
        <v>20</v>
      </c>
      <c r="H260">
        <v>186</v>
      </c>
      <c r="I260" s="9">
        <f t="shared" si="19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17"/>
        <v>42712.25</v>
      </c>
      <c r="O260" s="12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" x14ac:dyDescent="0.35">
      <c r="A261">
        <v>259</v>
      </c>
      <c r="B261" t="s">
        <v>570</v>
      </c>
      <c r="C261" s="3" t="s">
        <v>571</v>
      </c>
      <c r="D261" s="7">
        <v>1800</v>
      </c>
      <c r="E261" s="7">
        <v>10755</v>
      </c>
      <c r="F261" s="8">
        <f t="shared" si="16"/>
        <v>598</v>
      </c>
      <c r="G261" t="s">
        <v>20</v>
      </c>
      <c r="H261">
        <v>138</v>
      </c>
      <c r="I261" s="9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17"/>
        <v>41251.25</v>
      </c>
      <c r="O261" s="12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5">
      <c r="A262">
        <v>260</v>
      </c>
      <c r="B262" t="s">
        <v>572</v>
      </c>
      <c r="C262" s="3" t="s">
        <v>573</v>
      </c>
      <c r="D262" s="7">
        <v>6300</v>
      </c>
      <c r="E262" s="7">
        <v>9935</v>
      </c>
      <c r="F262" s="8">
        <f t="shared" si="16"/>
        <v>158</v>
      </c>
      <c r="G262" t="s">
        <v>20</v>
      </c>
      <c r="H262">
        <v>261</v>
      </c>
      <c r="I262" s="9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17"/>
        <v>41180.208333333336</v>
      </c>
      <c r="O262" s="12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" x14ac:dyDescent="0.35">
      <c r="A263">
        <v>261</v>
      </c>
      <c r="B263" t="s">
        <v>574</v>
      </c>
      <c r="C263" s="3" t="s">
        <v>575</v>
      </c>
      <c r="D263" s="7">
        <v>84300</v>
      </c>
      <c r="E263" s="7">
        <v>26303</v>
      </c>
      <c r="F263" s="8">
        <f t="shared" si="16"/>
        <v>31</v>
      </c>
      <c r="G263" t="s">
        <v>14</v>
      </c>
      <c r="H263">
        <v>454</v>
      </c>
      <c r="I263" s="9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17"/>
        <v>40415.208333333336</v>
      </c>
      <c r="O263" s="12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5">
      <c r="A264">
        <v>262</v>
      </c>
      <c r="B264" t="s">
        <v>576</v>
      </c>
      <c r="C264" s="3" t="s">
        <v>577</v>
      </c>
      <c r="D264" s="7">
        <v>1700</v>
      </c>
      <c r="E264" s="7">
        <v>5328</v>
      </c>
      <c r="F264" s="8">
        <f t="shared" si="16"/>
        <v>313</v>
      </c>
      <c r="G264" t="s">
        <v>20</v>
      </c>
      <c r="H264">
        <v>107</v>
      </c>
      <c r="I264" s="9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17"/>
        <v>40638.208333333336</v>
      </c>
      <c r="O264" s="12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5">
      <c r="A265">
        <v>263</v>
      </c>
      <c r="B265" t="s">
        <v>578</v>
      </c>
      <c r="C265" s="3" t="s">
        <v>579</v>
      </c>
      <c r="D265" s="7">
        <v>2900</v>
      </c>
      <c r="E265" s="7">
        <v>10756</v>
      </c>
      <c r="F265" s="8">
        <f t="shared" si="16"/>
        <v>371</v>
      </c>
      <c r="G265" t="s">
        <v>20</v>
      </c>
      <c r="H265">
        <v>199</v>
      </c>
      <c r="I265" s="9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17"/>
        <v>40187.25</v>
      </c>
      <c r="O265" s="12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5">
      <c r="A266">
        <v>264</v>
      </c>
      <c r="B266" t="s">
        <v>580</v>
      </c>
      <c r="C266" s="3" t="s">
        <v>581</v>
      </c>
      <c r="D266" s="7">
        <v>45600</v>
      </c>
      <c r="E266" s="7">
        <v>165375</v>
      </c>
      <c r="F266" s="8">
        <f t="shared" si="16"/>
        <v>363</v>
      </c>
      <c r="G266" t="s">
        <v>20</v>
      </c>
      <c r="H266">
        <v>5512</v>
      </c>
      <c r="I266" s="9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17"/>
        <v>41317.25</v>
      </c>
      <c r="O266" s="12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5">
      <c r="A267">
        <v>265</v>
      </c>
      <c r="B267" t="s">
        <v>582</v>
      </c>
      <c r="C267" s="3" t="s">
        <v>583</v>
      </c>
      <c r="D267" s="7">
        <v>4900</v>
      </c>
      <c r="E267" s="7">
        <v>6031</v>
      </c>
      <c r="F267" s="8">
        <f t="shared" si="16"/>
        <v>123</v>
      </c>
      <c r="G267" t="s">
        <v>20</v>
      </c>
      <c r="H267">
        <v>86</v>
      </c>
      <c r="I267" s="9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17"/>
        <v>42372.25</v>
      </c>
      <c r="O267" s="12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5">
      <c r="A268">
        <v>266</v>
      </c>
      <c r="B268" t="s">
        <v>584</v>
      </c>
      <c r="C268" s="3" t="s">
        <v>585</v>
      </c>
      <c r="D268" s="7">
        <v>111900</v>
      </c>
      <c r="E268" s="7">
        <v>85902</v>
      </c>
      <c r="F268" s="8">
        <f t="shared" si="16"/>
        <v>77</v>
      </c>
      <c r="G268" t="s">
        <v>14</v>
      </c>
      <c r="H268">
        <v>3182</v>
      </c>
      <c r="I268" s="9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17"/>
        <v>41950.25</v>
      </c>
      <c r="O268" s="12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5">
      <c r="A269">
        <v>267</v>
      </c>
      <c r="B269" t="s">
        <v>586</v>
      </c>
      <c r="C269" s="3" t="s">
        <v>587</v>
      </c>
      <c r="D269" s="7">
        <v>61600</v>
      </c>
      <c r="E269" s="7">
        <v>143910</v>
      </c>
      <c r="F269" s="8">
        <f t="shared" si="16"/>
        <v>234</v>
      </c>
      <c r="G269" t="s">
        <v>20</v>
      </c>
      <c r="H269">
        <v>2768</v>
      </c>
      <c r="I269" s="9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17"/>
        <v>41206.208333333336</v>
      </c>
      <c r="O269" s="12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5">
      <c r="A270">
        <v>268</v>
      </c>
      <c r="B270" t="s">
        <v>588</v>
      </c>
      <c r="C270" s="3" t="s">
        <v>589</v>
      </c>
      <c r="D270" s="7">
        <v>1500</v>
      </c>
      <c r="E270" s="7">
        <v>2708</v>
      </c>
      <c r="F270" s="8">
        <f t="shared" si="16"/>
        <v>181</v>
      </c>
      <c r="G270" t="s">
        <v>20</v>
      </c>
      <c r="H270">
        <v>48</v>
      </c>
      <c r="I270" s="9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17"/>
        <v>41186.208333333336</v>
      </c>
      <c r="O270" s="12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5">
      <c r="A271">
        <v>269</v>
      </c>
      <c r="B271" t="s">
        <v>590</v>
      </c>
      <c r="C271" s="3" t="s">
        <v>591</v>
      </c>
      <c r="D271" s="7">
        <v>3500</v>
      </c>
      <c r="E271" s="7">
        <v>8842</v>
      </c>
      <c r="F271" s="8">
        <f t="shared" si="16"/>
        <v>253</v>
      </c>
      <c r="G271" t="s">
        <v>20</v>
      </c>
      <c r="H271">
        <v>87</v>
      </c>
      <c r="I271" s="9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17"/>
        <v>43496.25</v>
      </c>
      <c r="O271" s="12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5">
      <c r="A272">
        <v>270</v>
      </c>
      <c r="B272" t="s">
        <v>592</v>
      </c>
      <c r="C272" s="3" t="s">
        <v>593</v>
      </c>
      <c r="D272" s="7">
        <v>173900</v>
      </c>
      <c r="E272" s="7">
        <v>47260</v>
      </c>
      <c r="F272" s="8">
        <f t="shared" si="16"/>
        <v>27</v>
      </c>
      <c r="G272" t="s">
        <v>74</v>
      </c>
      <c r="H272">
        <v>1890</v>
      </c>
      <c r="I272" s="9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17"/>
        <v>40514.25</v>
      </c>
      <c r="O272" s="12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" x14ac:dyDescent="0.35">
      <c r="A273">
        <v>271</v>
      </c>
      <c r="B273" t="s">
        <v>594</v>
      </c>
      <c r="C273" s="3" t="s">
        <v>595</v>
      </c>
      <c r="D273" s="7">
        <v>153700</v>
      </c>
      <c r="E273" s="7">
        <v>1953</v>
      </c>
      <c r="F273" s="8">
        <f t="shared" si="16"/>
        <v>1</v>
      </c>
      <c r="G273" t="s">
        <v>47</v>
      </c>
      <c r="H273">
        <v>61</v>
      </c>
      <c r="I273" s="9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17"/>
        <v>42345.25</v>
      </c>
      <c r="O273" s="12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5">
      <c r="A274">
        <v>272</v>
      </c>
      <c r="B274" t="s">
        <v>596</v>
      </c>
      <c r="C274" s="3" t="s">
        <v>597</v>
      </c>
      <c r="D274" s="7">
        <v>51100</v>
      </c>
      <c r="E274" s="7">
        <v>155349</v>
      </c>
      <c r="F274" s="8">
        <f t="shared" si="16"/>
        <v>304</v>
      </c>
      <c r="G274" t="s">
        <v>20</v>
      </c>
      <c r="H274">
        <v>1894</v>
      </c>
      <c r="I274" s="9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17"/>
        <v>43656.208333333328</v>
      </c>
      <c r="O274" s="12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5">
      <c r="A275">
        <v>273</v>
      </c>
      <c r="B275" t="s">
        <v>598</v>
      </c>
      <c r="C275" s="3" t="s">
        <v>599</v>
      </c>
      <c r="D275" s="7">
        <v>7800</v>
      </c>
      <c r="E275" s="7">
        <v>10704</v>
      </c>
      <c r="F275" s="8">
        <f t="shared" si="16"/>
        <v>137</v>
      </c>
      <c r="G275" t="s">
        <v>20</v>
      </c>
      <c r="H275">
        <v>282</v>
      </c>
      <c r="I275" s="9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17"/>
        <v>42995.208333333328</v>
      </c>
      <c r="O275" s="12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" x14ac:dyDescent="0.35">
      <c r="A276">
        <v>274</v>
      </c>
      <c r="B276" t="s">
        <v>600</v>
      </c>
      <c r="C276" s="3" t="s">
        <v>601</v>
      </c>
      <c r="D276" s="7">
        <v>2400</v>
      </c>
      <c r="E276" s="7">
        <v>773</v>
      </c>
      <c r="F276" s="8">
        <f t="shared" si="16"/>
        <v>32</v>
      </c>
      <c r="G276" t="s">
        <v>14</v>
      </c>
      <c r="H276">
        <v>15</v>
      </c>
      <c r="I276" s="9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17"/>
        <v>43045.25</v>
      </c>
      <c r="O276" s="12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" x14ac:dyDescent="0.35">
      <c r="A277">
        <v>275</v>
      </c>
      <c r="B277" t="s">
        <v>602</v>
      </c>
      <c r="C277" s="3" t="s">
        <v>603</v>
      </c>
      <c r="D277" s="7">
        <v>3900</v>
      </c>
      <c r="E277" s="7">
        <v>9419</v>
      </c>
      <c r="F277" s="8">
        <f t="shared" si="16"/>
        <v>242</v>
      </c>
      <c r="G277" t="s">
        <v>20</v>
      </c>
      <c r="H277">
        <v>116</v>
      </c>
      <c r="I277" s="9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17"/>
        <v>43561.208333333328</v>
      </c>
      <c r="O277" s="12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5">
      <c r="A278">
        <v>276</v>
      </c>
      <c r="B278" t="s">
        <v>604</v>
      </c>
      <c r="C278" s="3" t="s">
        <v>605</v>
      </c>
      <c r="D278" s="7">
        <v>5500</v>
      </c>
      <c r="E278" s="7">
        <v>5324</v>
      </c>
      <c r="F278" s="8">
        <f t="shared" si="16"/>
        <v>97</v>
      </c>
      <c r="G278" t="s">
        <v>14</v>
      </c>
      <c r="H278">
        <v>133</v>
      </c>
      <c r="I278" s="9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17"/>
        <v>41018.208333333336</v>
      </c>
      <c r="O278" s="12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" x14ac:dyDescent="0.35">
      <c r="A279">
        <v>277</v>
      </c>
      <c r="B279" t="s">
        <v>606</v>
      </c>
      <c r="C279" s="3" t="s">
        <v>607</v>
      </c>
      <c r="D279" s="7">
        <v>700</v>
      </c>
      <c r="E279" s="7">
        <v>7465</v>
      </c>
      <c r="F279" s="8">
        <f t="shared" si="16"/>
        <v>1066</v>
      </c>
      <c r="G279" t="s">
        <v>20</v>
      </c>
      <c r="H279">
        <v>83</v>
      </c>
      <c r="I279" s="9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17"/>
        <v>40378.208333333336</v>
      </c>
      <c r="O279" s="12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5">
      <c r="A280">
        <v>278</v>
      </c>
      <c r="B280" t="s">
        <v>608</v>
      </c>
      <c r="C280" s="3" t="s">
        <v>609</v>
      </c>
      <c r="D280" s="7">
        <v>2700</v>
      </c>
      <c r="E280" s="7">
        <v>8799</v>
      </c>
      <c r="F280" s="8">
        <f t="shared" si="16"/>
        <v>326</v>
      </c>
      <c r="G280" t="s">
        <v>20</v>
      </c>
      <c r="H280">
        <v>91</v>
      </c>
      <c r="I280" s="9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17"/>
        <v>41239.25</v>
      </c>
      <c r="O280" s="12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35">
      <c r="A281">
        <v>279</v>
      </c>
      <c r="B281" t="s">
        <v>610</v>
      </c>
      <c r="C281" s="3" t="s">
        <v>611</v>
      </c>
      <c r="D281" s="7">
        <v>8000</v>
      </c>
      <c r="E281" s="7">
        <v>13656</v>
      </c>
      <c r="F281" s="8">
        <f t="shared" si="16"/>
        <v>171</v>
      </c>
      <c r="G281" t="s">
        <v>20</v>
      </c>
      <c r="H281">
        <v>546</v>
      </c>
      <c r="I281" s="9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17"/>
        <v>43346.208333333328</v>
      </c>
      <c r="O281" s="12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" x14ac:dyDescent="0.35">
      <c r="A282">
        <v>280</v>
      </c>
      <c r="B282" t="s">
        <v>612</v>
      </c>
      <c r="C282" s="3" t="s">
        <v>613</v>
      </c>
      <c r="D282" s="7">
        <v>2500</v>
      </c>
      <c r="E282" s="7">
        <v>14536</v>
      </c>
      <c r="F282" s="8">
        <f t="shared" si="16"/>
        <v>581</v>
      </c>
      <c r="G282" t="s">
        <v>20</v>
      </c>
      <c r="H282">
        <v>393</v>
      </c>
      <c r="I282" s="9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17"/>
        <v>43060.25</v>
      </c>
      <c r="O282" s="12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5">
      <c r="A283">
        <v>281</v>
      </c>
      <c r="B283" t="s">
        <v>614</v>
      </c>
      <c r="C283" s="3" t="s">
        <v>615</v>
      </c>
      <c r="D283" s="7">
        <v>164500</v>
      </c>
      <c r="E283" s="7">
        <v>150552</v>
      </c>
      <c r="F283" s="8">
        <f t="shared" si="16"/>
        <v>92</v>
      </c>
      <c r="G283" t="s">
        <v>14</v>
      </c>
      <c r="H283">
        <v>2062</v>
      </c>
      <c r="I283" s="9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17"/>
        <v>40979.25</v>
      </c>
      <c r="O283" s="12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5">
      <c r="A284">
        <v>282</v>
      </c>
      <c r="B284" t="s">
        <v>616</v>
      </c>
      <c r="C284" s="3" t="s">
        <v>617</v>
      </c>
      <c r="D284" s="7">
        <v>8400</v>
      </c>
      <c r="E284" s="7">
        <v>9076</v>
      </c>
      <c r="F284" s="8">
        <f t="shared" si="16"/>
        <v>108</v>
      </c>
      <c r="G284" t="s">
        <v>20</v>
      </c>
      <c r="H284">
        <v>133</v>
      </c>
      <c r="I284" s="9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17"/>
        <v>42701.25</v>
      </c>
      <c r="O284" s="12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" x14ac:dyDescent="0.35">
      <c r="A285">
        <v>283</v>
      </c>
      <c r="B285" t="s">
        <v>618</v>
      </c>
      <c r="C285" s="3" t="s">
        <v>619</v>
      </c>
      <c r="D285" s="7">
        <v>8100</v>
      </c>
      <c r="E285" s="7">
        <v>1517</v>
      </c>
      <c r="F285" s="8">
        <f t="shared" si="16"/>
        <v>19</v>
      </c>
      <c r="G285" t="s">
        <v>14</v>
      </c>
      <c r="H285">
        <v>29</v>
      </c>
      <c r="I285" s="9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17"/>
        <v>42520.208333333328</v>
      </c>
      <c r="O285" s="12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5">
      <c r="A286">
        <v>284</v>
      </c>
      <c r="B286" t="s">
        <v>620</v>
      </c>
      <c r="C286" s="3" t="s">
        <v>621</v>
      </c>
      <c r="D286" s="7">
        <v>9800</v>
      </c>
      <c r="E286" s="7">
        <v>8153</v>
      </c>
      <c r="F286" s="8">
        <f t="shared" si="16"/>
        <v>83</v>
      </c>
      <c r="G286" t="s">
        <v>14</v>
      </c>
      <c r="H286">
        <v>132</v>
      </c>
      <c r="I286" s="9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17"/>
        <v>41030.208333333336</v>
      </c>
      <c r="O286" s="12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5">
      <c r="A287">
        <v>285</v>
      </c>
      <c r="B287" t="s">
        <v>622</v>
      </c>
      <c r="C287" s="3" t="s">
        <v>623</v>
      </c>
      <c r="D287" s="7">
        <v>900</v>
      </c>
      <c r="E287" s="7">
        <v>6357</v>
      </c>
      <c r="F287" s="8">
        <f t="shared" si="16"/>
        <v>706</v>
      </c>
      <c r="G287" t="s">
        <v>20</v>
      </c>
      <c r="H287">
        <v>254</v>
      </c>
      <c r="I287" s="9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17"/>
        <v>42623.208333333328</v>
      </c>
      <c r="O287" s="12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5">
      <c r="A288">
        <v>286</v>
      </c>
      <c r="B288" t="s">
        <v>624</v>
      </c>
      <c r="C288" s="3" t="s">
        <v>625</v>
      </c>
      <c r="D288" s="7">
        <v>112100</v>
      </c>
      <c r="E288" s="7">
        <v>19557</v>
      </c>
      <c r="F288" s="8">
        <f t="shared" si="16"/>
        <v>17</v>
      </c>
      <c r="G288" t="s">
        <v>74</v>
      </c>
      <c r="H288">
        <v>184</v>
      </c>
      <c r="I288" s="9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17"/>
        <v>42697.25</v>
      </c>
      <c r="O288" s="12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5">
      <c r="A289">
        <v>287</v>
      </c>
      <c r="B289" t="s">
        <v>626</v>
      </c>
      <c r="C289" s="3" t="s">
        <v>627</v>
      </c>
      <c r="D289" s="7">
        <v>6300</v>
      </c>
      <c r="E289" s="7">
        <v>13213</v>
      </c>
      <c r="F289" s="8">
        <f t="shared" si="16"/>
        <v>210</v>
      </c>
      <c r="G289" t="s">
        <v>20</v>
      </c>
      <c r="H289">
        <v>176</v>
      </c>
      <c r="I289" s="9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17"/>
        <v>42122.208333333328</v>
      </c>
      <c r="O289" s="12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5">
      <c r="A290">
        <v>288</v>
      </c>
      <c r="B290" t="s">
        <v>628</v>
      </c>
      <c r="C290" s="3" t="s">
        <v>629</v>
      </c>
      <c r="D290" s="7">
        <v>5600</v>
      </c>
      <c r="E290" s="7">
        <v>5476</v>
      </c>
      <c r="F290" s="8">
        <f t="shared" si="16"/>
        <v>98</v>
      </c>
      <c r="G290" t="s">
        <v>14</v>
      </c>
      <c r="H290">
        <v>137</v>
      </c>
      <c r="I290" s="9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17"/>
        <v>40982.208333333336</v>
      </c>
      <c r="O290" s="12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5">
      <c r="A291">
        <v>289</v>
      </c>
      <c r="B291" t="s">
        <v>630</v>
      </c>
      <c r="C291" s="3" t="s">
        <v>631</v>
      </c>
      <c r="D291" s="7">
        <v>800</v>
      </c>
      <c r="E291" s="7">
        <v>13474</v>
      </c>
      <c r="F291" s="8">
        <f t="shared" si="16"/>
        <v>1684</v>
      </c>
      <c r="G291" t="s">
        <v>20</v>
      </c>
      <c r="H291">
        <v>337</v>
      </c>
      <c r="I291" s="9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17"/>
        <v>42219.208333333328</v>
      </c>
      <c r="O291" s="12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5">
      <c r="A292">
        <v>290</v>
      </c>
      <c r="B292" t="s">
        <v>632</v>
      </c>
      <c r="C292" s="3" t="s">
        <v>633</v>
      </c>
      <c r="D292" s="7">
        <v>168600</v>
      </c>
      <c r="E292" s="7">
        <v>91722</v>
      </c>
      <c r="F292" s="8">
        <f t="shared" si="16"/>
        <v>54</v>
      </c>
      <c r="G292" t="s">
        <v>14</v>
      </c>
      <c r="H292">
        <v>908</v>
      </c>
      <c r="I292" s="9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17"/>
        <v>41404.208333333336</v>
      </c>
      <c r="O292" s="12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5">
      <c r="A293">
        <v>291</v>
      </c>
      <c r="B293" t="s">
        <v>634</v>
      </c>
      <c r="C293" s="3" t="s">
        <v>635</v>
      </c>
      <c r="D293" s="7">
        <v>1800</v>
      </c>
      <c r="E293" s="7">
        <v>8219</v>
      </c>
      <c r="F293" s="8">
        <f t="shared" si="16"/>
        <v>457</v>
      </c>
      <c r="G293" t="s">
        <v>20</v>
      </c>
      <c r="H293">
        <v>107</v>
      </c>
      <c r="I293" s="9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17"/>
        <v>40831.208333333336</v>
      </c>
      <c r="O293" s="12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5">
      <c r="A294">
        <v>292</v>
      </c>
      <c r="B294" t="s">
        <v>636</v>
      </c>
      <c r="C294" s="3" t="s">
        <v>637</v>
      </c>
      <c r="D294" s="7">
        <v>7300</v>
      </c>
      <c r="E294" s="7">
        <v>717</v>
      </c>
      <c r="F294" s="8">
        <f t="shared" si="16"/>
        <v>10</v>
      </c>
      <c r="G294" t="s">
        <v>14</v>
      </c>
      <c r="H294">
        <v>10</v>
      </c>
      <c r="I294" s="9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17"/>
        <v>40984.208333333336</v>
      </c>
      <c r="O294" s="12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5">
      <c r="A295">
        <v>293</v>
      </c>
      <c r="B295" t="s">
        <v>638</v>
      </c>
      <c r="C295" s="3" t="s">
        <v>639</v>
      </c>
      <c r="D295" s="7">
        <v>6500</v>
      </c>
      <c r="E295" s="7">
        <v>1065</v>
      </c>
      <c r="F295" s="8">
        <f t="shared" si="16"/>
        <v>16</v>
      </c>
      <c r="G295" t="s">
        <v>74</v>
      </c>
      <c r="H295">
        <v>32</v>
      </c>
      <c r="I295" s="9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17"/>
        <v>40456.208333333336</v>
      </c>
      <c r="O295" s="12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5">
      <c r="A296">
        <v>294</v>
      </c>
      <c r="B296" t="s">
        <v>640</v>
      </c>
      <c r="C296" s="3" t="s">
        <v>641</v>
      </c>
      <c r="D296" s="7">
        <v>600</v>
      </c>
      <c r="E296" s="7">
        <v>8038</v>
      </c>
      <c r="F296" s="8">
        <f t="shared" si="16"/>
        <v>1340</v>
      </c>
      <c r="G296" t="s">
        <v>20</v>
      </c>
      <c r="H296">
        <v>183</v>
      </c>
      <c r="I296" s="9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17"/>
        <v>43399.208333333328</v>
      </c>
      <c r="O296" s="12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" x14ac:dyDescent="0.35">
      <c r="A297">
        <v>295</v>
      </c>
      <c r="B297" t="s">
        <v>642</v>
      </c>
      <c r="C297" s="3" t="s">
        <v>643</v>
      </c>
      <c r="D297" s="7">
        <v>192900</v>
      </c>
      <c r="E297" s="7">
        <v>68769</v>
      </c>
      <c r="F297" s="8">
        <f t="shared" si="16"/>
        <v>36</v>
      </c>
      <c r="G297" t="s">
        <v>14</v>
      </c>
      <c r="H297">
        <v>1910</v>
      </c>
      <c r="I297" s="9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17"/>
        <v>41562.208333333336</v>
      </c>
      <c r="O297" s="12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" x14ac:dyDescent="0.35">
      <c r="A298">
        <v>296</v>
      </c>
      <c r="B298" t="s">
        <v>644</v>
      </c>
      <c r="C298" s="3" t="s">
        <v>645</v>
      </c>
      <c r="D298" s="7">
        <v>6100</v>
      </c>
      <c r="E298" s="7">
        <v>3352</v>
      </c>
      <c r="F298" s="8">
        <f t="shared" si="16"/>
        <v>55</v>
      </c>
      <c r="G298" t="s">
        <v>14</v>
      </c>
      <c r="H298">
        <v>38</v>
      </c>
      <c r="I298" s="9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17"/>
        <v>43493.25</v>
      </c>
      <c r="O298" s="12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5">
      <c r="A299">
        <v>297</v>
      </c>
      <c r="B299" t="s">
        <v>646</v>
      </c>
      <c r="C299" s="3" t="s">
        <v>647</v>
      </c>
      <c r="D299" s="7">
        <v>7200</v>
      </c>
      <c r="E299" s="7">
        <v>6785</v>
      </c>
      <c r="F299" s="8">
        <f t="shared" si="16"/>
        <v>94</v>
      </c>
      <c r="G299" t="s">
        <v>14</v>
      </c>
      <c r="H299">
        <v>104</v>
      </c>
      <c r="I299" s="9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17"/>
        <v>41653.25</v>
      </c>
      <c r="O299" s="12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5">
      <c r="A300">
        <v>298</v>
      </c>
      <c r="B300" t="s">
        <v>648</v>
      </c>
      <c r="C300" s="3" t="s">
        <v>649</v>
      </c>
      <c r="D300" s="7">
        <v>3500</v>
      </c>
      <c r="E300" s="7">
        <v>5037</v>
      </c>
      <c r="F300" s="8">
        <f t="shared" si="16"/>
        <v>144</v>
      </c>
      <c r="G300" t="s">
        <v>20</v>
      </c>
      <c r="H300">
        <v>72</v>
      </c>
      <c r="I300" s="9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17"/>
        <v>42426.25</v>
      </c>
      <c r="O300" s="12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" x14ac:dyDescent="0.35">
      <c r="A301">
        <v>299</v>
      </c>
      <c r="B301" t="s">
        <v>650</v>
      </c>
      <c r="C301" s="3" t="s">
        <v>651</v>
      </c>
      <c r="D301" s="7">
        <v>3800</v>
      </c>
      <c r="E301" s="7">
        <v>1954</v>
      </c>
      <c r="F301" s="8">
        <f t="shared" si="16"/>
        <v>51</v>
      </c>
      <c r="G301" t="s">
        <v>14</v>
      </c>
      <c r="H301">
        <v>49</v>
      </c>
      <c r="I301" s="9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17"/>
        <v>42432.25</v>
      </c>
      <c r="O301" s="12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5">
      <c r="A302">
        <v>300</v>
      </c>
      <c r="B302" t="s">
        <v>652</v>
      </c>
      <c r="C302" s="3" t="s">
        <v>653</v>
      </c>
      <c r="D302" s="7">
        <v>100</v>
      </c>
      <c r="E302" s="7">
        <v>5</v>
      </c>
      <c r="F302" s="8">
        <f t="shared" si="16"/>
        <v>5</v>
      </c>
      <c r="G302" t="s">
        <v>14</v>
      </c>
      <c r="H302">
        <v>1</v>
      </c>
      <c r="I302" s="9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17"/>
        <v>42977.208333333328</v>
      </c>
      <c r="O302" s="12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" x14ac:dyDescent="0.35">
      <c r="A303">
        <v>301</v>
      </c>
      <c r="B303" t="s">
        <v>654</v>
      </c>
      <c r="C303" s="3" t="s">
        <v>655</v>
      </c>
      <c r="D303" s="7">
        <v>900</v>
      </c>
      <c r="E303" s="7">
        <v>12102</v>
      </c>
      <c r="F303" s="8">
        <f t="shared" si="16"/>
        <v>1345</v>
      </c>
      <c r="G303" t="s">
        <v>20</v>
      </c>
      <c r="H303">
        <v>295</v>
      </c>
      <c r="I303" s="9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17"/>
        <v>42061.25</v>
      </c>
      <c r="O303" s="12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5">
      <c r="A304">
        <v>302</v>
      </c>
      <c r="B304" t="s">
        <v>656</v>
      </c>
      <c r="C304" s="3" t="s">
        <v>657</v>
      </c>
      <c r="D304" s="7">
        <v>76100</v>
      </c>
      <c r="E304" s="7">
        <v>24234</v>
      </c>
      <c r="F304" s="8">
        <f t="shared" si="16"/>
        <v>32</v>
      </c>
      <c r="G304" t="s">
        <v>14</v>
      </c>
      <c r="H304">
        <v>245</v>
      </c>
      <c r="I304" s="9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17"/>
        <v>43345.208333333328</v>
      </c>
      <c r="O304" s="12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5">
      <c r="A305">
        <v>303</v>
      </c>
      <c r="B305" t="s">
        <v>658</v>
      </c>
      <c r="C305" s="3" t="s">
        <v>659</v>
      </c>
      <c r="D305" s="7">
        <v>3400</v>
      </c>
      <c r="E305" s="7">
        <v>2809</v>
      </c>
      <c r="F305" s="8">
        <f t="shared" si="16"/>
        <v>83</v>
      </c>
      <c r="G305" t="s">
        <v>14</v>
      </c>
      <c r="H305">
        <v>32</v>
      </c>
      <c r="I305" s="9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17"/>
        <v>42376.25</v>
      </c>
      <c r="O305" s="12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5">
      <c r="A306">
        <v>304</v>
      </c>
      <c r="B306" t="s">
        <v>660</v>
      </c>
      <c r="C306" s="3" t="s">
        <v>661</v>
      </c>
      <c r="D306" s="7">
        <v>2100</v>
      </c>
      <c r="E306" s="7">
        <v>11469</v>
      </c>
      <c r="F306" s="8">
        <f t="shared" si="16"/>
        <v>546</v>
      </c>
      <c r="G306" t="s">
        <v>20</v>
      </c>
      <c r="H306">
        <v>142</v>
      </c>
      <c r="I306" s="9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17"/>
        <v>42589.208333333328</v>
      </c>
      <c r="O306" s="12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5">
      <c r="A307">
        <v>305</v>
      </c>
      <c r="B307" t="s">
        <v>662</v>
      </c>
      <c r="C307" s="3" t="s">
        <v>663</v>
      </c>
      <c r="D307" s="7">
        <v>2800</v>
      </c>
      <c r="E307" s="7">
        <v>8014</v>
      </c>
      <c r="F307" s="8">
        <f t="shared" si="16"/>
        <v>286</v>
      </c>
      <c r="G307" t="s">
        <v>20</v>
      </c>
      <c r="H307">
        <v>85</v>
      </c>
      <c r="I307" s="9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17"/>
        <v>42448.208333333328</v>
      </c>
      <c r="O307" s="12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" x14ac:dyDescent="0.35">
      <c r="A308">
        <v>306</v>
      </c>
      <c r="B308" t="s">
        <v>664</v>
      </c>
      <c r="C308" s="3" t="s">
        <v>665</v>
      </c>
      <c r="D308" s="7">
        <v>6500</v>
      </c>
      <c r="E308" s="7">
        <v>514</v>
      </c>
      <c r="F308" s="8">
        <f t="shared" si="16"/>
        <v>8</v>
      </c>
      <c r="G308" t="s">
        <v>14</v>
      </c>
      <c r="H308">
        <v>7</v>
      </c>
      <c r="I308" s="9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17"/>
        <v>42930.208333333328</v>
      </c>
      <c r="O308" s="12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35">
      <c r="A309">
        <v>307</v>
      </c>
      <c r="B309" t="s">
        <v>666</v>
      </c>
      <c r="C309" s="3" t="s">
        <v>667</v>
      </c>
      <c r="D309" s="7">
        <v>32900</v>
      </c>
      <c r="E309" s="7">
        <v>43473</v>
      </c>
      <c r="F309" s="8">
        <f t="shared" si="16"/>
        <v>132</v>
      </c>
      <c r="G309" t="s">
        <v>20</v>
      </c>
      <c r="H309">
        <v>659</v>
      </c>
      <c r="I309" s="9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17"/>
        <v>41066.208333333336</v>
      </c>
      <c r="O309" s="12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5">
      <c r="A310">
        <v>308</v>
      </c>
      <c r="B310" t="s">
        <v>668</v>
      </c>
      <c r="C310" s="3" t="s">
        <v>669</v>
      </c>
      <c r="D310" s="7">
        <v>118200</v>
      </c>
      <c r="E310" s="7">
        <v>87560</v>
      </c>
      <c r="F310" s="8">
        <f t="shared" si="16"/>
        <v>74</v>
      </c>
      <c r="G310" t="s">
        <v>14</v>
      </c>
      <c r="H310">
        <v>803</v>
      </c>
      <c r="I310" s="9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17"/>
        <v>40651.208333333336</v>
      </c>
      <c r="O310" s="12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5">
      <c r="A311">
        <v>309</v>
      </c>
      <c r="B311" t="s">
        <v>670</v>
      </c>
      <c r="C311" s="3" t="s">
        <v>671</v>
      </c>
      <c r="D311" s="7">
        <v>4100</v>
      </c>
      <c r="E311" s="7">
        <v>3087</v>
      </c>
      <c r="F311" s="8">
        <f t="shared" si="16"/>
        <v>75</v>
      </c>
      <c r="G311" t="s">
        <v>74</v>
      </c>
      <c r="H311">
        <v>75</v>
      </c>
      <c r="I311" s="9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17"/>
        <v>40807.208333333336</v>
      </c>
      <c r="O311" s="12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5">
      <c r="A312">
        <v>310</v>
      </c>
      <c r="B312" t="s">
        <v>672</v>
      </c>
      <c r="C312" s="3" t="s">
        <v>673</v>
      </c>
      <c r="D312" s="7">
        <v>7800</v>
      </c>
      <c r="E312" s="7">
        <v>1586</v>
      </c>
      <c r="F312" s="8">
        <f t="shared" si="16"/>
        <v>20</v>
      </c>
      <c r="G312" t="s">
        <v>14</v>
      </c>
      <c r="H312">
        <v>16</v>
      </c>
      <c r="I312" s="9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17"/>
        <v>40277.208333333336</v>
      </c>
      <c r="O312" s="12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5">
      <c r="A313">
        <v>311</v>
      </c>
      <c r="B313" t="s">
        <v>674</v>
      </c>
      <c r="C313" s="3" t="s">
        <v>675</v>
      </c>
      <c r="D313" s="7">
        <v>6300</v>
      </c>
      <c r="E313" s="7">
        <v>12812</v>
      </c>
      <c r="F313" s="8">
        <f t="shared" si="16"/>
        <v>203</v>
      </c>
      <c r="G313" t="s">
        <v>20</v>
      </c>
      <c r="H313">
        <v>121</v>
      </c>
      <c r="I313" s="9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17"/>
        <v>40590.25</v>
      </c>
      <c r="O313" s="12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5">
      <c r="A314">
        <v>312</v>
      </c>
      <c r="B314" t="s">
        <v>676</v>
      </c>
      <c r="C314" s="3" t="s">
        <v>677</v>
      </c>
      <c r="D314" s="7">
        <v>59100</v>
      </c>
      <c r="E314" s="7">
        <v>183345</v>
      </c>
      <c r="F314" s="8">
        <f t="shared" si="16"/>
        <v>310</v>
      </c>
      <c r="G314" t="s">
        <v>20</v>
      </c>
      <c r="H314">
        <v>3742</v>
      </c>
      <c r="I314" s="9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17"/>
        <v>41572.208333333336</v>
      </c>
      <c r="O314" s="12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5">
      <c r="A315">
        <v>313</v>
      </c>
      <c r="B315" t="s">
        <v>678</v>
      </c>
      <c r="C315" s="3" t="s">
        <v>679</v>
      </c>
      <c r="D315" s="7">
        <v>2200</v>
      </c>
      <c r="E315" s="7">
        <v>8697</v>
      </c>
      <c r="F315" s="8">
        <f t="shared" si="16"/>
        <v>395</v>
      </c>
      <c r="G315" t="s">
        <v>20</v>
      </c>
      <c r="H315">
        <v>223</v>
      </c>
      <c r="I315" s="9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17"/>
        <v>40966.25</v>
      </c>
      <c r="O315" s="12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5">
      <c r="A316">
        <v>314</v>
      </c>
      <c r="B316" t="s">
        <v>680</v>
      </c>
      <c r="C316" s="3" t="s">
        <v>681</v>
      </c>
      <c r="D316" s="7">
        <v>1400</v>
      </c>
      <c r="E316" s="7">
        <v>4126</v>
      </c>
      <c r="F316" s="8">
        <f t="shared" si="16"/>
        <v>295</v>
      </c>
      <c r="G316" t="s">
        <v>20</v>
      </c>
      <c r="H316">
        <v>133</v>
      </c>
      <c r="I316" s="9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17"/>
        <v>43536.208333333328</v>
      </c>
      <c r="O316" s="12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" x14ac:dyDescent="0.35">
      <c r="A317">
        <v>315</v>
      </c>
      <c r="B317" t="s">
        <v>682</v>
      </c>
      <c r="C317" s="3" t="s">
        <v>683</v>
      </c>
      <c r="D317" s="7">
        <v>9500</v>
      </c>
      <c r="E317" s="7">
        <v>3220</v>
      </c>
      <c r="F317" s="8">
        <f t="shared" si="16"/>
        <v>34</v>
      </c>
      <c r="G317" t="s">
        <v>14</v>
      </c>
      <c r="H317">
        <v>31</v>
      </c>
      <c r="I317" s="9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17"/>
        <v>41783.208333333336</v>
      </c>
      <c r="O317" s="12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5">
      <c r="A318">
        <v>316</v>
      </c>
      <c r="B318" t="s">
        <v>684</v>
      </c>
      <c r="C318" s="3" t="s">
        <v>685</v>
      </c>
      <c r="D318" s="7">
        <v>9600</v>
      </c>
      <c r="E318" s="7">
        <v>6401</v>
      </c>
      <c r="F318" s="8">
        <f t="shared" si="16"/>
        <v>67</v>
      </c>
      <c r="G318" t="s">
        <v>14</v>
      </c>
      <c r="H318">
        <v>108</v>
      </c>
      <c r="I318" s="9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17"/>
        <v>43788.25</v>
      </c>
      <c r="O318" s="12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5">
      <c r="A319">
        <v>317</v>
      </c>
      <c r="B319" t="s">
        <v>686</v>
      </c>
      <c r="C319" s="3" t="s">
        <v>687</v>
      </c>
      <c r="D319" s="7">
        <v>6600</v>
      </c>
      <c r="E319" s="7">
        <v>1269</v>
      </c>
      <c r="F319" s="8">
        <f t="shared" si="16"/>
        <v>19</v>
      </c>
      <c r="G319" t="s">
        <v>14</v>
      </c>
      <c r="H319">
        <v>30</v>
      </c>
      <c r="I319" s="9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17"/>
        <v>42869.208333333328</v>
      </c>
      <c r="O319" s="12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" x14ac:dyDescent="0.35">
      <c r="A320">
        <v>318</v>
      </c>
      <c r="B320" t="s">
        <v>688</v>
      </c>
      <c r="C320" s="3" t="s">
        <v>689</v>
      </c>
      <c r="D320" s="7">
        <v>5700</v>
      </c>
      <c r="E320" s="7">
        <v>903</v>
      </c>
      <c r="F320" s="8">
        <f t="shared" si="16"/>
        <v>16</v>
      </c>
      <c r="G320" t="s">
        <v>14</v>
      </c>
      <c r="H320">
        <v>17</v>
      </c>
      <c r="I320" s="9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17"/>
        <v>41684.25</v>
      </c>
      <c r="O320" s="12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5">
      <c r="A321">
        <v>319</v>
      </c>
      <c r="B321" t="s">
        <v>690</v>
      </c>
      <c r="C321" s="3" t="s">
        <v>691</v>
      </c>
      <c r="D321" s="7">
        <v>8400</v>
      </c>
      <c r="E321" s="7">
        <v>3251</v>
      </c>
      <c r="F321" s="8">
        <f t="shared" si="16"/>
        <v>39</v>
      </c>
      <c r="G321" t="s">
        <v>74</v>
      </c>
      <c r="H321">
        <v>64</v>
      </c>
      <c r="I321" s="9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17"/>
        <v>40402.208333333336</v>
      </c>
      <c r="O321" s="12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5">
      <c r="A322">
        <v>320</v>
      </c>
      <c r="B322" t="s">
        <v>692</v>
      </c>
      <c r="C322" s="3" t="s">
        <v>693</v>
      </c>
      <c r="D322" s="7">
        <v>84400</v>
      </c>
      <c r="E322" s="7">
        <v>8092</v>
      </c>
      <c r="F322" s="8">
        <f t="shared" ref="F322:F385" si="20">ROUND(E322/D322*100,0)</f>
        <v>10</v>
      </c>
      <c r="G322" t="s">
        <v>14</v>
      </c>
      <c r="H322">
        <v>80</v>
      </c>
      <c r="I322" s="9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ref="N322:N385" si="21">(((L322/60)/60)/24)+DATE(1970,1,1)</f>
        <v>40673.208333333336</v>
      </c>
      <c r="O322" s="12">
        <f t="shared" ref="O322:O385" si="22">(((M322/60)/60)/24)+DATE(1970,1,1)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" x14ac:dyDescent="0.35">
      <c r="A323">
        <v>321</v>
      </c>
      <c r="B323" t="s">
        <v>694</v>
      </c>
      <c r="C323" s="3" t="s">
        <v>695</v>
      </c>
      <c r="D323" s="7">
        <v>170400</v>
      </c>
      <c r="E323" s="7">
        <v>160422</v>
      </c>
      <c r="F323" s="8">
        <f t="shared" si="20"/>
        <v>94</v>
      </c>
      <c r="G323" t="s">
        <v>14</v>
      </c>
      <c r="H323">
        <v>2468</v>
      </c>
      <c r="I323" s="9">
        <f t="shared" ref="I323:I386" si="23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si="21"/>
        <v>40634.208333333336</v>
      </c>
      <c r="O323" s="12">
        <f t="shared" si="22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" x14ac:dyDescent="0.35">
      <c r="A324">
        <v>322</v>
      </c>
      <c r="B324" t="s">
        <v>696</v>
      </c>
      <c r="C324" s="3" t="s">
        <v>697</v>
      </c>
      <c r="D324" s="7">
        <v>117900</v>
      </c>
      <c r="E324" s="7">
        <v>196377</v>
      </c>
      <c r="F324" s="8">
        <f t="shared" si="20"/>
        <v>167</v>
      </c>
      <c r="G324" t="s">
        <v>20</v>
      </c>
      <c r="H324">
        <v>5168</v>
      </c>
      <c r="I324" s="9">
        <f t="shared" si="23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21"/>
        <v>40507.25</v>
      </c>
      <c r="O324" s="12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5">
      <c r="A325">
        <v>323</v>
      </c>
      <c r="B325" t="s">
        <v>698</v>
      </c>
      <c r="C325" s="3" t="s">
        <v>699</v>
      </c>
      <c r="D325" s="7">
        <v>8900</v>
      </c>
      <c r="E325" s="7">
        <v>2148</v>
      </c>
      <c r="F325" s="8">
        <f t="shared" si="20"/>
        <v>24</v>
      </c>
      <c r="G325" t="s">
        <v>14</v>
      </c>
      <c r="H325">
        <v>26</v>
      </c>
      <c r="I325" s="9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21"/>
        <v>41725.208333333336</v>
      </c>
      <c r="O325" s="12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5">
      <c r="A326">
        <v>324</v>
      </c>
      <c r="B326" t="s">
        <v>700</v>
      </c>
      <c r="C326" s="3" t="s">
        <v>701</v>
      </c>
      <c r="D326" s="7">
        <v>7100</v>
      </c>
      <c r="E326" s="7">
        <v>11648</v>
      </c>
      <c r="F326" s="8">
        <f t="shared" si="20"/>
        <v>164</v>
      </c>
      <c r="G326" t="s">
        <v>20</v>
      </c>
      <c r="H326">
        <v>307</v>
      </c>
      <c r="I326" s="9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21"/>
        <v>42176.208333333328</v>
      </c>
      <c r="O326" s="12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" x14ac:dyDescent="0.35">
      <c r="A327">
        <v>325</v>
      </c>
      <c r="B327" t="s">
        <v>702</v>
      </c>
      <c r="C327" s="3" t="s">
        <v>703</v>
      </c>
      <c r="D327" s="7">
        <v>6500</v>
      </c>
      <c r="E327" s="7">
        <v>5897</v>
      </c>
      <c r="F327" s="8">
        <f t="shared" si="20"/>
        <v>91</v>
      </c>
      <c r="G327" t="s">
        <v>14</v>
      </c>
      <c r="H327">
        <v>73</v>
      </c>
      <c r="I327" s="9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21"/>
        <v>43267.208333333328</v>
      </c>
      <c r="O327" s="12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" x14ac:dyDescent="0.35">
      <c r="A328">
        <v>326</v>
      </c>
      <c r="B328" t="s">
        <v>704</v>
      </c>
      <c r="C328" s="3" t="s">
        <v>705</v>
      </c>
      <c r="D328" s="7">
        <v>7200</v>
      </c>
      <c r="E328" s="7">
        <v>3326</v>
      </c>
      <c r="F328" s="8">
        <f t="shared" si="20"/>
        <v>46</v>
      </c>
      <c r="G328" t="s">
        <v>14</v>
      </c>
      <c r="H328">
        <v>128</v>
      </c>
      <c r="I328" s="9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21"/>
        <v>42364.25</v>
      </c>
      <c r="O328" s="12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5">
      <c r="A329">
        <v>327</v>
      </c>
      <c r="B329" t="s">
        <v>706</v>
      </c>
      <c r="C329" s="3" t="s">
        <v>707</v>
      </c>
      <c r="D329" s="7">
        <v>2600</v>
      </c>
      <c r="E329" s="7">
        <v>1002</v>
      </c>
      <c r="F329" s="8">
        <f t="shared" si="20"/>
        <v>39</v>
      </c>
      <c r="G329" t="s">
        <v>14</v>
      </c>
      <c r="H329">
        <v>33</v>
      </c>
      <c r="I329" s="9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21"/>
        <v>43705.208333333328</v>
      </c>
      <c r="O329" s="12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" x14ac:dyDescent="0.35">
      <c r="A330">
        <v>328</v>
      </c>
      <c r="B330" t="s">
        <v>708</v>
      </c>
      <c r="C330" s="3" t="s">
        <v>709</v>
      </c>
      <c r="D330" s="7">
        <v>98700</v>
      </c>
      <c r="E330" s="7">
        <v>131826</v>
      </c>
      <c r="F330" s="8">
        <f t="shared" si="20"/>
        <v>134</v>
      </c>
      <c r="G330" t="s">
        <v>20</v>
      </c>
      <c r="H330">
        <v>2441</v>
      </c>
      <c r="I330" s="9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21"/>
        <v>43434.25</v>
      </c>
      <c r="O330" s="12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5">
      <c r="A331">
        <v>329</v>
      </c>
      <c r="B331" t="s">
        <v>710</v>
      </c>
      <c r="C331" s="3" t="s">
        <v>711</v>
      </c>
      <c r="D331" s="7">
        <v>93800</v>
      </c>
      <c r="E331" s="7">
        <v>21477</v>
      </c>
      <c r="F331" s="8">
        <f t="shared" si="20"/>
        <v>23</v>
      </c>
      <c r="G331" t="s">
        <v>47</v>
      </c>
      <c r="H331">
        <v>211</v>
      </c>
      <c r="I331" s="9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21"/>
        <v>42716.25</v>
      </c>
      <c r="O331" s="12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" x14ac:dyDescent="0.35">
      <c r="A332">
        <v>330</v>
      </c>
      <c r="B332" t="s">
        <v>712</v>
      </c>
      <c r="C332" s="3" t="s">
        <v>713</v>
      </c>
      <c r="D332" s="7">
        <v>33700</v>
      </c>
      <c r="E332" s="7">
        <v>62330</v>
      </c>
      <c r="F332" s="8">
        <f t="shared" si="20"/>
        <v>185</v>
      </c>
      <c r="G332" t="s">
        <v>20</v>
      </c>
      <c r="H332">
        <v>1385</v>
      </c>
      <c r="I332" s="9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21"/>
        <v>43077.25</v>
      </c>
      <c r="O332" s="12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5">
      <c r="A333">
        <v>331</v>
      </c>
      <c r="B333" t="s">
        <v>714</v>
      </c>
      <c r="C333" s="3" t="s">
        <v>715</v>
      </c>
      <c r="D333" s="7">
        <v>3300</v>
      </c>
      <c r="E333" s="7">
        <v>14643</v>
      </c>
      <c r="F333" s="8">
        <f t="shared" si="20"/>
        <v>444</v>
      </c>
      <c r="G333" t="s">
        <v>20</v>
      </c>
      <c r="H333">
        <v>190</v>
      </c>
      <c r="I333" s="9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21"/>
        <v>40896.25</v>
      </c>
      <c r="O333" s="12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" x14ac:dyDescent="0.35">
      <c r="A334">
        <v>332</v>
      </c>
      <c r="B334" t="s">
        <v>716</v>
      </c>
      <c r="C334" s="3" t="s">
        <v>717</v>
      </c>
      <c r="D334" s="7">
        <v>20700</v>
      </c>
      <c r="E334" s="7">
        <v>41396</v>
      </c>
      <c r="F334" s="8">
        <f t="shared" si="20"/>
        <v>200</v>
      </c>
      <c r="G334" t="s">
        <v>20</v>
      </c>
      <c r="H334">
        <v>470</v>
      </c>
      <c r="I334" s="9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21"/>
        <v>41361.208333333336</v>
      </c>
      <c r="O334" s="12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5">
      <c r="A335">
        <v>333</v>
      </c>
      <c r="B335" t="s">
        <v>718</v>
      </c>
      <c r="C335" s="3" t="s">
        <v>719</v>
      </c>
      <c r="D335" s="7">
        <v>9600</v>
      </c>
      <c r="E335" s="7">
        <v>11900</v>
      </c>
      <c r="F335" s="8">
        <f t="shared" si="20"/>
        <v>124</v>
      </c>
      <c r="G335" t="s">
        <v>20</v>
      </c>
      <c r="H335">
        <v>253</v>
      </c>
      <c r="I335" s="9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21"/>
        <v>43424.25</v>
      </c>
      <c r="O335" s="12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5">
      <c r="A336">
        <v>334</v>
      </c>
      <c r="B336" t="s">
        <v>720</v>
      </c>
      <c r="C336" s="3" t="s">
        <v>721</v>
      </c>
      <c r="D336" s="7">
        <v>66200</v>
      </c>
      <c r="E336" s="7">
        <v>123538</v>
      </c>
      <c r="F336" s="8">
        <f t="shared" si="20"/>
        <v>187</v>
      </c>
      <c r="G336" t="s">
        <v>20</v>
      </c>
      <c r="H336">
        <v>1113</v>
      </c>
      <c r="I336" s="9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21"/>
        <v>43110.25</v>
      </c>
      <c r="O336" s="12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5">
      <c r="A337">
        <v>335</v>
      </c>
      <c r="B337" t="s">
        <v>722</v>
      </c>
      <c r="C337" s="3" t="s">
        <v>723</v>
      </c>
      <c r="D337" s="7">
        <v>173800</v>
      </c>
      <c r="E337" s="7">
        <v>198628</v>
      </c>
      <c r="F337" s="8">
        <f t="shared" si="20"/>
        <v>114</v>
      </c>
      <c r="G337" t="s">
        <v>20</v>
      </c>
      <c r="H337">
        <v>2283</v>
      </c>
      <c r="I337" s="9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21"/>
        <v>43784.25</v>
      </c>
      <c r="O337" s="12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5">
      <c r="A338">
        <v>336</v>
      </c>
      <c r="B338" t="s">
        <v>724</v>
      </c>
      <c r="C338" s="3" t="s">
        <v>725</v>
      </c>
      <c r="D338" s="7">
        <v>70700</v>
      </c>
      <c r="E338" s="7">
        <v>68602</v>
      </c>
      <c r="F338" s="8">
        <f t="shared" si="20"/>
        <v>97</v>
      </c>
      <c r="G338" t="s">
        <v>14</v>
      </c>
      <c r="H338">
        <v>1072</v>
      </c>
      <c r="I338" s="9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21"/>
        <v>40527.25</v>
      </c>
      <c r="O338" s="12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5">
      <c r="A339">
        <v>337</v>
      </c>
      <c r="B339" t="s">
        <v>726</v>
      </c>
      <c r="C339" s="3" t="s">
        <v>727</v>
      </c>
      <c r="D339" s="7">
        <v>94500</v>
      </c>
      <c r="E339" s="7">
        <v>116064</v>
      </c>
      <c r="F339" s="8">
        <f t="shared" si="20"/>
        <v>123</v>
      </c>
      <c r="G339" t="s">
        <v>20</v>
      </c>
      <c r="H339">
        <v>1095</v>
      </c>
      <c r="I339" s="9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21"/>
        <v>43780.25</v>
      </c>
      <c r="O339" s="12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5">
      <c r="A340">
        <v>338</v>
      </c>
      <c r="B340" t="s">
        <v>728</v>
      </c>
      <c r="C340" s="3" t="s">
        <v>729</v>
      </c>
      <c r="D340" s="7">
        <v>69800</v>
      </c>
      <c r="E340" s="7">
        <v>125042</v>
      </c>
      <c r="F340" s="8">
        <f t="shared" si="20"/>
        <v>179</v>
      </c>
      <c r="G340" t="s">
        <v>20</v>
      </c>
      <c r="H340">
        <v>1690</v>
      </c>
      <c r="I340" s="9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21"/>
        <v>40821.208333333336</v>
      </c>
      <c r="O340" s="12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5">
      <c r="A341">
        <v>339</v>
      </c>
      <c r="B341" t="s">
        <v>730</v>
      </c>
      <c r="C341" s="3" t="s">
        <v>731</v>
      </c>
      <c r="D341" s="7">
        <v>136300</v>
      </c>
      <c r="E341" s="7">
        <v>108974</v>
      </c>
      <c r="F341" s="8">
        <f t="shared" si="20"/>
        <v>80</v>
      </c>
      <c r="G341" t="s">
        <v>74</v>
      </c>
      <c r="H341">
        <v>1297</v>
      </c>
      <c r="I341" s="9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21"/>
        <v>42949.208333333328</v>
      </c>
      <c r="O341" s="12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5">
      <c r="A342">
        <v>340</v>
      </c>
      <c r="B342" t="s">
        <v>732</v>
      </c>
      <c r="C342" s="3" t="s">
        <v>733</v>
      </c>
      <c r="D342" s="7">
        <v>37100</v>
      </c>
      <c r="E342" s="7">
        <v>34964</v>
      </c>
      <c r="F342" s="8">
        <f t="shared" si="20"/>
        <v>94</v>
      </c>
      <c r="G342" t="s">
        <v>14</v>
      </c>
      <c r="H342">
        <v>393</v>
      </c>
      <c r="I342" s="9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21"/>
        <v>40889.25</v>
      </c>
      <c r="O342" s="12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" x14ac:dyDescent="0.35">
      <c r="A343">
        <v>341</v>
      </c>
      <c r="B343" t="s">
        <v>734</v>
      </c>
      <c r="C343" s="3" t="s">
        <v>735</v>
      </c>
      <c r="D343" s="7">
        <v>114300</v>
      </c>
      <c r="E343" s="7">
        <v>96777</v>
      </c>
      <c r="F343" s="8">
        <f t="shared" si="20"/>
        <v>85</v>
      </c>
      <c r="G343" t="s">
        <v>14</v>
      </c>
      <c r="H343">
        <v>1257</v>
      </c>
      <c r="I343" s="9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21"/>
        <v>42244.208333333328</v>
      </c>
      <c r="O343" s="12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5">
      <c r="A344">
        <v>342</v>
      </c>
      <c r="B344" t="s">
        <v>736</v>
      </c>
      <c r="C344" s="3" t="s">
        <v>737</v>
      </c>
      <c r="D344" s="7">
        <v>47900</v>
      </c>
      <c r="E344" s="7">
        <v>31864</v>
      </c>
      <c r="F344" s="8">
        <f t="shared" si="20"/>
        <v>67</v>
      </c>
      <c r="G344" t="s">
        <v>14</v>
      </c>
      <c r="H344">
        <v>328</v>
      </c>
      <c r="I344" s="9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21"/>
        <v>41475.208333333336</v>
      </c>
      <c r="O344" s="12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5">
      <c r="A345">
        <v>343</v>
      </c>
      <c r="B345" t="s">
        <v>738</v>
      </c>
      <c r="C345" s="3" t="s">
        <v>739</v>
      </c>
      <c r="D345" s="7">
        <v>9000</v>
      </c>
      <c r="E345" s="7">
        <v>4853</v>
      </c>
      <c r="F345" s="8">
        <f t="shared" si="20"/>
        <v>54</v>
      </c>
      <c r="G345" t="s">
        <v>14</v>
      </c>
      <c r="H345">
        <v>147</v>
      </c>
      <c r="I345" s="9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21"/>
        <v>41597.25</v>
      </c>
      <c r="O345" s="12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5">
      <c r="A346">
        <v>344</v>
      </c>
      <c r="B346" t="s">
        <v>740</v>
      </c>
      <c r="C346" s="3" t="s">
        <v>741</v>
      </c>
      <c r="D346" s="7">
        <v>197600</v>
      </c>
      <c r="E346" s="7">
        <v>82959</v>
      </c>
      <c r="F346" s="8">
        <f t="shared" si="20"/>
        <v>42</v>
      </c>
      <c r="G346" t="s">
        <v>14</v>
      </c>
      <c r="H346">
        <v>830</v>
      </c>
      <c r="I346" s="9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21"/>
        <v>43122.25</v>
      </c>
      <c r="O346" s="12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5">
      <c r="A347">
        <v>345</v>
      </c>
      <c r="B347" t="s">
        <v>742</v>
      </c>
      <c r="C347" s="3" t="s">
        <v>743</v>
      </c>
      <c r="D347" s="7">
        <v>157600</v>
      </c>
      <c r="E347" s="7">
        <v>23159</v>
      </c>
      <c r="F347" s="8">
        <f t="shared" si="20"/>
        <v>15</v>
      </c>
      <c r="G347" t="s">
        <v>14</v>
      </c>
      <c r="H347">
        <v>331</v>
      </c>
      <c r="I347" s="9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21"/>
        <v>42194.208333333328</v>
      </c>
      <c r="O347" s="12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5">
      <c r="A348">
        <v>346</v>
      </c>
      <c r="B348" t="s">
        <v>744</v>
      </c>
      <c r="C348" s="3" t="s">
        <v>745</v>
      </c>
      <c r="D348" s="7">
        <v>8000</v>
      </c>
      <c r="E348" s="7">
        <v>2758</v>
      </c>
      <c r="F348" s="8">
        <f t="shared" si="20"/>
        <v>34</v>
      </c>
      <c r="G348" t="s">
        <v>14</v>
      </c>
      <c r="H348">
        <v>25</v>
      </c>
      <c r="I348" s="9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21"/>
        <v>42971.208333333328</v>
      </c>
      <c r="O348" s="12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5">
      <c r="A349">
        <v>347</v>
      </c>
      <c r="B349" t="s">
        <v>746</v>
      </c>
      <c r="C349" s="3" t="s">
        <v>747</v>
      </c>
      <c r="D349" s="7">
        <v>900</v>
      </c>
      <c r="E349" s="7">
        <v>12607</v>
      </c>
      <c r="F349" s="8">
        <f t="shared" si="20"/>
        <v>1401</v>
      </c>
      <c r="G349" t="s">
        <v>20</v>
      </c>
      <c r="H349">
        <v>191</v>
      </c>
      <c r="I349" s="9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21"/>
        <v>42046.25</v>
      </c>
      <c r="O349" s="12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5">
      <c r="A350">
        <v>348</v>
      </c>
      <c r="B350" t="s">
        <v>748</v>
      </c>
      <c r="C350" s="3" t="s">
        <v>749</v>
      </c>
      <c r="D350" s="7">
        <v>199000</v>
      </c>
      <c r="E350" s="7">
        <v>142823</v>
      </c>
      <c r="F350" s="8">
        <f t="shared" si="20"/>
        <v>72</v>
      </c>
      <c r="G350" t="s">
        <v>14</v>
      </c>
      <c r="H350">
        <v>3483</v>
      </c>
      <c r="I350" s="9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21"/>
        <v>42782.25</v>
      </c>
      <c r="O350" s="12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5">
      <c r="A351">
        <v>349</v>
      </c>
      <c r="B351" t="s">
        <v>750</v>
      </c>
      <c r="C351" s="3" t="s">
        <v>751</v>
      </c>
      <c r="D351" s="7">
        <v>180800</v>
      </c>
      <c r="E351" s="7">
        <v>95958</v>
      </c>
      <c r="F351" s="8">
        <f t="shared" si="20"/>
        <v>53</v>
      </c>
      <c r="G351" t="s">
        <v>14</v>
      </c>
      <c r="H351">
        <v>923</v>
      </c>
      <c r="I351" s="9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21"/>
        <v>42930.208333333328</v>
      </c>
      <c r="O351" s="12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5">
      <c r="A352">
        <v>350</v>
      </c>
      <c r="B352" t="s">
        <v>752</v>
      </c>
      <c r="C352" s="3" t="s">
        <v>753</v>
      </c>
      <c r="D352" s="7">
        <v>100</v>
      </c>
      <c r="E352" s="7">
        <v>5</v>
      </c>
      <c r="F352" s="8">
        <f t="shared" si="20"/>
        <v>5</v>
      </c>
      <c r="G352" t="s">
        <v>14</v>
      </c>
      <c r="H352">
        <v>1</v>
      </c>
      <c r="I352" s="9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21"/>
        <v>42144.208333333328</v>
      </c>
      <c r="O352" s="12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5">
      <c r="A353">
        <v>351</v>
      </c>
      <c r="B353" t="s">
        <v>754</v>
      </c>
      <c r="C353" s="3" t="s">
        <v>755</v>
      </c>
      <c r="D353" s="7">
        <v>74100</v>
      </c>
      <c r="E353" s="7">
        <v>94631</v>
      </c>
      <c r="F353" s="8">
        <f t="shared" si="20"/>
        <v>128</v>
      </c>
      <c r="G353" t="s">
        <v>20</v>
      </c>
      <c r="H353">
        <v>2013</v>
      </c>
      <c r="I353" s="9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21"/>
        <v>42240.208333333328</v>
      </c>
      <c r="O353" s="12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5">
      <c r="A354">
        <v>352</v>
      </c>
      <c r="B354" t="s">
        <v>756</v>
      </c>
      <c r="C354" s="3" t="s">
        <v>757</v>
      </c>
      <c r="D354" s="7">
        <v>2800</v>
      </c>
      <c r="E354" s="7">
        <v>977</v>
      </c>
      <c r="F354" s="8">
        <f t="shared" si="20"/>
        <v>35</v>
      </c>
      <c r="G354" t="s">
        <v>14</v>
      </c>
      <c r="H354">
        <v>33</v>
      </c>
      <c r="I354" s="9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21"/>
        <v>42315.25</v>
      </c>
      <c r="O354" s="12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5">
      <c r="A355">
        <v>353</v>
      </c>
      <c r="B355" t="s">
        <v>758</v>
      </c>
      <c r="C355" s="3" t="s">
        <v>759</v>
      </c>
      <c r="D355" s="7">
        <v>33600</v>
      </c>
      <c r="E355" s="7">
        <v>137961</v>
      </c>
      <c r="F355" s="8">
        <f t="shared" si="20"/>
        <v>411</v>
      </c>
      <c r="G355" t="s">
        <v>20</v>
      </c>
      <c r="H355">
        <v>1703</v>
      </c>
      <c r="I355" s="9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21"/>
        <v>43651.208333333328</v>
      </c>
      <c r="O355" s="12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5">
      <c r="A356">
        <v>354</v>
      </c>
      <c r="B356" t="s">
        <v>760</v>
      </c>
      <c r="C356" s="3" t="s">
        <v>761</v>
      </c>
      <c r="D356" s="7">
        <v>6100</v>
      </c>
      <c r="E356" s="7">
        <v>7548</v>
      </c>
      <c r="F356" s="8">
        <f t="shared" si="20"/>
        <v>124</v>
      </c>
      <c r="G356" t="s">
        <v>20</v>
      </c>
      <c r="H356">
        <v>80</v>
      </c>
      <c r="I356" s="9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21"/>
        <v>41520.208333333336</v>
      </c>
      <c r="O356" s="12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5">
      <c r="A357">
        <v>355</v>
      </c>
      <c r="B357" t="s">
        <v>762</v>
      </c>
      <c r="C357" s="3" t="s">
        <v>763</v>
      </c>
      <c r="D357" s="7">
        <v>3800</v>
      </c>
      <c r="E357" s="7">
        <v>2241</v>
      </c>
      <c r="F357" s="8">
        <f t="shared" si="20"/>
        <v>59</v>
      </c>
      <c r="G357" t="s">
        <v>47</v>
      </c>
      <c r="H357">
        <v>86</v>
      </c>
      <c r="I357" s="9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21"/>
        <v>42757.25</v>
      </c>
      <c r="O357" s="12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5">
      <c r="A358">
        <v>356</v>
      </c>
      <c r="B358" t="s">
        <v>764</v>
      </c>
      <c r="C358" s="3" t="s">
        <v>765</v>
      </c>
      <c r="D358" s="7">
        <v>9300</v>
      </c>
      <c r="E358" s="7">
        <v>3431</v>
      </c>
      <c r="F358" s="8">
        <f t="shared" si="20"/>
        <v>37</v>
      </c>
      <c r="G358" t="s">
        <v>14</v>
      </c>
      <c r="H358">
        <v>40</v>
      </c>
      <c r="I358" s="9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21"/>
        <v>40922.25</v>
      </c>
      <c r="O358" s="12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5">
      <c r="A359">
        <v>357</v>
      </c>
      <c r="B359" t="s">
        <v>766</v>
      </c>
      <c r="C359" s="3" t="s">
        <v>767</v>
      </c>
      <c r="D359" s="7">
        <v>2300</v>
      </c>
      <c r="E359" s="7">
        <v>4253</v>
      </c>
      <c r="F359" s="8">
        <f t="shared" si="20"/>
        <v>185</v>
      </c>
      <c r="G359" t="s">
        <v>20</v>
      </c>
      <c r="H359">
        <v>41</v>
      </c>
      <c r="I359" s="9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21"/>
        <v>42250.208333333328</v>
      </c>
      <c r="O359" s="12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5">
      <c r="A360">
        <v>358</v>
      </c>
      <c r="B360" t="s">
        <v>768</v>
      </c>
      <c r="C360" s="3" t="s">
        <v>769</v>
      </c>
      <c r="D360" s="7">
        <v>9700</v>
      </c>
      <c r="E360" s="7">
        <v>1146</v>
      </c>
      <c r="F360" s="8">
        <f t="shared" si="20"/>
        <v>12</v>
      </c>
      <c r="G360" t="s">
        <v>14</v>
      </c>
      <c r="H360">
        <v>23</v>
      </c>
      <c r="I360" s="9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21"/>
        <v>43322.208333333328</v>
      </c>
      <c r="O360" s="12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5">
      <c r="A361">
        <v>359</v>
      </c>
      <c r="B361" t="s">
        <v>770</v>
      </c>
      <c r="C361" s="3" t="s">
        <v>771</v>
      </c>
      <c r="D361" s="7">
        <v>4000</v>
      </c>
      <c r="E361" s="7">
        <v>11948</v>
      </c>
      <c r="F361" s="8">
        <f t="shared" si="20"/>
        <v>299</v>
      </c>
      <c r="G361" t="s">
        <v>20</v>
      </c>
      <c r="H361">
        <v>187</v>
      </c>
      <c r="I361" s="9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21"/>
        <v>40782.208333333336</v>
      </c>
      <c r="O361" s="12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5">
      <c r="A362">
        <v>360</v>
      </c>
      <c r="B362" t="s">
        <v>772</v>
      </c>
      <c r="C362" s="3" t="s">
        <v>773</v>
      </c>
      <c r="D362" s="7">
        <v>59700</v>
      </c>
      <c r="E362" s="7">
        <v>135132</v>
      </c>
      <c r="F362" s="8">
        <f t="shared" si="20"/>
        <v>226</v>
      </c>
      <c r="G362" t="s">
        <v>20</v>
      </c>
      <c r="H362">
        <v>2875</v>
      </c>
      <c r="I362" s="9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21"/>
        <v>40544.25</v>
      </c>
      <c r="O362" s="12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5">
      <c r="A363">
        <v>361</v>
      </c>
      <c r="B363" t="s">
        <v>774</v>
      </c>
      <c r="C363" s="3" t="s">
        <v>775</v>
      </c>
      <c r="D363" s="7">
        <v>5500</v>
      </c>
      <c r="E363" s="7">
        <v>9546</v>
      </c>
      <c r="F363" s="8">
        <f t="shared" si="20"/>
        <v>174</v>
      </c>
      <c r="G363" t="s">
        <v>20</v>
      </c>
      <c r="H363">
        <v>88</v>
      </c>
      <c r="I363" s="9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21"/>
        <v>43015.208333333328</v>
      </c>
      <c r="O363" s="12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5">
      <c r="A364">
        <v>362</v>
      </c>
      <c r="B364" t="s">
        <v>776</v>
      </c>
      <c r="C364" s="3" t="s">
        <v>777</v>
      </c>
      <c r="D364" s="7">
        <v>3700</v>
      </c>
      <c r="E364" s="7">
        <v>13755</v>
      </c>
      <c r="F364" s="8">
        <f t="shared" si="20"/>
        <v>372</v>
      </c>
      <c r="G364" t="s">
        <v>20</v>
      </c>
      <c r="H364">
        <v>191</v>
      </c>
      <c r="I364" s="9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21"/>
        <v>40570.25</v>
      </c>
      <c r="O364" s="12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5">
      <c r="A365">
        <v>363</v>
      </c>
      <c r="B365" t="s">
        <v>778</v>
      </c>
      <c r="C365" s="3" t="s">
        <v>779</v>
      </c>
      <c r="D365" s="7">
        <v>5200</v>
      </c>
      <c r="E365" s="7">
        <v>8330</v>
      </c>
      <c r="F365" s="8">
        <f t="shared" si="20"/>
        <v>160</v>
      </c>
      <c r="G365" t="s">
        <v>20</v>
      </c>
      <c r="H365">
        <v>139</v>
      </c>
      <c r="I365" s="9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21"/>
        <v>40904.25</v>
      </c>
      <c r="O365" s="12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5">
      <c r="A366">
        <v>364</v>
      </c>
      <c r="B366" t="s">
        <v>780</v>
      </c>
      <c r="C366" s="3" t="s">
        <v>781</v>
      </c>
      <c r="D366" s="7">
        <v>900</v>
      </c>
      <c r="E366" s="7">
        <v>14547</v>
      </c>
      <c r="F366" s="8">
        <f t="shared" si="20"/>
        <v>1616</v>
      </c>
      <c r="G366" t="s">
        <v>20</v>
      </c>
      <c r="H366">
        <v>186</v>
      </c>
      <c r="I366" s="9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21"/>
        <v>43164.25</v>
      </c>
      <c r="O366" s="12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5">
      <c r="A367">
        <v>365</v>
      </c>
      <c r="B367" t="s">
        <v>782</v>
      </c>
      <c r="C367" s="3" t="s">
        <v>783</v>
      </c>
      <c r="D367" s="7">
        <v>1600</v>
      </c>
      <c r="E367" s="7">
        <v>11735</v>
      </c>
      <c r="F367" s="8">
        <f t="shared" si="20"/>
        <v>733</v>
      </c>
      <c r="G367" t="s">
        <v>20</v>
      </c>
      <c r="H367">
        <v>112</v>
      </c>
      <c r="I367" s="9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21"/>
        <v>42733.25</v>
      </c>
      <c r="O367" s="12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5">
      <c r="A368">
        <v>366</v>
      </c>
      <c r="B368" t="s">
        <v>784</v>
      </c>
      <c r="C368" s="3" t="s">
        <v>785</v>
      </c>
      <c r="D368" s="7">
        <v>1800</v>
      </c>
      <c r="E368" s="7">
        <v>10658</v>
      </c>
      <c r="F368" s="8">
        <f t="shared" si="20"/>
        <v>592</v>
      </c>
      <c r="G368" t="s">
        <v>20</v>
      </c>
      <c r="H368">
        <v>101</v>
      </c>
      <c r="I368" s="9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21"/>
        <v>40546.25</v>
      </c>
      <c r="O368" s="12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5">
      <c r="A369">
        <v>367</v>
      </c>
      <c r="B369" t="s">
        <v>786</v>
      </c>
      <c r="C369" s="3" t="s">
        <v>787</v>
      </c>
      <c r="D369" s="7">
        <v>9900</v>
      </c>
      <c r="E369" s="7">
        <v>1870</v>
      </c>
      <c r="F369" s="8">
        <f t="shared" si="20"/>
        <v>19</v>
      </c>
      <c r="G369" t="s">
        <v>14</v>
      </c>
      <c r="H369">
        <v>75</v>
      </c>
      <c r="I369" s="9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21"/>
        <v>41930.208333333336</v>
      </c>
      <c r="O369" s="12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5">
      <c r="A370">
        <v>368</v>
      </c>
      <c r="B370" t="s">
        <v>788</v>
      </c>
      <c r="C370" s="3" t="s">
        <v>789</v>
      </c>
      <c r="D370" s="7">
        <v>5200</v>
      </c>
      <c r="E370" s="7">
        <v>14394</v>
      </c>
      <c r="F370" s="8">
        <f t="shared" si="20"/>
        <v>277</v>
      </c>
      <c r="G370" t="s">
        <v>20</v>
      </c>
      <c r="H370">
        <v>206</v>
      </c>
      <c r="I370" s="9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21"/>
        <v>40464.208333333336</v>
      </c>
      <c r="O370" s="12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5">
      <c r="A371">
        <v>369</v>
      </c>
      <c r="B371" t="s">
        <v>790</v>
      </c>
      <c r="C371" s="3" t="s">
        <v>791</v>
      </c>
      <c r="D371" s="7">
        <v>5400</v>
      </c>
      <c r="E371" s="7">
        <v>14743</v>
      </c>
      <c r="F371" s="8">
        <f t="shared" si="20"/>
        <v>273</v>
      </c>
      <c r="G371" t="s">
        <v>20</v>
      </c>
      <c r="H371">
        <v>154</v>
      </c>
      <c r="I371" s="9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21"/>
        <v>41308.25</v>
      </c>
      <c r="O371" s="12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5">
      <c r="A372">
        <v>370</v>
      </c>
      <c r="B372" t="s">
        <v>792</v>
      </c>
      <c r="C372" s="3" t="s">
        <v>793</v>
      </c>
      <c r="D372" s="7">
        <v>112300</v>
      </c>
      <c r="E372" s="7">
        <v>178965</v>
      </c>
      <c r="F372" s="8">
        <f t="shared" si="20"/>
        <v>159</v>
      </c>
      <c r="G372" t="s">
        <v>20</v>
      </c>
      <c r="H372">
        <v>5966</v>
      </c>
      <c r="I372" s="9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21"/>
        <v>43570.208333333328</v>
      </c>
      <c r="O372" s="12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5">
      <c r="A373">
        <v>371</v>
      </c>
      <c r="B373" t="s">
        <v>794</v>
      </c>
      <c r="C373" s="3" t="s">
        <v>795</v>
      </c>
      <c r="D373" s="7">
        <v>189200</v>
      </c>
      <c r="E373" s="7">
        <v>128410</v>
      </c>
      <c r="F373" s="8">
        <f t="shared" si="20"/>
        <v>68</v>
      </c>
      <c r="G373" t="s">
        <v>14</v>
      </c>
      <c r="H373">
        <v>2176</v>
      </c>
      <c r="I373" s="9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21"/>
        <v>42043.25</v>
      </c>
      <c r="O373" s="12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" x14ac:dyDescent="0.35">
      <c r="A374">
        <v>372</v>
      </c>
      <c r="B374" t="s">
        <v>796</v>
      </c>
      <c r="C374" s="3" t="s">
        <v>797</v>
      </c>
      <c r="D374" s="7">
        <v>900</v>
      </c>
      <c r="E374" s="7">
        <v>14324</v>
      </c>
      <c r="F374" s="8">
        <f t="shared" si="20"/>
        <v>1592</v>
      </c>
      <c r="G374" t="s">
        <v>20</v>
      </c>
      <c r="H374">
        <v>169</v>
      </c>
      <c r="I374" s="9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21"/>
        <v>42012.25</v>
      </c>
      <c r="O374" s="12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5">
      <c r="A375">
        <v>373</v>
      </c>
      <c r="B375" t="s">
        <v>798</v>
      </c>
      <c r="C375" s="3" t="s">
        <v>799</v>
      </c>
      <c r="D375" s="7">
        <v>22500</v>
      </c>
      <c r="E375" s="7">
        <v>164291</v>
      </c>
      <c r="F375" s="8">
        <f t="shared" si="20"/>
        <v>730</v>
      </c>
      <c r="G375" t="s">
        <v>20</v>
      </c>
      <c r="H375">
        <v>2106</v>
      </c>
      <c r="I375" s="9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21"/>
        <v>42964.208333333328</v>
      </c>
      <c r="O375" s="12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" x14ac:dyDescent="0.35">
      <c r="A376">
        <v>374</v>
      </c>
      <c r="B376" t="s">
        <v>800</v>
      </c>
      <c r="C376" s="3" t="s">
        <v>801</v>
      </c>
      <c r="D376" s="7">
        <v>167400</v>
      </c>
      <c r="E376" s="7">
        <v>22073</v>
      </c>
      <c r="F376" s="8">
        <f t="shared" si="20"/>
        <v>13</v>
      </c>
      <c r="G376" t="s">
        <v>14</v>
      </c>
      <c r="H376">
        <v>441</v>
      </c>
      <c r="I376" s="9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21"/>
        <v>43476.25</v>
      </c>
      <c r="O376" s="12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" x14ac:dyDescent="0.35">
      <c r="A377">
        <v>375</v>
      </c>
      <c r="B377" t="s">
        <v>802</v>
      </c>
      <c r="C377" s="3" t="s">
        <v>803</v>
      </c>
      <c r="D377" s="7">
        <v>2700</v>
      </c>
      <c r="E377" s="7">
        <v>1479</v>
      </c>
      <c r="F377" s="8">
        <f t="shared" si="20"/>
        <v>55</v>
      </c>
      <c r="G377" t="s">
        <v>14</v>
      </c>
      <c r="H377">
        <v>25</v>
      </c>
      <c r="I377" s="9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21"/>
        <v>42293.208333333328</v>
      </c>
      <c r="O377" s="12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5">
      <c r="A378">
        <v>376</v>
      </c>
      <c r="B378" t="s">
        <v>804</v>
      </c>
      <c r="C378" s="3" t="s">
        <v>805</v>
      </c>
      <c r="D378" s="7">
        <v>3400</v>
      </c>
      <c r="E378" s="7">
        <v>12275</v>
      </c>
      <c r="F378" s="8">
        <f t="shared" si="20"/>
        <v>361</v>
      </c>
      <c r="G378" t="s">
        <v>20</v>
      </c>
      <c r="H378">
        <v>131</v>
      </c>
      <c r="I378" s="9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21"/>
        <v>41826.208333333336</v>
      </c>
      <c r="O378" s="12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5">
      <c r="A379">
        <v>377</v>
      </c>
      <c r="B379" t="s">
        <v>806</v>
      </c>
      <c r="C379" s="3" t="s">
        <v>807</v>
      </c>
      <c r="D379" s="7">
        <v>49700</v>
      </c>
      <c r="E379" s="7">
        <v>5098</v>
      </c>
      <c r="F379" s="8">
        <f t="shared" si="20"/>
        <v>10</v>
      </c>
      <c r="G379" t="s">
        <v>14</v>
      </c>
      <c r="H379">
        <v>127</v>
      </c>
      <c r="I379" s="9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21"/>
        <v>43760.208333333328</v>
      </c>
      <c r="O379" s="12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5">
      <c r="A380">
        <v>378</v>
      </c>
      <c r="B380" t="s">
        <v>808</v>
      </c>
      <c r="C380" s="3" t="s">
        <v>809</v>
      </c>
      <c r="D380" s="7">
        <v>178200</v>
      </c>
      <c r="E380" s="7">
        <v>24882</v>
      </c>
      <c r="F380" s="8">
        <f t="shared" si="20"/>
        <v>14</v>
      </c>
      <c r="G380" t="s">
        <v>14</v>
      </c>
      <c r="H380">
        <v>355</v>
      </c>
      <c r="I380" s="9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21"/>
        <v>43241.208333333328</v>
      </c>
      <c r="O380" s="12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5">
      <c r="A381">
        <v>379</v>
      </c>
      <c r="B381" t="s">
        <v>810</v>
      </c>
      <c r="C381" s="3" t="s">
        <v>811</v>
      </c>
      <c r="D381" s="7">
        <v>7200</v>
      </c>
      <c r="E381" s="7">
        <v>2912</v>
      </c>
      <c r="F381" s="8">
        <f t="shared" si="20"/>
        <v>40</v>
      </c>
      <c r="G381" t="s">
        <v>14</v>
      </c>
      <c r="H381">
        <v>44</v>
      </c>
      <c r="I381" s="9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21"/>
        <v>40843.208333333336</v>
      </c>
      <c r="O381" s="12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" x14ac:dyDescent="0.35">
      <c r="A382">
        <v>380</v>
      </c>
      <c r="B382" t="s">
        <v>812</v>
      </c>
      <c r="C382" s="3" t="s">
        <v>813</v>
      </c>
      <c r="D382" s="7">
        <v>2500</v>
      </c>
      <c r="E382" s="7">
        <v>4008</v>
      </c>
      <c r="F382" s="8">
        <f t="shared" si="20"/>
        <v>160</v>
      </c>
      <c r="G382" t="s">
        <v>20</v>
      </c>
      <c r="H382">
        <v>84</v>
      </c>
      <c r="I382" s="9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21"/>
        <v>41448.208333333336</v>
      </c>
      <c r="O382" s="12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5">
      <c r="A383">
        <v>381</v>
      </c>
      <c r="B383" t="s">
        <v>814</v>
      </c>
      <c r="C383" s="3" t="s">
        <v>815</v>
      </c>
      <c r="D383" s="7">
        <v>5300</v>
      </c>
      <c r="E383" s="7">
        <v>9749</v>
      </c>
      <c r="F383" s="8">
        <f t="shared" si="20"/>
        <v>184</v>
      </c>
      <c r="G383" t="s">
        <v>20</v>
      </c>
      <c r="H383">
        <v>155</v>
      </c>
      <c r="I383" s="9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21"/>
        <v>42163.208333333328</v>
      </c>
      <c r="O383" s="12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" x14ac:dyDescent="0.35">
      <c r="A384">
        <v>382</v>
      </c>
      <c r="B384" t="s">
        <v>816</v>
      </c>
      <c r="C384" s="3" t="s">
        <v>817</v>
      </c>
      <c r="D384" s="7">
        <v>9100</v>
      </c>
      <c r="E384" s="7">
        <v>5803</v>
      </c>
      <c r="F384" s="8">
        <f t="shared" si="20"/>
        <v>64</v>
      </c>
      <c r="G384" t="s">
        <v>14</v>
      </c>
      <c r="H384">
        <v>67</v>
      </c>
      <c r="I384" s="9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21"/>
        <v>43024.208333333328</v>
      </c>
      <c r="O384" s="12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5">
      <c r="A385">
        <v>383</v>
      </c>
      <c r="B385" t="s">
        <v>818</v>
      </c>
      <c r="C385" s="3" t="s">
        <v>819</v>
      </c>
      <c r="D385" s="7">
        <v>6300</v>
      </c>
      <c r="E385" s="7">
        <v>14199</v>
      </c>
      <c r="F385" s="8">
        <f t="shared" si="20"/>
        <v>225</v>
      </c>
      <c r="G385" t="s">
        <v>20</v>
      </c>
      <c r="H385">
        <v>189</v>
      </c>
      <c r="I385" s="9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21"/>
        <v>43509.25</v>
      </c>
      <c r="O385" s="12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5">
      <c r="A386">
        <v>384</v>
      </c>
      <c r="B386" t="s">
        <v>820</v>
      </c>
      <c r="C386" s="3" t="s">
        <v>821</v>
      </c>
      <c r="D386" s="7">
        <v>114400</v>
      </c>
      <c r="E386" s="7">
        <v>196779</v>
      </c>
      <c r="F386" s="8">
        <f t="shared" ref="F386:F449" si="24">ROUND(E386/D386*100,0)</f>
        <v>172</v>
      </c>
      <c r="G386" t="s">
        <v>20</v>
      </c>
      <c r="H386">
        <v>4799</v>
      </c>
      <c r="I386" s="9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ref="N386:N449" si="25">(((L386/60)/60)/24)+DATE(1970,1,1)</f>
        <v>42776.25</v>
      </c>
      <c r="O386" s="12">
        <f t="shared" ref="O386:O449" si="26">(((M386/60)/60)/24)+DATE(1970,1,1)</f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" x14ac:dyDescent="0.35">
      <c r="A387">
        <v>385</v>
      </c>
      <c r="B387" t="s">
        <v>822</v>
      </c>
      <c r="C387" s="3" t="s">
        <v>823</v>
      </c>
      <c r="D387" s="7">
        <v>38900</v>
      </c>
      <c r="E387" s="7">
        <v>56859</v>
      </c>
      <c r="F387" s="8">
        <f t="shared" si="24"/>
        <v>146</v>
      </c>
      <c r="G387" t="s">
        <v>20</v>
      </c>
      <c r="H387">
        <v>1137</v>
      </c>
      <c r="I387" s="9">
        <f t="shared" ref="I387:I450" si="27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si="25"/>
        <v>43553.208333333328</v>
      </c>
      <c r="O387" s="12">
        <f t="shared" si="26"/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" x14ac:dyDescent="0.35">
      <c r="A388">
        <v>386</v>
      </c>
      <c r="B388" t="s">
        <v>824</v>
      </c>
      <c r="C388" s="3" t="s">
        <v>825</v>
      </c>
      <c r="D388" s="7">
        <v>135500</v>
      </c>
      <c r="E388" s="7">
        <v>103554</v>
      </c>
      <c r="F388" s="8">
        <f t="shared" si="24"/>
        <v>76</v>
      </c>
      <c r="G388" t="s">
        <v>14</v>
      </c>
      <c r="H388">
        <v>1068</v>
      </c>
      <c r="I388" s="9">
        <f t="shared" si="2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25"/>
        <v>40355.208333333336</v>
      </c>
      <c r="O388" s="12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5">
      <c r="A389">
        <v>387</v>
      </c>
      <c r="B389" t="s">
        <v>826</v>
      </c>
      <c r="C389" s="3" t="s">
        <v>827</v>
      </c>
      <c r="D389" s="7">
        <v>109000</v>
      </c>
      <c r="E389" s="7">
        <v>42795</v>
      </c>
      <c r="F389" s="8">
        <f t="shared" si="24"/>
        <v>39</v>
      </c>
      <c r="G389" t="s">
        <v>14</v>
      </c>
      <c r="H389">
        <v>424</v>
      </c>
      <c r="I389" s="9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25"/>
        <v>41072.208333333336</v>
      </c>
      <c r="O389" s="12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5">
      <c r="A390">
        <v>388</v>
      </c>
      <c r="B390" t="s">
        <v>828</v>
      </c>
      <c r="C390" s="3" t="s">
        <v>829</v>
      </c>
      <c r="D390" s="7">
        <v>114800</v>
      </c>
      <c r="E390" s="7">
        <v>12938</v>
      </c>
      <c r="F390" s="8">
        <f t="shared" si="24"/>
        <v>11</v>
      </c>
      <c r="G390" t="s">
        <v>74</v>
      </c>
      <c r="H390">
        <v>145</v>
      </c>
      <c r="I390" s="9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25"/>
        <v>40912.25</v>
      </c>
      <c r="O390" s="12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5">
      <c r="A391">
        <v>389</v>
      </c>
      <c r="B391" t="s">
        <v>830</v>
      </c>
      <c r="C391" s="3" t="s">
        <v>831</v>
      </c>
      <c r="D391" s="7">
        <v>83000</v>
      </c>
      <c r="E391" s="7">
        <v>101352</v>
      </c>
      <c r="F391" s="8">
        <f t="shared" si="24"/>
        <v>122</v>
      </c>
      <c r="G391" t="s">
        <v>20</v>
      </c>
      <c r="H391">
        <v>1152</v>
      </c>
      <c r="I391" s="9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25"/>
        <v>40479.208333333336</v>
      </c>
      <c r="O391" s="12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5">
      <c r="A392">
        <v>390</v>
      </c>
      <c r="B392" t="s">
        <v>832</v>
      </c>
      <c r="C392" s="3" t="s">
        <v>833</v>
      </c>
      <c r="D392" s="7">
        <v>2400</v>
      </c>
      <c r="E392" s="7">
        <v>4477</v>
      </c>
      <c r="F392" s="8">
        <f t="shared" si="24"/>
        <v>187</v>
      </c>
      <c r="G392" t="s">
        <v>20</v>
      </c>
      <c r="H392">
        <v>50</v>
      </c>
      <c r="I392" s="9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25"/>
        <v>41530.208333333336</v>
      </c>
      <c r="O392" s="12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5">
      <c r="A393">
        <v>391</v>
      </c>
      <c r="B393" t="s">
        <v>834</v>
      </c>
      <c r="C393" s="3" t="s">
        <v>835</v>
      </c>
      <c r="D393" s="7">
        <v>60400</v>
      </c>
      <c r="E393" s="7">
        <v>4393</v>
      </c>
      <c r="F393" s="8">
        <f t="shared" si="24"/>
        <v>7</v>
      </c>
      <c r="G393" t="s">
        <v>14</v>
      </c>
      <c r="H393">
        <v>151</v>
      </c>
      <c r="I393" s="9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25"/>
        <v>41653.25</v>
      </c>
      <c r="O393" s="12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" x14ac:dyDescent="0.35">
      <c r="A394">
        <v>392</v>
      </c>
      <c r="B394" t="s">
        <v>836</v>
      </c>
      <c r="C394" s="3" t="s">
        <v>837</v>
      </c>
      <c r="D394" s="7">
        <v>102900</v>
      </c>
      <c r="E394" s="7">
        <v>67546</v>
      </c>
      <c r="F394" s="8">
        <f t="shared" si="24"/>
        <v>66</v>
      </c>
      <c r="G394" t="s">
        <v>14</v>
      </c>
      <c r="H394">
        <v>1608</v>
      </c>
      <c r="I394" s="9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25"/>
        <v>40549.25</v>
      </c>
      <c r="O394" s="12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5">
      <c r="A395">
        <v>393</v>
      </c>
      <c r="B395" t="s">
        <v>838</v>
      </c>
      <c r="C395" s="3" t="s">
        <v>839</v>
      </c>
      <c r="D395" s="7">
        <v>62800</v>
      </c>
      <c r="E395" s="7">
        <v>143788</v>
      </c>
      <c r="F395" s="8">
        <f t="shared" si="24"/>
        <v>229</v>
      </c>
      <c r="G395" t="s">
        <v>20</v>
      </c>
      <c r="H395">
        <v>3059</v>
      </c>
      <c r="I395" s="9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25"/>
        <v>42933.208333333328</v>
      </c>
      <c r="O395" s="12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5">
      <c r="A396">
        <v>394</v>
      </c>
      <c r="B396" t="s">
        <v>840</v>
      </c>
      <c r="C396" s="3" t="s">
        <v>841</v>
      </c>
      <c r="D396" s="7">
        <v>800</v>
      </c>
      <c r="E396" s="7">
        <v>3755</v>
      </c>
      <c r="F396" s="8">
        <f t="shared" si="24"/>
        <v>469</v>
      </c>
      <c r="G396" t="s">
        <v>20</v>
      </c>
      <c r="H396">
        <v>34</v>
      </c>
      <c r="I396" s="9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25"/>
        <v>41484.208333333336</v>
      </c>
      <c r="O396" s="12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" x14ac:dyDescent="0.35">
      <c r="A397">
        <v>395</v>
      </c>
      <c r="B397" t="s">
        <v>295</v>
      </c>
      <c r="C397" s="3" t="s">
        <v>842</v>
      </c>
      <c r="D397" s="7">
        <v>7100</v>
      </c>
      <c r="E397" s="7">
        <v>9238</v>
      </c>
      <c r="F397" s="8">
        <f t="shared" si="24"/>
        <v>130</v>
      </c>
      <c r="G397" t="s">
        <v>20</v>
      </c>
      <c r="H397">
        <v>220</v>
      </c>
      <c r="I397" s="9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25"/>
        <v>40885.25</v>
      </c>
      <c r="O397" s="12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5">
      <c r="A398">
        <v>396</v>
      </c>
      <c r="B398" t="s">
        <v>843</v>
      </c>
      <c r="C398" s="3" t="s">
        <v>844</v>
      </c>
      <c r="D398" s="7">
        <v>46100</v>
      </c>
      <c r="E398" s="7">
        <v>77012</v>
      </c>
      <c r="F398" s="8">
        <f t="shared" si="24"/>
        <v>167</v>
      </c>
      <c r="G398" t="s">
        <v>20</v>
      </c>
      <c r="H398">
        <v>1604</v>
      </c>
      <c r="I398" s="9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25"/>
        <v>43378.208333333328</v>
      </c>
      <c r="O398" s="12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5">
      <c r="A399">
        <v>397</v>
      </c>
      <c r="B399" t="s">
        <v>845</v>
      </c>
      <c r="C399" s="3" t="s">
        <v>846</v>
      </c>
      <c r="D399" s="7">
        <v>8100</v>
      </c>
      <c r="E399" s="7">
        <v>14083</v>
      </c>
      <c r="F399" s="8">
        <f t="shared" si="24"/>
        <v>174</v>
      </c>
      <c r="G399" t="s">
        <v>20</v>
      </c>
      <c r="H399">
        <v>454</v>
      </c>
      <c r="I399" s="9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25"/>
        <v>41417.208333333336</v>
      </c>
      <c r="O399" s="12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" x14ac:dyDescent="0.35">
      <c r="A400">
        <v>398</v>
      </c>
      <c r="B400" t="s">
        <v>847</v>
      </c>
      <c r="C400" s="3" t="s">
        <v>848</v>
      </c>
      <c r="D400" s="7">
        <v>1700</v>
      </c>
      <c r="E400" s="7">
        <v>12202</v>
      </c>
      <c r="F400" s="8">
        <f t="shared" si="24"/>
        <v>718</v>
      </c>
      <c r="G400" t="s">
        <v>20</v>
      </c>
      <c r="H400">
        <v>123</v>
      </c>
      <c r="I400" s="9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25"/>
        <v>43228.208333333328</v>
      </c>
      <c r="O400" s="12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5">
      <c r="A401">
        <v>399</v>
      </c>
      <c r="B401" t="s">
        <v>849</v>
      </c>
      <c r="C401" s="3" t="s">
        <v>850</v>
      </c>
      <c r="D401" s="7">
        <v>97300</v>
      </c>
      <c r="E401" s="7">
        <v>62127</v>
      </c>
      <c r="F401" s="8">
        <f t="shared" si="24"/>
        <v>64</v>
      </c>
      <c r="G401" t="s">
        <v>14</v>
      </c>
      <c r="H401">
        <v>941</v>
      </c>
      <c r="I401" s="9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25"/>
        <v>40576.25</v>
      </c>
      <c r="O401" s="12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" x14ac:dyDescent="0.35">
      <c r="A402">
        <v>400</v>
      </c>
      <c r="B402" t="s">
        <v>851</v>
      </c>
      <c r="C402" s="3" t="s">
        <v>852</v>
      </c>
      <c r="D402" s="7">
        <v>100</v>
      </c>
      <c r="E402" s="7">
        <v>2</v>
      </c>
      <c r="F402" s="8">
        <f t="shared" si="24"/>
        <v>2</v>
      </c>
      <c r="G402" t="s">
        <v>14</v>
      </c>
      <c r="H402">
        <v>1</v>
      </c>
      <c r="I402" s="9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25"/>
        <v>41502.208333333336</v>
      </c>
      <c r="O402" s="12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5">
      <c r="A403">
        <v>401</v>
      </c>
      <c r="B403" t="s">
        <v>853</v>
      </c>
      <c r="C403" s="3" t="s">
        <v>854</v>
      </c>
      <c r="D403" s="7">
        <v>900</v>
      </c>
      <c r="E403" s="7">
        <v>13772</v>
      </c>
      <c r="F403" s="8">
        <f t="shared" si="24"/>
        <v>1530</v>
      </c>
      <c r="G403" t="s">
        <v>20</v>
      </c>
      <c r="H403">
        <v>299</v>
      </c>
      <c r="I403" s="9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25"/>
        <v>43765.208333333328</v>
      </c>
      <c r="O403" s="12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5">
      <c r="A404">
        <v>402</v>
      </c>
      <c r="B404" t="s">
        <v>855</v>
      </c>
      <c r="C404" s="3" t="s">
        <v>856</v>
      </c>
      <c r="D404" s="7">
        <v>7300</v>
      </c>
      <c r="E404" s="7">
        <v>2946</v>
      </c>
      <c r="F404" s="8">
        <f t="shared" si="24"/>
        <v>40</v>
      </c>
      <c r="G404" t="s">
        <v>14</v>
      </c>
      <c r="H404">
        <v>40</v>
      </c>
      <c r="I404" s="9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25"/>
        <v>40914.25</v>
      </c>
      <c r="O404" s="12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5">
      <c r="A405">
        <v>403</v>
      </c>
      <c r="B405" t="s">
        <v>857</v>
      </c>
      <c r="C405" s="3" t="s">
        <v>858</v>
      </c>
      <c r="D405" s="7">
        <v>195800</v>
      </c>
      <c r="E405" s="7">
        <v>168820</v>
      </c>
      <c r="F405" s="8">
        <f t="shared" si="24"/>
        <v>86</v>
      </c>
      <c r="G405" t="s">
        <v>14</v>
      </c>
      <c r="H405">
        <v>3015</v>
      </c>
      <c r="I405" s="9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25"/>
        <v>40310.208333333336</v>
      </c>
      <c r="O405" s="12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5">
      <c r="A406">
        <v>404</v>
      </c>
      <c r="B406" t="s">
        <v>859</v>
      </c>
      <c r="C406" s="3" t="s">
        <v>860</v>
      </c>
      <c r="D406" s="7">
        <v>48900</v>
      </c>
      <c r="E406" s="7">
        <v>154321</v>
      </c>
      <c r="F406" s="8">
        <f t="shared" si="24"/>
        <v>316</v>
      </c>
      <c r="G406" t="s">
        <v>20</v>
      </c>
      <c r="H406">
        <v>2237</v>
      </c>
      <c r="I406" s="9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25"/>
        <v>43053.25</v>
      </c>
      <c r="O406" s="12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5">
      <c r="A407">
        <v>405</v>
      </c>
      <c r="B407" t="s">
        <v>861</v>
      </c>
      <c r="C407" s="3" t="s">
        <v>862</v>
      </c>
      <c r="D407" s="7">
        <v>29600</v>
      </c>
      <c r="E407" s="7">
        <v>26527</v>
      </c>
      <c r="F407" s="8">
        <f t="shared" si="24"/>
        <v>90</v>
      </c>
      <c r="G407" t="s">
        <v>14</v>
      </c>
      <c r="H407">
        <v>435</v>
      </c>
      <c r="I407" s="9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25"/>
        <v>43255.208333333328</v>
      </c>
      <c r="O407" s="12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35">
      <c r="A408">
        <v>406</v>
      </c>
      <c r="B408" t="s">
        <v>863</v>
      </c>
      <c r="C408" s="3" t="s">
        <v>864</v>
      </c>
      <c r="D408" s="7">
        <v>39300</v>
      </c>
      <c r="E408" s="7">
        <v>71583</v>
      </c>
      <c r="F408" s="8">
        <f t="shared" si="24"/>
        <v>182</v>
      </c>
      <c r="G408" t="s">
        <v>20</v>
      </c>
      <c r="H408">
        <v>645</v>
      </c>
      <c r="I408" s="9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25"/>
        <v>41304.25</v>
      </c>
      <c r="O408" s="12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5">
      <c r="A409">
        <v>407</v>
      </c>
      <c r="B409" t="s">
        <v>865</v>
      </c>
      <c r="C409" s="3" t="s">
        <v>866</v>
      </c>
      <c r="D409" s="7">
        <v>3400</v>
      </c>
      <c r="E409" s="7">
        <v>12100</v>
      </c>
      <c r="F409" s="8">
        <f t="shared" si="24"/>
        <v>356</v>
      </c>
      <c r="G409" t="s">
        <v>20</v>
      </c>
      <c r="H409">
        <v>484</v>
      </c>
      <c r="I409" s="9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25"/>
        <v>43751.208333333328</v>
      </c>
      <c r="O409" s="12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5">
      <c r="A410">
        <v>408</v>
      </c>
      <c r="B410" t="s">
        <v>867</v>
      </c>
      <c r="C410" s="3" t="s">
        <v>868</v>
      </c>
      <c r="D410" s="7">
        <v>9200</v>
      </c>
      <c r="E410" s="7">
        <v>12129</v>
      </c>
      <c r="F410" s="8">
        <f t="shared" si="24"/>
        <v>132</v>
      </c>
      <c r="G410" t="s">
        <v>20</v>
      </c>
      <c r="H410">
        <v>154</v>
      </c>
      <c r="I410" s="9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25"/>
        <v>42541.208333333328</v>
      </c>
      <c r="O410" s="12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5">
      <c r="A411">
        <v>409</v>
      </c>
      <c r="B411" t="s">
        <v>243</v>
      </c>
      <c r="C411" s="3" t="s">
        <v>869</v>
      </c>
      <c r="D411" s="7">
        <v>135600</v>
      </c>
      <c r="E411" s="7">
        <v>62804</v>
      </c>
      <c r="F411" s="8">
        <f t="shared" si="24"/>
        <v>46</v>
      </c>
      <c r="G411" t="s">
        <v>14</v>
      </c>
      <c r="H411">
        <v>714</v>
      </c>
      <c r="I411" s="9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25"/>
        <v>42843.208333333328</v>
      </c>
      <c r="O411" s="12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5">
      <c r="A412">
        <v>410</v>
      </c>
      <c r="B412" t="s">
        <v>870</v>
      </c>
      <c r="C412" s="3" t="s">
        <v>871</v>
      </c>
      <c r="D412" s="7">
        <v>153700</v>
      </c>
      <c r="E412" s="7">
        <v>55536</v>
      </c>
      <c r="F412" s="8">
        <f t="shared" si="24"/>
        <v>36</v>
      </c>
      <c r="G412" t="s">
        <v>47</v>
      </c>
      <c r="H412">
        <v>1111</v>
      </c>
      <c r="I412" s="9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25"/>
        <v>42122.208333333328</v>
      </c>
      <c r="O412" s="12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5">
      <c r="A413">
        <v>411</v>
      </c>
      <c r="B413" t="s">
        <v>872</v>
      </c>
      <c r="C413" s="3" t="s">
        <v>873</v>
      </c>
      <c r="D413" s="7">
        <v>7800</v>
      </c>
      <c r="E413" s="7">
        <v>8161</v>
      </c>
      <c r="F413" s="8">
        <f t="shared" si="24"/>
        <v>105</v>
      </c>
      <c r="G413" t="s">
        <v>20</v>
      </c>
      <c r="H413">
        <v>82</v>
      </c>
      <c r="I413" s="9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25"/>
        <v>42884.208333333328</v>
      </c>
      <c r="O413" s="12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5">
      <c r="A414">
        <v>412</v>
      </c>
      <c r="B414" t="s">
        <v>874</v>
      </c>
      <c r="C414" s="3" t="s">
        <v>875</v>
      </c>
      <c r="D414" s="7">
        <v>2100</v>
      </c>
      <c r="E414" s="7">
        <v>14046</v>
      </c>
      <c r="F414" s="8">
        <f t="shared" si="24"/>
        <v>669</v>
      </c>
      <c r="G414" t="s">
        <v>20</v>
      </c>
      <c r="H414">
        <v>134</v>
      </c>
      <c r="I414" s="9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25"/>
        <v>41642.25</v>
      </c>
      <c r="O414" s="12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5">
      <c r="A415">
        <v>413</v>
      </c>
      <c r="B415" t="s">
        <v>876</v>
      </c>
      <c r="C415" s="3" t="s">
        <v>877</v>
      </c>
      <c r="D415" s="7">
        <v>189500</v>
      </c>
      <c r="E415" s="7">
        <v>117628</v>
      </c>
      <c r="F415" s="8">
        <f t="shared" si="24"/>
        <v>62</v>
      </c>
      <c r="G415" t="s">
        <v>47</v>
      </c>
      <c r="H415">
        <v>1089</v>
      </c>
      <c r="I415" s="9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25"/>
        <v>43431.25</v>
      </c>
      <c r="O415" s="12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5">
      <c r="A416">
        <v>414</v>
      </c>
      <c r="B416" t="s">
        <v>878</v>
      </c>
      <c r="C416" s="3" t="s">
        <v>879</v>
      </c>
      <c r="D416" s="7">
        <v>188200</v>
      </c>
      <c r="E416" s="7">
        <v>159405</v>
      </c>
      <c r="F416" s="8">
        <f t="shared" si="24"/>
        <v>85</v>
      </c>
      <c r="G416" t="s">
        <v>14</v>
      </c>
      <c r="H416">
        <v>5497</v>
      </c>
      <c r="I416" s="9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25"/>
        <v>40288.208333333336</v>
      </c>
      <c r="O416" s="12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5">
      <c r="A417">
        <v>415</v>
      </c>
      <c r="B417" t="s">
        <v>880</v>
      </c>
      <c r="C417" s="3" t="s">
        <v>881</v>
      </c>
      <c r="D417" s="7">
        <v>113500</v>
      </c>
      <c r="E417" s="7">
        <v>12552</v>
      </c>
      <c r="F417" s="8">
        <f t="shared" si="24"/>
        <v>11</v>
      </c>
      <c r="G417" t="s">
        <v>14</v>
      </c>
      <c r="H417">
        <v>418</v>
      </c>
      <c r="I417" s="9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25"/>
        <v>40921.25</v>
      </c>
      <c r="O417" s="12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" x14ac:dyDescent="0.35">
      <c r="A418">
        <v>416</v>
      </c>
      <c r="B418" t="s">
        <v>882</v>
      </c>
      <c r="C418" s="3" t="s">
        <v>883</v>
      </c>
      <c r="D418" s="7">
        <v>134600</v>
      </c>
      <c r="E418" s="7">
        <v>59007</v>
      </c>
      <c r="F418" s="8">
        <f t="shared" si="24"/>
        <v>44</v>
      </c>
      <c r="G418" t="s">
        <v>14</v>
      </c>
      <c r="H418">
        <v>1439</v>
      </c>
      <c r="I418" s="9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25"/>
        <v>40560.25</v>
      </c>
      <c r="O418" s="12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5">
      <c r="A419">
        <v>417</v>
      </c>
      <c r="B419" t="s">
        <v>884</v>
      </c>
      <c r="C419" s="3" t="s">
        <v>885</v>
      </c>
      <c r="D419" s="7">
        <v>1700</v>
      </c>
      <c r="E419" s="7">
        <v>943</v>
      </c>
      <c r="F419" s="8">
        <f t="shared" si="24"/>
        <v>55</v>
      </c>
      <c r="G419" t="s">
        <v>14</v>
      </c>
      <c r="H419">
        <v>15</v>
      </c>
      <c r="I419" s="9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25"/>
        <v>43407.208333333328</v>
      </c>
      <c r="O419" s="12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5">
      <c r="A420">
        <v>418</v>
      </c>
      <c r="B420" t="s">
        <v>105</v>
      </c>
      <c r="C420" s="3" t="s">
        <v>886</v>
      </c>
      <c r="D420" s="7">
        <v>163700</v>
      </c>
      <c r="E420" s="7">
        <v>93963</v>
      </c>
      <c r="F420" s="8">
        <f t="shared" si="24"/>
        <v>57</v>
      </c>
      <c r="G420" t="s">
        <v>14</v>
      </c>
      <c r="H420">
        <v>1999</v>
      </c>
      <c r="I420" s="9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25"/>
        <v>41035.208333333336</v>
      </c>
      <c r="O420" s="12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5">
      <c r="A421">
        <v>419</v>
      </c>
      <c r="B421" t="s">
        <v>887</v>
      </c>
      <c r="C421" s="3" t="s">
        <v>888</v>
      </c>
      <c r="D421" s="7">
        <v>113800</v>
      </c>
      <c r="E421" s="7">
        <v>140469</v>
      </c>
      <c r="F421" s="8">
        <f t="shared" si="24"/>
        <v>123</v>
      </c>
      <c r="G421" t="s">
        <v>20</v>
      </c>
      <c r="H421">
        <v>5203</v>
      </c>
      <c r="I421" s="9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25"/>
        <v>40899.25</v>
      </c>
      <c r="O421" s="12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5">
      <c r="A422">
        <v>420</v>
      </c>
      <c r="B422" t="s">
        <v>889</v>
      </c>
      <c r="C422" s="3" t="s">
        <v>890</v>
      </c>
      <c r="D422" s="7">
        <v>5000</v>
      </c>
      <c r="E422" s="7">
        <v>6423</v>
      </c>
      <c r="F422" s="8">
        <f t="shared" si="24"/>
        <v>128</v>
      </c>
      <c r="G422" t="s">
        <v>20</v>
      </c>
      <c r="H422">
        <v>94</v>
      </c>
      <c r="I422" s="9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25"/>
        <v>42911.208333333328</v>
      </c>
      <c r="O422" s="12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5">
      <c r="A423">
        <v>421</v>
      </c>
      <c r="B423" t="s">
        <v>891</v>
      </c>
      <c r="C423" s="3" t="s">
        <v>892</v>
      </c>
      <c r="D423" s="7">
        <v>9400</v>
      </c>
      <c r="E423" s="7">
        <v>6015</v>
      </c>
      <c r="F423" s="8">
        <f t="shared" si="24"/>
        <v>64</v>
      </c>
      <c r="G423" t="s">
        <v>14</v>
      </c>
      <c r="H423">
        <v>118</v>
      </c>
      <c r="I423" s="9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25"/>
        <v>42915.208333333328</v>
      </c>
      <c r="O423" s="12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" x14ac:dyDescent="0.35">
      <c r="A424">
        <v>422</v>
      </c>
      <c r="B424" t="s">
        <v>893</v>
      </c>
      <c r="C424" s="3" t="s">
        <v>894</v>
      </c>
      <c r="D424" s="7">
        <v>8700</v>
      </c>
      <c r="E424" s="7">
        <v>11075</v>
      </c>
      <c r="F424" s="8">
        <f t="shared" si="24"/>
        <v>127</v>
      </c>
      <c r="G424" t="s">
        <v>20</v>
      </c>
      <c r="H424">
        <v>205</v>
      </c>
      <c r="I424" s="9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25"/>
        <v>40285.208333333336</v>
      </c>
      <c r="O424" s="12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5">
      <c r="A425">
        <v>423</v>
      </c>
      <c r="B425" t="s">
        <v>895</v>
      </c>
      <c r="C425" s="3" t="s">
        <v>896</v>
      </c>
      <c r="D425" s="7">
        <v>147800</v>
      </c>
      <c r="E425" s="7">
        <v>15723</v>
      </c>
      <c r="F425" s="8">
        <f t="shared" si="24"/>
        <v>11</v>
      </c>
      <c r="G425" t="s">
        <v>14</v>
      </c>
      <c r="H425">
        <v>162</v>
      </c>
      <c r="I425" s="9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25"/>
        <v>40808.208333333336</v>
      </c>
      <c r="O425" s="12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5">
      <c r="A426">
        <v>424</v>
      </c>
      <c r="B426" t="s">
        <v>897</v>
      </c>
      <c r="C426" s="3" t="s">
        <v>898</v>
      </c>
      <c r="D426" s="7">
        <v>5100</v>
      </c>
      <c r="E426" s="7">
        <v>2064</v>
      </c>
      <c r="F426" s="8">
        <f t="shared" si="24"/>
        <v>40</v>
      </c>
      <c r="G426" t="s">
        <v>14</v>
      </c>
      <c r="H426">
        <v>83</v>
      </c>
      <c r="I426" s="9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25"/>
        <v>43208.208333333328</v>
      </c>
      <c r="O426" s="12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5">
      <c r="A427">
        <v>425</v>
      </c>
      <c r="B427" t="s">
        <v>899</v>
      </c>
      <c r="C427" s="3" t="s">
        <v>900</v>
      </c>
      <c r="D427" s="7">
        <v>2700</v>
      </c>
      <c r="E427" s="7">
        <v>7767</v>
      </c>
      <c r="F427" s="8">
        <f t="shared" si="24"/>
        <v>288</v>
      </c>
      <c r="G427" t="s">
        <v>20</v>
      </c>
      <c r="H427">
        <v>92</v>
      </c>
      <c r="I427" s="9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25"/>
        <v>42213.208333333328</v>
      </c>
      <c r="O427" s="12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5">
      <c r="A428">
        <v>426</v>
      </c>
      <c r="B428" t="s">
        <v>901</v>
      </c>
      <c r="C428" s="3" t="s">
        <v>902</v>
      </c>
      <c r="D428" s="7">
        <v>1800</v>
      </c>
      <c r="E428" s="7">
        <v>10313</v>
      </c>
      <c r="F428" s="8">
        <f t="shared" si="24"/>
        <v>573</v>
      </c>
      <c r="G428" t="s">
        <v>20</v>
      </c>
      <c r="H428">
        <v>219</v>
      </c>
      <c r="I428" s="9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25"/>
        <v>41332.25</v>
      </c>
      <c r="O428" s="12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5">
      <c r="A429">
        <v>427</v>
      </c>
      <c r="B429" t="s">
        <v>903</v>
      </c>
      <c r="C429" s="3" t="s">
        <v>904</v>
      </c>
      <c r="D429" s="7">
        <v>174500</v>
      </c>
      <c r="E429" s="7">
        <v>197018</v>
      </c>
      <c r="F429" s="8">
        <f t="shared" si="24"/>
        <v>113</v>
      </c>
      <c r="G429" t="s">
        <v>20</v>
      </c>
      <c r="H429">
        <v>2526</v>
      </c>
      <c r="I429" s="9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25"/>
        <v>41895.208333333336</v>
      </c>
      <c r="O429" s="12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5">
      <c r="A430">
        <v>428</v>
      </c>
      <c r="B430" t="s">
        <v>905</v>
      </c>
      <c r="C430" s="3" t="s">
        <v>906</v>
      </c>
      <c r="D430" s="7">
        <v>101400</v>
      </c>
      <c r="E430" s="7">
        <v>47037</v>
      </c>
      <c r="F430" s="8">
        <f t="shared" si="24"/>
        <v>46</v>
      </c>
      <c r="G430" t="s">
        <v>14</v>
      </c>
      <c r="H430">
        <v>747</v>
      </c>
      <c r="I430" s="9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25"/>
        <v>40585.25</v>
      </c>
      <c r="O430" s="12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5">
      <c r="A431">
        <v>429</v>
      </c>
      <c r="B431" t="s">
        <v>907</v>
      </c>
      <c r="C431" s="3" t="s">
        <v>908</v>
      </c>
      <c r="D431" s="7">
        <v>191000</v>
      </c>
      <c r="E431" s="7">
        <v>173191</v>
      </c>
      <c r="F431" s="8">
        <f t="shared" si="24"/>
        <v>91</v>
      </c>
      <c r="G431" t="s">
        <v>74</v>
      </c>
      <c r="H431">
        <v>2138</v>
      </c>
      <c r="I431" s="9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25"/>
        <v>41680.25</v>
      </c>
      <c r="O431" s="12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35">
      <c r="A432">
        <v>430</v>
      </c>
      <c r="B432" t="s">
        <v>909</v>
      </c>
      <c r="C432" s="3" t="s">
        <v>910</v>
      </c>
      <c r="D432" s="7">
        <v>8100</v>
      </c>
      <c r="E432" s="7">
        <v>5487</v>
      </c>
      <c r="F432" s="8">
        <f t="shared" si="24"/>
        <v>68</v>
      </c>
      <c r="G432" t="s">
        <v>14</v>
      </c>
      <c r="H432">
        <v>84</v>
      </c>
      <c r="I432" s="9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25"/>
        <v>43737.208333333328</v>
      </c>
      <c r="O432" s="12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5">
      <c r="A433">
        <v>431</v>
      </c>
      <c r="B433" t="s">
        <v>911</v>
      </c>
      <c r="C433" s="3" t="s">
        <v>912</v>
      </c>
      <c r="D433" s="7">
        <v>5100</v>
      </c>
      <c r="E433" s="7">
        <v>9817</v>
      </c>
      <c r="F433" s="8">
        <f t="shared" si="24"/>
        <v>192</v>
      </c>
      <c r="G433" t="s">
        <v>20</v>
      </c>
      <c r="H433">
        <v>94</v>
      </c>
      <c r="I433" s="9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25"/>
        <v>43273.208333333328</v>
      </c>
      <c r="O433" s="12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35">
      <c r="A434">
        <v>432</v>
      </c>
      <c r="B434" t="s">
        <v>913</v>
      </c>
      <c r="C434" s="3" t="s">
        <v>914</v>
      </c>
      <c r="D434" s="7">
        <v>7700</v>
      </c>
      <c r="E434" s="7">
        <v>6369</v>
      </c>
      <c r="F434" s="8">
        <f t="shared" si="24"/>
        <v>83</v>
      </c>
      <c r="G434" t="s">
        <v>14</v>
      </c>
      <c r="H434">
        <v>91</v>
      </c>
      <c r="I434" s="9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25"/>
        <v>41761.208333333336</v>
      </c>
      <c r="O434" s="12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5">
      <c r="A435">
        <v>433</v>
      </c>
      <c r="B435" t="s">
        <v>915</v>
      </c>
      <c r="C435" s="3" t="s">
        <v>916</v>
      </c>
      <c r="D435" s="7">
        <v>121400</v>
      </c>
      <c r="E435" s="7">
        <v>65755</v>
      </c>
      <c r="F435" s="8">
        <f t="shared" si="24"/>
        <v>54</v>
      </c>
      <c r="G435" t="s">
        <v>14</v>
      </c>
      <c r="H435">
        <v>792</v>
      </c>
      <c r="I435" s="9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25"/>
        <v>41603.25</v>
      </c>
      <c r="O435" s="12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5">
      <c r="A436">
        <v>434</v>
      </c>
      <c r="B436" t="s">
        <v>917</v>
      </c>
      <c r="C436" s="3" t="s">
        <v>918</v>
      </c>
      <c r="D436" s="7">
        <v>5400</v>
      </c>
      <c r="E436" s="7">
        <v>903</v>
      </c>
      <c r="F436" s="8">
        <f t="shared" si="24"/>
        <v>17</v>
      </c>
      <c r="G436" t="s">
        <v>74</v>
      </c>
      <c r="H436">
        <v>10</v>
      </c>
      <c r="I436" s="9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25"/>
        <v>42705.25</v>
      </c>
      <c r="O436" s="12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5">
      <c r="A437">
        <v>435</v>
      </c>
      <c r="B437" t="s">
        <v>919</v>
      </c>
      <c r="C437" s="3" t="s">
        <v>920</v>
      </c>
      <c r="D437" s="7">
        <v>152400</v>
      </c>
      <c r="E437" s="7">
        <v>178120</v>
      </c>
      <c r="F437" s="8">
        <f t="shared" si="24"/>
        <v>117</v>
      </c>
      <c r="G437" t="s">
        <v>20</v>
      </c>
      <c r="H437">
        <v>1713</v>
      </c>
      <c r="I437" s="9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25"/>
        <v>41988.25</v>
      </c>
      <c r="O437" s="12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5">
      <c r="A438">
        <v>436</v>
      </c>
      <c r="B438" t="s">
        <v>921</v>
      </c>
      <c r="C438" s="3" t="s">
        <v>922</v>
      </c>
      <c r="D438" s="7">
        <v>1300</v>
      </c>
      <c r="E438" s="7">
        <v>13678</v>
      </c>
      <c r="F438" s="8">
        <f t="shared" si="24"/>
        <v>1052</v>
      </c>
      <c r="G438" t="s">
        <v>20</v>
      </c>
      <c r="H438">
        <v>249</v>
      </c>
      <c r="I438" s="9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25"/>
        <v>43575.208333333328</v>
      </c>
      <c r="O438" s="12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5">
      <c r="A439">
        <v>437</v>
      </c>
      <c r="B439" t="s">
        <v>923</v>
      </c>
      <c r="C439" s="3" t="s">
        <v>924</v>
      </c>
      <c r="D439" s="7">
        <v>8100</v>
      </c>
      <c r="E439" s="7">
        <v>9969</v>
      </c>
      <c r="F439" s="8">
        <f t="shared" si="24"/>
        <v>123</v>
      </c>
      <c r="G439" t="s">
        <v>20</v>
      </c>
      <c r="H439">
        <v>192</v>
      </c>
      <c r="I439" s="9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25"/>
        <v>42260.208333333328</v>
      </c>
      <c r="O439" s="12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" x14ac:dyDescent="0.35">
      <c r="A440">
        <v>438</v>
      </c>
      <c r="B440" t="s">
        <v>925</v>
      </c>
      <c r="C440" s="3" t="s">
        <v>926</v>
      </c>
      <c r="D440" s="7">
        <v>8300</v>
      </c>
      <c r="E440" s="7">
        <v>14827</v>
      </c>
      <c r="F440" s="8">
        <f t="shared" si="24"/>
        <v>179</v>
      </c>
      <c r="G440" t="s">
        <v>20</v>
      </c>
      <c r="H440">
        <v>247</v>
      </c>
      <c r="I440" s="9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25"/>
        <v>41337.25</v>
      </c>
      <c r="O440" s="12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5">
      <c r="A441">
        <v>439</v>
      </c>
      <c r="B441" t="s">
        <v>927</v>
      </c>
      <c r="C441" s="3" t="s">
        <v>928</v>
      </c>
      <c r="D441" s="7">
        <v>28400</v>
      </c>
      <c r="E441" s="7">
        <v>100900</v>
      </c>
      <c r="F441" s="8">
        <f t="shared" si="24"/>
        <v>355</v>
      </c>
      <c r="G441" t="s">
        <v>20</v>
      </c>
      <c r="H441">
        <v>2293</v>
      </c>
      <c r="I441" s="9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25"/>
        <v>42680.208333333328</v>
      </c>
      <c r="O441" s="12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5">
      <c r="A442">
        <v>440</v>
      </c>
      <c r="B442" t="s">
        <v>929</v>
      </c>
      <c r="C442" s="3" t="s">
        <v>930</v>
      </c>
      <c r="D442" s="7">
        <v>102500</v>
      </c>
      <c r="E442" s="7">
        <v>165954</v>
      </c>
      <c r="F442" s="8">
        <f t="shared" si="24"/>
        <v>162</v>
      </c>
      <c r="G442" t="s">
        <v>20</v>
      </c>
      <c r="H442">
        <v>3131</v>
      </c>
      <c r="I442" s="9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25"/>
        <v>42916.208333333328</v>
      </c>
      <c r="O442" s="12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5">
      <c r="A443">
        <v>441</v>
      </c>
      <c r="B443" t="s">
        <v>931</v>
      </c>
      <c r="C443" s="3" t="s">
        <v>932</v>
      </c>
      <c r="D443" s="7">
        <v>7000</v>
      </c>
      <c r="E443" s="7">
        <v>1744</v>
      </c>
      <c r="F443" s="8">
        <f t="shared" si="24"/>
        <v>25</v>
      </c>
      <c r="G443" t="s">
        <v>14</v>
      </c>
      <c r="H443">
        <v>32</v>
      </c>
      <c r="I443" s="9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25"/>
        <v>41025.208333333336</v>
      </c>
      <c r="O443" s="12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5">
      <c r="A444">
        <v>442</v>
      </c>
      <c r="B444" t="s">
        <v>933</v>
      </c>
      <c r="C444" s="3" t="s">
        <v>934</v>
      </c>
      <c r="D444" s="7">
        <v>5400</v>
      </c>
      <c r="E444" s="7">
        <v>10731</v>
      </c>
      <c r="F444" s="8">
        <f t="shared" si="24"/>
        <v>199</v>
      </c>
      <c r="G444" t="s">
        <v>20</v>
      </c>
      <c r="H444">
        <v>143</v>
      </c>
      <c r="I444" s="9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25"/>
        <v>42980.208333333328</v>
      </c>
      <c r="O444" s="12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5">
      <c r="A445">
        <v>443</v>
      </c>
      <c r="B445" t="s">
        <v>935</v>
      </c>
      <c r="C445" s="3" t="s">
        <v>936</v>
      </c>
      <c r="D445" s="7">
        <v>9300</v>
      </c>
      <c r="E445" s="7">
        <v>3232</v>
      </c>
      <c r="F445" s="8">
        <f t="shared" si="24"/>
        <v>35</v>
      </c>
      <c r="G445" t="s">
        <v>74</v>
      </c>
      <c r="H445">
        <v>90</v>
      </c>
      <c r="I445" s="9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25"/>
        <v>40451.208333333336</v>
      </c>
      <c r="O445" s="12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5">
      <c r="A446">
        <v>444</v>
      </c>
      <c r="B446" t="s">
        <v>748</v>
      </c>
      <c r="C446" s="3" t="s">
        <v>937</v>
      </c>
      <c r="D446" s="7">
        <v>6200</v>
      </c>
      <c r="E446" s="7">
        <v>10938</v>
      </c>
      <c r="F446" s="8">
        <f t="shared" si="24"/>
        <v>176</v>
      </c>
      <c r="G446" t="s">
        <v>20</v>
      </c>
      <c r="H446">
        <v>296</v>
      </c>
      <c r="I446" s="9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25"/>
        <v>40748.208333333336</v>
      </c>
      <c r="O446" s="12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" x14ac:dyDescent="0.35">
      <c r="A447">
        <v>445</v>
      </c>
      <c r="B447" t="s">
        <v>938</v>
      </c>
      <c r="C447" s="3" t="s">
        <v>939</v>
      </c>
      <c r="D447" s="7">
        <v>2100</v>
      </c>
      <c r="E447" s="7">
        <v>10739</v>
      </c>
      <c r="F447" s="8">
        <f t="shared" si="24"/>
        <v>511</v>
      </c>
      <c r="G447" t="s">
        <v>20</v>
      </c>
      <c r="H447">
        <v>170</v>
      </c>
      <c r="I447" s="9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25"/>
        <v>40515.25</v>
      </c>
      <c r="O447" s="12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5">
      <c r="A448">
        <v>446</v>
      </c>
      <c r="B448" t="s">
        <v>940</v>
      </c>
      <c r="C448" s="3" t="s">
        <v>941</v>
      </c>
      <c r="D448" s="7">
        <v>6800</v>
      </c>
      <c r="E448" s="7">
        <v>5579</v>
      </c>
      <c r="F448" s="8">
        <f t="shared" si="24"/>
        <v>82</v>
      </c>
      <c r="G448" t="s">
        <v>14</v>
      </c>
      <c r="H448">
        <v>186</v>
      </c>
      <c r="I448" s="9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25"/>
        <v>41261.25</v>
      </c>
      <c r="O448" s="12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" x14ac:dyDescent="0.35">
      <c r="A449">
        <v>447</v>
      </c>
      <c r="B449" t="s">
        <v>942</v>
      </c>
      <c r="C449" s="3" t="s">
        <v>943</v>
      </c>
      <c r="D449" s="7">
        <v>155200</v>
      </c>
      <c r="E449" s="7">
        <v>37754</v>
      </c>
      <c r="F449" s="8">
        <f t="shared" si="24"/>
        <v>24</v>
      </c>
      <c r="G449" t="s">
        <v>74</v>
      </c>
      <c r="H449">
        <v>439</v>
      </c>
      <c r="I449" s="9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25"/>
        <v>43088.25</v>
      </c>
      <c r="O449" s="12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5">
      <c r="A450">
        <v>448</v>
      </c>
      <c r="B450" t="s">
        <v>944</v>
      </c>
      <c r="C450" s="3" t="s">
        <v>945</v>
      </c>
      <c r="D450" s="7">
        <v>89900</v>
      </c>
      <c r="E450" s="7">
        <v>45384</v>
      </c>
      <c r="F450" s="8">
        <f t="shared" ref="F450:F513" si="28">ROUND(E450/D450*100,0)</f>
        <v>50</v>
      </c>
      <c r="G450" t="s">
        <v>14</v>
      </c>
      <c r="H450">
        <v>605</v>
      </c>
      <c r="I450" s="9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ref="N450:N513" si="29">(((L450/60)/60)/24)+DATE(1970,1,1)</f>
        <v>41378.208333333336</v>
      </c>
      <c r="O450" s="12">
        <f t="shared" ref="O450:O513" si="30">(((M450/60)/60)/24)+DATE(1970,1,1)</f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5">
      <c r="A451">
        <v>449</v>
      </c>
      <c r="B451" t="s">
        <v>946</v>
      </c>
      <c r="C451" s="3" t="s">
        <v>947</v>
      </c>
      <c r="D451" s="7">
        <v>900</v>
      </c>
      <c r="E451" s="7">
        <v>8703</v>
      </c>
      <c r="F451" s="8">
        <f t="shared" si="28"/>
        <v>967</v>
      </c>
      <c r="G451" t="s">
        <v>20</v>
      </c>
      <c r="H451">
        <v>86</v>
      </c>
      <c r="I451" s="9">
        <f t="shared" ref="I451:I514" si="31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si="29"/>
        <v>43530.25</v>
      </c>
      <c r="O451" s="12">
        <f t="shared" si="30"/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5">
      <c r="A452">
        <v>450</v>
      </c>
      <c r="B452" t="s">
        <v>948</v>
      </c>
      <c r="C452" s="3" t="s">
        <v>949</v>
      </c>
      <c r="D452" s="7">
        <v>100</v>
      </c>
      <c r="E452" s="7">
        <v>4</v>
      </c>
      <c r="F452" s="8">
        <f t="shared" si="28"/>
        <v>4</v>
      </c>
      <c r="G452" t="s">
        <v>14</v>
      </c>
      <c r="H452">
        <v>1</v>
      </c>
      <c r="I452" s="9">
        <f t="shared" si="31"/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29"/>
        <v>43394.208333333328</v>
      </c>
      <c r="O452" s="12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5">
      <c r="A453">
        <v>451</v>
      </c>
      <c r="B453" t="s">
        <v>950</v>
      </c>
      <c r="C453" s="3" t="s">
        <v>951</v>
      </c>
      <c r="D453" s="7">
        <v>148400</v>
      </c>
      <c r="E453" s="7">
        <v>182302</v>
      </c>
      <c r="F453" s="8">
        <f t="shared" si="28"/>
        <v>123</v>
      </c>
      <c r="G453" t="s">
        <v>20</v>
      </c>
      <c r="H453">
        <v>6286</v>
      </c>
      <c r="I453" s="9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29"/>
        <v>42935.208333333328</v>
      </c>
      <c r="O453" s="12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" x14ac:dyDescent="0.35">
      <c r="A454">
        <v>452</v>
      </c>
      <c r="B454" t="s">
        <v>952</v>
      </c>
      <c r="C454" s="3" t="s">
        <v>953</v>
      </c>
      <c r="D454" s="7">
        <v>4800</v>
      </c>
      <c r="E454" s="7">
        <v>3045</v>
      </c>
      <c r="F454" s="8">
        <f t="shared" si="28"/>
        <v>63</v>
      </c>
      <c r="G454" t="s">
        <v>14</v>
      </c>
      <c r="H454">
        <v>31</v>
      </c>
      <c r="I454" s="9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29"/>
        <v>40365.208333333336</v>
      </c>
      <c r="O454" s="12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" x14ac:dyDescent="0.35">
      <c r="A455">
        <v>453</v>
      </c>
      <c r="B455" t="s">
        <v>954</v>
      </c>
      <c r="C455" s="3" t="s">
        <v>955</v>
      </c>
      <c r="D455" s="7">
        <v>182400</v>
      </c>
      <c r="E455" s="7">
        <v>102749</v>
      </c>
      <c r="F455" s="8">
        <f t="shared" si="28"/>
        <v>56</v>
      </c>
      <c r="G455" t="s">
        <v>14</v>
      </c>
      <c r="H455">
        <v>1181</v>
      </c>
      <c r="I455" s="9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29"/>
        <v>42705.25</v>
      </c>
      <c r="O455" s="12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5">
      <c r="A456">
        <v>454</v>
      </c>
      <c r="B456" t="s">
        <v>956</v>
      </c>
      <c r="C456" s="3" t="s">
        <v>957</v>
      </c>
      <c r="D456" s="7">
        <v>4000</v>
      </c>
      <c r="E456" s="7">
        <v>1763</v>
      </c>
      <c r="F456" s="8">
        <f t="shared" si="28"/>
        <v>44</v>
      </c>
      <c r="G456" t="s">
        <v>14</v>
      </c>
      <c r="H456">
        <v>39</v>
      </c>
      <c r="I456" s="9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29"/>
        <v>41568.208333333336</v>
      </c>
      <c r="O456" s="12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5">
      <c r="A457">
        <v>455</v>
      </c>
      <c r="B457" t="s">
        <v>958</v>
      </c>
      <c r="C457" s="3" t="s">
        <v>959</v>
      </c>
      <c r="D457" s="7">
        <v>116500</v>
      </c>
      <c r="E457" s="7">
        <v>137904</v>
      </c>
      <c r="F457" s="8">
        <f t="shared" si="28"/>
        <v>118</v>
      </c>
      <c r="G457" t="s">
        <v>20</v>
      </c>
      <c r="H457">
        <v>3727</v>
      </c>
      <c r="I457" s="9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29"/>
        <v>40809.208333333336</v>
      </c>
      <c r="O457" s="12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" x14ac:dyDescent="0.35">
      <c r="A458">
        <v>456</v>
      </c>
      <c r="B458" t="s">
        <v>960</v>
      </c>
      <c r="C458" s="3" t="s">
        <v>961</v>
      </c>
      <c r="D458" s="7">
        <v>146400</v>
      </c>
      <c r="E458" s="7">
        <v>152438</v>
      </c>
      <c r="F458" s="8">
        <f t="shared" si="28"/>
        <v>104</v>
      </c>
      <c r="G458" t="s">
        <v>20</v>
      </c>
      <c r="H458">
        <v>1605</v>
      </c>
      <c r="I458" s="9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29"/>
        <v>43141.25</v>
      </c>
      <c r="O458" s="12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5">
      <c r="A459">
        <v>457</v>
      </c>
      <c r="B459" t="s">
        <v>962</v>
      </c>
      <c r="C459" s="3" t="s">
        <v>963</v>
      </c>
      <c r="D459" s="7">
        <v>5000</v>
      </c>
      <c r="E459" s="7">
        <v>1332</v>
      </c>
      <c r="F459" s="8">
        <f t="shared" si="28"/>
        <v>27</v>
      </c>
      <c r="G459" t="s">
        <v>14</v>
      </c>
      <c r="H459">
        <v>46</v>
      </c>
      <c r="I459" s="9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29"/>
        <v>42657.208333333328</v>
      </c>
      <c r="O459" s="12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5">
      <c r="A460">
        <v>458</v>
      </c>
      <c r="B460" t="s">
        <v>964</v>
      </c>
      <c r="C460" s="3" t="s">
        <v>965</v>
      </c>
      <c r="D460" s="7">
        <v>33800</v>
      </c>
      <c r="E460" s="7">
        <v>118706</v>
      </c>
      <c r="F460" s="8">
        <f t="shared" si="28"/>
        <v>351</v>
      </c>
      <c r="G460" t="s">
        <v>20</v>
      </c>
      <c r="H460">
        <v>2120</v>
      </c>
      <c r="I460" s="9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29"/>
        <v>40265.208333333336</v>
      </c>
      <c r="O460" s="12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5">
      <c r="A461">
        <v>459</v>
      </c>
      <c r="B461" t="s">
        <v>966</v>
      </c>
      <c r="C461" s="3" t="s">
        <v>967</v>
      </c>
      <c r="D461" s="7">
        <v>6300</v>
      </c>
      <c r="E461" s="7">
        <v>5674</v>
      </c>
      <c r="F461" s="8">
        <f t="shared" si="28"/>
        <v>90</v>
      </c>
      <c r="G461" t="s">
        <v>14</v>
      </c>
      <c r="H461">
        <v>105</v>
      </c>
      <c r="I461" s="9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29"/>
        <v>42001.25</v>
      </c>
      <c r="O461" s="12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5">
      <c r="A462">
        <v>460</v>
      </c>
      <c r="B462" t="s">
        <v>968</v>
      </c>
      <c r="C462" s="3" t="s">
        <v>969</v>
      </c>
      <c r="D462" s="7">
        <v>2400</v>
      </c>
      <c r="E462" s="7">
        <v>4119</v>
      </c>
      <c r="F462" s="8">
        <f t="shared" si="28"/>
        <v>172</v>
      </c>
      <c r="G462" t="s">
        <v>20</v>
      </c>
      <c r="H462">
        <v>50</v>
      </c>
      <c r="I462" s="9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29"/>
        <v>40399.208333333336</v>
      </c>
      <c r="O462" s="12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5">
      <c r="A463">
        <v>461</v>
      </c>
      <c r="B463" t="s">
        <v>970</v>
      </c>
      <c r="C463" s="3" t="s">
        <v>971</v>
      </c>
      <c r="D463" s="7">
        <v>98800</v>
      </c>
      <c r="E463" s="7">
        <v>139354</v>
      </c>
      <c r="F463" s="8">
        <f t="shared" si="28"/>
        <v>141</v>
      </c>
      <c r="G463" t="s">
        <v>20</v>
      </c>
      <c r="H463">
        <v>2080</v>
      </c>
      <c r="I463" s="9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29"/>
        <v>41757.208333333336</v>
      </c>
      <c r="O463" s="12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5">
      <c r="A464">
        <v>462</v>
      </c>
      <c r="B464" t="s">
        <v>972</v>
      </c>
      <c r="C464" s="3" t="s">
        <v>973</v>
      </c>
      <c r="D464" s="7">
        <v>188800</v>
      </c>
      <c r="E464" s="7">
        <v>57734</v>
      </c>
      <c r="F464" s="8">
        <f t="shared" si="28"/>
        <v>31</v>
      </c>
      <c r="G464" t="s">
        <v>14</v>
      </c>
      <c r="H464">
        <v>535</v>
      </c>
      <c r="I464" s="9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29"/>
        <v>41304.25</v>
      </c>
      <c r="O464" s="12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" x14ac:dyDescent="0.35">
      <c r="A465">
        <v>463</v>
      </c>
      <c r="B465" t="s">
        <v>974</v>
      </c>
      <c r="C465" s="3" t="s">
        <v>975</v>
      </c>
      <c r="D465" s="7">
        <v>134300</v>
      </c>
      <c r="E465" s="7">
        <v>145265</v>
      </c>
      <c r="F465" s="8">
        <f t="shared" si="28"/>
        <v>108</v>
      </c>
      <c r="G465" t="s">
        <v>20</v>
      </c>
      <c r="H465">
        <v>2105</v>
      </c>
      <c r="I465" s="9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29"/>
        <v>41639.25</v>
      </c>
      <c r="O465" s="12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5">
      <c r="A466">
        <v>464</v>
      </c>
      <c r="B466" t="s">
        <v>976</v>
      </c>
      <c r="C466" s="3" t="s">
        <v>977</v>
      </c>
      <c r="D466" s="7">
        <v>71200</v>
      </c>
      <c r="E466" s="7">
        <v>95020</v>
      </c>
      <c r="F466" s="8">
        <f t="shared" si="28"/>
        <v>133</v>
      </c>
      <c r="G466" t="s">
        <v>20</v>
      </c>
      <c r="H466">
        <v>2436</v>
      </c>
      <c r="I466" s="9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29"/>
        <v>43142.25</v>
      </c>
      <c r="O466" s="12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5">
      <c r="A467">
        <v>465</v>
      </c>
      <c r="B467" t="s">
        <v>978</v>
      </c>
      <c r="C467" s="3" t="s">
        <v>979</v>
      </c>
      <c r="D467" s="7">
        <v>4700</v>
      </c>
      <c r="E467" s="7">
        <v>8829</v>
      </c>
      <c r="F467" s="8">
        <f t="shared" si="28"/>
        <v>188</v>
      </c>
      <c r="G467" t="s">
        <v>20</v>
      </c>
      <c r="H467">
        <v>80</v>
      </c>
      <c r="I467" s="9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29"/>
        <v>43127.25</v>
      </c>
      <c r="O467" s="12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5">
      <c r="A468">
        <v>466</v>
      </c>
      <c r="B468" t="s">
        <v>980</v>
      </c>
      <c r="C468" s="3" t="s">
        <v>981</v>
      </c>
      <c r="D468" s="7">
        <v>1200</v>
      </c>
      <c r="E468" s="7">
        <v>3984</v>
      </c>
      <c r="F468" s="8">
        <f t="shared" si="28"/>
        <v>332</v>
      </c>
      <c r="G468" t="s">
        <v>20</v>
      </c>
      <c r="H468">
        <v>42</v>
      </c>
      <c r="I468" s="9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29"/>
        <v>41409.208333333336</v>
      </c>
      <c r="O468" s="12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" x14ac:dyDescent="0.35">
      <c r="A469">
        <v>467</v>
      </c>
      <c r="B469" t="s">
        <v>982</v>
      </c>
      <c r="C469" s="3" t="s">
        <v>983</v>
      </c>
      <c r="D469" s="7">
        <v>1400</v>
      </c>
      <c r="E469" s="7">
        <v>8053</v>
      </c>
      <c r="F469" s="8">
        <f t="shared" si="28"/>
        <v>575</v>
      </c>
      <c r="G469" t="s">
        <v>20</v>
      </c>
      <c r="H469">
        <v>139</v>
      </c>
      <c r="I469" s="9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29"/>
        <v>42331.25</v>
      </c>
      <c r="O469" s="12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5">
      <c r="A470">
        <v>468</v>
      </c>
      <c r="B470" t="s">
        <v>984</v>
      </c>
      <c r="C470" s="3" t="s">
        <v>985</v>
      </c>
      <c r="D470" s="7">
        <v>4000</v>
      </c>
      <c r="E470" s="7">
        <v>1620</v>
      </c>
      <c r="F470" s="8">
        <f t="shared" si="28"/>
        <v>41</v>
      </c>
      <c r="G470" t="s">
        <v>14</v>
      </c>
      <c r="H470">
        <v>16</v>
      </c>
      <c r="I470" s="9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29"/>
        <v>43569.208333333328</v>
      </c>
      <c r="O470" s="12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5">
      <c r="A471">
        <v>469</v>
      </c>
      <c r="B471" t="s">
        <v>986</v>
      </c>
      <c r="C471" s="3" t="s">
        <v>987</v>
      </c>
      <c r="D471" s="7">
        <v>5600</v>
      </c>
      <c r="E471" s="7">
        <v>10328</v>
      </c>
      <c r="F471" s="8">
        <f t="shared" si="28"/>
        <v>184</v>
      </c>
      <c r="G471" t="s">
        <v>20</v>
      </c>
      <c r="H471">
        <v>159</v>
      </c>
      <c r="I471" s="9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29"/>
        <v>42142.208333333328</v>
      </c>
      <c r="O471" s="12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5">
      <c r="A472">
        <v>470</v>
      </c>
      <c r="B472" t="s">
        <v>988</v>
      </c>
      <c r="C472" s="3" t="s">
        <v>989</v>
      </c>
      <c r="D472" s="7">
        <v>3600</v>
      </c>
      <c r="E472" s="7">
        <v>10289</v>
      </c>
      <c r="F472" s="8">
        <f t="shared" si="28"/>
        <v>286</v>
      </c>
      <c r="G472" t="s">
        <v>20</v>
      </c>
      <c r="H472">
        <v>381</v>
      </c>
      <c r="I472" s="9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29"/>
        <v>42716.25</v>
      </c>
      <c r="O472" s="12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5">
      <c r="A473">
        <v>471</v>
      </c>
      <c r="B473" t="s">
        <v>446</v>
      </c>
      <c r="C473" s="3" t="s">
        <v>990</v>
      </c>
      <c r="D473" s="7">
        <v>3100</v>
      </c>
      <c r="E473" s="7">
        <v>9889</v>
      </c>
      <c r="F473" s="8">
        <f t="shared" si="28"/>
        <v>319</v>
      </c>
      <c r="G473" t="s">
        <v>20</v>
      </c>
      <c r="H473">
        <v>194</v>
      </c>
      <c r="I473" s="9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29"/>
        <v>41031.208333333336</v>
      </c>
      <c r="O473" s="12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35">
      <c r="A474">
        <v>472</v>
      </c>
      <c r="B474" t="s">
        <v>991</v>
      </c>
      <c r="C474" s="3" t="s">
        <v>992</v>
      </c>
      <c r="D474" s="7">
        <v>153800</v>
      </c>
      <c r="E474" s="7">
        <v>60342</v>
      </c>
      <c r="F474" s="8">
        <f t="shared" si="28"/>
        <v>39</v>
      </c>
      <c r="G474" t="s">
        <v>14</v>
      </c>
      <c r="H474">
        <v>575</v>
      </c>
      <c r="I474" s="9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29"/>
        <v>43535.208333333328</v>
      </c>
      <c r="O474" s="12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5">
      <c r="A475">
        <v>473</v>
      </c>
      <c r="B475" t="s">
        <v>993</v>
      </c>
      <c r="C475" s="3" t="s">
        <v>994</v>
      </c>
      <c r="D475" s="7">
        <v>5000</v>
      </c>
      <c r="E475" s="7">
        <v>8907</v>
      </c>
      <c r="F475" s="8">
        <f t="shared" si="28"/>
        <v>178</v>
      </c>
      <c r="G475" t="s">
        <v>20</v>
      </c>
      <c r="H475">
        <v>106</v>
      </c>
      <c r="I475" s="9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29"/>
        <v>43277.208333333328</v>
      </c>
      <c r="O475" s="12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5">
      <c r="A476">
        <v>474</v>
      </c>
      <c r="B476" t="s">
        <v>995</v>
      </c>
      <c r="C476" s="3" t="s">
        <v>996</v>
      </c>
      <c r="D476" s="7">
        <v>4000</v>
      </c>
      <c r="E476" s="7">
        <v>14606</v>
      </c>
      <c r="F476" s="8">
        <f t="shared" si="28"/>
        <v>365</v>
      </c>
      <c r="G476" t="s">
        <v>20</v>
      </c>
      <c r="H476">
        <v>142</v>
      </c>
      <c r="I476" s="9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29"/>
        <v>41989.25</v>
      </c>
      <c r="O476" s="12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" x14ac:dyDescent="0.35">
      <c r="A477">
        <v>475</v>
      </c>
      <c r="B477" t="s">
        <v>997</v>
      </c>
      <c r="C477" s="3" t="s">
        <v>998</v>
      </c>
      <c r="D477" s="7">
        <v>7400</v>
      </c>
      <c r="E477" s="7">
        <v>8432</v>
      </c>
      <c r="F477" s="8">
        <f t="shared" si="28"/>
        <v>114</v>
      </c>
      <c r="G477" t="s">
        <v>20</v>
      </c>
      <c r="H477">
        <v>211</v>
      </c>
      <c r="I477" s="9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29"/>
        <v>41450.208333333336</v>
      </c>
      <c r="O477" s="12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" x14ac:dyDescent="0.35">
      <c r="A478">
        <v>476</v>
      </c>
      <c r="B478" t="s">
        <v>999</v>
      </c>
      <c r="C478" s="3" t="s">
        <v>1000</v>
      </c>
      <c r="D478" s="7">
        <v>191500</v>
      </c>
      <c r="E478" s="7">
        <v>57122</v>
      </c>
      <c r="F478" s="8">
        <f t="shared" si="28"/>
        <v>30</v>
      </c>
      <c r="G478" t="s">
        <v>14</v>
      </c>
      <c r="H478">
        <v>1120</v>
      </c>
      <c r="I478" s="9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29"/>
        <v>43322.208333333328</v>
      </c>
      <c r="O478" s="12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5">
      <c r="A479">
        <v>477</v>
      </c>
      <c r="B479" t="s">
        <v>1001</v>
      </c>
      <c r="C479" s="3" t="s">
        <v>1002</v>
      </c>
      <c r="D479" s="7">
        <v>8500</v>
      </c>
      <c r="E479" s="7">
        <v>4613</v>
      </c>
      <c r="F479" s="8">
        <f t="shared" si="28"/>
        <v>54</v>
      </c>
      <c r="G479" t="s">
        <v>14</v>
      </c>
      <c r="H479">
        <v>113</v>
      </c>
      <c r="I479" s="9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29"/>
        <v>40720.208333333336</v>
      </c>
      <c r="O479" s="12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5">
      <c r="A480">
        <v>478</v>
      </c>
      <c r="B480" t="s">
        <v>1003</v>
      </c>
      <c r="C480" s="3" t="s">
        <v>1004</v>
      </c>
      <c r="D480" s="7">
        <v>68800</v>
      </c>
      <c r="E480" s="7">
        <v>162603</v>
      </c>
      <c r="F480" s="8">
        <f t="shared" si="28"/>
        <v>236</v>
      </c>
      <c r="G480" t="s">
        <v>20</v>
      </c>
      <c r="H480">
        <v>2756</v>
      </c>
      <c r="I480" s="9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29"/>
        <v>42072.208333333328</v>
      </c>
      <c r="O480" s="12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5">
      <c r="A481">
        <v>479</v>
      </c>
      <c r="B481" t="s">
        <v>1005</v>
      </c>
      <c r="C481" s="3" t="s">
        <v>1006</v>
      </c>
      <c r="D481" s="7">
        <v>2400</v>
      </c>
      <c r="E481" s="7">
        <v>12310</v>
      </c>
      <c r="F481" s="8">
        <f t="shared" si="28"/>
        <v>513</v>
      </c>
      <c r="G481" t="s">
        <v>20</v>
      </c>
      <c r="H481">
        <v>173</v>
      </c>
      <c r="I481" s="9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29"/>
        <v>42945.208333333328</v>
      </c>
      <c r="O481" s="12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5">
      <c r="A482">
        <v>480</v>
      </c>
      <c r="B482" t="s">
        <v>1007</v>
      </c>
      <c r="C482" s="3" t="s">
        <v>1008</v>
      </c>
      <c r="D482" s="7">
        <v>8600</v>
      </c>
      <c r="E482" s="7">
        <v>8656</v>
      </c>
      <c r="F482" s="8">
        <f t="shared" si="28"/>
        <v>101</v>
      </c>
      <c r="G482" t="s">
        <v>20</v>
      </c>
      <c r="H482">
        <v>87</v>
      </c>
      <c r="I482" s="9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29"/>
        <v>40248.25</v>
      </c>
      <c r="O482" s="12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" x14ac:dyDescent="0.35">
      <c r="A483">
        <v>481</v>
      </c>
      <c r="B483" t="s">
        <v>1009</v>
      </c>
      <c r="C483" s="3" t="s">
        <v>1010</v>
      </c>
      <c r="D483" s="7">
        <v>196600</v>
      </c>
      <c r="E483" s="7">
        <v>159931</v>
      </c>
      <c r="F483" s="8">
        <f t="shared" si="28"/>
        <v>81</v>
      </c>
      <c r="G483" t="s">
        <v>14</v>
      </c>
      <c r="H483">
        <v>1538</v>
      </c>
      <c r="I483" s="9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29"/>
        <v>41913.208333333336</v>
      </c>
      <c r="O483" s="12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" x14ac:dyDescent="0.35">
      <c r="A484">
        <v>482</v>
      </c>
      <c r="B484" t="s">
        <v>1011</v>
      </c>
      <c r="C484" s="3" t="s">
        <v>1012</v>
      </c>
      <c r="D484" s="7">
        <v>4200</v>
      </c>
      <c r="E484" s="7">
        <v>689</v>
      </c>
      <c r="F484" s="8">
        <f t="shared" si="28"/>
        <v>16</v>
      </c>
      <c r="G484" t="s">
        <v>14</v>
      </c>
      <c r="H484">
        <v>9</v>
      </c>
      <c r="I484" s="9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29"/>
        <v>40963.25</v>
      </c>
      <c r="O484" s="12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5">
      <c r="A485">
        <v>483</v>
      </c>
      <c r="B485" t="s">
        <v>1013</v>
      </c>
      <c r="C485" s="3" t="s">
        <v>1014</v>
      </c>
      <c r="D485" s="7">
        <v>91400</v>
      </c>
      <c r="E485" s="7">
        <v>48236</v>
      </c>
      <c r="F485" s="8">
        <f t="shared" si="28"/>
        <v>53</v>
      </c>
      <c r="G485" t="s">
        <v>14</v>
      </c>
      <c r="H485">
        <v>554</v>
      </c>
      <c r="I485" s="9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29"/>
        <v>43811.25</v>
      </c>
      <c r="O485" s="12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5">
      <c r="A486">
        <v>484</v>
      </c>
      <c r="B486" t="s">
        <v>1015</v>
      </c>
      <c r="C486" s="3" t="s">
        <v>1016</v>
      </c>
      <c r="D486" s="7">
        <v>29600</v>
      </c>
      <c r="E486" s="7">
        <v>77021</v>
      </c>
      <c r="F486" s="8">
        <f t="shared" si="28"/>
        <v>260</v>
      </c>
      <c r="G486" t="s">
        <v>20</v>
      </c>
      <c r="H486">
        <v>1572</v>
      </c>
      <c r="I486" s="9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29"/>
        <v>41855.208333333336</v>
      </c>
      <c r="O486" s="12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" x14ac:dyDescent="0.35">
      <c r="A487">
        <v>485</v>
      </c>
      <c r="B487" t="s">
        <v>1017</v>
      </c>
      <c r="C487" s="3" t="s">
        <v>1018</v>
      </c>
      <c r="D487" s="7">
        <v>90600</v>
      </c>
      <c r="E487" s="7">
        <v>27844</v>
      </c>
      <c r="F487" s="8">
        <f t="shared" si="28"/>
        <v>31</v>
      </c>
      <c r="G487" t="s">
        <v>14</v>
      </c>
      <c r="H487">
        <v>648</v>
      </c>
      <c r="I487" s="9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29"/>
        <v>43626.208333333328</v>
      </c>
      <c r="O487" s="12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" x14ac:dyDescent="0.35">
      <c r="A488">
        <v>486</v>
      </c>
      <c r="B488" t="s">
        <v>1019</v>
      </c>
      <c r="C488" s="3" t="s">
        <v>1020</v>
      </c>
      <c r="D488" s="7">
        <v>5200</v>
      </c>
      <c r="E488" s="7">
        <v>702</v>
      </c>
      <c r="F488" s="8">
        <f t="shared" si="28"/>
        <v>14</v>
      </c>
      <c r="G488" t="s">
        <v>14</v>
      </c>
      <c r="H488">
        <v>21</v>
      </c>
      <c r="I488" s="9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29"/>
        <v>43168.25</v>
      </c>
      <c r="O488" s="12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5">
      <c r="A489">
        <v>487</v>
      </c>
      <c r="B489" t="s">
        <v>1021</v>
      </c>
      <c r="C489" s="3" t="s">
        <v>1022</v>
      </c>
      <c r="D489" s="7">
        <v>110300</v>
      </c>
      <c r="E489" s="7">
        <v>197024</v>
      </c>
      <c r="F489" s="8">
        <f t="shared" si="28"/>
        <v>179</v>
      </c>
      <c r="G489" t="s">
        <v>20</v>
      </c>
      <c r="H489">
        <v>2346</v>
      </c>
      <c r="I489" s="9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29"/>
        <v>42845.208333333328</v>
      </c>
      <c r="O489" s="12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5">
      <c r="A490">
        <v>488</v>
      </c>
      <c r="B490" t="s">
        <v>1023</v>
      </c>
      <c r="C490" s="3" t="s">
        <v>1024</v>
      </c>
      <c r="D490" s="7">
        <v>5300</v>
      </c>
      <c r="E490" s="7">
        <v>11663</v>
      </c>
      <c r="F490" s="8">
        <f t="shared" si="28"/>
        <v>220</v>
      </c>
      <c r="G490" t="s">
        <v>20</v>
      </c>
      <c r="H490">
        <v>115</v>
      </c>
      <c r="I490" s="9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29"/>
        <v>42403.25</v>
      </c>
      <c r="O490" s="12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5">
      <c r="A491">
        <v>489</v>
      </c>
      <c r="B491" t="s">
        <v>1025</v>
      </c>
      <c r="C491" s="3" t="s">
        <v>1026</v>
      </c>
      <c r="D491" s="7">
        <v>9200</v>
      </c>
      <c r="E491" s="7">
        <v>9339</v>
      </c>
      <c r="F491" s="8">
        <f t="shared" si="28"/>
        <v>102</v>
      </c>
      <c r="G491" t="s">
        <v>20</v>
      </c>
      <c r="H491">
        <v>85</v>
      </c>
      <c r="I491" s="9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29"/>
        <v>40406.208333333336</v>
      </c>
      <c r="O491" s="12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35">
      <c r="A492">
        <v>490</v>
      </c>
      <c r="B492" t="s">
        <v>1027</v>
      </c>
      <c r="C492" s="3" t="s">
        <v>1028</v>
      </c>
      <c r="D492" s="7">
        <v>2400</v>
      </c>
      <c r="E492" s="7">
        <v>4596</v>
      </c>
      <c r="F492" s="8">
        <f t="shared" si="28"/>
        <v>192</v>
      </c>
      <c r="G492" t="s">
        <v>20</v>
      </c>
      <c r="H492">
        <v>144</v>
      </c>
      <c r="I492" s="9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29"/>
        <v>43786.25</v>
      </c>
      <c r="O492" s="12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" x14ac:dyDescent="0.35">
      <c r="A493">
        <v>491</v>
      </c>
      <c r="B493" t="s">
        <v>1030</v>
      </c>
      <c r="C493" s="3" t="s">
        <v>1031</v>
      </c>
      <c r="D493" s="7">
        <v>56800</v>
      </c>
      <c r="E493" s="7">
        <v>173437</v>
      </c>
      <c r="F493" s="8">
        <f t="shared" si="28"/>
        <v>305</v>
      </c>
      <c r="G493" t="s">
        <v>20</v>
      </c>
      <c r="H493">
        <v>2443</v>
      </c>
      <c r="I493" s="9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29"/>
        <v>41456.208333333336</v>
      </c>
      <c r="O493" s="12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5">
      <c r="A494">
        <v>492</v>
      </c>
      <c r="B494" t="s">
        <v>1032</v>
      </c>
      <c r="C494" s="3" t="s">
        <v>1033</v>
      </c>
      <c r="D494" s="7">
        <v>191000</v>
      </c>
      <c r="E494" s="7">
        <v>45831</v>
      </c>
      <c r="F494" s="8">
        <f t="shared" si="28"/>
        <v>24</v>
      </c>
      <c r="G494" t="s">
        <v>74</v>
      </c>
      <c r="H494">
        <v>595</v>
      </c>
      <c r="I494" s="9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29"/>
        <v>40336.208333333336</v>
      </c>
      <c r="O494" s="12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5">
      <c r="A495">
        <v>493</v>
      </c>
      <c r="B495" t="s">
        <v>1034</v>
      </c>
      <c r="C495" s="3" t="s">
        <v>1035</v>
      </c>
      <c r="D495" s="7">
        <v>900</v>
      </c>
      <c r="E495" s="7">
        <v>6514</v>
      </c>
      <c r="F495" s="8">
        <f t="shared" si="28"/>
        <v>724</v>
      </c>
      <c r="G495" t="s">
        <v>20</v>
      </c>
      <c r="H495">
        <v>64</v>
      </c>
      <c r="I495" s="9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29"/>
        <v>43645.208333333328</v>
      </c>
      <c r="O495" s="12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" x14ac:dyDescent="0.35">
      <c r="A496">
        <v>494</v>
      </c>
      <c r="B496" t="s">
        <v>1036</v>
      </c>
      <c r="C496" s="3" t="s">
        <v>1037</v>
      </c>
      <c r="D496" s="7">
        <v>2500</v>
      </c>
      <c r="E496" s="7">
        <v>13684</v>
      </c>
      <c r="F496" s="8">
        <f t="shared" si="28"/>
        <v>547</v>
      </c>
      <c r="G496" t="s">
        <v>20</v>
      </c>
      <c r="H496">
        <v>268</v>
      </c>
      <c r="I496" s="9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29"/>
        <v>40990.208333333336</v>
      </c>
      <c r="O496" s="12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5">
      <c r="A497">
        <v>495</v>
      </c>
      <c r="B497" t="s">
        <v>1038</v>
      </c>
      <c r="C497" s="3" t="s">
        <v>1039</v>
      </c>
      <c r="D497" s="7">
        <v>3200</v>
      </c>
      <c r="E497" s="7">
        <v>13264</v>
      </c>
      <c r="F497" s="8">
        <f t="shared" si="28"/>
        <v>415</v>
      </c>
      <c r="G497" t="s">
        <v>20</v>
      </c>
      <c r="H497">
        <v>195</v>
      </c>
      <c r="I497" s="9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29"/>
        <v>41800.208333333336</v>
      </c>
      <c r="O497" s="12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5">
      <c r="A498">
        <v>496</v>
      </c>
      <c r="B498" t="s">
        <v>1040</v>
      </c>
      <c r="C498" s="3" t="s">
        <v>1041</v>
      </c>
      <c r="D498" s="7">
        <v>183800</v>
      </c>
      <c r="E498" s="7">
        <v>1667</v>
      </c>
      <c r="F498" s="8">
        <f t="shared" si="28"/>
        <v>1</v>
      </c>
      <c r="G498" t="s">
        <v>14</v>
      </c>
      <c r="H498">
        <v>54</v>
      </c>
      <c r="I498" s="9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29"/>
        <v>42876.208333333328</v>
      </c>
      <c r="O498" s="12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5">
      <c r="A499">
        <v>497</v>
      </c>
      <c r="B499" t="s">
        <v>1042</v>
      </c>
      <c r="C499" s="3" t="s">
        <v>1043</v>
      </c>
      <c r="D499" s="7">
        <v>9800</v>
      </c>
      <c r="E499" s="7">
        <v>3349</v>
      </c>
      <c r="F499" s="8">
        <f t="shared" si="28"/>
        <v>34</v>
      </c>
      <c r="G499" t="s">
        <v>14</v>
      </c>
      <c r="H499">
        <v>120</v>
      </c>
      <c r="I499" s="9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29"/>
        <v>42724.25</v>
      </c>
      <c r="O499" s="12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5">
      <c r="A500">
        <v>498</v>
      </c>
      <c r="B500" t="s">
        <v>1044</v>
      </c>
      <c r="C500" s="3" t="s">
        <v>1045</v>
      </c>
      <c r="D500" s="7">
        <v>193400</v>
      </c>
      <c r="E500" s="7">
        <v>46317</v>
      </c>
      <c r="F500" s="8">
        <f t="shared" si="28"/>
        <v>24</v>
      </c>
      <c r="G500" t="s">
        <v>14</v>
      </c>
      <c r="H500">
        <v>579</v>
      </c>
      <c r="I500" s="9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29"/>
        <v>42005.25</v>
      </c>
      <c r="O500" s="12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" x14ac:dyDescent="0.35">
      <c r="A501">
        <v>499</v>
      </c>
      <c r="B501" t="s">
        <v>1046</v>
      </c>
      <c r="C501" s="3" t="s">
        <v>1047</v>
      </c>
      <c r="D501" s="7">
        <v>163800</v>
      </c>
      <c r="E501" s="7">
        <v>78743</v>
      </c>
      <c r="F501" s="8">
        <f t="shared" si="28"/>
        <v>48</v>
      </c>
      <c r="G501" t="s">
        <v>14</v>
      </c>
      <c r="H501">
        <v>2072</v>
      </c>
      <c r="I501" s="9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29"/>
        <v>42444.208333333328</v>
      </c>
      <c r="O501" s="12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5">
      <c r="A502">
        <v>500</v>
      </c>
      <c r="B502" t="s">
        <v>1048</v>
      </c>
      <c r="C502" s="3" t="s">
        <v>1049</v>
      </c>
      <c r="D502" s="7">
        <v>100</v>
      </c>
      <c r="E502" s="7">
        <v>0</v>
      </c>
      <c r="F502" s="8">
        <f t="shared" si="28"/>
        <v>0</v>
      </c>
      <c r="G502" t="s">
        <v>14</v>
      </c>
      <c r="H502">
        <v>0</v>
      </c>
      <c r="I502" s="9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29"/>
        <v>41395.208333333336</v>
      </c>
      <c r="O502" s="12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5">
      <c r="A503">
        <v>501</v>
      </c>
      <c r="B503" t="s">
        <v>1050</v>
      </c>
      <c r="C503" s="3" t="s">
        <v>1051</v>
      </c>
      <c r="D503" s="7">
        <v>153600</v>
      </c>
      <c r="E503" s="7">
        <v>107743</v>
      </c>
      <c r="F503" s="8">
        <f t="shared" si="28"/>
        <v>70</v>
      </c>
      <c r="G503" t="s">
        <v>14</v>
      </c>
      <c r="H503">
        <v>1796</v>
      </c>
      <c r="I503" s="9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29"/>
        <v>41345.208333333336</v>
      </c>
      <c r="O503" s="12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5">
      <c r="A504">
        <v>502</v>
      </c>
      <c r="B504" t="s">
        <v>477</v>
      </c>
      <c r="C504" s="3" t="s">
        <v>1052</v>
      </c>
      <c r="D504" s="7">
        <v>1300</v>
      </c>
      <c r="E504" s="7">
        <v>6889</v>
      </c>
      <c r="F504" s="8">
        <f t="shared" si="28"/>
        <v>530</v>
      </c>
      <c r="G504" t="s">
        <v>20</v>
      </c>
      <c r="H504">
        <v>186</v>
      </c>
      <c r="I504" s="9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29"/>
        <v>41117.208333333336</v>
      </c>
      <c r="O504" s="12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" x14ac:dyDescent="0.35">
      <c r="A505">
        <v>503</v>
      </c>
      <c r="B505" t="s">
        <v>1053</v>
      </c>
      <c r="C505" s="3" t="s">
        <v>1054</v>
      </c>
      <c r="D505" s="7">
        <v>25500</v>
      </c>
      <c r="E505" s="7">
        <v>45983</v>
      </c>
      <c r="F505" s="8">
        <f t="shared" si="28"/>
        <v>180</v>
      </c>
      <c r="G505" t="s">
        <v>20</v>
      </c>
      <c r="H505">
        <v>460</v>
      </c>
      <c r="I505" s="9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29"/>
        <v>42186.208333333328</v>
      </c>
      <c r="O505" s="12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5">
      <c r="A506">
        <v>504</v>
      </c>
      <c r="B506" t="s">
        <v>1055</v>
      </c>
      <c r="C506" s="3" t="s">
        <v>1056</v>
      </c>
      <c r="D506" s="7">
        <v>7500</v>
      </c>
      <c r="E506" s="7">
        <v>6924</v>
      </c>
      <c r="F506" s="8">
        <f t="shared" si="28"/>
        <v>92</v>
      </c>
      <c r="G506" t="s">
        <v>14</v>
      </c>
      <c r="H506">
        <v>62</v>
      </c>
      <c r="I506" s="9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29"/>
        <v>42142.208333333328</v>
      </c>
      <c r="O506" s="12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5">
      <c r="A507">
        <v>505</v>
      </c>
      <c r="B507" t="s">
        <v>1057</v>
      </c>
      <c r="C507" s="3" t="s">
        <v>1058</v>
      </c>
      <c r="D507" s="7">
        <v>89900</v>
      </c>
      <c r="E507" s="7">
        <v>12497</v>
      </c>
      <c r="F507" s="8">
        <f t="shared" si="28"/>
        <v>14</v>
      </c>
      <c r="G507" t="s">
        <v>14</v>
      </c>
      <c r="H507">
        <v>347</v>
      </c>
      <c r="I507" s="9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29"/>
        <v>41341.25</v>
      </c>
      <c r="O507" s="12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5">
      <c r="A508">
        <v>506</v>
      </c>
      <c r="B508" t="s">
        <v>1059</v>
      </c>
      <c r="C508" s="3" t="s">
        <v>1060</v>
      </c>
      <c r="D508" s="7">
        <v>18000</v>
      </c>
      <c r="E508" s="7">
        <v>166874</v>
      </c>
      <c r="F508" s="8">
        <f t="shared" si="28"/>
        <v>927</v>
      </c>
      <c r="G508" t="s">
        <v>20</v>
      </c>
      <c r="H508">
        <v>2528</v>
      </c>
      <c r="I508" s="9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29"/>
        <v>43062.25</v>
      </c>
      <c r="O508" s="12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" x14ac:dyDescent="0.35">
      <c r="A509">
        <v>507</v>
      </c>
      <c r="B509" t="s">
        <v>1061</v>
      </c>
      <c r="C509" s="3" t="s">
        <v>1062</v>
      </c>
      <c r="D509" s="7">
        <v>2100</v>
      </c>
      <c r="E509" s="7">
        <v>837</v>
      </c>
      <c r="F509" s="8">
        <f t="shared" si="28"/>
        <v>40</v>
      </c>
      <c r="G509" t="s">
        <v>14</v>
      </c>
      <c r="H509">
        <v>19</v>
      </c>
      <c r="I509" s="9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29"/>
        <v>41373.208333333336</v>
      </c>
      <c r="O509" s="12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5">
      <c r="A510">
        <v>508</v>
      </c>
      <c r="B510" t="s">
        <v>1063</v>
      </c>
      <c r="C510" s="3" t="s">
        <v>1064</v>
      </c>
      <c r="D510" s="7">
        <v>172700</v>
      </c>
      <c r="E510" s="7">
        <v>193820</v>
      </c>
      <c r="F510" s="8">
        <f t="shared" si="28"/>
        <v>112</v>
      </c>
      <c r="G510" t="s">
        <v>20</v>
      </c>
      <c r="H510">
        <v>3657</v>
      </c>
      <c r="I510" s="9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29"/>
        <v>43310.208333333328</v>
      </c>
      <c r="O510" s="12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5">
      <c r="A511">
        <v>509</v>
      </c>
      <c r="B511" t="s">
        <v>398</v>
      </c>
      <c r="C511" s="3" t="s">
        <v>1065</v>
      </c>
      <c r="D511" s="7">
        <v>168500</v>
      </c>
      <c r="E511" s="7">
        <v>119510</v>
      </c>
      <c r="F511" s="8">
        <f t="shared" si="28"/>
        <v>71</v>
      </c>
      <c r="G511" t="s">
        <v>14</v>
      </c>
      <c r="H511">
        <v>1258</v>
      </c>
      <c r="I511" s="9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29"/>
        <v>41034.208333333336</v>
      </c>
      <c r="O511" s="12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5">
      <c r="A512">
        <v>510</v>
      </c>
      <c r="B512" t="s">
        <v>1066</v>
      </c>
      <c r="C512" s="3" t="s">
        <v>1067</v>
      </c>
      <c r="D512" s="7">
        <v>7800</v>
      </c>
      <c r="E512" s="7">
        <v>9289</v>
      </c>
      <c r="F512" s="8">
        <f t="shared" si="28"/>
        <v>119</v>
      </c>
      <c r="G512" t="s">
        <v>20</v>
      </c>
      <c r="H512">
        <v>131</v>
      </c>
      <c r="I512" s="9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29"/>
        <v>43251.208333333328</v>
      </c>
      <c r="O512" s="12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5">
      <c r="A513">
        <v>511</v>
      </c>
      <c r="B513" t="s">
        <v>1068</v>
      </c>
      <c r="C513" s="3" t="s">
        <v>1069</v>
      </c>
      <c r="D513" s="7">
        <v>147800</v>
      </c>
      <c r="E513" s="7">
        <v>35498</v>
      </c>
      <c r="F513" s="8">
        <f t="shared" si="28"/>
        <v>24</v>
      </c>
      <c r="G513" t="s">
        <v>14</v>
      </c>
      <c r="H513">
        <v>362</v>
      </c>
      <c r="I513" s="9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29"/>
        <v>43671.208333333328</v>
      </c>
      <c r="O513" s="12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5">
      <c r="A514">
        <v>512</v>
      </c>
      <c r="B514" t="s">
        <v>1070</v>
      </c>
      <c r="C514" s="3" t="s">
        <v>1071</v>
      </c>
      <c r="D514" s="7">
        <v>9100</v>
      </c>
      <c r="E514" s="7">
        <v>12678</v>
      </c>
      <c r="F514" s="8">
        <f t="shared" ref="F514:F577" si="32">ROUND(E514/D514*100,0)</f>
        <v>139</v>
      </c>
      <c r="G514" t="s">
        <v>20</v>
      </c>
      <c r="H514">
        <v>239</v>
      </c>
      <c r="I514" s="9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ref="N514:N577" si="33">(((L514/60)/60)/24)+DATE(1970,1,1)</f>
        <v>41825.208333333336</v>
      </c>
      <c r="O514" s="12">
        <f t="shared" ref="O514:O577" si="34">(((M514/60)/60)/24)+DATE(1970,1,1)</f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5">
      <c r="A515">
        <v>513</v>
      </c>
      <c r="B515" t="s">
        <v>1072</v>
      </c>
      <c r="C515" s="3" t="s">
        <v>1073</v>
      </c>
      <c r="D515" s="7">
        <v>8300</v>
      </c>
      <c r="E515" s="7">
        <v>3260</v>
      </c>
      <c r="F515" s="8">
        <f t="shared" si="32"/>
        <v>39</v>
      </c>
      <c r="G515" t="s">
        <v>74</v>
      </c>
      <c r="H515">
        <v>35</v>
      </c>
      <c r="I515" s="9">
        <f t="shared" ref="I515:I578" si="35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si="33"/>
        <v>40430.208333333336</v>
      </c>
      <c r="O515" s="12">
        <f t="shared" si="34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5">
      <c r="A516">
        <v>514</v>
      </c>
      <c r="B516" t="s">
        <v>1074</v>
      </c>
      <c r="C516" s="3" t="s">
        <v>1075</v>
      </c>
      <c r="D516" s="7">
        <v>138700</v>
      </c>
      <c r="E516" s="7">
        <v>31123</v>
      </c>
      <c r="F516" s="8">
        <f t="shared" si="32"/>
        <v>22</v>
      </c>
      <c r="G516" t="s">
        <v>74</v>
      </c>
      <c r="H516">
        <v>528</v>
      </c>
      <c r="I516" s="9">
        <f t="shared" si="35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33"/>
        <v>41614.25</v>
      </c>
      <c r="O516" s="12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5">
      <c r="A517">
        <v>515</v>
      </c>
      <c r="B517" t="s">
        <v>1076</v>
      </c>
      <c r="C517" s="3" t="s">
        <v>1077</v>
      </c>
      <c r="D517" s="7">
        <v>8600</v>
      </c>
      <c r="E517" s="7">
        <v>4797</v>
      </c>
      <c r="F517" s="8">
        <f t="shared" si="32"/>
        <v>56</v>
      </c>
      <c r="G517" t="s">
        <v>14</v>
      </c>
      <c r="H517">
        <v>133</v>
      </c>
      <c r="I517" s="9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33"/>
        <v>40900.25</v>
      </c>
      <c r="O517" s="12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5">
      <c r="A518">
        <v>516</v>
      </c>
      <c r="B518" t="s">
        <v>1078</v>
      </c>
      <c r="C518" s="3" t="s">
        <v>1079</v>
      </c>
      <c r="D518" s="7">
        <v>125400</v>
      </c>
      <c r="E518" s="7">
        <v>53324</v>
      </c>
      <c r="F518" s="8">
        <f t="shared" si="32"/>
        <v>43</v>
      </c>
      <c r="G518" t="s">
        <v>14</v>
      </c>
      <c r="H518">
        <v>846</v>
      </c>
      <c r="I518" s="9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33"/>
        <v>40396.208333333336</v>
      </c>
      <c r="O518" s="12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5">
      <c r="A519">
        <v>517</v>
      </c>
      <c r="B519" t="s">
        <v>1080</v>
      </c>
      <c r="C519" s="3" t="s">
        <v>1081</v>
      </c>
      <c r="D519" s="7">
        <v>5900</v>
      </c>
      <c r="E519" s="7">
        <v>6608</v>
      </c>
      <c r="F519" s="8">
        <f t="shared" si="32"/>
        <v>112</v>
      </c>
      <c r="G519" t="s">
        <v>20</v>
      </c>
      <c r="H519">
        <v>78</v>
      </c>
      <c r="I519" s="9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33"/>
        <v>42860.208333333328</v>
      </c>
      <c r="O519" s="12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" x14ac:dyDescent="0.35">
      <c r="A520">
        <v>518</v>
      </c>
      <c r="B520" t="s">
        <v>1082</v>
      </c>
      <c r="C520" s="3" t="s">
        <v>1083</v>
      </c>
      <c r="D520" s="7">
        <v>8800</v>
      </c>
      <c r="E520" s="7">
        <v>622</v>
      </c>
      <c r="F520" s="8">
        <f t="shared" si="32"/>
        <v>7</v>
      </c>
      <c r="G520" t="s">
        <v>14</v>
      </c>
      <c r="H520">
        <v>10</v>
      </c>
      <c r="I520" s="9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33"/>
        <v>43154.25</v>
      </c>
      <c r="O520" s="12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5">
      <c r="A521">
        <v>519</v>
      </c>
      <c r="B521" t="s">
        <v>1084</v>
      </c>
      <c r="C521" s="3" t="s">
        <v>1085</v>
      </c>
      <c r="D521" s="7">
        <v>177700</v>
      </c>
      <c r="E521" s="7">
        <v>180802</v>
      </c>
      <c r="F521" s="8">
        <f t="shared" si="32"/>
        <v>102</v>
      </c>
      <c r="G521" t="s">
        <v>20</v>
      </c>
      <c r="H521">
        <v>1773</v>
      </c>
      <c r="I521" s="9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33"/>
        <v>42012.25</v>
      </c>
      <c r="O521" s="12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5">
      <c r="A522">
        <v>520</v>
      </c>
      <c r="B522" t="s">
        <v>1086</v>
      </c>
      <c r="C522" s="3" t="s">
        <v>1087</v>
      </c>
      <c r="D522" s="7">
        <v>800</v>
      </c>
      <c r="E522" s="7">
        <v>3406</v>
      </c>
      <c r="F522" s="8">
        <f t="shared" si="32"/>
        <v>426</v>
      </c>
      <c r="G522" t="s">
        <v>20</v>
      </c>
      <c r="H522">
        <v>32</v>
      </c>
      <c r="I522" s="9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33"/>
        <v>43574.208333333328</v>
      </c>
      <c r="O522" s="12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5">
      <c r="A523">
        <v>521</v>
      </c>
      <c r="B523" t="s">
        <v>1088</v>
      </c>
      <c r="C523" s="3" t="s">
        <v>141</v>
      </c>
      <c r="D523" s="7">
        <v>7600</v>
      </c>
      <c r="E523" s="7">
        <v>11061</v>
      </c>
      <c r="F523" s="8">
        <f t="shared" si="32"/>
        <v>146</v>
      </c>
      <c r="G523" t="s">
        <v>20</v>
      </c>
      <c r="H523">
        <v>369</v>
      </c>
      <c r="I523" s="9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33"/>
        <v>42605.208333333328</v>
      </c>
      <c r="O523" s="12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" x14ac:dyDescent="0.35">
      <c r="A524">
        <v>522</v>
      </c>
      <c r="B524" t="s">
        <v>1089</v>
      </c>
      <c r="C524" s="3" t="s">
        <v>1090</v>
      </c>
      <c r="D524" s="7">
        <v>50500</v>
      </c>
      <c r="E524" s="7">
        <v>16389</v>
      </c>
      <c r="F524" s="8">
        <f t="shared" si="32"/>
        <v>32</v>
      </c>
      <c r="G524" t="s">
        <v>14</v>
      </c>
      <c r="H524">
        <v>191</v>
      </c>
      <c r="I524" s="9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33"/>
        <v>41093.208333333336</v>
      </c>
      <c r="O524" s="12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5">
      <c r="A525">
        <v>523</v>
      </c>
      <c r="B525" t="s">
        <v>1091</v>
      </c>
      <c r="C525" s="3" t="s">
        <v>1092</v>
      </c>
      <c r="D525" s="7">
        <v>900</v>
      </c>
      <c r="E525" s="7">
        <v>6303</v>
      </c>
      <c r="F525" s="8">
        <f t="shared" si="32"/>
        <v>700</v>
      </c>
      <c r="G525" t="s">
        <v>20</v>
      </c>
      <c r="H525">
        <v>89</v>
      </c>
      <c r="I525" s="9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33"/>
        <v>40241.25</v>
      </c>
      <c r="O525" s="12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5">
      <c r="A526">
        <v>524</v>
      </c>
      <c r="B526" t="s">
        <v>1093</v>
      </c>
      <c r="C526" s="3" t="s">
        <v>1094</v>
      </c>
      <c r="D526" s="7">
        <v>96700</v>
      </c>
      <c r="E526" s="7">
        <v>81136</v>
      </c>
      <c r="F526" s="8">
        <f t="shared" si="32"/>
        <v>84</v>
      </c>
      <c r="G526" t="s">
        <v>14</v>
      </c>
      <c r="H526">
        <v>1979</v>
      </c>
      <c r="I526" s="9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33"/>
        <v>40294.208333333336</v>
      </c>
      <c r="O526" s="12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35">
      <c r="A527">
        <v>525</v>
      </c>
      <c r="B527" t="s">
        <v>1095</v>
      </c>
      <c r="C527" s="3" t="s">
        <v>1096</v>
      </c>
      <c r="D527" s="7">
        <v>2100</v>
      </c>
      <c r="E527" s="7">
        <v>1768</v>
      </c>
      <c r="F527" s="8">
        <f t="shared" si="32"/>
        <v>84</v>
      </c>
      <c r="G527" t="s">
        <v>14</v>
      </c>
      <c r="H527">
        <v>63</v>
      </c>
      <c r="I527" s="9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33"/>
        <v>40505.25</v>
      </c>
      <c r="O527" s="12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" x14ac:dyDescent="0.35">
      <c r="A528">
        <v>526</v>
      </c>
      <c r="B528" t="s">
        <v>1097</v>
      </c>
      <c r="C528" s="3" t="s">
        <v>1098</v>
      </c>
      <c r="D528" s="7">
        <v>8300</v>
      </c>
      <c r="E528" s="7">
        <v>12944</v>
      </c>
      <c r="F528" s="8">
        <f t="shared" si="32"/>
        <v>156</v>
      </c>
      <c r="G528" t="s">
        <v>20</v>
      </c>
      <c r="H528">
        <v>147</v>
      </c>
      <c r="I528" s="9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33"/>
        <v>42364.25</v>
      </c>
      <c r="O528" s="12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5">
      <c r="A529">
        <v>527</v>
      </c>
      <c r="B529" t="s">
        <v>1099</v>
      </c>
      <c r="C529" s="3" t="s">
        <v>1100</v>
      </c>
      <c r="D529" s="7">
        <v>189200</v>
      </c>
      <c r="E529" s="7">
        <v>188480</v>
      </c>
      <c r="F529" s="8">
        <f t="shared" si="32"/>
        <v>100</v>
      </c>
      <c r="G529" t="s">
        <v>14</v>
      </c>
      <c r="H529">
        <v>6080</v>
      </c>
      <c r="I529" s="9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33"/>
        <v>42405.25</v>
      </c>
      <c r="O529" s="12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5">
      <c r="A530">
        <v>528</v>
      </c>
      <c r="B530" t="s">
        <v>1101</v>
      </c>
      <c r="C530" s="3" t="s">
        <v>1102</v>
      </c>
      <c r="D530" s="7">
        <v>9000</v>
      </c>
      <c r="E530" s="7">
        <v>7227</v>
      </c>
      <c r="F530" s="8">
        <f t="shared" si="32"/>
        <v>80</v>
      </c>
      <c r="G530" t="s">
        <v>14</v>
      </c>
      <c r="H530">
        <v>80</v>
      </c>
      <c r="I530" s="9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33"/>
        <v>41601.25</v>
      </c>
      <c r="O530" s="12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5">
      <c r="A531">
        <v>529</v>
      </c>
      <c r="B531" t="s">
        <v>1103</v>
      </c>
      <c r="C531" s="3" t="s">
        <v>1104</v>
      </c>
      <c r="D531" s="7">
        <v>5100</v>
      </c>
      <c r="E531" s="7">
        <v>574</v>
      </c>
      <c r="F531" s="8">
        <f t="shared" si="32"/>
        <v>11</v>
      </c>
      <c r="G531" t="s">
        <v>14</v>
      </c>
      <c r="H531">
        <v>9</v>
      </c>
      <c r="I531" s="9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33"/>
        <v>41769.208333333336</v>
      </c>
      <c r="O531" s="12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" x14ac:dyDescent="0.35">
      <c r="A532">
        <v>530</v>
      </c>
      <c r="B532" t="s">
        <v>1105</v>
      </c>
      <c r="C532" s="3" t="s">
        <v>1106</v>
      </c>
      <c r="D532" s="7">
        <v>105000</v>
      </c>
      <c r="E532" s="7">
        <v>96328</v>
      </c>
      <c r="F532" s="8">
        <f t="shared" si="32"/>
        <v>92</v>
      </c>
      <c r="G532" t="s">
        <v>14</v>
      </c>
      <c r="H532">
        <v>1784</v>
      </c>
      <c r="I532" s="9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33"/>
        <v>40421.208333333336</v>
      </c>
      <c r="O532" s="12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" x14ac:dyDescent="0.35">
      <c r="A533">
        <v>531</v>
      </c>
      <c r="B533" t="s">
        <v>1107</v>
      </c>
      <c r="C533" s="3" t="s">
        <v>1108</v>
      </c>
      <c r="D533" s="7">
        <v>186700</v>
      </c>
      <c r="E533" s="7">
        <v>178338</v>
      </c>
      <c r="F533" s="8">
        <f t="shared" si="32"/>
        <v>96</v>
      </c>
      <c r="G533" t="s">
        <v>47</v>
      </c>
      <c r="H533">
        <v>3640</v>
      </c>
      <c r="I533" s="9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33"/>
        <v>41589.25</v>
      </c>
      <c r="O533" s="12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5">
      <c r="A534">
        <v>532</v>
      </c>
      <c r="B534" t="s">
        <v>1109</v>
      </c>
      <c r="C534" s="3" t="s">
        <v>1110</v>
      </c>
      <c r="D534" s="7">
        <v>1600</v>
      </c>
      <c r="E534" s="7">
        <v>8046</v>
      </c>
      <c r="F534" s="8">
        <f t="shared" si="32"/>
        <v>503</v>
      </c>
      <c r="G534" t="s">
        <v>20</v>
      </c>
      <c r="H534">
        <v>126</v>
      </c>
      <c r="I534" s="9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33"/>
        <v>43125.25</v>
      </c>
      <c r="O534" s="12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5">
      <c r="A535">
        <v>533</v>
      </c>
      <c r="B535" t="s">
        <v>1111</v>
      </c>
      <c r="C535" s="3" t="s">
        <v>1112</v>
      </c>
      <c r="D535" s="7">
        <v>115600</v>
      </c>
      <c r="E535" s="7">
        <v>184086</v>
      </c>
      <c r="F535" s="8">
        <f t="shared" si="32"/>
        <v>159</v>
      </c>
      <c r="G535" t="s">
        <v>20</v>
      </c>
      <c r="H535">
        <v>2218</v>
      </c>
      <c r="I535" s="9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33"/>
        <v>41479.208333333336</v>
      </c>
      <c r="O535" s="12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5">
      <c r="A536">
        <v>534</v>
      </c>
      <c r="B536" t="s">
        <v>1113</v>
      </c>
      <c r="C536" s="3" t="s">
        <v>1114</v>
      </c>
      <c r="D536" s="7">
        <v>89100</v>
      </c>
      <c r="E536" s="7">
        <v>13385</v>
      </c>
      <c r="F536" s="8">
        <f t="shared" si="32"/>
        <v>15</v>
      </c>
      <c r="G536" t="s">
        <v>14</v>
      </c>
      <c r="H536">
        <v>243</v>
      </c>
      <c r="I536" s="9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33"/>
        <v>43329.208333333328</v>
      </c>
      <c r="O536" s="12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5">
      <c r="A537">
        <v>535</v>
      </c>
      <c r="B537" t="s">
        <v>1115</v>
      </c>
      <c r="C537" s="3" t="s">
        <v>1116</v>
      </c>
      <c r="D537" s="7">
        <v>2600</v>
      </c>
      <c r="E537" s="7">
        <v>12533</v>
      </c>
      <c r="F537" s="8">
        <f t="shared" si="32"/>
        <v>482</v>
      </c>
      <c r="G537" t="s">
        <v>20</v>
      </c>
      <c r="H537">
        <v>202</v>
      </c>
      <c r="I537" s="9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33"/>
        <v>43259.208333333328</v>
      </c>
      <c r="O537" s="12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5">
      <c r="A538">
        <v>536</v>
      </c>
      <c r="B538" t="s">
        <v>1117</v>
      </c>
      <c r="C538" s="3" t="s">
        <v>1118</v>
      </c>
      <c r="D538" s="7">
        <v>9800</v>
      </c>
      <c r="E538" s="7">
        <v>14697</v>
      </c>
      <c r="F538" s="8">
        <f t="shared" si="32"/>
        <v>150</v>
      </c>
      <c r="G538" t="s">
        <v>20</v>
      </c>
      <c r="H538">
        <v>140</v>
      </c>
      <c r="I538" s="9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33"/>
        <v>40414.208333333336</v>
      </c>
      <c r="O538" s="12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5">
      <c r="A539">
        <v>537</v>
      </c>
      <c r="B539" t="s">
        <v>1119</v>
      </c>
      <c r="C539" s="3" t="s">
        <v>1120</v>
      </c>
      <c r="D539" s="7">
        <v>84400</v>
      </c>
      <c r="E539" s="7">
        <v>98935</v>
      </c>
      <c r="F539" s="8">
        <f t="shared" si="32"/>
        <v>117</v>
      </c>
      <c r="G539" t="s">
        <v>20</v>
      </c>
      <c r="H539">
        <v>1052</v>
      </c>
      <c r="I539" s="9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33"/>
        <v>43342.208333333328</v>
      </c>
      <c r="O539" s="12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5">
      <c r="A540">
        <v>538</v>
      </c>
      <c r="B540" t="s">
        <v>1121</v>
      </c>
      <c r="C540" s="3" t="s">
        <v>1122</v>
      </c>
      <c r="D540" s="7">
        <v>151300</v>
      </c>
      <c r="E540" s="7">
        <v>57034</v>
      </c>
      <c r="F540" s="8">
        <f t="shared" si="32"/>
        <v>38</v>
      </c>
      <c r="G540" t="s">
        <v>14</v>
      </c>
      <c r="H540">
        <v>1296</v>
      </c>
      <c r="I540" s="9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33"/>
        <v>41539.208333333336</v>
      </c>
      <c r="O540" s="12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5">
      <c r="A541">
        <v>539</v>
      </c>
      <c r="B541" t="s">
        <v>1123</v>
      </c>
      <c r="C541" s="3" t="s">
        <v>1124</v>
      </c>
      <c r="D541" s="7">
        <v>9800</v>
      </c>
      <c r="E541" s="7">
        <v>7120</v>
      </c>
      <c r="F541" s="8">
        <f t="shared" si="32"/>
        <v>73</v>
      </c>
      <c r="G541" t="s">
        <v>14</v>
      </c>
      <c r="H541">
        <v>77</v>
      </c>
      <c r="I541" s="9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33"/>
        <v>43647.208333333328</v>
      </c>
      <c r="O541" s="12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5">
      <c r="A542">
        <v>540</v>
      </c>
      <c r="B542" t="s">
        <v>1125</v>
      </c>
      <c r="C542" s="3" t="s">
        <v>1126</v>
      </c>
      <c r="D542" s="7">
        <v>5300</v>
      </c>
      <c r="E542" s="7">
        <v>14097</v>
      </c>
      <c r="F542" s="8">
        <f t="shared" si="32"/>
        <v>266</v>
      </c>
      <c r="G542" t="s">
        <v>20</v>
      </c>
      <c r="H542">
        <v>247</v>
      </c>
      <c r="I542" s="9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33"/>
        <v>43225.208333333328</v>
      </c>
      <c r="O542" s="12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5">
      <c r="A543">
        <v>541</v>
      </c>
      <c r="B543" t="s">
        <v>1127</v>
      </c>
      <c r="C543" s="3" t="s">
        <v>1128</v>
      </c>
      <c r="D543" s="7">
        <v>178000</v>
      </c>
      <c r="E543" s="7">
        <v>43086</v>
      </c>
      <c r="F543" s="8">
        <f t="shared" si="32"/>
        <v>24</v>
      </c>
      <c r="G543" t="s">
        <v>14</v>
      </c>
      <c r="H543">
        <v>395</v>
      </c>
      <c r="I543" s="9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33"/>
        <v>42165.208333333328</v>
      </c>
      <c r="O543" s="12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5">
      <c r="A544">
        <v>542</v>
      </c>
      <c r="B544" t="s">
        <v>1129</v>
      </c>
      <c r="C544" s="3" t="s">
        <v>1130</v>
      </c>
      <c r="D544" s="7">
        <v>77000</v>
      </c>
      <c r="E544" s="7">
        <v>1930</v>
      </c>
      <c r="F544" s="8">
        <f t="shared" si="32"/>
        <v>3</v>
      </c>
      <c r="G544" t="s">
        <v>14</v>
      </c>
      <c r="H544">
        <v>49</v>
      </c>
      <c r="I544" s="9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33"/>
        <v>42391.25</v>
      </c>
      <c r="O544" s="12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5">
      <c r="A545">
        <v>543</v>
      </c>
      <c r="B545" t="s">
        <v>1131</v>
      </c>
      <c r="C545" s="3" t="s">
        <v>1132</v>
      </c>
      <c r="D545" s="7">
        <v>84900</v>
      </c>
      <c r="E545" s="7">
        <v>13864</v>
      </c>
      <c r="F545" s="8">
        <f t="shared" si="32"/>
        <v>16</v>
      </c>
      <c r="G545" t="s">
        <v>14</v>
      </c>
      <c r="H545">
        <v>180</v>
      </c>
      <c r="I545" s="9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33"/>
        <v>41528.208333333336</v>
      </c>
      <c r="O545" s="12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" x14ac:dyDescent="0.35">
      <c r="A546">
        <v>544</v>
      </c>
      <c r="B546" t="s">
        <v>1133</v>
      </c>
      <c r="C546" s="3" t="s">
        <v>1134</v>
      </c>
      <c r="D546" s="7">
        <v>2800</v>
      </c>
      <c r="E546" s="7">
        <v>7742</v>
      </c>
      <c r="F546" s="8">
        <f t="shared" si="32"/>
        <v>277</v>
      </c>
      <c r="G546" t="s">
        <v>20</v>
      </c>
      <c r="H546">
        <v>84</v>
      </c>
      <c r="I546" s="9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33"/>
        <v>42377.25</v>
      </c>
      <c r="O546" s="12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5">
      <c r="A547">
        <v>545</v>
      </c>
      <c r="B547" t="s">
        <v>1135</v>
      </c>
      <c r="C547" s="3" t="s">
        <v>1136</v>
      </c>
      <c r="D547" s="7">
        <v>184800</v>
      </c>
      <c r="E547" s="7">
        <v>164109</v>
      </c>
      <c r="F547" s="8">
        <f t="shared" si="32"/>
        <v>89</v>
      </c>
      <c r="G547" t="s">
        <v>14</v>
      </c>
      <c r="H547">
        <v>2690</v>
      </c>
      <c r="I547" s="9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33"/>
        <v>43824.25</v>
      </c>
      <c r="O547" s="12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35">
      <c r="A548">
        <v>546</v>
      </c>
      <c r="B548" t="s">
        <v>1137</v>
      </c>
      <c r="C548" s="3" t="s">
        <v>1138</v>
      </c>
      <c r="D548" s="7">
        <v>4200</v>
      </c>
      <c r="E548" s="7">
        <v>6870</v>
      </c>
      <c r="F548" s="8">
        <f t="shared" si="32"/>
        <v>164</v>
      </c>
      <c r="G548" t="s">
        <v>20</v>
      </c>
      <c r="H548">
        <v>88</v>
      </c>
      <c r="I548" s="9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33"/>
        <v>43360.208333333328</v>
      </c>
      <c r="O548" s="12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5">
      <c r="A549">
        <v>547</v>
      </c>
      <c r="B549" t="s">
        <v>1139</v>
      </c>
      <c r="C549" s="3" t="s">
        <v>1140</v>
      </c>
      <c r="D549" s="7">
        <v>1300</v>
      </c>
      <c r="E549" s="7">
        <v>12597</v>
      </c>
      <c r="F549" s="8">
        <f t="shared" si="32"/>
        <v>969</v>
      </c>
      <c r="G549" t="s">
        <v>20</v>
      </c>
      <c r="H549">
        <v>156</v>
      </c>
      <c r="I549" s="9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33"/>
        <v>42029.25</v>
      </c>
      <c r="O549" s="12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5">
      <c r="A550">
        <v>548</v>
      </c>
      <c r="B550" t="s">
        <v>1141</v>
      </c>
      <c r="C550" s="3" t="s">
        <v>1142</v>
      </c>
      <c r="D550" s="7">
        <v>66100</v>
      </c>
      <c r="E550" s="7">
        <v>179074</v>
      </c>
      <c r="F550" s="8">
        <f t="shared" si="32"/>
        <v>271</v>
      </c>
      <c r="G550" t="s">
        <v>20</v>
      </c>
      <c r="H550">
        <v>2985</v>
      </c>
      <c r="I550" s="9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33"/>
        <v>42461.208333333328</v>
      </c>
      <c r="O550" s="12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" x14ac:dyDescent="0.35">
      <c r="A551">
        <v>549</v>
      </c>
      <c r="B551" t="s">
        <v>1143</v>
      </c>
      <c r="C551" s="3" t="s">
        <v>1144</v>
      </c>
      <c r="D551" s="7">
        <v>29500</v>
      </c>
      <c r="E551" s="7">
        <v>83843</v>
      </c>
      <c r="F551" s="8">
        <f t="shared" si="32"/>
        <v>284</v>
      </c>
      <c r="G551" t="s">
        <v>20</v>
      </c>
      <c r="H551">
        <v>762</v>
      </c>
      <c r="I551" s="9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33"/>
        <v>41422.208333333336</v>
      </c>
      <c r="O551" s="12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" x14ac:dyDescent="0.35">
      <c r="A552">
        <v>550</v>
      </c>
      <c r="B552" t="s">
        <v>1145</v>
      </c>
      <c r="C552" s="3" t="s">
        <v>1146</v>
      </c>
      <c r="D552" s="7">
        <v>100</v>
      </c>
      <c r="E552" s="7">
        <v>4</v>
      </c>
      <c r="F552" s="8">
        <f t="shared" si="32"/>
        <v>4</v>
      </c>
      <c r="G552" t="s">
        <v>74</v>
      </c>
      <c r="H552">
        <v>1</v>
      </c>
      <c r="I552" s="9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33"/>
        <v>40968.25</v>
      </c>
      <c r="O552" s="12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35">
      <c r="A553">
        <v>551</v>
      </c>
      <c r="B553" t="s">
        <v>1147</v>
      </c>
      <c r="C553" s="3" t="s">
        <v>1148</v>
      </c>
      <c r="D553" s="7">
        <v>180100</v>
      </c>
      <c r="E553" s="7">
        <v>105598</v>
      </c>
      <c r="F553" s="8">
        <f t="shared" si="32"/>
        <v>59</v>
      </c>
      <c r="G553" t="s">
        <v>14</v>
      </c>
      <c r="H553">
        <v>2779</v>
      </c>
      <c r="I553" s="9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33"/>
        <v>41993.25</v>
      </c>
      <c r="O553" s="12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5">
      <c r="A554">
        <v>552</v>
      </c>
      <c r="B554" t="s">
        <v>1149</v>
      </c>
      <c r="C554" s="3" t="s">
        <v>1150</v>
      </c>
      <c r="D554" s="7">
        <v>9000</v>
      </c>
      <c r="E554" s="7">
        <v>8866</v>
      </c>
      <c r="F554" s="8">
        <f t="shared" si="32"/>
        <v>99</v>
      </c>
      <c r="G554" t="s">
        <v>14</v>
      </c>
      <c r="H554">
        <v>92</v>
      </c>
      <c r="I554" s="9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33"/>
        <v>42700.25</v>
      </c>
      <c r="O554" s="12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" x14ac:dyDescent="0.35">
      <c r="A555">
        <v>553</v>
      </c>
      <c r="B555" t="s">
        <v>1151</v>
      </c>
      <c r="C555" s="3" t="s">
        <v>1152</v>
      </c>
      <c r="D555" s="7">
        <v>170600</v>
      </c>
      <c r="E555" s="7">
        <v>75022</v>
      </c>
      <c r="F555" s="8">
        <f t="shared" si="32"/>
        <v>44</v>
      </c>
      <c r="G555" t="s">
        <v>14</v>
      </c>
      <c r="H555">
        <v>1028</v>
      </c>
      <c r="I555" s="9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33"/>
        <v>40545.25</v>
      </c>
      <c r="O555" s="12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" x14ac:dyDescent="0.35">
      <c r="A556">
        <v>554</v>
      </c>
      <c r="B556" t="s">
        <v>1153</v>
      </c>
      <c r="C556" s="3" t="s">
        <v>1154</v>
      </c>
      <c r="D556" s="7">
        <v>9500</v>
      </c>
      <c r="E556" s="7">
        <v>14408</v>
      </c>
      <c r="F556" s="8">
        <f t="shared" si="32"/>
        <v>152</v>
      </c>
      <c r="G556" t="s">
        <v>20</v>
      </c>
      <c r="H556">
        <v>554</v>
      </c>
      <c r="I556" s="9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33"/>
        <v>42723.25</v>
      </c>
      <c r="O556" s="12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5">
      <c r="A557">
        <v>555</v>
      </c>
      <c r="B557" t="s">
        <v>1155</v>
      </c>
      <c r="C557" s="3" t="s">
        <v>1156</v>
      </c>
      <c r="D557" s="7">
        <v>6300</v>
      </c>
      <c r="E557" s="7">
        <v>14089</v>
      </c>
      <c r="F557" s="8">
        <f t="shared" si="32"/>
        <v>224</v>
      </c>
      <c r="G557" t="s">
        <v>20</v>
      </c>
      <c r="H557">
        <v>135</v>
      </c>
      <c r="I557" s="9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33"/>
        <v>41731.208333333336</v>
      </c>
      <c r="O557" s="12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5">
      <c r="A558">
        <v>556</v>
      </c>
      <c r="B558" t="s">
        <v>442</v>
      </c>
      <c r="C558" s="3" t="s">
        <v>1157</v>
      </c>
      <c r="D558" s="7">
        <v>5200</v>
      </c>
      <c r="E558" s="7">
        <v>12467</v>
      </c>
      <c r="F558" s="8">
        <f t="shared" si="32"/>
        <v>240</v>
      </c>
      <c r="G558" t="s">
        <v>20</v>
      </c>
      <c r="H558">
        <v>122</v>
      </c>
      <c r="I558" s="9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33"/>
        <v>40792.208333333336</v>
      </c>
      <c r="O558" s="12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5">
      <c r="A559">
        <v>557</v>
      </c>
      <c r="B559" t="s">
        <v>1158</v>
      </c>
      <c r="C559" s="3" t="s">
        <v>1159</v>
      </c>
      <c r="D559" s="7">
        <v>6000</v>
      </c>
      <c r="E559" s="7">
        <v>11960</v>
      </c>
      <c r="F559" s="8">
        <f t="shared" si="32"/>
        <v>199</v>
      </c>
      <c r="G559" t="s">
        <v>20</v>
      </c>
      <c r="H559">
        <v>221</v>
      </c>
      <c r="I559" s="9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33"/>
        <v>42279.208333333328</v>
      </c>
      <c r="O559" s="12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5">
      <c r="A560">
        <v>558</v>
      </c>
      <c r="B560" t="s">
        <v>1160</v>
      </c>
      <c r="C560" s="3" t="s">
        <v>1161</v>
      </c>
      <c r="D560" s="7">
        <v>5800</v>
      </c>
      <c r="E560" s="7">
        <v>7966</v>
      </c>
      <c r="F560" s="8">
        <f t="shared" si="32"/>
        <v>137</v>
      </c>
      <c r="G560" t="s">
        <v>20</v>
      </c>
      <c r="H560">
        <v>126</v>
      </c>
      <c r="I560" s="9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33"/>
        <v>42424.25</v>
      </c>
      <c r="O560" s="12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5">
      <c r="A561">
        <v>559</v>
      </c>
      <c r="B561" t="s">
        <v>1162</v>
      </c>
      <c r="C561" s="3" t="s">
        <v>1163</v>
      </c>
      <c r="D561" s="7">
        <v>105300</v>
      </c>
      <c r="E561" s="7">
        <v>106321</v>
      </c>
      <c r="F561" s="8">
        <f t="shared" si="32"/>
        <v>101</v>
      </c>
      <c r="G561" t="s">
        <v>20</v>
      </c>
      <c r="H561">
        <v>1022</v>
      </c>
      <c r="I561" s="9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33"/>
        <v>42584.208333333328</v>
      </c>
      <c r="O561" s="12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5">
      <c r="A562">
        <v>560</v>
      </c>
      <c r="B562" t="s">
        <v>1164</v>
      </c>
      <c r="C562" s="3" t="s">
        <v>1165</v>
      </c>
      <c r="D562" s="7">
        <v>20000</v>
      </c>
      <c r="E562" s="7">
        <v>158832</v>
      </c>
      <c r="F562" s="8">
        <f t="shared" si="32"/>
        <v>794</v>
      </c>
      <c r="G562" t="s">
        <v>20</v>
      </c>
      <c r="H562">
        <v>3177</v>
      </c>
      <c r="I562" s="9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33"/>
        <v>40865.25</v>
      </c>
      <c r="O562" s="12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5">
      <c r="A563">
        <v>561</v>
      </c>
      <c r="B563" t="s">
        <v>1166</v>
      </c>
      <c r="C563" s="3" t="s">
        <v>1167</v>
      </c>
      <c r="D563" s="7">
        <v>3000</v>
      </c>
      <c r="E563" s="7">
        <v>11091</v>
      </c>
      <c r="F563" s="8">
        <f t="shared" si="32"/>
        <v>370</v>
      </c>
      <c r="G563" t="s">
        <v>20</v>
      </c>
      <c r="H563">
        <v>198</v>
      </c>
      <c r="I563" s="9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33"/>
        <v>40833.208333333336</v>
      </c>
      <c r="O563" s="12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" x14ac:dyDescent="0.35">
      <c r="A564">
        <v>562</v>
      </c>
      <c r="B564" t="s">
        <v>1168</v>
      </c>
      <c r="C564" s="3" t="s">
        <v>1169</v>
      </c>
      <c r="D564" s="7">
        <v>9900</v>
      </c>
      <c r="E564" s="7">
        <v>1269</v>
      </c>
      <c r="F564" s="8">
        <f t="shared" si="32"/>
        <v>13</v>
      </c>
      <c r="G564" t="s">
        <v>14</v>
      </c>
      <c r="H564">
        <v>26</v>
      </c>
      <c r="I564" s="9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33"/>
        <v>43536.208333333328</v>
      </c>
      <c r="O564" s="12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5">
      <c r="A565">
        <v>563</v>
      </c>
      <c r="B565" t="s">
        <v>1170</v>
      </c>
      <c r="C565" s="3" t="s">
        <v>1171</v>
      </c>
      <c r="D565" s="7">
        <v>3700</v>
      </c>
      <c r="E565" s="7">
        <v>5107</v>
      </c>
      <c r="F565" s="8">
        <f t="shared" si="32"/>
        <v>138</v>
      </c>
      <c r="G565" t="s">
        <v>20</v>
      </c>
      <c r="H565">
        <v>85</v>
      </c>
      <c r="I565" s="9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33"/>
        <v>43417.25</v>
      </c>
      <c r="O565" s="12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5">
      <c r="A566">
        <v>564</v>
      </c>
      <c r="B566" t="s">
        <v>1172</v>
      </c>
      <c r="C566" s="3" t="s">
        <v>1173</v>
      </c>
      <c r="D566" s="7">
        <v>168700</v>
      </c>
      <c r="E566" s="7">
        <v>141393</v>
      </c>
      <c r="F566" s="8">
        <f t="shared" si="32"/>
        <v>84</v>
      </c>
      <c r="G566" t="s">
        <v>14</v>
      </c>
      <c r="H566">
        <v>1790</v>
      </c>
      <c r="I566" s="9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33"/>
        <v>42078.208333333328</v>
      </c>
      <c r="O566" s="12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5">
      <c r="A567">
        <v>565</v>
      </c>
      <c r="B567" t="s">
        <v>1174</v>
      </c>
      <c r="C567" s="3" t="s">
        <v>1175</v>
      </c>
      <c r="D567" s="7">
        <v>94900</v>
      </c>
      <c r="E567" s="7">
        <v>194166</v>
      </c>
      <c r="F567" s="8">
        <f t="shared" si="32"/>
        <v>205</v>
      </c>
      <c r="G567" t="s">
        <v>20</v>
      </c>
      <c r="H567">
        <v>3596</v>
      </c>
      <c r="I567" s="9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33"/>
        <v>40862.25</v>
      </c>
      <c r="O567" s="12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5">
      <c r="A568">
        <v>566</v>
      </c>
      <c r="B568" t="s">
        <v>1176</v>
      </c>
      <c r="C568" s="3" t="s">
        <v>1177</v>
      </c>
      <c r="D568" s="7">
        <v>9300</v>
      </c>
      <c r="E568" s="7">
        <v>4124</v>
      </c>
      <c r="F568" s="8">
        <f t="shared" si="32"/>
        <v>44</v>
      </c>
      <c r="G568" t="s">
        <v>14</v>
      </c>
      <c r="H568">
        <v>37</v>
      </c>
      <c r="I568" s="9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33"/>
        <v>42424.25</v>
      </c>
      <c r="O568" s="12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" x14ac:dyDescent="0.35">
      <c r="A569">
        <v>567</v>
      </c>
      <c r="B569" t="s">
        <v>1178</v>
      </c>
      <c r="C569" s="3" t="s">
        <v>1179</v>
      </c>
      <c r="D569" s="7">
        <v>6800</v>
      </c>
      <c r="E569" s="7">
        <v>14865</v>
      </c>
      <c r="F569" s="8">
        <f t="shared" si="32"/>
        <v>219</v>
      </c>
      <c r="G569" t="s">
        <v>20</v>
      </c>
      <c r="H569">
        <v>244</v>
      </c>
      <c r="I569" s="9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33"/>
        <v>41830.208333333336</v>
      </c>
      <c r="O569" s="12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5">
      <c r="A570">
        <v>568</v>
      </c>
      <c r="B570" t="s">
        <v>1180</v>
      </c>
      <c r="C570" s="3" t="s">
        <v>1181</v>
      </c>
      <c r="D570" s="7">
        <v>72400</v>
      </c>
      <c r="E570" s="7">
        <v>134688</v>
      </c>
      <c r="F570" s="8">
        <f t="shared" si="32"/>
        <v>186</v>
      </c>
      <c r="G570" t="s">
        <v>20</v>
      </c>
      <c r="H570">
        <v>5180</v>
      </c>
      <c r="I570" s="9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33"/>
        <v>40374.208333333336</v>
      </c>
      <c r="O570" s="12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5">
      <c r="A571">
        <v>569</v>
      </c>
      <c r="B571" t="s">
        <v>1182</v>
      </c>
      <c r="C571" s="3" t="s">
        <v>1183</v>
      </c>
      <c r="D571" s="7">
        <v>20100</v>
      </c>
      <c r="E571" s="7">
        <v>47705</v>
      </c>
      <c r="F571" s="8">
        <f t="shared" si="32"/>
        <v>237</v>
      </c>
      <c r="G571" t="s">
        <v>20</v>
      </c>
      <c r="H571">
        <v>589</v>
      </c>
      <c r="I571" s="9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33"/>
        <v>40554.25</v>
      </c>
      <c r="O571" s="12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5">
      <c r="A572">
        <v>570</v>
      </c>
      <c r="B572" t="s">
        <v>1184</v>
      </c>
      <c r="C572" s="3" t="s">
        <v>1185</v>
      </c>
      <c r="D572" s="7">
        <v>31200</v>
      </c>
      <c r="E572" s="7">
        <v>95364</v>
      </c>
      <c r="F572" s="8">
        <f t="shared" si="32"/>
        <v>306</v>
      </c>
      <c r="G572" t="s">
        <v>20</v>
      </c>
      <c r="H572">
        <v>2725</v>
      </c>
      <c r="I572" s="9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33"/>
        <v>41993.25</v>
      </c>
      <c r="O572" s="12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5">
      <c r="A573">
        <v>571</v>
      </c>
      <c r="B573" t="s">
        <v>1186</v>
      </c>
      <c r="C573" s="3" t="s">
        <v>1187</v>
      </c>
      <c r="D573" s="7">
        <v>3500</v>
      </c>
      <c r="E573" s="7">
        <v>3295</v>
      </c>
      <c r="F573" s="8">
        <f t="shared" si="32"/>
        <v>94</v>
      </c>
      <c r="G573" t="s">
        <v>14</v>
      </c>
      <c r="H573">
        <v>35</v>
      </c>
      <c r="I573" s="9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33"/>
        <v>42174.208333333328</v>
      </c>
      <c r="O573" s="12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5">
      <c r="A574">
        <v>572</v>
      </c>
      <c r="B574" t="s">
        <v>1188</v>
      </c>
      <c r="C574" s="3" t="s">
        <v>1189</v>
      </c>
      <c r="D574" s="7">
        <v>9000</v>
      </c>
      <c r="E574" s="7">
        <v>4896</v>
      </c>
      <c r="F574" s="8">
        <f t="shared" si="32"/>
        <v>54</v>
      </c>
      <c r="G574" t="s">
        <v>74</v>
      </c>
      <c r="H574">
        <v>94</v>
      </c>
      <c r="I574" s="9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33"/>
        <v>42275.208333333328</v>
      </c>
      <c r="O574" s="12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5">
      <c r="A575">
        <v>573</v>
      </c>
      <c r="B575" t="s">
        <v>1190</v>
      </c>
      <c r="C575" s="3" t="s">
        <v>1191</v>
      </c>
      <c r="D575" s="7">
        <v>6700</v>
      </c>
      <c r="E575" s="7">
        <v>7496</v>
      </c>
      <c r="F575" s="8">
        <f t="shared" si="32"/>
        <v>112</v>
      </c>
      <c r="G575" t="s">
        <v>20</v>
      </c>
      <c r="H575">
        <v>300</v>
      </c>
      <c r="I575" s="9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33"/>
        <v>41761.208333333336</v>
      </c>
      <c r="O575" s="12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5">
      <c r="A576">
        <v>574</v>
      </c>
      <c r="B576" t="s">
        <v>1192</v>
      </c>
      <c r="C576" s="3" t="s">
        <v>1193</v>
      </c>
      <c r="D576" s="7">
        <v>2700</v>
      </c>
      <c r="E576" s="7">
        <v>9967</v>
      </c>
      <c r="F576" s="8">
        <f t="shared" si="32"/>
        <v>369</v>
      </c>
      <c r="G576" t="s">
        <v>20</v>
      </c>
      <c r="H576">
        <v>144</v>
      </c>
      <c r="I576" s="9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33"/>
        <v>43806.25</v>
      </c>
      <c r="O576" s="12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5">
      <c r="A577">
        <v>575</v>
      </c>
      <c r="B577" t="s">
        <v>1194</v>
      </c>
      <c r="C577" s="3" t="s">
        <v>1195</v>
      </c>
      <c r="D577" s="7">
        <v>83300</v>
      </c>
      <c r="E577" s="7">
        <v>52421</v>
      </c>
      <c r="F577" s="8">
        <f t="shared" si="32"/>
        <v>63</v>
      </c>
      <c r="G577" t="s">
        <v>14</v>
      </c>
      <c r="H577">
        <v>558</v>
      </c>
      <c r="I577" s="9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33"/>
        <v>41779.208333333336</v>
      </c>
      <c r="O577" s="12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" x14ac:dyDescent="0.35">
      <c r="A578">
        <v>576</v>
      </c>
      <c r="B578" t="s">
        <v>1196</v>
      </c>
      <c r="C578" s="3" t="s">
        <v>1197</v>
      </c>
      <c r="D578" s="7">
        <v>9700</v>
      </c>
      <c r="E578" s="7">
        <v>6298</v>
      </c>
      <c r="F578" s="8">
        <f t="shared" ref="F578:F641" si="36">ROUND(E578/D578*100,0)</f>
        <v>65</v>
      </c>
      <c r="G578" t="s">
        <v>14</v>
      </c>
      <c r="H578">
        <v>64</v>
      </c>
      <c r="I578" s="9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ref="N578:N641" si="37">(((L578/60)/60)/24)+DATE(1970,1,1)</f>
        <v>43040.208333333328</v>
      </c>
      <c r="O578" s="12">
        <f t="shared" ref="O578:O641" si="38">(((M578/60)/60)/24)+DATE(1970,1,1)</f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5">
      <c r="A579">
        <v>577</v>
      </c>
      <c r="B579" t="s">
        <v>1198</v>
      </c>
      <c r="C579" s="3" t="s">
        <v>1199</v>
      </c>
      <c r="D579" s="7">
        <v>8200</v>
      </c>
      <c r="E579" s="7">
        <v>1546</v>
      </c>
      <c r="F579" s="8">
        <f t="shared" si="36"/>
        <v>19</v>
      </c>
      <c r="G579" t="s">
        <v>74</v>
      </c>
      <c r="H579">
        <v>37</v>
      </c>
      <c r="I579" s="9">
        <f t="shared" ref="I579:I642" si="39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si="37"/>
        <v>40613.25</v>
      </c>
      <c r="O579" s="12">
        <f t="shared" si="38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5">
      <c r="A580">
        <v>578</v>
      </c>
      <c r="B580" t="s">
        <v>1200</v>
      </c>
      <c r="C580" s="3" t="s">
        <v>1201</v>
      </c>
      <c r="D580" s="7">
        <v>96500</v>
      </c>
      <c r="E580" s="7">
        <v>16168</v>
      </c>
      <c r="F580" s="8">
        <f t="shared" si="36"/>
        <v>17</v>
      </c>
      <c r="G580" t="s">
        <v>14</v>
      </c>
      <c r="H580">
        <v>245</v>
      </c>
      <c r="I580" s="9">
        <f t="shared" si="39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37"/>
        <v>40878.25</v>
      </c>
      <c r="O580" s="12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5">
      <c r="A581">
        <v>579</v>
      </c>
      <c r="B581" t="s">
        <v>1202</v>
      </c>
      <c r="C581" s="3" t="s">
        <v>1203</v>
      </c>
      <c r="D581" s="7">
        <v>6200</v>
      </c>
      <c r="E581" s="7">
        <v>6269</v>
      </c>
      <c r="F581" s="8">
        <f t="shared" si="36"/>
        <v>101</v>
      </c>
      <c r="G581" t="s">
        <v>20</v>
      </c>
      <c r="H581">
        <v>87</v>
      </c>
      <c r="I581" s="9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37"/>
        <v>40762.208333333336</v>
      </c>
      <c r="O581" s="12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5">
      <c r="A582">
        <v>580</v>
      </c>
      <c r="B582" t="s">
        <v>556</v>
      </c>
      <c r="C582" s="3" t="s">
        <v>1204</v>
      </c>
      <c r="D582" s="7">
        <v>43800</v>
      </c>
      <c r="E582" s="7">
        <v>149578</v>
      </c>
      <c r="F582" s="8">
        <f t="shared" si="36"/>
        <v>342</v>
      </c>
      <c r="G582" t="s">
        <v>20</v>
      </c>
      <c r="H582">
        <v>3116</v>
      </c>
      <c r="I582" s="9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37"/>
        <v>41696.25</v>
      </c>
      <c r="O582" s="12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5">
      <c r="A583">
        <v>581</v>
      </c>
      <c r="B583" t="s">
        <v>1205</v>
      </c>
      <c r="C583" s="3" t="s">
        <v>1206</v>
      </c>
      <c r="D583" s="7">
        <v>6000</v>
      </c>
      <c r="E583" s="7">
        <v>3841</v>
      </c>
      <c r="F583" s="8">
        <f t="shared" si="36"/>
        <v>64</v>
      </c>
      <c r="G583" t="s">
        <v>14</v>
      </c>
      <c r="H583">
        <v>71</v>
      </c>
      <c r="I583" s="9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37"/>
        <v>40662.208333333336</v>
      </c>
      <c r="O583" s="12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5">
      <c r="A584">
        <v>582</v>
      </c>
      <c r="B584" t="s">
        <v>1207</v>
      </c>
      <c r="C584" s="3" t="s">
        <v>1208</v>
      </c>
      <c r="D584" s="7">
        <v>8700</v>
      </c>
      <c r="E584" s="7">
        <v>4531</v>
      </c>
      <c r="F584" s="8">
        <f t="shared" si="36"/>
        <v>52</v>
      </c>
      <c r="G584" t="s">
        <v>14</v>
      </c>
      <c r="H584">
        <v>42</v>
      </c>
      <c r="I584" s="9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37"/>
        <v>42165.208333333328</v>
      </c>
      <c r="O584" s="12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" x14ac:dyDescent="0.35">
      <c r="A585">
        <v>583</v>
      </c>
      <c r="B585" t="s">
        <v>1209</v>
      </c>
      <c r="C585" s="3" t="s">
        <v>1210</v>
      </c>
      <c r="D585" s="7">
        <v>18900</v>
      </c>
      <c r="E585" s="7">
        <v>60934</v>
      </c>
      <c r="F585" s="8">
        <f t="shared" si="36"/>
        <v>322</v>
      </c>
      <c r="G585" t="s">
        <v>20</v>
      </c>
      <c r="H585">
        <v>909</v>
      </c>
      <c r="I585" s="9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37"/>
        <v>40959.25</v>
      </c>
      <c r="O585" s="12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35">
      <c r="A586">
        <v>584</v>
      </c>
      <c r="B586" t="s">
        <v>45</v>
      </c>
      <c r="C586" s="3" t="s">
        <v>1211</v>
      </c>
      <c r="D586" s="7">
        <v>86400</v>
      </c>
      <c r="E586" s="7">
        <v>103255</v>
      </c>
      <c r="F586" s="8">
        <f t="shared" si="36"/>
        <v>120</v>
      </c>
      <c r="G586" t="s">
        <v>20</v>
      </c>
      <c r="H586">
        <v>1613</v>
      </c>
      <c r="I586" s="9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37"/>
        <v>41024.208333333336</v>
      </c>
      <c r="O586" s="12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5">
      <c r="A587">
        <v>585</v>
      </c>
      <c r="B587" t="s">
        <v>1212</v>
      </c>
      <c r="C587" s="3" t="s">
        <v>1213</v>
      </c>
      <c r="D587" s="7">
        <v>8900</v>
      </c>
      <c r="E587" s="7">
        <v>13065</v>
      </c>
      <c r="F587" s="8">
        <f t="shared" si="36"/>
        <v>147</v>
      </c>
      <c r="G587" t="s">
        <v>20</v>
      </c>
      <c r="H587">
        <v>136</v>
      </c>
      <c r="I587" s="9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37"/>
        <v>40255.208333333336</v>
      </c>
      <c r="O587" s="12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35">
      <c r="A588">
        <v>586</v>
      </c>
      <c r="B588" t="s">
        <v>1214</v>
      </c>
      <c r="C588" s="3" t="s">
        <v>1215</v>
      </c>
      <c r="D588" s="7">
        <v>700</v>
      </c>
      <c r="E588" s="7">
        <v>6654</v>
      </c>
      <c r="F588" s="8">
        <f t="shared" si="36"/>
        <v>951</v>
      </c>
      <c r="G588" t="s">
        <v>20</v>
      </c>
      <c r="H588">
        <v>130</v>
      </c>
      <c r="I588" s="9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37"/>
        <v>40499.25</v>
      </c>
      <c r="O588" s="12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5">
      <c r="A589">
        <v>587</v>
      </c>
      <c r="B589" t="s">
        <v>1216</v>
      </c>
      <c r="C589" s="3" t="s">
        <v>1217</v>
      </c>
      <c r="D589" s="7">
        <v>9400</v>
      </c>
      <c r="E589" s="7">
        <v>6852</v>
      </c>
      <c r="F589" s="8">
        <f t="shared" si="36"/>
        <v>73</v>
      </c>
      <c r="G589" t="s">
        <v>14</v>
      </c>
      <c r="H589">
        <v>156</v>
      </c>
      <c r="I589" s="9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37"/>
        <v>43484.25</v>
      </c>
      <c r="O589" s="12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5">
      <c r="A590">
        <v>588</v>
      </c>
      <c r="B590" t="s">
        <v>1218</v>
      </c>
      <c r="C590" s="3" t="s">
        <v>1219</v>
      </c>
      <c r="D590" s="7">
        <v>157600</v>
      </c>
      <c r="E590" s="7">
        <v>124517</v>
      </c>
      <c r="F590" s="8">
        <f t="shared" si="36"/>
        <v>79</v>
      </c>
      <c r="G590" t="s">
        <v>14</v>
      </c>
      <c r="H590">
        <v>1368</v>
      </c>
      <c r="I590" s="9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37"/>
        <v>40262.208333333336</v>
      </c>
      <c r="O590" s="12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5">
      <c r="A591">
        <v>589</v>
      </c>
      <c r="B591" t="s">
        <v>1220</v>
      </c>
      <c r="C591" s="3" t="s">
        <v>1221</v>
      </c>
      <c r="D591" s="7">
        <v>7900</v>
      </c>
      <c r="E591" s="7">
        <v>5113</v>
      </c>
      <c r="F591" s="8">
        <f t="shared" si="36"/>
        <v>65</v>
      </c>
      <c r="G591" t="s">
        <v>14</v>
      </c>
      <c r="H591">
        <v>102</v>
      </c>
      <c r="I591" s="9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37"/>
        <v>42190.208333333328</v>
      </c>
      <c r="O591" s="12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" x14ac:dyDescent="0.35">
      <c r="A592">
        <v>590</v>
      </c>
      <c r="B592" t="s">
        <v>1222</v>
      </c>
      <c r="C592" s="3" t="s">
        <v>1223</v>
      </c>
      <c r="D592" s="7">
        <v>7100</v>
      </c>
      <c r="E592" s="7">
        <v>5824</v>
      </c>
      <c r="F592" s="8">
        <f t="shared" si="36"/>
        <v>82</v>
      </c>
      <c r="G592" t="s">
        <v>14</v>
      </c>
      <c r="H592">
        <v>86</v>
      </c>
      <c r="I592" s="9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37"/>
        <v>41994.25</v>
      </c>
      <c r="O592" s="12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5">
      <c r="A593">
        <v>591</v>
      </c>
      <c r="B593" t="s">
        <v>1224</v>
      </c>
      <c r="C593" s="3" t="s">
        <v>1225</v>
      </c>
      <c r="D593" s="7">
        <v>600</v>
      </c>
      <c r="E593" s="7">
        <v>6226</v>
      </c>
      <c r="F593" s="8">
        <f t="shared" si="36"/>
        <v>1038</v>
      </c>
      <c r="G593" t="s">
        <v>20</v>
      </c>
      <c r="H593">
        <v>102</v>
      </c>
      <c r="I593" s="9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37"/>
        <v>40373.208333333336</v>
      </c>
      <c r="O593" s="12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" x14ac:dyDescent="0.35">
      <c r="A594">
        <v>592</v>
      </c>
      <c r="B594" t="s">
        <v>1226</v>
      </c>
      <c r="C594" s="3" t="s">
        <v>1227</v>
      </c>
      <c r="D594" s="7">
        <v>156800</v>
      </c>
      <c r="E594" s="7">
        <v>20243</v>
      </c>
      <c r="F594" s="8">
        <f t="shared" si="36"/>
        <v>13</v>
      </c>
      <c r="G594" t="s">
        <v>14</v>
      </c>
      <c r="H594">
        <v>253</v>
      </c>
      <c r="I594" s="9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37"/>
        <v>41789.208333333336</v>
      </c>
      <c r="O594" s="12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35">
      <c r="A595">
        <v>593</v>
      </c>
      <c r="B595" t="s">
        <v>1228</v>
      </c>
      <c r="C595" s="3" t="s">
        <v>1229</v>
      </c>
      <c r="D595" s="7">
        <v>121600</v>
      </c>
      <c r="E595" s="7">
        <v>188288</v>
      </c>
      <c r="F595" s="8">
        <f t="shared" si="36"/>
        <v>155</v>
      </c>
      <c r="G595" t="s">
        <v>20</v>
      </c>
      <c r="H595">
        <v>4006</v>
      </c>
      <c r="I595" s="9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37"/>
        <v>41724.208333333336</v>
      </c>
      <c r="O595" s="12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" x14ac:dyDescent="0.35">
      <c r="A596">
        <v>594</v>
      </c>
      <c r="B596" t="s">
        <v>1230</v>
      </c>
      <c r="C596" s="3" t="s">
        <v>1231</v>
      </c>
      <c r="D596" s="7">
        <v>157300</v>
      </c>
      <c r="E596" s="7">
        <v>11167</v>
      </c>
      <c r="F596" s="8">
        <f t="shared" si="36"/>
        <v>7</v>
      </c>
      <c r="G596" t="s">
        <v>14</v>
      </c>
      <c r="H596">
        <v>157</v>
      </c>
      <c r="I596" s="9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37"/>
        <v>42548.208333333328</v>
      </c>
      <c r="O596" s="12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" x14ac:dyDescent="0.35">
      <c r="A597">
        <v>595</v>
      </c>
      <c r="B597" t="s">
        <v>1232</v>
      </c>
      <c r="C597" s="3" t="s">
        <v>1233</v>
      </c>
      <c r="D597" s="7">
        <v>70300</v>
      </c>
      <c r="E597" s="7">
        <v>146595</v>
      </c>
      <c r="F597" s="8">
        <f t="shared" si="36"/>
        <v>209</v>
      </c>
      <c r="G597" t="s">
        <v>20</v>
      </c>
      <c r="H597">
        <v>1629</v>
      </c>
      <c r="I597" s="9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37"/>
        <v>40253.208333333336</v>
      </c>
      <c r="O597" s="12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5">
      <c r="A598">
        <v>596</v>
      </c>
      <c r="B598" t="s">
        <v>1234</v>
      </c>
      <c r="C598" s="3" t="s">
        <v>1235</v>
      </c>
      <c r="D598" s="7">
        <v>7900</v>
      </c>
      <c r="E598" s="7">
        <v>7875</v>
      </c>
      <c r="F598" s="8">
        <f t="shared" si="36"/>
        <v>100</v>
      </c>
      <c r="G598" t="s">
        <v>14</v>
      </c>
      <c r="H598">
        <v>183</v>
      </c>
      <c r="I598" s="9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37"/>
        <v>42434.25</v>
      </c>
      <c r="O598" s="12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5">
      <c r="A599">
        <v>597</v>
      </c>
      <c r="B599" t="s">
        <v>1236</v>
      </c>
      <c r="C599" s="3" t="s">
        <v>1237</v>
      </c>
      <c r="D599" s="7">
        <v>73800</v>
      </c>
      <c r="E599" s="7">
        <v>148779</v>
      </c>
      <c r="F599" s="8">
        <f t="shared" si="36"/>
        <v>202</v>
      </c>
      <c r="G599" t="s">
        <v>20</v>
      </c>
      <c r="H599">
        <v>2188</v>
      </c>
      <c r="I599" s="9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37"/>
        <v>43786.25</v>
      </c>
      <c r="O599" s="12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5">
      <c r="A600">
        <v>598</v>
      </c>
      <c r="B600" t="s">
        <v>1238</v>
      </c>
      <c r="C600" s="3" t="s">
        <v>1239</v>
      </c>
      <c r="D600" s="7">
        <v>108500</v>
      </c>
      <c r="E600" s="7">
        <v>175868</v>
      </c>
      <c r="F600" s="8">
        <f t="shared" si="36"/>
        <v>162</v>
      </c>
      <c r="G600" t="s">
        <v>20</v>
      </c>
      <c r="H600">
        <v>2409</v>
      </c>
      <c r="I600" s="9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37"/>
        <v>40344.208333333336</v>
      </c>
      <c r="O600" s="12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" x14ac:dyDescent="0.35">
      <c r="A601">
        <v>599</v>
      </c>
      <c r="B601" t="s">
        <v>1240</v>
      </c>
      <c r="C601" s="3" t="s">
        <v>1241</v>
      </c>
      <c r="D601" s="7">
        <v>140300</v>
      </c>
      <c r="E601" s="7">
        <v>5112</v>
      </c>
      <c r="F601" s="8">
        <f t="shared" si="36"/>
        <v>4</v>
      </c>
      <c r="G601" t="s">
        <v>14</v>
      </c>
      <c r="H601">
        <v>82</v>
      </c>
      <c r="I601" s="9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37"/>
        <v>42047.25</v>
      </c>
      <c r="O601" s="12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5">
      <c r="A602">
        <v>600</v>
      </c>
      <c r="B602" t="s">
        <v>1242</v>
      </c>
      <c r="C602" s="3" t="s">
        <v>1243</v>
      </c>
      <c r="D602" s="7">
        <v>100</v>
      </c>
      <c r="E602" s="7">
        <v>5</v>
      </c>
      <c r="F602" s="8">
        <f t="shared" si="36"/>
        <v>5</v>
      </c>
      <c r="G602" t="s">
        <v>14</v>
      </c>
      <c r="H602">
        <v>1</v>
      </c>
      <c r="I602" s="9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37"/>
        <v>41485.208333333336</v>
      </c>
      <c r="O602" s="12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5">
      <c r="A603">
        <v>601</v>
      </c>
      <c r="B603" t="s">
        <v>1244</v>
      </c>
      <c r="C603" s="3" t="s">
        <v>1245</v>
      </c>
      <c r="D603" s="7">
        <v>6300</v>
      </c>
      <c r="E603" s="7">
        <v>13018</v>
      </c>
      <c r="F603" s="8">
        <f t="shared" si="36"/>
        <v>207</v>
      </c>
      <c r="G603" t="s">
        <v>20</v>
      </c>
      <c r="H603">
        <v>194</v>
      </c>
      <c r="I603" s="9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37"/>
        <v>41789.208333333336</v>
      </c>
      <c r="O603" s="12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" x14ac:dyDescent="0.35">
      <c r="A604">
        <v>602</v>
      </c>
      <c r="B604" t="s">
        <v>1246</v>
      </c>
      <c r="C604" s="3" t="s">
        <v>1247</v>
      </c>
      <c r="D604" s="7">
        <v>71100</v>
      </c>
      <c r="E604" s="7">
        <v>91176</v>
      </c>
      <c r="F604" s="8">
        <f t="shared" si="36"/>
        <v>128</v>
      </c>
      <c r="G604" t="s">
        <v>20</v>
      </c>
      <c r="H604">
        <v>1140</v>
      </c>
      <c r="I604" s="9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37"/>
        <v>42160.208333333328</v>
      </c>
      <c r="O604" s="12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5">
      <c r="A605">
        <v>603</v>
      </c>
      <c r="B605" t="s">
        <v>1248</v>
      </c>
      <c r="C605" s="3" t="s">
        <v>1249</v>
      </c>
      <c r="D605" s="7">
        <v>5300</v>
      </c>
      <c r="E605" s="7">
        <v>6342</v>
      </c>
      <c r="F605" s="8">
        <f t="shared" si="36"/>
        <v>120</v>
      </c>
      <c r="G605" t="s">
        <v>20</v>
      </c>
      <c r="H605">
        <v>102</v>
      </c>
      <c r="I605" s="9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37"/>
        <v>43573.208333333328</v>
      </c>
      <c r="O605" s="12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5">
      <c r="A606">
        <v>604</v>
      </c>
      <c r="B606" t="s">
        <v>1250</v>
      </c>
      <c r="C606" s="3" t="s">
        <v>1251</v>
      </c>
      <c r="D606" s="7">
        <v>88700</v>
      </c>
      <c r="E606" s="7">
        <v>151438</v>
      </c>
      <c r="F606" s="8">
        <f t="shared" si="36"/>
        <v>171</v>
      </c>
      <c r="G606" t="s">
        <v>20</v>
      </c>
      <c r="H606">
        <v>2857</v>
      </c>
      <c r="I606" s="9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37"/>
        <v>40565.25</v>
      </c>
      <c r="O606" s="12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5">
      <c r="A607">
        <v>605</v>
      </c>
      <c r="B607" t="s">
        <v>1252</v>
      </c>
      <c r="C607" s="3" t="s">
        <v>1253</v>
      </c>
      <c r="D607" s="7">
        <v>3300</v>
      </c>
      <c r="E607" s="7">
        <v>6178</v>
      </c>
      <c r="F607" s="8">
        <f t="shared" si="36"/>
        <v>187</v>
      </c>
      <c r="G607" t="s">
        <v>20</v>
      </c>
      <c r="H607">
        <v>107</v>
      </c>
      <c r="I607" s="9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37"/>
        <v>42280.208333333328</v>
      </c>
      <c r="O607" s="12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5">
      <c r="A608">
        <v>606</v>
      </c>
      <c r="B608" t="s">
        <v>1254</v>
      </c>
      <c r="C608" s="3" t="s">
        <v>1255</v>
      </c>
      <c r="D608" s="7">
        <v>3400</v>
      </c>
      <c r="E608" s="7">
        <v>6405</v>
      </c>
      <c r="F608" s="8">
        <f t="shared" si="36"/>
        <v>188</v>
      </c>
      <c r="G608" t="s">
        <v>20</v>
      </c>
      <c r="H608">
        <v>160</v>
      </c>
      <c r="I608" s="9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37"/>
        <v>42436.25</v>
      </c>
      <c r="O608" s="12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5">
      <c r="A609">
        <v>607</v>
      </c>
      <c r="B609" t="s">
        <v>1256</v>
      </c>
      <c r="C609" s="3" t="s">
        <v>1257</v>
      </c>
      <c r="D609" s="7">
        <v>137600</v>
      </c>
      <c r="E609" s="7">
        <v>180667</v>
      </c>
      <c r="F609" s="8">
        <f t="shared" si="36"/>
        <v>131</v>
      </c>
      <c r="G609" t="s">
        <v>20</v>
      </c>
      <c r="H609">
        <v>2230</v>
      </c>
      <c r="I609" s="9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37"/>
        <v>41721.208333333336</v>
      </c>
      <c r="O609" s="12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5">
      <c r="A610">
        <v>608</v>
      </c>
      <c r="B610" t="s">
        <v>1258</v>
      </c>
      <c r="C610" s="3" t="s">
        <v>1259</v>
      </c>
      <c r="D610" s="7">
        <v>3900</v>
      </c>
      <c r="E610" s="7">
        <v>11075</v>
      </c>
      <c r="F610" s="8">
        <f t="shared" si="36"/>
        <v>284</v>
      </c>
      <c r="G610" t="s">
        <v>20</v>
      </c>
      <c r="H610">
        <v>316</v>
      </c>
      <c r="I610" s="9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37"/>
        <v>43530.25</v>
      </c>
      <c r="O610" s="12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5">
      <c r="A611">
        <v>609</v>
      </c>
      <c r="B611" t="s">
        <v>1260</v>
      </c>
      <c r="C611" s="3" t="s">
        <v>1261</v>
      </c>
      <c r="D611" s="7">
        <v>10000</v>
      </c>
      <c r="E611" s="7">
        <v>12042</v>
      </c>
      <c r="F611" s="8">
        <f t="shared" si="36"/>
        <v>120</v>
      </c>
      <c r="G611" t="s">
        <v>20</v>
      </c>
      <c r="H611">
        <v>117</v>
      </c>
      <c r="I611" s="9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37"/>
        <v>43481.25</v>
      </c>
      <c r="O611" s="12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" x14ac:dyDescent="0.35">
      <c r="A612">
        <v>610</v>
      </c>
      <c r="B612" t="s">
        <v>1262</v>
      </c>
      <c r="C612" s="3" t="s">
        <v>1263</v>
      </c>
      <c r="D612" s="7">
        <v>42800</v>
      </c>
      <c r="E612" s="7">
        <v>179356</v>
      </c>
      <c r="F612" s="8">
        <f t="shared" si="36"/>
        <v>419</v>
      </c>
      <c r="G612" t="s">
        <v>20</v>
      </c>
      <c r="H612">
        <v>6406</v>
      </c>
      <c r="I612" s="9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37"/>
        <v>41259.25</v>
      </c>
      <c r="O612" s="12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5">
      <c r="A613">
        <v>611</v>
      </c>
      <c r="B613" t="s">
        <v>1264</v>
      </c>
      <c r="C613" s="3" t="s">
        <v>1265</v>
      </c>
      <c r="D613" s="7">
        <v>8200</v>
      </c>
      <c r="E613" s="7">
        <v>1136</v>
      </c>
      <c r="F613" s="8">
        <f t="shared" si="36"/>
        <v>14</v>
      </c>
      <c r="G613" t="s">
        <v>74</v>
      </c>
      <c r="H613">
        <v>15</v>
      </c>
      <c r="I613" s="9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37"/>
        <v>41480.208333333336</v>
      </c>
      <c r="O613" s="12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5">
      <c r="A614">
        <v>612</v>
      </c>
      <c r="B614" t="s">
        <v>1266</v>
      </c>
      <c r="C614" s="3" t="s">
        <v>1267</v>
      </c>
      <c r="D614" s="7">
        <v>6200</v>
      </c>
      <c r="E614" s="7">
        <v>8645</v>
      </c>
      <c r="F614" s="8">
        <f t="shared" si="36"/>
        <v>139</v>
      </c>
      <c r="G614" t="s">
        <v>20</v>
      </c>
      <c r="H614">
        <v>192</v>
      </c>
      <c r="I614" s="9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37"/>
        <v>40474.208333333336</v>
      </c>
      <c r="O614" s="12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35">
      <c r="A615">
        <v>613</v>
      </c>
      <c r="B615" t="s">
        <v>1268</v>
      </c>
      <c r="C615" s="3" t="s">
        <v>1269</v>
      </c>
      <c r="D615" s="7">
        <v>1100</v>
      </c>
      <c r="E615" s="7">
        <v>1914</v>
      </c>
      <c r="F615" s="8">
        <f t="shared" si="36"/>
        <v>174</v>
      </c>
      <c r="G615" t="s">
        <v>20</v>
      </c>
      <c r="H615">
        <v>26</v>
      </c>
      <c r="I615" s="9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37"/>
        <v>42973.208333333328</v>
      </c>
      <c r="O615" s="12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" x14ac:dyDescent="0.35">
      <c r="A616">
        <v>614</v>
      </c>
      <c r="B616" t="s">
        <v>1270</v>
      </c>
      <c r="C616" s="3" t="s">
        <v>1271</v>
      </c>
      <c r="D616" s="7">
        <v>26500</v>
      </c>
      <c r="E616" s="7">
        <v>41205</v>
      </c>
      <c r="F616" s="8">
        <f t="shared" si="36"/>
        <v>155</v>
      </c>
      <c r="G616" t="s">
        <v>20</v>
      </c>
      <c r="H616">
        <v>723</v>
      </c>
      <c r="I616" s="9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37"/>
        <v>42746.25</v>
      </c>
      <c r="O616" s="12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5">
      <c r="A617">
        <v>615</v>
      </c>
      <c r="B617" t="s">
        <v>1272</v>
      </c>
      <c r="C617" s="3" t="s">
        <v>1273</v>
      </c>
      <c r="D617" s="7">
        <v>8500</v>
      </c>
      <c r="E617" s="7">
        <v>14488</v>
      </c>
      <c r="F617" s="8">
        <f t="shared" si="36"/>
        <v>170</v>
      </c>
      <c r="G617" t="s">
        <v>20</v>
      </c>
      <c r="H617">
        <v>170</v>
      </c>
      <c r="I617" s="9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37"/>
        <v>42489.208333333328</v>
      </c>
      <c r="O617" s="12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5">
      <c r="A618">
        <v>616</v>
      </c>
      <c r="B618" t="s">
        <v>1274</v>
      </c>
      <c r="C618" s="3" t="s">
        <v>1275</v>
      </c>
      <c r="D618" s="7">
        <v>6400</v>
      </c>
      <c r="E618" s="7">
        <v>12129</v>
      </c>
      <c r="F618" s="8">
        <f t="shared" si="36"/>
        <v>190</v>
      </c>
      <c r="G618" t="s">
        <v>20</v>
      </c>
      <c r="H618">
        <v>238</v>
      </c>
      <c r="I618" s="9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37"/>
        <v>41537.208333333336</v>
      </c>
      <c r="O618" s="12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5">
      <c r="A619">
        <v>617</v>
      </c>
      <c r="B619" t="s">
        <v>1276</v>
      </c>
      <c r="C619" s="3" t="s">
        <v>1277</v>
      </c>
      <c r="D619" s="7">
        <v>1400</v>
      </c>
      <c r="E619" s="7">
        <v>3496</v>
      </c>
      <c r="F619" s="8">
        <f t="shared" si="36"/>
        <v>250</v>
      </c>
      <c r="G619" t="s">
        <v>20</v>
      </c>
      <c r="H619">
        <v>55</v>
      </c>
      <c r="I619" s="9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37"/>
        <v>41794.208333333336</v>
      </c>
      <c r="O619" s="12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5">
      <c r="A620">
        <v>618</v>
      </c>
      <c r="B620" t="s">
        <v>1278</v>
      </c>
      <c r="C620" s="3" t="s">
        <v>1279</v>
      </c>
      <c r="D620" s="7">
        <v>198600</v>
      </c>
      <c r="E620" s="7">
        <v>97037</v>
      </c>
      <c r="F620" s="8">
        <f t="shared" si="36"/>
        <v>49</v>
      </c>
      <c r="G620" t="s">
        <v>14</v>
      </c>
      <c r="H620">
        <v>1198</v>
      </c>
      <c r="I620" s="9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37"/>
        <v>41396.208333333336</v>
      </c>
      <c r="O620" s="12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5">
      <c r="A621">
        <v>619</v>
      </c>
      <c r="B621" t="s">
        <v>1280</v>
      </c>
      <c r="C621" s="3" t="s">
        <v>1281</v>
      </c>
      <c r="D621" s="7">
        <v>195900</v>
      </c>
      <c r="E621" s="7">
        <v>55757</v>
      </c>
      <c r="F621" s="8">
        <f t="shared" si="36"/>
        <v>28</v>
      </c>
      <c r="G621" t="s">
        <v>14</v>
      </c>
      <c r="H621">
        <v>648</v>
      </c>
      <c r="I621" s="9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37"/>
        <v>40669.208333333336</v>
      </c>
      <c r="O621" s="12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5">
      <c r="A622">
        <v>620</v>
      </c>
      <c r="B622" t="s">
        <v>1282</v>
      </c>
      <c r="C622" s="3" t="s">
        <v>1283</v>
      </c>
      <c r="D622" s="7">
        <v>4300</v>
      </c>
      <c r="E622" s="7">
        <v>11525</v>
      </c>
      <c r="F622" s="8">
        <f t="shared" si="36"/>
        <v>268</v>
      </c>
      <c r="G622" t="s">
        <v>20</v>
      </c>
      <c r="H622">
        <v>128</v>
      </c>
      <c r="I622" s="9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37"/>
        <v>42559.208333333328</v>
      </c>
      <c r="O622" s="12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5">
      <c r="A623">
        <v>621</v>
      </c>
      <c r="B623" t="s">
        <v>1284</v>
      </c>
      <c r="C623" s="3" t="s">
        <v>1285</v>
      </c>
      <c r="D623" s="7">
        <v>25600</v>
      </c>
      <c r="E623" s="7">
        <v>158669</v>
      </c>
      <c r="F623" s="8">
        <f t="shared" si="36"/>
        <v>620</v>
      </c>
      <c r="G623" t="s">
        <v>20</v>
      </c>
      <c r="H623">
        <v>2144</v>
      </c>
      <c r="I623" s="9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37"/>
        <v>42626.208333333328</v>
      </c>
      <c r="O623" s="12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5">
      <c r="A624">
        <v>622</v>
      </c>
      <c r="B624" t="s">
        <v>1286</v>
      </c>
      <c r="C624" s="3" t="s">
        <v>1287</v>
      </c>
      <c r="D624" s="7">
        <v>189000</v>
      </c>
      <c r="E624" s="7">
        <v>5916</v>
      </c>
      <c r="F624" s="8">
        <f t="shared" si="36"/>
        <v>3</v>
      </c>
      <c r="G624" t="s">
        <v>14</v>
      </c>
      <c r="H624">
        <v>64</v>
      </c>
      <c r="I624" s="9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37"/>
        <v>43205.208333333328</v>
      </c>
      <c r="O624" s="12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5">
      <c r="A625">
        <v>623</v>
      </c>
      <c r="B625" t="s">
        <v>1288</v>
      </c>
      <c r="C625" s="3" t="s">
        <v>1289</v>
      </c>
      <c r="D625" s="7">
        <v>94300</v>
      </c>
      <c r="E625" s="7">
        <v>150806</v>
      </c>
      <c r="F625" s="8">
        <f t="shared" si="36"/>
        <v>160</v>
      </c>
      <c r="G625" t="s">
        <v>20</v>
      </c>
      <c r="H625">
        <v>2693</v>
      </c>
      <c r="I625" s="9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37"/>
        <v>42201.208333333328</v>
      </c>
      <c r="O625" s="12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5">
      <c r="A626">
        <v>624</v>
      </c>
      <c r="B626" t="s">
        <v>1290</v>
      </c>
      <c r="C626" s="3" t="s">
        <v>1291</v>
      </c>
      <c r="D626" s="7">
        <v>5100</v>
      </c>
      <c r="E626" s="7">
        <v>14249</v>
      </c>
      <c r="F626" s="8">
        <f t="shared" si="36"/>
        <v>279</v>
      </c>
      <c r="G626" t="s">
        <v>20</v>
      </c>
      <c r="H626">
        <v>432</v>
      </c>
      <c r="I626" s="9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37"/>
        <v>42029.25</v>
      </c>
      <c r="O626" s="12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" x14ac:dyDescent="0.35">
      <c r="A627">
        <v>625</v>
      </c>
      <c r="B627" t="s">
        <v>1292</v>
      </c>
      <c r="C627" s="3" t="s">
        <v>1293</v>
      </c>
      <c r="D627" s="7">
        <v>7500</v>
      </c>
      <c r="E627" s="7">
        <v>5803</v>
      </c>
      <c r="F627" s="8">
        <f t="shared" si="36"/>
        <v>77</v>
      </c>
      <c r="G627" t="s">
        <v>14</v>
      </c>
      <c r="H627">
        <v>62</v>
      </c>
      <c r="I627" s="9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37"/>
        <v>43857.25</v>
      </c>
      <c r="O627" s="12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" x14ac:dyDescent="0.35">
      <c r="A628">
        <v>626</v>
      </c>
      <c r="B628" t="s">
        <v>1294</v>
      </c>
      <c r="C628" s="3" t="s">
        <v>1295</v>
      </c>
      <c r="D628" s="7">
        <v>6400</v>
      </c>
      <c r="E628" s="7">
        <v>13205</v>
      </c>
      <c r="F628" s="8">
        <f t="shared" si="36"/>
        <v>206</v>
      </c>
      <c r="G628" t="s">
        <v>20</v>
      </c>
      <c r="H628">
        <v>189</v>
      </c>
      <c r="I628" s="9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37"/>
        <v>40449.208333333336</v>
      </c>
      <c r="O628" s="12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5">
      <c r="A629">
        <v>627</v>
      </c>
      <c r="B629" t="s">
        <v>1296</v>
      </c>
      <c r="C629" s="3" t="s">
        <v>1297</v>
      </c>
      <c r="D629" s="7">
        <v>1600</v>
      </c>
      <c r="E629" s="7">
        <v>11108</v>
      </c>
      <c r="F629" s="8">
        <f t="shared" si="36"/>
        <v>694</v>
      </c>
      <c r="G629" t="s">
        <v>20</v>
      </c>
      <c r="H629">
        <v>154</v>
      </c>
      <c r="I629" s="9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37"/>
        <v>40345.208333333336</v>
      </c>
      <c r="O629" s="12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5">
      <c r="A630">
        <v>628</v>
      </c>
      <c r="B630" t="s">
        <v>1298</v>
      </c>
      <c r="C630" s="3" t="s">
        <v>1299</v>
      </c>
      <c r="D630" s="7">
        <v>1900</v>
      </c>
      <c r="E630" s="7">
        <v>2884</v>
      </c>
      <c r="F630" s="8">
        <f t="shared" si="36"/>
        <v>152</v>
      </c>
      <c r="G630" t="s">
        <v>20</v>
      </c>
      <c r="H630">
        <v>96</v>
      </c>
      <c r="I630" s="9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37"/>
        <v>40455.208333333336</v>
      </c>
      <c r="O630" s="12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5">
      <c r="A631">
        <v>629</v>
      </c>
      <c r="B631" t="s">
        <v>1300</v>
      </c>
      <c r="C631" s="3" t="s">
        <v>1301</v>
      </c>
      <c r="D631" s="7">
        <v>85900</v>
      </c>
      <c r="E631" s="7">
        <v>55476</v>
      </c>
      <c r="F631" s="8">
        <f t="shared" si="36"/>
        <v>65</v>
      </c>
      <c r="G631" t="s">
        <v>14</v>
      </c>
      <c r="H631">
        <v>750</v>
      </c>
      <c r="I631" s="9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37"/>
        <v>42557.208333333328</v>
      </c>
      <c r="O631" s="12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5">
      <c r="A632">
        <v>630</v>
      </c>
      <c r="B632" t="s">
        <v>1302</v>
      </c>
      <c r="C632" s="3" t="s">
        <v>1303</v>
      </c>
      <c r="D632" s="7">
        <v>9500</v>
      </c>
      <c r="E632" s="7">
        <v>5973</v>
      </c>
      <c r="F632" s="8">
        <f t="shared" si="36"/>
        <v>63</v>
      </c>
      <c r="G632" t="s">
        <v>74</v>
      </c>
      <c r="H632">
        <v>87</v>
      </c>
      <c r="I632" s="9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37"/>
        <v>43586.208333333328</v>
      </c>
      <c r="O632" s="12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5">
      <c r="A633">
        <v>631</v>
      </c>
      <c r="B633" t="s">
        <v>1304</v>
      </c>
      <c r="C633" s="3" t="s">
        <v>1305</v>
      </c>
      <c r="D633" s="7">
        <v>59200</v>
      </c>
      <c r="E633" s="7">
        <v>183756</v>
      </c>
      <c r="F633" s="8">
        <f t="shared" si="36"/>
        <v>310</v>
      </c>
      <c r="G633" t="s">
        <v>20</v>
      </c>
      <c r="H633">
        <v>3063</v>
      </c>
      <c r="I633" s="9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37"/>
        <v>43550.208333333328</v>
      </c>
      <c r="O633" s="12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5">
      <c r="A634">
        <v>632</v>
      </c>
      <c r="B634" t="s">
        <v>1306</v>
      </c>
      <c r="C634" s="3" t="s">
        <v>1307</v>
      </c>
      <c r="D634" s="7">
        <v>72100</v>
      </c>
      <c r="E634" s="7">
        <v>30902</v>
      </c>
      <c r="F634" s="8">
        <f t="shared" si="36"/>
        <v>43</v>
      </c>
      <c r="G634" t="s">
        <v>47</v>
      </c>
      <c r="H634">
        <v>278</v>
      </c>
      <c r="I634" s="9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37"/>
        <v>41945.208333333336</v>
      </c>
      <c r="O634" s="12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35">
      <c r="A635">
        <v>633</v>
      </c>
      <c r="B635" t="s">
        <v>1308</v>
      </c>
      <c r="C635" s="3" t="s">
        <v>1309</v>
      </c>
      <c r="D635" s="7">
        <v>6700</v>
      </c>
      <c r="E635" s="7">
        <v>5569</v>
      </c>
      <c r="F635" s="8">
        <f t="shared" si="36"/>
        <v>83</v>
      </c>
      <c r="G635" t="s">
        <v>14</v>
      </c>
      <c r="H635">
        <v>105</v>
      </c>
      <c r="I635" s="9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37"/>
        <v>42315.25</v>
      </c>
      <c r="O635" s="12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5">
      <c r="A636">
        <v>634</v>
      </c>
      <c r="B636" t="s">
        <v>1310</v>
      </c>
      <c r="C636" s="3" t="s">
        <v>1311</v>
      </c>
      <c r="D636" s="7">
        <v>118200</v>
      </c>
      <c r="E636" s="7">
        <v>92824</v>
      </c>
      <c r="F636" s="8">
        <f t="shared" si="36"/>
        <v>79</v>
      </c>
      <c r="G636" t="s">
        <v>74</v>
      </c>
      <c r="H636">
        <v>1658</v>
      </c>
      <c r="I636" s="9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37"/>
        <v>42819.208333333328</v>
      </c>
      <c r="O636" s="12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5">
      <c r="A637">
        <v>635</v>
      </c>
      <c r="B637" t="s">
        <v>1312</v>
      </c>
      <c r="C637" s="3" t="s">
        <v>1313</v>
      </c>
      <c r="D637" s="7">
        <v>139000</v>
      </c>
      <c r="E637" s="7">
        <v>158590</v>
      </c>
      <c r="F637" s="8">
        <f t="shared" si="36"/>
        <v>114</v>
      </c>
      <c r="G637" t="s">
        <v>20</v>
      </c>
      <c r="H637">
        <v>2266</v>
      </c>
      <c r="I637" s="9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37"/>
        <v>41314.25</v>
      </c>
      <c r="O637" s="12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5">
      <c r="A638">
        <v>636</v>
      </c>
      <c r="B638" t="s">
        <v>1314</v>
      </c>
      <c r="C638" s="3" t="s">
        <v>1315</v>
      </c>
      <c r="D638" s="7">
        <v>197700</v>
      </c>
      <c r="E638" s="7">
        <v>127591</v>
      </c>
      <c r="F638" s="8">
        <f t="shared" si="36"/>
        <v>65</v>
      </c>
      <c r="G638" t="s">
        <v>14</v>
      </c>
      <c r="H638">
        <v>2604</v>
      </c>
      <c r="I638" s="9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37"/>
        <v>40926.25</v>
      </c>
      <c r="O638" s="12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5">
      <c r="A639">
        <v>637</v>
      </c>
      <c r="B639" t="s">
        <v>1316</v>
      </c>
      <c r="C639" s="3" t="s">
        <v>1317</v>
      </c>
      <c r="D639" s="7">
        <v>8500</v>
      </c>
      <c r="E639" s="7">
        <v>6750</v>
      </c>
      <c r="F639" s="8">
        <f t="shared" si="36"/>
        <v>79</v>
      </c>
      <c r="G639" t="s">
        <v>14</v>
      </c>
      <c r="H639">
        <v>65</v>
      </c>
      <c r="I639" s="9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37"/>
        <v>42688.25</v>
      </c>
      <c r="O639" s="12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5">
      <c r="A640">
        <v>638</v>
      </c>
      <c r="B640" t="s">
        <v>1318</v>
      </c>
      <c r="C640" s="3" t="s">
        <v>1319</v>
      </c>
      <c r="D640" s="7">
        <v>81600</v>
      </c>
      <c r="E640" s="7">
        <v>9318</v>
      </c>
      <c r="F640" s="8">
        <f t="shared" si="36"/>
        <v>11</v>
      </c>
      <c r="G640" t="s">
        <v>14</v>
      </c>
      <c r="H640">
        <v>94</v>
      </c>
      <c r="I640" s="9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37"/>
        <v>40386.208333333336</v>
      </c>
      <c r="O640" s="12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5">
      <c r="A641">
        <v>639</v>
      </c>
      <c r="B641" t="s">
        <v>1320</v>
      </c>
      <c r="C641" s="3" t="s">
        <v>1321</v>
      </c>
      <c r="D641" s="7">
        <v>8600</v>
      </c>
      <c r="E641" s="7">
        <v>4832</v>
      </c>
      <c r="F641" s="8">
        <f t="shared" si="36"/>
        <v>56</v>
      </c>
      <c r="G641" t="s">
        <v>47</v>
      </c>
      <c r="H641">
        <v>45</v>
      </c>
      <c r="I641" s="9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37"/>
        <v>43309.208333333328</v>
      </c>
      <c r="O641" s="12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5">
      <c r="A642">
        <v>640</v>
      </c>
      <c r="B642" t="s">
        <v>1322</v>
      </c>
      <c r="C642" s="3" t="s">
        <v>1323</v>
      </c>
      <c r="D642" s="7">
        <v>119800</v>
      </c>
      <c r="E642" s="7">
        <v>19769</v>
      </c>
      <c r="F642" s="8">
        <f t="shared" ref="F642:F705" si="40">ROUND(E642/D642*100,0)</f>
        <v>17</v>
      </c>
      <c r="G642" t="s">
        <v>14</v>
      </c>
      <c r="H642">
        <v>257</v>
      </c>
      <c r="I642" s="9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ref="N642:N705" si="41">(((L642/60)/60)/24)+DATE(1970,1,1)</f>
        <v>42387.25</v>
      </c>
      <c r="O642" s="12">
        <f t="shared" ref="O642:O705" si="42">(((M642/60)/60)/24)+DATE(1970,1,1)</f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" x14ac:dyDescent="0.35">
      <c r="A643">
        <v>641</v>
      </c>
      <c r="B643" t="s">
        <v>1324</v>
      </c>
      <c r="C643" s="3" t="s">
        <v>1325</v>
      </c>
      <c r="D643" s="7">
        <v>9400</v>
      </c>
      <c r="E643" s="7">
        <v>11277</v>
      </c>
      <c r="F643" s="8">
        <f t="shared" si="40"/>
        <v>120</v>
      </c>
      <c r="G643" t="s">
        <v>20</v>
      </c>
      <c r="H643">
        <v>194</v>
      </c>
      <c r="I643" s="9">
        <f t="shared" ref="I643:I706" si="43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si="41"/>
        <v>42786.25</v>
      </c>
      <c r="O643" s="12">
        <f t="shared" si="42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5">
      <c r="A644">
        <v>642</v>
      </c>
      <c r="B644" t="s">
        <v>1326</v>
      </c>
      <c r="C644" s="3" t="s">
        <v>1327</v>
      </c>
      <c r="D644" s="7">
        <v>9200</v>
      </c>
      <c r="E644" s="7">
        <v>13382</v>
      </c>
      <c r="F644" s="8">
        <f t="shared" si="40"/>
        <v>145</v>
      </c>
      <c r="G644" t="s">
        <v>20</v>
      </c>
      <c r="H644">
        <v>129</v>
      </c>
      <c r="I644" s="9">
        <f t="shared" si="43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41"/>
        <v>43451.25</v>
      </c>
      <c r="O644" s="12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5">
      <c r="A645">
        <v>643</v>
      </c>
      <c r="B645" t="s">
        <v>1328</v>
      </c>
      <c r="C645" s="3" t="s">
        <v>1329</v>
      </c>
      <c r="D645" s="7">
        <v>14900</v>
      </c>
      <c r="E645" s="7">
        <v>32986</v>
      </c>
      <c r="F645" s="8">
        <f t="shared" si="40"/>
        <v>221</v>
      </c>
      <c r="G645" t="s">
        <v>20</v>
      </c>
      <c r="H645">
        <v>375</v>
      </c>
      <c r="I645" s="9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41"/>
        <v>42795.25</v>
      </c>
      <c r="O645" s="12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5">
      <c r="A646">
        <v>644</v>
      </c>
      <c r="B646" t="s">
        <v>1330</v>
      </c>
      <c r="C646" s="3" t="s">
        <v>1331</v>
      </c>
      <c r="D646" s="7">
        <v>169400</v>
      </c>
      <c r="E646" s="7">
        <v>81984</v>
      </c>
      <c r="F646" s="8">
        <f t="shared" si="40"/>
        <v>48</v>
      </c>
      <c r="G646" t="s">
        <v>14</v>
      </c>
      <c r="H646">
        <v>2928</v>
      </c>
      <c r="I646" s="9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41"/>
        <v>43452.25</v>
      </c>
      <c r="O646" s="12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5">
      <c r="A647">
        <v>645</v>
      </c>
      <c r="B647" t="s">
        <v>1332</v>
      </c>
      <c r="C647" s="3" t="s">
        <v>1333</v>
      </c>
      <c r="D647" s="7">
        <v>192100</v>
      </c>
      <c r="E647" s="7">
        <v>178483</v>
      </c>
      <c r="F647" s="8">
        <f t="shared" si="40"/>
        <v>93</v>
      </c>
      <c r="G647" t="s">
        <v>14</v>
      </c>
      <c r="H647">
        <v>4697</v>
      </c>
      <c r="I647" s="9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41"/>
        <v>43369.208333333328</v>
      </c>
      <c r="O647" s="12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5">
      <c r="A648">
        <v>646</v>
      </c>
      <c r="B648" t="s">
        <v>1334</v>
      </c>
      <c r="C648" s="3" t="s">
        <v>1335</v>
      </c>
      <c r="D648" s="7">
        <v>98700</v>
      </c>
      <c r="E648" s="7">
        <v>87448</v>
      </c>
      <c r="F648" s="8">
        <f t="shared" si="40"/>
        <v>89</v>
      </c>
      <c r="G648" t="s">
        <v>14</v>
      </c>
      <c r="H648">
        <v>2915</v>
      </c>
      <c r="I648" s="9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41"/>
        <v>41346.208333333336</v>
      </c>
      <c r="O648" s="12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5">
      <c r="A649">
        <v>647</v>
      </c>
      <c r="B649" t="s">
        <v>1336</v>
      </c>
      <c r="C649" s="3" t="s">
        <v>1337</v>
      </c>
      <c r="D649" s="7">
        <v>4500</v>
      </c>
      <c r="E649" s="7">
        <v>1863</v>
      </c>
      <c r="F649" s="8">
        <f t="shared" si="40"/>
        <v>41</v>
      </c>
      <c r="G649" t="s">
        <v>14</v>
      </c>
      <c r="H649">
        <v>18</v>
      </c>
      <c r="I649" s="9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41"/>
        <v>43199.208333333328</v>
      </c>
      <c r="O649" s="12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5">
      <c r="A650">
        <v>648</v>
      </c>
      <c r="B650" t="s">
        <v>1338</v>
      </c>
      <c r="C650" s="3" t="s">
        <v>1339</v>
      </c>
      <c r="D650" s="7">
        <v>98600</v>
      </c>
      <c r="E650" s="7">
        <v>62174</v>
      </c>
      <c r="F650" s="8">
        <f t="shared" si="40"/>
        <v>63</v>
      </c>
      <c r="G650" t="s">
        <v>74</v>
      </c>
      <c r="H650">
        <v>723</v>
      </c>
      <c r="I650" s="9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41"/>
        <v>42922.208333333328</v>
      </c>
      <c r="O650" s="12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5">
      <c r="A651">
        <v>649</v>
      </c>
      <c r="B651" t="s">
        <v>1340</v>
      </c>
      <c r="C651" s="3" t="s">
        <v>1341</v>
      </c>
      <c r="D651" s="7">
        <v>121700</v>
      </c>
      <c r="E651" s="7">
        <v>59003</v>
      </c>
      <c r="F651" s="8">
        <f t="shared" si="40"/>
        <v>48</v>
      </c>
      <c r="G651" t="s">
        <v>14</v>
      </c>
      <c r="H651">
        <v>602</v>
      </c>
      <c r="I651" s="9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41"/>
        <v>40471.208333333336</v>
      </c>
      <c r="O651" s="12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5">
      <c r="A652">
        <v>650</v>
      </c>
      <c r="B652" t="s">
        <v>1342</v>
      </c>
      <c r="C652" s="3" t="s">
        <v>1343</v>
      </c>
      <c r="D652" s="7">
        <v>100</v>
      </c>
      <c r="E652" s="7">
        <v>2</v>
      </c>
      <c r="F652" s="8">
        <f t="shared" si="40"/>
        <v>2</v>
      </c>
      <c r="G652" t="s">
        <v>14</v>
      </c>
      <c r="H652">
        <v>1</v>
      </c>
      <c r="I652" s="9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41"/>
        <v>41828.208333333336</v>
      </c>
      <c r="O652" s="12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5">
      <c r="A653">
        <v>651</v>
      </c>
      <c r="B653" t="s">
        <v>1344</v>
      </c>
      <c r="C653" s="3" t="s">
        <v>1345</v>
      </c>
      <c r="D653" s="7">
        <v>196700</v>
      </c>
      <c r="E653" s="7">
        <v>174039</v>
      </c>
      <c r="F653" s="8">
        <f t="shared" si="40"/>
        <v>88</v>
      </c>
      <c r="G653" t="s">
        <v>14</v>
      </c>
      <c r="H653">
        <v>3868</v>
      </c>
      <c r="I653" s="9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41"/>
        <v>41692.25</v>
      </c>
      <c r="O653" s="12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5">
      <c r="A654">
        <v>652</v>
      </c>
      <c r="B654" t="s">
        <v>1346</v>
      </c>
      <c r="C654" s="3" t="s">
        <v>1347</v>
      </c>
      <c r="D654" s="7">
        <v>10000</v>
      </c>
      <c r="E654" s="7">
        <v>12684</v>
      </c>
      <c r="F654" s="8">
        <f t="shared" si="40"/>
        <v>127</v>
      </c>
      <c r="G654" t="s">
        <v>20</v>
      </c>
      <c r="H654">
        <v>409</v>
      </c>
      <c r="I654" s="9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41"/>
        <v>42587.208333333328</v>
      </c>
      <c r="O654" s="12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35">
      <c r="A655">
        <v>653</v>
      </c>
      <c r="B655" t="s">
        <v>1348</v>
      </c>
      <c r="C655" s="3" t="s">
        <v>1349</v>
      </c>
      <c r="D655" s="7">
        <v>600</v>
      </c>
      <c r="E655" s="7">
        <v>14033</v>
      </c>
      <c r="F655" s="8">
        <f t="shared" si="40"/>
        <v>2339</v>
      </c>
      <c r="G655" t="s">
        <v>20</v>
      </c>
      <c r="H655">
        <v>234</v>
      </c>
      <c r="I655" s="9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41"/>
        <v>42468.208333333328</v>
      </c>
      <c r="O655" s="12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5">
      <c r="A656">
        <v>654</v>
      </c>
      <c r="B656" t="s">
        <v>1350</v>
      </c>
      <c r="C656" s="3" t="s">
        <v>1351</v>
      </c>
      <c r="D656" s="7">
        <v>35000</v>
      </c>
      <c r="E656" s="7">
        <v>177936</v>
      </c>
      <c r="F656" s="8">
        <f t="shared" si="40"/>
        <v>508</v>
      </c>
      <c r="G656" t="s">
        <v>20</v>
      </c>
      <c r="H656">
        <v>3016</v>
      </c>
      <c r="I656" s="9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41"/>
        <v>42240.208333333328</v>
      </c>
      <c r="O656" s="12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5">
      <c r="A657">
        <v>655</v>
      </c>
      <c r="B657" t="s">
        <v>1352</v>
      </c>
      <c r="C657" s="3" t="s">
        <v>1353</v>
      </c>
      <c r="D657" s="7">
        <v>6900</v>
      </c>
      <c r="E657" s="7">
        <v>13212</v>
      </c>
      <c r="F657" s="8">
        <f t="shared" si="40"/>
        <v>191</v>
      </c>
      <c r="G657" t="s">
        <v>20</v>
      </c>
      <c r="H657">
        <v>264</v>
      </c>
      <c r="I657" s="9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41"/>
        <v>42796.25</v>
      </c>
      <c r="O657" s="12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" x14ac:dyDescent="0.35">
      <c r="A658">
        <v>656</v>
      </c>
      <c r="B658" t="s">
        <v>1354</v>
      </c>
      <c r="C658" s="3" t="s">
        <v>1355</v>
      </c>
      <c r="D658" s="7">
        <v>118400</v>
      </c>
      <c r="E658" s="7">
        <v>49879</v>
      </c>
      <c r="F658" s="8">
        <f t="shared" si="40"/>
        <v>42</v>
      </c>
      <c r="G658" t="s">
        <v>14</v>
      </c>
      <c r="H658">
        <v>504</v>
      </c>
      <c r="I658" s="9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41"/>
        <v>43097.25</v>
      </c>
      <c r="O658" s="12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5">
      <c r="A659">
        <v>657</v>
      </c>
      <c r="B659" t="s">
        <v>1356</v>
      </c>
      <c r="C659" s="3" t="s">
        <v>1357</v>
      </c>
      <c r="D659" s="7">
        <v>10000</v>
      </c>
      <c r="E659" s="7">
        <v>824</v>
      </c>
      <c r="F659" s="8">
        <f t="shared" si="40"/>
        <v>8</v>
      </c>
      <c r="G659" t="s">
        <v>14</v>
      </c>
      <c r="H659">
        <v>14</v>
      </c>
      <c r="I659" s="9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41"/>
        <v>43096.25</v>
      </c>
      <c r="O659" s="12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5">
      <c r="A660">
        <v>658</v>
      </c>
      <c r="B660" t="s">
        <v>1358</v>
      </c>
      <c r="C660" s="3" t="s">
        <v>1359</v>
      </c>
      <c r="D660" s="7">
        <v>52600</v>
      </c>
      <c r="E660" s="7">
        <v>31594</v>
      </c>
      <c r="F660" s="8">
        <f t="shared" si="40"/>
        <v>60</v>
      </c>
      <c r="G660" t="s">
        <v>74</v>
      </c>
      <c r="H660">
        <v>390</v>
      </c>
      <c r="I660" s="9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41"/>
        <v>42246.208333333328</v>
      </c>
      <c r="O660" s="12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5">
      <c r="A661">
        <v>659</v>
      </c>
      <c r="B661" t="s">
        <v>1360</v>
      </c>
      <c r="C661" s="3" t="s">
        <v>1361</v>
      </c>
      <c r="D661" s="7">
        <v>120700</v>
      </c>
      <c r="E661" s="7">
        <v>57010</v>
      </c>
      <c r="F661" s="8">
        <f t="shared" si="40"/>
        <v>47</v>
      </c>
      <c r="G661" t="s">
        <v>14</v>
      </c>
      <c r="H661">
        <v>750</v>
      </c>
      <c r="I661" s="9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41"/>
        <v>40570.25</v>
      </c>
      <c r="O661" s="12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5">
      <c r="A662">
        <v>660</v>
      </c>
      <c r="B662" t="s">
        <v>1362</v>
      </c>
      <c r="C662" s="3" t="s">
        <v>1363</v>
      </c>
      <c r="D662" s="7">
        <v>9100</v>
      </c>
      <c r="E662" s="7">
        <v>7438</v>
      </c>
      <c r="F662" s="8">
        <f t="shared" si="40"/>
        <v>82</v>
      </c>
      <c r="G662" t="s">
        <v>14</v>
      </c>
      <c r="H662">
        <v>77</v>
      </c>
      <c r="I662" s="9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41"/>
        <v>42237.208333333328</v>
      </c>
      <c r="O662" s="12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5">
      <c r="A663">
        <v>661</v>
      </c>
      <c r="B663" t="s">
        <v>1364</v>
      </c>
      <c r="C663" s="3" t="s">
        <v>1365</v>
      </c>
      <c r="D663" s="7">
        <v>106800</v>
      </c>
      <c r="E663" s="7">
        <v>57872</v>
      </c>
      <c r="F663" s="8">
        <f t="shared" si="40"/>
        <v>54</v>
      </c>
      <c r="G663" t="s">
        <v>14</v>
      </c>
      <c r="H663">
        <v>752</v>
      </c>
      <c r="I663" s="9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41"/>
        <v>40996.208333333336</v>
      </c>
      <c r="O663" s="12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5">
      <c r="A664">
        <v>662</v>
      </c>
      <c r="B664" t="s">
        <v>1366</v>
      </c>
      <c r="C664" s="3" t="s">
        <v>1367</v>
      </c>
      <c r="D664" s="7">
        <v>9100</v>
      </c>
      <c r="E664" s="7">
        <v>8906</v>
      </c>
      <c r="F664" s="8">
        <f t="shared" si="40"/>
        <v>98</v>
      </c>
      <c r="G664" t="s">
        <v>14</v>
      </c>
      <c r="H664">
        <v>131</v>
      </c>
      <c r="I664" s="9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41"/>
        <v>43443.25</v>
      </c>
      <c r="O664" s="12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5">
      <c r="A665">
        <v>663</v>
      </c>
      <c r="B665" t="s">
        <v>1368</v>
      </c>
      <c r="C665" s="3" t="s">
        <v>1369</v>
      </c>
      <c r="D665" s="7">
        <v>10000</v>
      </c>
      <c r="E665" s="7">
        <v>7724</v>
      </c>
      <c r="F665" s="8">
        <f t="shared" si="40"/>
        <v>77</v>
      </c>
      <c r="G665" t="s">
        <v>14</v>
      </c>
      <c r="H665">
        <v>87</v>
      </c>
      <c r="I665" s="9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41"/>
        <v>40458.208333333336</v>
      </c>
      <c r="O665" s="12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5">
      <c r="A666">
        <v>664</v>
      </c>
      <c r="B666" t="s">
        <v>708</v>
      </c>
      <c r="C666" s="3" t="s">
        <v>1370</v>
      </c>
      <c r="D666" s="7">
        <v>79400</v>
      </c>
      <c r="E666" s="7">
        <v>26571</v>
      </c>
      <c r="F666" s="8">
        <f t="shared" si="40"/>
        <v>33</v>
      </c>
      <c r="G666" t="s">
        <v>14</v>
      </c>
      <c r="H666">
        <v>1063</v>
      </c>
      <c r="I666" s="9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41"/>
        <v>40959.25</v>
      </c>
      <c r="O666" s="12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5">
      <c r="A667">
        <v>665</v>
      </c>
      <c r="B667" t="s">
        <v>1371</v>
      </c>
      <c r="C667" s="3" t="s">
        <v>1372</v>
      </c>
      <c r="D667" s="7">
        <v>5100</v>
      </c>
      <c r="E667" s="7">
        <v>12219</v>
      </c>
      <c r="F667" s="8">
        <f t="shared" si="40"/>
        <v>240</v>
      </c>
      <c r="G667" t="s">
        <v>20</v>
      </c>
      <c r="H667">
        <v>272</v>
      </c>
      <c r="I667" s="9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41"/>
        <v>40733.208333333336</v>
      </c>
      <c r="O667" s="12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5">
      <c r="A668">
        <v>666</v>
      </c>
      <c r="B668" t="s">
        <v>1373</v>
      </c>
      <c r="C668" s="3" t="s">
        <v>1374</v>
      </c>
      <c r="D668" s="7">
        <v>3100</v>
      </c>
      <c r="E668" s="7">
        <v>1985</v>
      </c>
      <c r="F668" s="8">
        <f t="shared" si="40"/>
        <v>64</v>
      </c>
      <c r="G668" t="s">
        <v>74</v>
      </c>
      <c r="H668">
        <v>25</v>
      </c>
      <c r="I668" s="9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41"/>
        <v>41516.208333333336</v>
      </c>
      <c r="O668" s="12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" x14ac:dyDescent="0.35">
      <c r="A669">
        <v>667</v>
      </c>
      <c r="B669" t="s">
        <v>1375</v>
      </c>
      <c r="C669" s="3" t="s">
        <v>1376</v>
      </c>
      <c r="D669" s="7">
        <v>6900</v>
      </c>
      <c r="E669" s="7">
        <v>12155</v>
      </c>
      <c r="F669" s="8">
        <f t="shared" si="40"/>
        <v>176</v>
      </c>
      <c r="G669" t="s">
        <v>20</v>
      </c>
      <c r="H669">
        <v>419</v>
      </c>
      <c r="I669" s="9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41"/>
        <v>41892.208333333336</v>
      </c>
      <c r="O669" s="12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" x14ac:dyDescent="0.35">
      <c r="A670">
        <v>668</v>
      </c>
      <c r="B670" t="s">
        <v>1377</v>
      </c>
      <c r="C670" s="3" t="s">
        <v>1378</v>
      </c>
      <c r="D670" s="7">
        <v>27500</v>
      </c>
      <c r="E670" s="7">
        <v>5593</v>
      </c>
      <c r="F670" s="8">
        <f t="shared" si="40"/>
        <v>20</v>
      </c>
      <c r="G670" t="s">
        <v>14</v>
      </c>
      <c r="H670">
        <v>76</v>
      </c>
      <c r="I670" s="9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41"/>
        <v>41122.208333333336</v>
      </c>
      <c r="O670" s="12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5">
      <c r="A671">
        <v>669</v>
      </c>
      <c r="B671" t="s">
        <v>1379</v>
      </c>
      <c r="C671" s="3" t="s">
        <v>1380</v>
      </c>
      <c r="D671" s="7">
        <v>48800</v>
      </c>
      <c r="E671" s="7">
        <v>175020</v>
      </c>
      <c r="F671" s="8">
        <f t="shared" si="40"/>
        <v>359</v>
      </c>
      <c r="G671" t="s">
        <v>20</v>
      </c>
      <c r="H671">
        <v>1621</v>
      </c>
      <c r="I671" s="9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41"/>
        <v>42912.208333333328</v>
      </c>
      <c r="O671" s="12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" x14ac:dyDescent="0.35">
      <c r="A672">
        <v>670</v>
      </c>
      <c r="B672" t="s">
        <v>1334</v>
      </c>
      <c r="C672" s="3" t="s">
        <v>1381</v>
      </c>
      <c r="D672" s="7">
        <v>16200</v>
      </c>
      <c r="E672" s="7">
        <v>75955</v>
      </c>
      <c r="F672" s="8">
        <f t="shared" si="40"/>
        <v>469</v>
      </c>
      <c r="G672" t="s">
        <v>20</v>
      </c>
      <c r="H672">
        <v>1101</v>
      </c>
      <c r="I672" s="9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41"/>
        <v>42425.25</v>
      </c>
      <c r="O672" s="12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" x14ac:dyDescent="0.35">
      <c r="A673">
        <v>671</v>
      </c>
      <c r="B673" t="s">
        <v>1382</v>
      </c>
      <c r="C673" s="3" t="s">
        <v>1383</v>
      </c>
      <c r="D673" s="7">
        <v>97600</v>
      </c>
      <c r="E673" s="7">
        <v>119127</v>
      </c>
      <c r="F673" s="8">
        <f t="shared" si="40"/>
        <v>122</v>
      </c>
      <c r="G673" t="s">
        <v>20</v>
      </c>
      <c r="H673">
        <v>1073</v>
      </c>
      <c r="I673" s="9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41"/>
        <v>40390.208333333336</v>
      </c>
      <c r="O673" s="12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5">
      <c r="A674">
        <v>672</v>
      </c>
      <c r="B674" t="s">
        <v>1384</v>
      </c>
      <c r="C674" s="3" t="s">
        <v>1385</v>
      </c>
      <c r="D674" s="7">
        <v>197900</v>
      </c>
      <c r="E674" s="7">
        <v>110689</v>
      </c>
      <c r="F674" s="8">
        <f t="shared" si="40"/>
        <v>56</v>
      </c>
      <c r="G674" t="s">
        <v>14</v>
      </c>
      <c r="H674">
        <v>4428</v>
      </c>
      <c r="I674" s="9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41"/>
        <v>43180.208333333328</v>
      </c>
      <c r="O674" s="12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5">
      <c r="A675">
        <v>673</v>
      </c>
      <c r="B675" t="s">
        <v>1386</v>
      </c>
      <c r="C675" s="3" t="s">
        <v>1387</v>
      </c>
      <c r="D675" s="7">
        <v>5600</v>
      </c>
      <c r="E675" s="7">
        <v>2445</v>
      </c>
      <c r="F675" s="8">
        <f t="shared" si="40"/>
        <v>44</v>
      </c>
      <c r="G675" t="s">
        <v>14</v>
      </c>
      <c r="H675">
        <v>58</v>
      </c>
      <c r="I675" s="9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41"/>
        <v>42475.208333333328</v>
      </c>
      <c r="O675" s="12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5">
      <c r="A676">
        <v>674</v>
      </c>
      <c r="B676" t="s">
        <v>1388</v>
      </c>
      <c r="C676" s="3" t="s">
        <v>1389</v>
      </c>
      <c r="D676" s="7">
        <v>170700</v>
      </c>
      <c r="E676" s="7">
        <v>57250</v>
      </c>
      <c r="F676" s="8">
        <f t="shared" si="40"/>
        <v>34</v>
      </c>
      <c r="G676" t="s">
        <v>74</v>
      </c>
      <c r="H676">
        <v>1218</v>
      </c>
      <c r="I676" s="9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41"/>
        <v>40774.208333333336</v>
      </c>
      <c r="O676" s="12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5">
      <c r="A677">
        <v>675</v>
      </c>
      <c r="B677" t="s">
        <v>1390</v>
      </c>
      <c r="C677" s="3" t="s">
        <v>1391</v>
      </c>
      <c r="D677" s="7">
        <v>9700</v>
      </c>
      <c r="E677" s="7">
        <v>11929</v>
      </c>
      <c r="F677" s="8">
        <f t="shared" si="40"/>
        <v>123</v>
      </c>
      <c r="G677" t="s">
        <v>20</v>
      </c>
      <c r="H677">
        <v>331</v>
      </c>
      <c r="I677" s="9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41"/>
        <v>43719.208333333328</v>
      </c>
      <c r="O677" s="12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5">
      <c r="A678">
        <v>676</v>
      </c>
      <c r="B678" t="s">
        <v>1392</v>
      </c>
      <c r="C678" s="3" t="s">
        <v>1393</v>
      </c>
      <c r="D678" s="7">
        <v>62300</v>
      </c>
      <c r="E678" s="7">
        <v>118214</v>
      </c>
      <c r="F678" s="8">
        <f t="shared" si="40"/>
        <v>190</v>
      </c>
      <c r="G678" t="s">
        <v>20</v>
      </c>
      <c r="H678">
        <v>1170</v>
      </c>
      <c r="I678" s="9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41"/>
        <v>41178.208333333336</v>
      </c>
      <c r="O678" s="12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5">
      <c r="A679">
        <v>677</v>
      </c>
      <c r="B679" t="s">
        <v>1394</v>
      </c>
      <c r="C679" s="3" t="s">
        <v>1395</v>
      </c>
      <c r="D679" s="7">
        <v>5300</v>
      </c>
      <c r="E679" s="7">
        <v>4432</v>
      </c>
      <c r="F679" s="8">
        <f t="shared" si="40"/>
        <v>84</v>
      </c>
      <c r="G679" t="s">
        <v>14</v>
      </c>
      <c r="H679">
        <v>111</v>
      </c>
      <c r="I679" s="9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41"/>
        <v>42561.208333333328</v>
      </c>
      <c r="O679" s="12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5">
      <c r="A680">
        <v>678</v>
      </c>
      <c r="B680" t="s">
        <v>1396</v>
      </c>
      <c r="C680" s="3" t="s">
        <v>1397</v>
      </c>
      <c r="D680" s="7">
        <v>99500</v>
      </c>
      <c r="E680" s="7">
        <v>17879</v>
      </c>
      <c r="F680" s="8">
        <f t="shared" si="40"/>
        <v>18</v>
      </c>
      <c r="G680" t="s">
        <v>74</v>
      </c>
      <c r="H680">
        <v>215</v>
      </c>
      <c r="I680" s="9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41"/>
        <v>43484.25</v>
      </c>
      <c r="O680" s="12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5">
      <c r="A681">
        <v>679</v>
      </c>
      <c r="B681" t="s">
        <v>668</v>
      </c>
      <c r="C681" s="3" t="s">
        <v>1398</v>
      </c>
      <c r="D681" s="7">
        <v>1400</v>
      </c>
      <c r="E681" s="7">
        <v>14511</v>
      </c>
      <c r="F681" s="8">
        <f t="shared" si="40"/>
        <v>1037</v>
      </c>
      <c r="G681" t="s">
        <v>20</v>
      </c>
      <c r="H681">
        <v>363</v>
      </c>
      <c r="I681" s="9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41"/>
        <v>43756.208333333328</v>
      </c>
      <c r="O681" s="12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" x14ac:dyDescent="0.35">
      <c r="A682">
        <v>680</v>
      </c>
      <c r="B682" t="s">
        <v>1399</v>
      </c>
      <c r="C682" s="3" t="s">
        <v>1400</v>
      </c>
      <c r="D682" s="7">
        <v>145600</v>
      </c>
      <c r="E682" s="7">
        <v>141822</v>
      </c>
      <c r="F682" s="8">
        <f t="shared" si="40"/>
        <v>97</v>
      </c>
      <c r="G682" t="s">
        <v>14</v>
      </c>
      <c r="H682">
        <v>2955</v>
      </c>
      <c r="I682" s="9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41"/>
        <v>43813.25</v>
      </c>
      <c r="O682" s="12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" x14ac:dyDescent="0.35">
      <c r="A683">
        <v>681</v>
      </c>
      <c r="B683" t="s">
        <v>1401</v>
      </c>
      <c r="C683" s="3" t="s">
        <v>1402</v>
      </c>
      <c r="D683" s="7">
        <v>184100</v>
      </c>
      <c r="E683" s="7">
        <v>159037</v>
      </c>
      <c r="F683" s="8">
        <f t="shared" si="40"/>
        <v>86</v>
      </c>
      <c r="G683" t="s">
        <v>14</v>
      </c>
      <c r="H683">
        <v>1657</v>
      </c>
      <c r="I683" s="9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41"/>
        <v>40898.25</v>
      </c>
      <c r="O683" s="12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5">
      <c r="A684">
        <v>682</v>
      </c>
      <c r="B684" t="s">
        <v>1403</v>
      </c>
      <c r="C684" s="3" t="s">
        <v>1404</v>
      </c>
      <c r="D684" s="7">
        <v>5400</v>
      </c>
      <c r="E684" s="7">
        <v>8109</v>
      </c>
      <c r="F684" s="8">
        <f t="shared" si="40"/>
        <v>150</v>
      </c>
      <c r="G684" t="s">
        <v>20</v>
      </c>
      <c r="H684">
        <v>103</v>
      </c>
      <c r="I684" s="9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41"/>
        <v>41619.25</v>
      </c>
      <c r="O684" s="12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5">
      <c r="A685">
        <v>683</v>
      </c>
      <c r="B685" t="s">
        <v>1405</v>
      </c>
      <c r="C685" s="3" t="s">
        <v>1406</v>
      </c>
      <c r="D685" s="7">
        <v>2300</v>
      </c>
      <c r="E685" s="7">
        <v>8244</v>
      </c>
      <c r="F685" s="8">
        <f t="shared" si="40"/>
        <v>358</v>
      </c>
      <c r="G685" t="s">
        <v>20</v>
      </c>
      <c r="H685">
        <v>147</v>
      </c>
      <c r="I685" s="9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41"/>
        <v>43359.208333333328</v>
      </c>
      <c r="O685" s="12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5">
      <c r="A686">
        <v>684</v>
      </c>
      <c r="B686" t="s">
        <v>1407</v>
      </c>
      <c r="C686" s="3" t="s">
        <v>1408</v>
      </c>
      <c r="D686" s="7">
        <v>1400</v>
      </c>
      <c r="E686" s="7">
        <v>7600</v>
      </c>
      <c r="F686" s="8">
        <f t="shared" si="40"/>
        <v>543</v>
      </c>
      <c r="G686" t="s">
        <v>20</v>
      </c>
      <c r="H686">
        <v>110</v>
      </c>
      <c r="I686" s="9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41"/>
        <v>40358.208333333336</v>
      </c>
      <c r="O686" s="12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5">
      <c r="A687">
        <v>685</v>
      </c>
      <c r="B687" t="s">
        <v>1409</v>
      </c>
      <c r="C687" s="3" t="s">
        <v>1410</v>
      </c>
      <c r="D687" s="7">
        <v>140000</v>
      </c>
      <c r="E687" s="7">
        <v>94501</v>
      </c>
      <c r="F687" s="8">
        <f t="shared" si="40"/>
        <v>68</v>
      </c>
      <c r="G687" t="s">
        <v>14</v>
      </c>
      <c r="H687">
        <v>926</v>
      </c>
      <c r="I687" s="9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41"/>
        <v>42239.208333333328</v>
      </c>
      <c r="O687" s="12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5">
      <c r="A688">
        <v>686</v>
      </c>
      <c r="B688" t="s">
        <v>1411</v>
      </c>
      <c r="C688" s="3" t="s">
        <v>1412</v>
      </c>
      <c r="D688" s="7">
        <v>7500</v>
      </c>
      <c r="E688" s="7">
        <v>14381</v>
      </c>
      <c r="F688" s="8">
        <f t="shared" si="40"/>
        <v>192</v>
      </c>
      <c r="G688" t="s">
        <v>20</v>
      </c>
      <c r="H688">
        <v>134</v>
      </c>
      <c r="I688" s="9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41"/>
        <v>43186.208333333328</v>
      </c>
      <c r="O688" s="12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5">
      <c r="A689">
        <v>687</v>
      </c>
      <c r="B689" t="s">
        <v>1413</v>
      </c>
      <c r="C689" s="3" t="s">
        <v>1414</v>
      </c>
      <c r="D689" s="7">
        <v>1500</v>
      </c>
      <c r="E689" s="7">
        <v>13980</v>
      </c>
      <c r="F689" s="8">
        <f t="shared" si="40"/>
        <v>932</v>
      </c>
      <c r="G689" t="s">
        <v>20</v>
      </c>
      <c r="H689">
        <v>269</v>
      </c>
      <c r="I689" s="9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41"/>
        <v>42806.25</v>
      </c>
      <c r="O689" s="12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5">
      <c r="A690">
        <v>688</v>
      </c>
      <c r="B690" t="s">
        <v>1415</v>
      </c>
      <c r="C690" s="3" t="s">
        <v>1416</v>
      </c>
      <c r="D690" s="7">
        <v>2900</v>
      </c>
      <c r="E690" s="7">
        <v>12449</v>
      </c>
      <c r="F690" s="8">
        <f t="shared" si="40"/>
        <v>429</v>
      </c>
      <c r="G690" t="s">
        <v>20</v>
      </c>
      <c r="H690">
        <v>175</v>
      </c>
      <c r="I690" s="9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41"/>
        <v>43475.25</v>
      </c>
      <c r="O690" s="12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5">
      <c r="A691">
        <v>689</v>
      </c>
      <c r="B691" t="s">
        <v>1417</v>
      </c>
      <c r="C691" s="3" t="s">
        <v>1418</v>
      </c>
      <c r="D691" s="7">
        <v>7300</v>
      </c>
      <c r="E691" s="7">
        <v>7348</v>
      </c>
      <c r="F691" s="8">
        <f t="shared" si="40"/>
        <v>101</v>
      </c>
      <c r="G691" t="s">
        <v>20</v>
      </c>
      <c r="H691">
        <v>69</v>
      </c>
      <c r="I691" s="9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41"/>
        <v>41576.208333333336</v>
      </c>
      <c r="O691" s="12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5">
      <c r="A692">
        <v>690</v>
      </c>
      <c r="B692" t="s">
        <v>1419</v>
      </c>
      <c r="C692" s="3" t="s">
        <v>1420</v>
      </c>
      <c r="D692" s="7">
        <v>3600</v>
      </c>
      <c r="E692" s="7">
        <v>8158</v>
      </c>
      <c r="F692" s="8">
        <f t="shared" si="40"/>
        <v>227</v>
      </c>
      <c r="G692" t="s">
        <v>20</v>
      </c>
      <c r="H692">
        <v>190</v>
      </c>
      <c r="I692" s="9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41"/>
        <v>40874.25</v>
      </c>
      <c r="O692" s="12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5">
      <c r="A693">
        <v>691</v>
      </c>
      <c r="B693" t="s">
        <v>1421</v>
      </c>
      <c r="C693" s="3" t="s">
        <v>1422</v>
      </c>
      <c r="D693" s="7">
        <v>5000</v>
      </c>
      <c r="E693" s="7">
        <v>7119</v>
      </c>
      <c r="F693" s="8">
        <f t="shared" si="40"/>
        <v>142</v>
      </c>
      <c r="G693" t="s">
        <v>20</v>
      </c>
      <c r="H693">
        <v>237</v>
      </c>
      <c r="I693" s="9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41"/>
        <v>41185.208333333336</v>
      </c>
      <c r="O693" s="12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35">
      <c r="A694">
        <v>692</v>
      </c>
      <c r="B694" t="s">
        <v>1423</v>
      </c>
      <c r="C694" s="3" t="s">
        <v>1424</v>
      </c>
      <c r="D694" s="7">
        <v>6000</v>
      </c>
      <c r="E694" s="7">
        <v>5438</v>
      </c>
      <c r="F694" s="8">
        <f t="shared" si="40"/>
        <v>91</v>
      </c>
      <c r="G694" t="s">
        <v>14</v>
      </c>
      <c r="H694">
        <v>77</v>
      </c>
      <c r="I694" s="9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41"/>
        <v>43655.208333333328</v>
      </c>
      <c r="O694" s="12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" x14ac:dyDescent="0.35">
      <c r="A695">
        <v>693</v>
      </c>
      <c r="B695" t="s">
        <v>1425</v>
      </c>
      <c r="C695" s="3" t="s">
        <v>1426</v>
      </c>
      <c r="D695" s="7">
        <v>180400</v>
      </c>
      <c r="E695" s="7">
        <v>115396</v>
      </c>
      <c r="F695" s="8">
        <f t="shared" si="40"/>
        <v>64</v>
      </c>
      <c r="G695" t="s">
        <v>14</v>
      </c>
      <c r="H695">
        <v>1748</v>
      </c>
      <c r="I695" s="9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41"/>
        <v>43025.208333333328</v>
      </c>
      <c r="O695" s="12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5">
      <c r="A696">
        <v>694</v>
      </c>
      <c r="B696" t="s">
        <v>1427</v>
      </c>
      <c r="C696" s="3" t="s">
        <v>1428</v>
      </c>
      <c r="D696" s="7">
        <v>9100</v>
      </c>
      <c r="E696" s="7">
        <v>7656</v>
      </c>
      <c r="F696" s="8">
        <f t="shared" si="40"/>
        <v>84</v>
      </c>
      <c r="G696" t="s">
        <v>14</v>
      </c>
      <c r="H696">
        <v>79</v>
      </c>
      <c r="I696" s="9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41"/>
        <v>43066.25</v>
      </c>
      <c r="O696" s="12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5">
      <c r="A697">
        <v>695</v>
      </c>
      <c r="B697" t="s">
        <v>1429</v>
      </c>
      <c r="C697" s="3" t="s">
        <v>1430</v>
      </c>
      <c r="D697" s="7">
        <v>9200</v>
      </c>
      <c r="E697" s="7">
        <v>12322</v>
      </c>
      <c r="F697" s="8">
        <f t="shared" si="40"/>
        <v>134</v>
      </c>
      <c r="G697" t="s">
        <v>20</v>
      </c>
      <c r="H697">
        <v>196</v>
      </c>
      <c r="I697" s="9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41"/>
        <v>42322.25</v>
      </c>
      <c r="O697" s="12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5">
      <c r="A698">
        <v>696</v>
      </c>
      <c r="B698" t="s">
        <v>1431</v>
      </c>
      <c r="C698" s="3" t="s">
        <v>1432</v>
      </c>
      <c r="D698" s="7">
        <v>164100</v>
      </c>
      <c r="E698" s="7">
        <v>96888</v>
      </c>
      <c r="F698" s="8">
        <f t="shared" si="40"/>
        <v>59</v>
      </c>
      <c r="G698" t="s">
        <v>14</v>
      </c>
      <c r="H698">
        <v>889</v>
      </c>
      <c r="I698" s="9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41"/>
        <v>42114.208333333328</v>
      </c>
      <c r="O698" s="12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" x14ac:dyDescent="0.35">
      <c r="A699">
        <v>697</v>
      </c>
      <c r="B699" t="s">
        <v>1433</v>
      </c>
      <c r="C699" s="3" t="s">
        <v>1434</v>
      </c>
      <c r="D699" s="7">
        <v>128900</v>
      </c>
      <c r="E699" s="7">
        <v>196960</v>
      </c>
      <c r="F699" s="8">
        <f t="shared" si="40"/>
        <v>153</v>
      </c>
      <c r="G699" t="s">
        <v>20</v>
      </c>
      <c r="H699">
        <v>7295</v>
      </c>
      <c r="I699" s="9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41"/>
        <v>43190.208333333328</v>
      </c>
      <c r="O699" s="12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5">
      <c r="A700">
        <v>698</v>
      </c>
      <c r="B700" t="s">
        <v>1435</v>
      </c>
      <c r="C700" s="3" t="s">
        <v>1436</v>
      </c>
      <c r="D700" s="7">
        <v>42100</v>
      </c>
      <c r="E700" s="7">
        <v>188057</v>
      </c>
      <c r="F700" s="8">
        <f t="shared" si="40"/>
        <v>447</v>
      </c>
      <c r="G700" t="s">
        <v>20</v>
      </c>
      <c r="H700">
        <v>2893</v>
      </c>
      <c r="I700" s="9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41"/>
        <v>40871.25</v>
      </c>
      <c r="O700" s="12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5">
      <c r="A701">
        <v>699</v>
      </c>
      <c r="B701" t="s">
        <v>444</v>
      </c>
      <c r="C701" s="3" t="s">
        <v>1437</v>
      </c>
      <c r="D701" s="7">
        <v>7400</v>
      </c>
      <c r="E701" s="7">
        <v>6245</v>
      </c>
      <c r="F701" s="8">
        <f t="shared" si="40"/>
        <v>84</v>
      </c>
      <c r="G701" t="s">
        <v>14</v>
      </c>
      <c r="H701">
        <v>56</v>
      </c>
      <c r="I701" s="9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41"/>
        <v>43641.208333333328</v>
      </c>
      <c r="O701" s="12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" x14ac:dyDescent="0.35">
      <c r="A702">
        <v>700</v>
      </c>
      <c r="B702" t="s">
        <v>1438</v>
      </c>
      <c r="C702" s="3" t="s">
        <v>1439</v>
      </c>
      <c r="D702" s="7">
        <v>100</v>
      </c>
      <c r="E702" s="7">
        <v>3</v>
      </c>
      <c r="F702" s="8">
        <f t="shared" si="40"/>
        <v>3</v>
      </c>
      <c r="G702" t="s">
        <v>14</v>
      </c>
      <c r="H702">
        <v>1</v>
      </c>
      <c r="I702" s="9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41"/>
        <v>40203.25</v>
      </c>
      <c r="O702" s="12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" x14ac:dyDescent="0.35">
      <c r="A703">
        <v>701</v>
      </c>
      <c r="B703" t="s">
        <v>1440</v>
      </c>
      <c r="C703" s="3" t="s">
        <v>1441</v>
      </c>
      <c r="D703" s="7">
        <v>52000</v>
      </c>
      <c r="E703" s="7">
        <v>91014</v>
      </c>
      <c r="F703" s="8">
        <f t="shared" si="40"/>
        <v>175</v>
      </c>
      <c r="G703" t="s">
        <v>20</v>
      </c>
      <c r="H703">
        <v>820</v>
      </c>
      <c r="I703" s="9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41"/>
        <v>40629.208333333336</v>
      </c>
      <c r="O703" s="12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" x14ac:dyDescent="0.35">
      <c r="A704">
        <v>702</v>
      </c>
      <c r="B704" t="s">
        <v>1442</v>
      </c>
      <c r="C704" s="3" t="s">
        <v>1443</v>
      </c>
      <c r="D704" s="7">
        <v>8700</v>
      </c>
      <c r="E704" s="7">
        <v>4710</v>
      </c>
      <c r="F704" s="8">
        <f t="shared" si="40"/>
        <v>54</v>
      </c>
      <c r="G704" t="s">
        <v>14</v>
      </c>
      <c r="H704">
        <v>83</v>
      </c>
      <c r="I704" s="9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41"/>
        <v>41477.208333333336</v>
      </c>
      <c r="O704" s="12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5">
      <c r="A705">
        <v>703</v>
      </c>
      <c r="B705" t="s">
        <v>1444</v>
      </c>
      <c r="C705" s="3" t="s">
        <v>1445</v>
      </c>
      <c r="D705" s="7">
        <v>63400</v>
      </c>
      <c r="E705" s="7">
        <v>197728</v>
      </c>
      <c r="F705" s="8">
        <f t="shared" si="40"/>
        <v>312</v>
      </c>
      <c r="G705" t="s">
        <v>20</v>
      </c>
      <c r="H705">
        <v>2038</v>
      </c>
      <c r="I705" s="9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41"/>
        <v>41020.208333333336</v>
      </c>
      <c r="O705" s="12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" x14ac:dyDescent="0.35">
      <c r="A706">
        <v>704</v>
      </c>
      <c r="B706" t="s">
        <v>1446</v>
      </c>
      <c r="C706" s="3" t="s">
        <v>1447</v>
      </c>
      <c r="D706" s="7">
        <v>8700</v>
      </c>
      <c r="E706" s="7">
        <v>10682</v>
      </c>
      <c r="F706" s="8">
        <f t="shared" ref="F706:F769" si="44">ROUND(E706/D706*100,0)</f>
        <v>123</v>
      </c>
      <c r="G706" t="s">
        <v>20</v>
      </c>
      <c r="H706">
        <v>116</v>
      </c>
      <c r="I706" s="9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ref="N706:N769" si="45">(((L706/60)/60)/24)+DATE(1970,1,1)</f>
        <v>42555.208333333328</v>
      </c>
      <c r="O706" s="12">
        <f t="shared" ref="O706:O769" si="46">(((M706/60)/60)/24)+DATE(1970,1,1)</f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5">
      <c r="A707">
        <v>705</v>
      </c>
      <c r="B707" t="s">
        <v>1448</v>
      </c>
      <c r="C707" s="3" t="s">
        <v>1449</v>
      </c>
      <c r="D707" s="7">
        <v>169700</v>
      </c>
      <c r="E707" s="7">
        <v>168048</v>
      </c>
      <c r="F707" s="8">
        <f t="shared" si="44"/>
        <v>99</v>
      </c>
      <c r="G707" t="s">
        <v>14</v>
      </c>
      <c r="H707">
        <v>2025</v>
      </c>
      <c r="I707" s="9">
        <f t="shared" ref="I707:I770" si="47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si="45"/>
        <v>41619.25</v>
      </c>
      <c r="O707" s="12">
        <f t="shared" si="46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" x14ac:dyDescent="0.35">
      <c r="A708">
        <v>706</v>
      </c>
      <c r="B708" t="s">
        <v>1450</v>
      </c>
      <c r="C708" s="3" t="s">
        <v>1451</v>
      </c>
      <c r="D708" s="7">
        <v>108400</v>
      </c>
      <c r="E708" s="7">
        <v>138586</v>
      </c>
      <c r="F708" s="8">
        <f t="shared" si="44"/>
        <v>128</v>
      </c>
      <c r="G708" t="s">
        <v>20</v>
      </c>
      <c r="H708">
        <v>1345</v>
      </c>
      <c r="I708" s="9">
        <f t="shared" si="4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45"/>
        <v>43471.25</v>
      </c>
      <c r="O708" s="12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" x14ac:dyDescent="0.35">
      <c r="A709">
        <v>707</v>
      </c>
      <c r="B709" t="s">
        <v>1452</v>
      </c>
      <c r="C709" s="3" t="s">
        <v>1453</v>
      </c>
      <c r="D709" s="7">
        <v>7300</v>
      </c>
      <c r="E709" s="7">
        <v>11579</v>
      </c>
      <c r="F709" s="8">
        <f t="shared" si="44"/>
        <v>159</v>
      </c>
      <c r="G709" t="s">
        <v>20</v>
      </c>
      <c r="H709">
        <v>168</v>
      </c>
      <c r="I709" s="9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45"/>
        <v>43442.25</v>
      </c>
      <c r="O709" s="12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5">
      <c r="A710">
        <v>708</v>
      </c>
      <c r="B710" t="s">
        <v>1454</v>
      </c>
      <c r="C710" s="3" t="s">
        <v>1455</v>
      </c>
      <c r="D710" s="7">
        <v>1700</v>
      </c>
      <c r="E710" s="7">
        <v>12020</v>
      </c>
      <c r="F710" s="8">
        <f t="shared" si="44"/>
        <v>707</v>
      </c>
      <c r="G710" t="s">
        <v>20</v>
      </c>
      <c r="H710">
        <v>137</v>
      </c>
      <c r="I710" s="9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45"/>
        <v>42877.208333333328</v>
      </c>
      <c r="O710" s="12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5">
      <c r="A711">
        <v>709</v>
      </c>
      <c r="B711" t="s">
        <v>1456</v>
      </c>
      <c r="C711" s="3" t="s">
        <v>1457</v>
      </c>
      <c r="D711" s="7">
        <v>9800</v>
      </c>
      <c r="E711" s="7">
        <v>13954</v>
      </c>
      <c r="F711" s="8">
        <f t="shared" si="44"/>
        <v>142</v>
      </c>
      <c r="G711" t="s">
        <v>20</v>
      </c>
      <c r="H711">
        <v>186</v>
      </c>
      <c r="I711" s="9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45"/>
        <v>41018.208333333336</v>
      </c>
      <c r="O711" s="12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" x14ac:dyDescent="0.35">
      <c r="A712">
        <v>710</v>
      </c>
      <c r="B712" t="s">
        <v>1458</v>
      </c>
      <c r="C712" s="3" t="s">
        <v>1459</v>
      </c>
      <c r="D712" s="7">
        <v>4300</v>
      </c>
      <c r="E712" s="7">
        <v>6358</v>
      </c>
      <c r="F712" s="8">
        <f t="shared" si="44"/>
        <v>148</v>
      </c>
      <c r="G712" t="s">
        <v>20</v>
      </c>
      <c r="H712">
        <v>125</v>
      </c>
      <c r="I712" s="9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45"/>
        <v>43295.208333333328</v>
      </c>
      <c r="O712" s="12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" x14ac:dyDescent="0.35">
      <c r="A713">
        <v>711</v>
      </c>
      <c r="B713" t="s">
        <v>1460</v>
      </c>
      <c r="C713" s="3" t="s">
        <v>1461</v>
      </c>
      <c r="D713" s="7">
        <v>6200</v>
      </c>
      <c r="E713" s="7">
        <v>1260</v>
      </c>
      <c r="F713" s="8">
        <f t="shared" si="44"/>
        <v>20</v>
      </c>
      <c r="G713" t="s">
        <v>14</v>
      </c>
      <c r="H713">
        <v>14</v>
      </c>
      <c r="I713" s="9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45"/>
        <v>42393.25</v>
      </c>
      <c r="O713" s="12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" x14ac:dyDescent="0.35">
      <c r="A714">
        <v>712</v>
      </c>
      <c r="B714" t="s">
        <v>1462</v>
      </c>
      <c r="C714" s="3" t="s">
        <v>1463</v>
      </c>
      <c r="D714" s="7">
        <v>800</v>
      </c>
      <c r="E714" s="7">
        <v>14725</v>
      </c>
      <c r="F714" s="8">
        <f t="shared" si="44"/>
        <v>1841</v>
      </c>
      <c r="G714" t="s">
        <v>20</v>
      </c>
      <c r="H714">
        <v>202</v>
      </c>
      <c r="I714" s="9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45"/>
        <v>42559.208333333328</v>
      </c>
      <c r="O714" s="12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5">
      <c r="A715">
        <v>713</v>
      </c>
      <c r="B715" t="s">
        <v>1464</v>
      </c>
      <c r="C715" s="3" t="s">
        <v>1465</v>
      </c>
      <c r="D715" s="7">
        <v>6900</v>
      </c>
      <c r="E715" s="7">
        <v>11174</v>
      </c>
      <c r="F715" s="8">
        <f t="shared" si="44"/>
        <v>162</v>
      </c>
      <c r="G715" t="s">
        <v>20</v>
      </c>
      <c r="H715">
        <v>103</v>
      </c>
      <c r="I715" s="9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45"/>
        <v>42604.208333333328</v>
      </c>
      <c r="O715" s="12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5">
      <c r="A716">
        <v>714</v>
      </c>
      <c r="B716" t="s">
        <v>1466</v>
      </c>
      <c r="C716" s="3" t="s">
        <v>1467</v>
      </c>
      <c r="D716" s="7">
        <v>38500</v>
      </c>
      <c r="E716" s="7">
        <v>182036</v>
      </c>
      <c r="F716" s="8">
        <f t="shared" si="44"/>
        <v>473</v>
      </c>
      <c r="G716" t="s">
        <v>20</v>
      </c>
      <c r="H716">
        <v>1785</v>
      </c>
      <c r="I716" s="9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45"/>
        <v>41870.208333333336</v>
      </c>
      <c r="O716" s="12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5">
      <c r="A717">
        <v>715</v>
      </c>
      <c r="B717" t="s">
        <v>1468</v>
      </c>
      <c r="C717" s="3" t="s">
        <v>1469</v>
      </c>
      <c r="D717" s="7">
        <v>118000</v>
      </c>
      <c r="E717" s="7">
        <v>28870</v>
      </c>
      <c r="F717" s="8">
        <f t="shared" si="44"/>
        <v>24</v>
      </c>
      <c r="G717" t="s">
        <v>14</v>
      </c>
      <c r="H717">
        <v>656</v>
      </c>
      <c r="I717" s="9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45"/>
        <v>40397.208333333336</v>
      </c>
      <c r="O717" s="12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5">
      <c r="A718">
        <v>716</v>
      </c>
      <c r="B718" t="s">
        <v>1470</v>
      </c>
      <c r="C718" s="3" t="s">
        <v>1471</v>
      </c>
      <c r="D718" s="7">
        <v>2000</v>
      </c>
      <c r="E718" s="7">
        <v>10353</v>
      </c>
      <c r="F718" s="8">
        <f t="shared" si="44"/>
        <v>518</v>
      </c>
      <c r="G718" t="s">
        <v>20</v>
      </c>
      <c r="H718">
        <v>157</v>
      </c>
      <c r="I718" s="9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45"/>
        <v>41465.208333333336</v>
      </c>
      <c r="O718" s="12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" x14ac:dyDescent="0.35">
      <c r="A719">
        <v>717</v>
      </c>
      <c r="B719" t="s">
        <v>1472</v>
      </c>
      <c r="C719" s="3" t="s">
        <v>1473</v>
      </c>
      <c r="D719" s="7">
        <v>5600</v>
      </c>
      <c r="E719" s="7">
        <v>13868</v>
      </c>
      <c r="F719" s="8">
        <f t="shared" si="44"/>
        <v>248</v>
      </c>
      <c r="G719" t="s">
        <v>20</v>
      </c>
      <c r="H719">
        <v>555</v>
      </c>
      <c r="I719" s="9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45"/>
        <v>40777.208333333336</v>
      </c>
      <c r="O719" s="12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5">
      <c r="A720">
        <v>718</v>
      </c>
      <c r="B720" t="s">
        <v>1474</v>
      </c>
      <c r="C720" s="3" t="s">
        <v>1475</v>
      </c>
      <c r="D720" s="7">
        <v>8300</v>
      </c>
      <c r="E720" s="7">
        <v>8317</v>
      </c>
      <c r="F720" s="8">
        <f t="shared" si="44"/>
        <v>100</v>
      </c>
      <c r="G720" t="s">
        <v>20</v>
      </c>
      <c r="H720">
        <v>297</v>
      </c>
      <c r="I720" s="9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45"/>
        <v>41442.208333333336</v>
      </c>
      <c r="O720" s="12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5">
      <c r="A721">
        <v>719</v>
      </c>
      <c r="B721" t="s">
        <v>1476</v>
      </c>
      <c r="C721" s="3" t="s">
        <v>1477</v>
      </c>
      <c r="D721" s="7">
        <v>6900</v>
      </c>
      <c r="E721" s="7">
        <v>10557</v>
      </c>
      <c r="F721" s="8">
        <f t="shared" si="44"/>
        <v>153</v>
      </c>
      <c r="G721" t="s">
        <v>20</v>
      </c>
      <c r="H721">
        <v>123</v>
      </c>
      <c r="I721" s="9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45"/>
        <v>41058.208333333336</v>
      </c>
      <c r="O721" s="12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" x14ac:dyDescent="0.35">
      <c r="A722">
        <v>720</v>
      </c>
      <c r="B722" t="s">
        <v>1478</v>
      </c>
      <c r="C722" s="3" t="s">
        <v>1479</v>
      </c>
      <c r="D722" s="7">
        <v>8700</v>
      </c>
      <c r="E722" s="7">
        <v>3227</v>
      </c>
      <c r="F722" s="8">
        <f t="shared" si="44"/>
        <v>37</v>
      </c>
      <c r="G722" t="s">
        <v>74</v>
      </c>
      <c r="H722">
        <v>38</v>
      </c>
      <c r="I722" s="9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45"/>
        <v>43152.25</v>
      </c>
      <c r="O722" s="12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5">
      <c r="A723">
        <v>721</v>
      </c>
      <c r="B723" t="s">
        <v>1480</v>
      </c>
      <c r="C723" s="3" t="s">
        <v>1481</v>
      </c>
      <c r="D723" s="7">
        <v>123600</v>
      </c>
      <c r="E723" s="7">
        <v>5429</v>
      </c>
      <c r="F723" s="8">
        <f t="shared" si="44"/>
        <v>4</v>
      </c>
      <c r="G723" t="s">
        <v>74</v>
      </c>
      <c r="H723">
        <v>60</v>
      </c>
      <c r="I723" s="9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45"/>
        <v>43194.208333333328</v>
      </c>
      <c r="O723" s="12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5">
      <c r="A724">
        <v>722</v>
      </c>
      <c r="B724" t="s">
        <v>1482</v>
      </c>
      <c r="C724" s="3" t="s">
        <v>1483</v>
      </c>
      <c r="D724" s="7">
        <v>48500</v>
      </c>
      <c r="E724" s="7">
        <v>75906</v>
      </c>
      <c r="F724" s="8">
        <f t="shared" si="44"/>
        <v>157</v>
      </c>
      <c r="G724" t="s">
        <v>20</v>
      </c>
      <c r="H724">
        <v>3036</v>
      </c>
      <c r="I724" s="9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45"/>
        <v>43045.25</v>
      </c>
      <c r="O724" s="12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5">
      <c r="A725">
        <v>723</v>
      </c>
      <c r="B725" t="s">
        <v>1484</v>
      </c>
      <c r="C725" s="3" t="s">
        <v>1485</v>
      </c>
      <c r="D725" s="7">
        <v>4900</v>
      </c>
      <c r="E725" s="7">
        <v>13250</v>
      </c>
      <c r="F725" s="8">
        <f t="shared" si="44"/>
        <v>270</v>
      </c>
      <c r="G725" t="s">
        <v>20</v>
      </c>
      <c r="H725">
        <v>144</v>
      </c>
      <c r="I725" s="9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45"/>
        <v>42431.25</v>
      </c>
      <c r="O725" s="12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" x14ac:dyDescent="0.35">
      <c r="A726">
        <v>724</v>
      </c>
      <c r="B726" t="s">
        <v>1486</v>
      </c>
      <c r="C726" s="3" t="s">
        <v>1487</v>
      </c>
      <c r="D726" s="7">
        <v>8400</v>
      </c>
      <c r="E726" s="7">
        <v>11261</v>
      </c>
      <c r="F726" s="8">
        <f t="shared" si="44"/>
        <v>134</v>
      </c>
      <c r="G726" t="s">
        <v>20</v>
      </c>
      <c r="H726">
        <v>121</v>
      </c>
      <c r="I726" s="9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45"/>
        <v>41934.208333333336</v>
      </c>
      <c r="O726" s="12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5">
      <c r="A727">
        <v>725</v>
      </c>
      <c r="B727" t="s">
        <v>1488</v>
      </c>
      <c r="C727" s="3" t="s">
        <v>1489</v>
      </c>
      <c r="D727" s="7">
        <v>193200</v>
      </c>
      <c r="E727" s="7">
        <v>97369</v>
      </c>
      <c r="F727" s="8">
        <f t="shared" si="44"/>
        <v>50</v>
      </c>
      <c r="G727" t="s">
        <v>14</v>
      </c>
      <c r="H727">
        <v>1596</v>
      </c>
      <c r="I727" s="9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45"/>
        <v>41958.25</v>
      </c>
      <c r="O727" s="12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35">
      <c r="A728">
        <v>726</v>
      </c>
      <c r="B728" t="s">
        <v>1490</v>
      </c>
      <c r="C728" s="3" t="s">
        <v>1491</v>
      </c>
      <c r="D728" s="7">
        <v>54300</v>
      </c>
      <c r="E728" s="7">
        <v>48227</v>
      </c>
      <c r="F728" s="8">
        <f t="shared" si="44"/>
        <v>89</v>
      </c>
      <c r="G728" t="s">
        <v>74</v>
      </c>
      <c r="H728">
        <v>524</v>
      </c>
      <c r="I728" s="9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45"/>
        <v>40476.208333333336</v>
      </c>
      <c r="O728" s="12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5">
      <c r="A729">
        <v>727</v>
      </c>
      <c r="B729" t="s">
        <v>1492</v>
      </c>
      <c r="C729" s="3" t="s">
        <v>1493</v>
      </c>
      <c r="D729" s="7">
        <v>8900</v>
      </c>
      <c r="E729" s="7">
        <v>14685</v>
      </c>
      <c r="F729" s="8">
        <f t="shared" si="44"/>
        <v>165</v>
      </c>
      <c r="G729" t="s">
        <v>20</v>
      </c>
      <c r="H729">
        <v>181</v>
      </c>
      <c r="I729" s="9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45"/>
        <v>43485.25</v>
      </c>
      <c r="O729" s="12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" x14ac:dyDescent="0.35">
      <c r="A730">
        <v>728</v>
      </c>
      <c r="B730" t="s">
        <v>1494</v>
      </c>
      <c r="C730" s="3" t="s">
        <v>1495</v>
      </c>
      <c r="D730" s="7">
        <v>4200</v>
      </c>
      <c r="E730" s="7">
        <v>735</v>
      </c>
      <c r="F730" s="8">
        <f t="shared" si="44"/>
        <v>18</v>
      </c>
      <c r="G730" t="s">
        <v>14</v>
      </c>
      <c r="H730">
        <v>10</v>
      </c>
      <c r="I730" s="9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45"/>
        <v>42515.208333333328</v>
      </c>
      <c r="O730" s="12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" x14ac:dyDescent="0.35">
      <c r="A731">
        <v>729</v>
      </c>
      <c r="B731" t="s">
        <v>1496</v>
      </c>
      <c r="C731" s="3" t="s">
        <v>1497</v>
      </c>
      <c r="D731" s="7">
        <v>5600</v>
      </c>
      <c r="E731" s="7">
        <v>10397</v>
      </c>
      <c r="F731" s="8">
        <f t="shared" si="44"/>
        <v>186</v>
      </c>
      <c r="G731" t="s">
        <v>20</v>
      </c>
      <c r="H731">
        <v>122</v>
      </c>
      <c r="I731" s="9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45"/>
        <v>41309.25</v>
      </c>
      <c r="O731" s="12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5">
      <c r="A732">
        <v>730</v>
      </c>
      <c r="B732" t="s">
        <v>1498</v>
      </c>
      <c r="C732" s="3" t="s">
        <v>1499</v>
      </c>
      <c r="D732" s="7">
        <v>28800</v>
      </c>
      <c r="E732" s="7">
        <v>118847</v>
      </c>
      <c r="F732" s="8">
        <f t="shared" si="44"/>
        <v>413</v>
      </c>
      <c r="G732" t="s">
        <v>20</v>
      </c>
      <c r="H732">
        <v>1071</v>
      </c>
      <c r="I732" s="9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45"/>
        <v>42147.208333333328</v>
      </c>
      <c r="O732" s="12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5">
      <c r="A733">
        <v>731</v>
      </c>
      <c r="B733" t="s">
        <v>1500</v>
      </c>
      <c r="C733" s="3" t="s">
        <v>1501</v>
      </c>
      <c r="D733" s="7">
        <v>8000</v>
      </c>
      <c r="E733" s="7">
        <v>7220</v>
      </c>
      <c r="F733" s="8">
        <f t="shared" si="44"/>
        <v>90</v>
      </c>
      <c r="G733" t="s">
        <v>74</v>
      </c>
      <c r="H733">
        <v>219</v>
      </c>
      <c r="I733" s="9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45"/>
        <v>42939.208333333328</v>
      </c>
      <c r="O733" s="12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5">
      <c r="A734">
        <v>732</v>
      </c>
      <c r="B734" t="s">
        <v>1502</v>
      </c>
      <c r="C734" s="3" t="s">
        <v>1503</v>
      </c>
      <c r="D734" s="7">
        <v>117000</v>
      </c>
      <c r="E734" s="7">
        <v>107622</v>
      </c>
      <c r="F734" s="8">
        <f t="shared" si="44"/>
        <v>92</v>
      </c>
      <c r="G734" t="s">
        <v>14</v>
      </c>
      <c r="H734">
        <v>1121</v>
      </c>
      <c r="I734" s="9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45"/>
        <v>42816.208333333328</v>
      </c>
      <c r="O734" s="12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5">
      <c r="A735">
        <v>733</v>
      </c>
      <c r="B735" t="s">
        <v>1504</v>
      </c>
      <c r="C735" s="3" t="s">
        <v>1505</v>
      </c>
      <c r="D735" s="7">
        <v>15800</v>
      </c>
      <c r="E735" s="7">
        <v>83267</v>
      </c>
      <c r="F735" s="8">
        <f t="shared" si="44"/>
        <v>527</v>
      </c>
      <c r="G735" t="s">
        <v>20</v>
      </c>
      <c r="H735">
        <v>980</v>
      </c>
      <c r="I735" s="9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45"/>
        <v>41844.208333333336</v>
      </c>
      <c r="O735" s="12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5">
      <c r="A736">
        <v>734</v>
      </c>
      <c r="B736" t="s">
        <v>1506</v>
      </c>
      <c r="C736" s="3" t="s">
        <v>1507</v>
      </c>
      <c r="D736" s="7">
        <v>4200</v>
      </c>
      <c r="E736" s="7">
        <v>13404</v>
      </c>
      <c r="F736" s="8">
        <f t="shared" si="44"/>
        <v>319</v>
      </c>
      <c r="G736" t="s">
        <v>20</v>
      </c>
      <c r="H736">
        <v>536</v>
      </c>
      <c r="I736" s="9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45"/>
        <v>42763.25</v>
      </c>
      <c r="O736" s="12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" x14ac:dyDescent="0.35">
      <c r="A737">
        <v>735</v>
      </c>
      <c r="B737" t="s">
        <v>1508</v>
      </c>
      <c r="C737" s="3" t="s">
        <v>1509</v>
      </c>
      <c r="D737" s="7">
        <v>37100</v>
      </c>
      <c r="E737" s="7">
        <v>131404</v>
      </c>
      <c r="F737" s="8">
        <f t="shared" si="44"/>
        <v>354</v>
      </c>
      <c r="G737" t="s">
        <v>20</v>
      </c>
      <c r="H737">
        <v>1991</v>
      </c>
      <c r="I737" s="9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45"/>
        <v>42459.208333333328</v>
      </c>
      <c r="O737" s="12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5">
      <c r="A738">
        <v>736</v>
      </c>
      <c r="B738" t="s">
        <v>1510</v>
      </c>
      <c r="C738" s="3" t="s">
        <v>1511</v>
      </c>
      <c r="D738" s="7">
        <v>7700</v>
      </c>
      <c r="E738" s="7">
        <v>2533</v>
      </c>
      <c r="F738" s="8">
        <f t="shared" si="44"/>
        <v>33</v>
      </c>
      <c r="G738" t="s">
        <v>74</v>
      </c>
      <c r="H738">
        <v>29</v>
      </c>
      <c r="I738" s="9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45"/>
        <v>42055.25</v>
      </c>
      <c r="O738" s="12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" x14ac:dyDescent="0.35">
      <c r="A739">
        <v>737</v>
      </c>
      <c r="B739" t="s">
        <v>1512</v>
      </c>
      <c r="C739" s="3" t="s">
        <v>1513</v>
      </c>
      <c r="D739" s="7">
        <v>3700</v>
      </c>
      <c r="E739" s="7">
        <v>5028</v>
      </c>
      <c r="F739" s="8">
        <f t="shared" si="44"/>
        <v>136</v>
      </c>
      <c r="G739" t="s">
        <v>20</v>
      </c>
      <c r="H739">
        <v>180</v>
      </c>
      <c r="I739" s="9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45"/>
        <v>42685.25</v>
      </c>
      <c r="O739" s="12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35">
      <c r="A740">
        <v>738</v>
      </c>
      <c r="B740" t="s">
        <v>1032</v>
      </c>
      <c r="C740" s="3" t="s">
        <v>1514</v>
      </c>
      <c r="D740" s="7">
        <v>74700</v>
      </c>
      <c r="E740" s="7">
        <v>1557</v>
      </c>
      <c r="F740" s="8">
        <f t="shared" si="44"/>
        <v>2</v>
      </c>
      <c r="G740" t="s">
        <v>14</v>
      </c>
      <c r="H740">
        <v>15</v>
      </c>
      <c r="I740" s="9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45"/>
        <v>41959.25</v>
      </c>
      <c r="O740" s="12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5">
      <c r="A741">
        <v>739</v>
      </c>
      <c r="B741" t="s">
        <v>1515</v>
      </c>
      <c r="C741" s="3" t="s">
        <v>1516</v>
      </c>
      <c r="D741" s="7">
        <v>10000</v>
      </c>
      <c r="E741" s="7">
        <v>6100</v>
      </c>
      <c r="F741" s="8">
        <f t="shared" si="44"/>
        <v>61</v>
      </c>
      <c r="G741" t="s">
        <v>14</v>
      </c>
      <c r="H741">
        <v>191</v>
      </c>
      <c r="I741" s="9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45"/>
        <v>41089.208333333336</v>
      </c>
      <c r="O741" s="12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35">
      <c r="A742">
        <v>740</v>
      </c>
      <c r="B742" t="s">
        <v>1517</v>
      </c>
      <c r="C742" s="3" t="s">
        <v>1518</v>
      </c>
      <c r="D742" s="7">
        <v>5300</v>
      </c>
      <c r="E742" s="7">
        <v>1592</v>
      </c>
      <c r="F742" s="8">
        <f t="shared" si="44"/>
        <v>30</v>
      </c>
      <c r="G742" t="s">
        <v>14</v>
      </c>
      <c r="H742">
        <v>16</v>
      </c>
      <c r="I742" s="9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45"/>
        <v>42769.25</v>
      </c>
      <c r="O742" s="12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5">
      <c r="A743">
        <v>741</v>
      </c>
      <c r="B743" t="s">
        <v>628</v>
      </c>
      <c r="C743" s="3" t="s">
        <v>1519</v>
      </c>
      <c r="D743" s="7">
        <v>1200</v>
      </c>
      <c r="E743" s="7">
        <v>14150</v>
      </c>
      <c r="F743" s="8">
        <f t="shared" si="44"/>
        <v>1179</v>
      </c>
      <c r="G743" t="s">
        <v>20</v>
      </c>
      <c r="H743">
        <v>130</v>
      </c>
      <c r="I743" s="9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45"/>
        <v>40321.208333333336</v>
      </c>
      <c r="O743" s="12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5">
      <c r="A744">
        <v>742</v>
      </c>
      <c r="B744" t="s">
        <v>1520</v>
      </c>
      <c r="C744" s="3" t="s">
        <v>1521</v>
      </c>
      <c r="D744" s="7">
        <v>1200</v>
      </c>
      <c r="E744" s="7">
        <v>13513</v>
      </c>
      <c r="F744" s="8">
        <f t="shared" si="44"/>
        <v>1126</v>
      </c>
      <c r="G744" t="s">
        <v>20</v>
      </c>
      <c r="H744">
        <v>122</v>
      </c>
      <c r="I744" s="9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45"/>
        <v>40197.25</v>
      </c>
      <c r="O744" s="12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" x14ac:dyDescent="0.35">
      <c r="A745">
        <v>743</v>
      </c>
      <c r="B745" t="s">
        <v>1522</v>
      </c>
      <c r="C745" s="3" t="s">
        <v>1523</v>
      </c>
      <c r="D745" s="7">
        <v>3900</v>
      </c>
      <c r="E745" s="7">
        <v>504</v>
      </c>
      <c r="F745" s="8">
        <f t="shared" si="44"/>
        <v>13</v>
      </c>
      <c r="G745" t="s">
        <v>14</v>
      </c>
      <c r="H745">
        <v>17</v>
      </c>
      <c r="I745" s="9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45"/>
        <v>42298.208333333328</v>
      </c>
      <c r="O745" s="12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5">
      <c r="A746">
        <v>744</v>
      </c>
      <c r="B746" t="s">
        <v>1524</v>
      </c>
      <c r="C746" s="3" t="s">
        <v>1525</v>
      </c>
      <c r="D746" s="7">
        <v>2000</v>
      </c>
      <c r="E746" s="7">
        <v>14240</v>
      </c>
      <c r="F746" s="8">
        <f t="shared" si="44"/>
        <v>712</v>
      </c>
      <c r="G746" t="s">
        <v>20</v>
      </c>
      <c r="H746">
        <v>140</v>
      </c>
      <c r="I746" s="9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45"/>
        <v>43322.208333333328</v>
      </c>
      <c r="O746" s="12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" x14ac:dyDescent="0.35">
      <c r="A747">
        <v>745</v>
      </c>
      <c r="B747" t="s">
        <v>1526</v>
      </c>
      <c r="C747" s="3" t="s">
        <v>1527</v>
      </c>
      <c r="D747" s="7">
        <v>6900</v>
      </c>
      <c r="E747" s="7">
        <v>2091</v>
      </c>
      <c r="F747" s="8">
        <f t="shared" si="44"/>
        <v>30</v>
      </c>
      <c r="G747" t="s">
        <v>14</v>
      </c>
      <c r="H747">
        <v>34</v>
      </c>
      <c r="I747" s="9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45"/>
        <v>40328.208333333336</v>
      </c>
      <c r="O747" s="12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5">
      <c r="A748">
        <v>746</v>
      </c>
      <c r="B748" t="s">
        <v>1528</v>
      </c>
      <c r="C748" s="3" t="s">
        <v>1529</v>
      </c>
      <c r="D748" s="7">
        <v>55800</v>
      </c>
      <c r="E748" s="7">
        <v>118580</v>
      </c>
      <c r="F748" s="8">
        <f t="shared" si="44"/>
        <v>213</v>
      </c>
      <c r="G748" t="s">
        <v>20</v>
      </c>
      <c r="H748">
        <v>3388</v>
      </c>
      <c r="I748" s="9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45"/>
        <v>40825.208333333336</v>
      </c>
      <c r="O748" s="12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5">
      <c r="A749">
        <v>747</v>
      </c>
      <c r="B749" t="s">
        <v>1530</v>
      </c>
      <c r="C749" s="3" t="s">
        <v>1531</v>
      </c>
      <c r="D749" s="7">
        <v>4900</v>
      </c>
      <c r="E749" s="7">
        <v>11214</v>
      </c>
      <c r="F749" s="8">
        <f t="shared" si="44"/>
        <v>229</v>
      </c>
      <c r="G749" t="s">
        <v>20</v>
      </c>
      <c r="H749">
        <v>280</v>
      </c>
      <c r="I749" s="9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45"/>
        <v>40423.208333333336</v>
      </c>
      <c r="O749" s="12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5">
      <c r="A750">
        <v>748</v>
      </c>
      <c r="B750" t="s">
        <v>1532</v>
      </c>
      <c r="C750" s="3" t="s">
        <v>1533</v>
      </c>
      <c r="D750" s="7">
        <v>194900</v>
      </c>
      <c r="E750" s="7">
        <v>68137</v>
      </c>
      <c r="F750" s="8">
        <f t="shared" si="44"/>
        <v>35</v>
      </c>
      <c r="G750" t="s">
        <v>74</v>
      </c>
      <c r="H750">
        <v>614</v>
      </c>
      <c r="I750" s="9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45"/>
        <v>40238.25</v>
      </c>
      <c r="O750" s="12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5">
      <c r="A751">
        <v>749</v>
      </c>
      <c r="B751" t="s">
        <v>1534</v>
      </c>
      <c r="C751" s="3" t="s">
        <v>1535</v>
      </c>
      <c r="D751" s="7">
        <v>8600</v>
      </c>
      <c r="E751" s="7">
        <v>13527</v>
      </c>
      <c r="F751" s="8">
        <f t="shared" si="44"/>
        <v>157</v>
      </c>
      <c r="G751" t="s">
        <v>20</v>
      </c>
      <c r="H751">
        <v>366</v>
      </c>
      <c r="I751" s="9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45"/>
        <v>41920.208333333336</v>
      </c>
      <c r="O751" s="12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35">
      <c r="A752">
        <v>750</v>
      </c>
      <c r="B752" t="s">
        <v>1536</v>
      </c>
      <c r="C752" s="3" t="s">
        <v>1537</v>
      </c>
      <c r="D752" s="7">
        <v>100</v>
      </c>
      <c r="E752" s="7">
        <v>1</v>
      </c>
      <c r="F752" s="8">
        <f t="shared" si="44"/>
        <v>1</v>
      </c>
      <c r="G752" t="s">
        <v>14</v>
      </c>
      <c r="H752">
        <v>1</v>
      </c>
      <c r="I752" s="9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45"/>
        <v>40360.208333333336</v>
      </c>
      <c r="O752" s="12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5">
      <c r="A753">
        <v>751</v>
      </c>
      <c r="B753" t="s">
        <v>1538</v>
      </c>
      <c r="C753" s="3" t="s">
        <v>1539</v>
      </c>
      <c r="D753" s="7">
        <v>3600</v>
      </c>
      <c r="E753" s="7">
        <v>8363</v>
      </c>
      <c r="F753" s="8">
        <f t="shared" si="44"/>
        <v>232</v>
      </c>
      <c r="G753" t="s">
        <v>20</v>
      </c>
      <c r="H753">
        <v>270</v>
      </c>
      <c r="I753" s="9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45"/>
        <v>42446.208333333328</v>
      </c>
      <c r="O753" s="12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5">
      <c r="A754">
        <v>752</v>
      </c>
      <c r="B754" t="s">
        <v>1540</v>
      </c>
      <c r="C754" s="3" t="s">
        <v>1541</v>
      </c>
      <c r="D754" s="7">
        <v>5800</v>
      </c>
      <c r="E754" s="7">
        <v>5362</v>
      </c>
      <c r="F754" s="8">
        <f t="shared" si="44"/>
        <v>92</v>
      </c>
      <c r="G754" t="s">
        <v>74</v>
      </c>
      <c r="H754">
        <v>114</v>
      </c>
      <c r="I754" s="9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45"/>
        <v>40395.208333333336</v>
      </c>
      <c r="O754" s="12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5">
      <c r="A755">
        <v>753</v>
      </c>
      <c r="B755" t="s">
        <v>1542</v>
      </c>
      <c r="C755" s="3" t="s">
        <v>1543</v>
      </c>
      <c r="D755" s="7">
        <v>4700</v>
      </c>
      <c r="E755" s="7">
        <v>12065</v>
      </c>
      <c r="F755" s="8">
        <f t="shared" si="44"/>
        <v>257</v>
      </c>
      <c r="G755" t="s">
        <v>20</v>
      </c>
      <c r="H755">
        <v>137</v>
      </c>
      <c r="I755" s="9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45"/>
        <v>40321.208333333336</v>
      </c>
      <c r="O755" s="12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5">
      <c r="A756">
        <v>754</v>
      </c>
      <c r="B756" t="s">
        <v>1544</v>
      </c>
      <c r="C756" s="3" t="s">
        <v>1545</v>
      </c>
      <c r="D756" s="7">
        <v>70400</v>
      </c>
      <c r="E756" s="7">
        <v>118603</v>
      </c>
      <c r="F756" s="8">
        <f t="shared" si="44"/>
        <v>168</v>
      </c>
      <c r="G756" t="s">
        <v>20</v>
      </c>
      <c r="H756">
        <v>3205</v>
      </c>
      <c r="I756" s="9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45"/>
        <v>41210.208333333336</v>
      </c>
      <c r="O756" s="12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5">
      <c r="A757">
        <v>755</v>
      </c>
      <c r="B757" t="s">
        <v>1546</v>
      </c>
      <c r="C757" s="3" t="s">
        <v>1547</v>
      </c>
      <c r="D757" s="7">
        <v>4500</v>
      </c>
      <c r="E757" s="7">
        <v>7496</v>
      </c>
      <c r="F757" s="8">
        <f t="shared" si="44"/>
        <v>167</v>
      </c>
      <c r="G757" t="s">
        <v>20</v>
      </c>
      <c r="H757">
        <v>288</v>
      </c>
      <c r="I757" s="9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45"/>
        <v>43096.25</v>
      </c>
      <c r="O757" s="12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35">
      <c r="A758">
        <v>756</v>
      </c>
      <c r="B758" t="s">
        <v>1548</v>
      </c>
      <c r="C758" s="3" t="s">
        <v>1549</v>
      </c>
      <c r="D758" s="7">
        <v>1300</v>
      </c>
      <c r="E758" s="7">
        <v>10037</v>
      </c>
      <c r="F758" s="8">
        <f t="shared" si="44"/>
        <v>772</v>
      </c>
      <c r="G758" t="s">
        <v>20</v>
      </c>
      <c r="H758">
        <v>148</v>
      </c>
      <c r="I758" s="9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45"/>
        <v>42024.25</v>
      </c>
      <c r="O758" s="12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5">
      <c r="A759">
        <v>757</v>
      </c>
      <c r="B759" t="s">
        <v>1550</v>
      </c>
      <c r="C759" s="3" t="s">
        <v>1551</v>
      </c>
      <c r="D759" s="7">
        <v>1400</v>
      </c>
      <c r="E759" s="7">
        <v>5696</v>
      </c>
      <c r="F759" s="8">
        <f t="shared" si="44"/>
        <v>407</v>
      </c>
      <c r="G759" t="s">
        <v>20</v>
      </c>
      <c r="H759">
        <v>114</v>
      </c>
      <c r="I759" s="9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45"/>
        <v>40675.208333333336</v>
      </c>
      <c r="O759" s="12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5">
      <c r="A760">
        <v>758</v>
      </c>
      <c r="B760" t="s">
        <v>1552</v>
      </c>
      <c r="C760" s="3" t="s">
        <v>1553</v>
      </c>
      <c r="D760" s="7">
        <v>29600</v>
      </c>
      <c r="E760" s="7">
        <v>167005</v>
      </c>
      <c r="F760" s="8">
        <f t="shared" si="44"/>
        <v>564</v>
      </c>
      <c r="G760" t="s">
        <v>20</v>
      </c>
      <c r="H760">
        <v>1518</v>
      </c>
      <c r="I760" s="9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45"/>
        <v>41936.208333333336</v>
      </c>
      <c r="O760" s="12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" x14ac:dyDescent="0.35">
      <c r="A761">
        <v>759</v>
      </c>
      <c r="B761" t="s">
        <v>1554</v>
      </c>
      <c r="C761" s="3" t="s">
        <v>1555</v>
      </c>
      <c r="D761" s="7">
        <v>167500</v>
      </c>
      <c r="E761" s="7">
        <v>114615</v>
      </c>
      <c r="F761" s="8">
        <f t="shared" si="44"/>
        <v>68</v>
      </c>
      <c r="G761" t="s">
        <v>14</v>
      </c>
      <c r="H761">
        <v>1274</v>
      </c>
      <c r="I761" s="9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45"/>
        <v>43136.25</v>
      </c>
      <c r="O761" s="12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5">
      <c r="A762">
        <v>760</v>
      </c>
      <c r="B762" t="s">
        <v>1556</v>
      </c>
      <c r="C762" s="3" t="s">
        <v>1557</v>
      </c>
      <c r="D762" s="7">
        <v>48300</v>
      </c>
      <c r="E762" s="7">
        <v>16592</v>
      </c>
      <c r="F762" s="8">
        <f t="shared" si="44"/>
        <v>34</v>
      </c>
      <c r="G762" t="s">
        <v>14</v>
      </c>
      <c r="H762">
        <v>210</v>
      </c>
      <c r="I762" s="9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45"/>
        <v>43678.208333333328</v>
      </c>
      <c r="O762" s="12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5">
      <c r="A763">
        <v>761</v>
      </c>
      <c r="B763" t="s">
        <v>1558</v>
      </c>
      <c r="C763" s="3" t="s">
        <v>1559</v>
      </c>
      <c r="D763" s="7">
        <v>2200</v>
      </c>
      <c r="E763" s="7">
        <v>14420</v>
      </c>
      <c r="F763" s="8">
        <f t="shared" si="44"/>
        <v>655</v>
      </c>
      <c r="G763" t="s">
        <v>20</v>
      </c>
      <c r="H763">
        <v>166</v>
      </c>
      <c r="I763" s="9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45"/>
        <v>42938.208333333328</v>
      </c>
      <c r="O763" s="12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5">
      <c r="A764">
        <v>762</v>
      </c>
      <c r="B764" t="s">
        <v>668</v>
      </c>
      <c r="C764" s="3" t="s">
        <v>1560</v>
      </c>
      <c r="D764" s="7">
        <v>3500</v>
      </c>
      <c r="E764" s="7">
        <v>6204</v>
      </c>
      <c r="F764" s="8">
        <f t="shared" si="44"/>
        <v>177</v>
      </c>
      <c r="G764" t="s">
        <v>20</v>
      </c>
      <c r="H764">
        <v>100</v>
      </c>
      <c r="I764" s="9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45"/>
        <v>41241.25</v>
      </c>
      <c r="O764" s="12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5">
      <c r="A765">
        <v>763</v>
      </c>
      <c r="B765" t="s">
        <v>1561</v>
      </c>
      <c r="C765" s="3" t="s">
        <v>1562</v>
      </c>
      <c r="D765" s="7">
        <v>5600</v>
      </c>
      <c r="E765" s="7">
        <v>6338</v>
      </c>
      <c r="F765" s="8">
        <f t="shared" si="44"/>
        <v>113</v>
      </c>
      <c r="G765" t="s">
        <v>20</v>
      </c>
      <c r="H765">
        <v>235</v>
      </c>
      <c r="I765" s="9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45"/>
        <v>41037.208333333336</v>
      </c>
      <c r="O765" s="12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" x14ac:dyDescent="0.35">
      <c r="A766">
        <v>764</v>
      </c>
      <c r="B766" t="s">
        <v>1563</v>
      </c>
      <c r="C766" s="3" t="s">
        <v>1564</v>
      </c>
      <c r="D766" s="7">
        <v>1100</v>
      </c>
      <c r="E766" s="7">
        <v>8010</v>
      </c>
      <c r="F766" s="8">
        <f t="shared" si="44"/>
        <v>728</v>
      </c>
      <c r="G766" t="s">
        <v>20</v>
      </c>
      <c r="H766">
        <v>148</v>
      </c>
      <c r="I766" s="9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45"/>
        <v>40676.208333333336</v>
      </c>
      <c r="O766" s="12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5">
      <c r="A767">
        <v>765</v>
      </c>
      <c r="B767" t="s">
        <v>1565</v>
      </c>
      <c r="C767" s="3" t="s">
        <v>1566</v>
      </c>
      <c r="D767" s="7">
        <v>3900</v>
      </c>
      <c r="E767" s="7">
        <v>8125</v>
      </c>
      <c r="F767" s="8">
        <f t="shared" si="44"/>
        <v>208</v>
      </c>
      <c r="G767" t="s">
        <v>20</v>
      </c>
      <c r="H767">
        <v>198</v>
      </c>
      <c r="I767" s="9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45"/>
        <v>42840.208333333328</v>
      </c>
      <c r="O767" s="12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" x14ac:dyDescent="0.35">
      <c r="A768">
        <v>766</v>
      </c>
      <c r="B768" t="s">
        <v>1567</v>
      </c>
      <c r="C768" s="3" t="s">
        <v>1568</v>
      </c>
      <c r="D768" s="7">
        <v>43800</v>
      </c>
      <c r="E768" s="7">
        <v>13653</v>
      </c>
      <c r="F768" s="8">
        <f t="shared" si="44"/>
        <v>31</v>
      </c>
      <c r="G768" t="s">
        <v>14</v>
      </c>
      <c r="H768">
        <v>248</v>
      </c>
      <c r="I768" s="9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45"/>
        <v>43362.208333333328</v>
      </c>
      <c r="O768" s="12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5">
      <c r="A769">
        <v>767</v>
      </c>
      <c r="B769" t="s">
        <v>1569</v>
      </c>
      <c r="C769" s="3" t="s">
        <v>1570</v>
      </c>
      <c r="D769" s="7">
        <v>97200</v>
      </c>
      <c r="E769" s="7">
        <v>55372</v>
      </c>
      <c r="F769" s="8">
        <f t="shared" si="44"/>
        <v>57</v>
      </c>
      <c r="G769" t="s">
        <v>14</v>
      </c>
      <c r="H769">
        <v>513</v>
      </c>
      <c r="I769" s="9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45"/>
        <v>42283.208333333328</v>
      </c>
      <c r="O769" s="12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5">
      <c r="A770">
        <v>768</v>
      </c>
      <c r="B770" t="s">
        <v>1571</v>
      </c>
      <c r="C770" s="3" t="s">
        <v>1572</v>
      </c>
      <c r="D770" s="7">
        <v>4800</v>
      </c>
      <c r="E770" s="7">
        <v>11088</v>
      </c>
      <c r="F770" s="8">
        <f t="shared" ref="F770:F833" si="48">ROUND(E770/D770*100,0)</f>
        <v>231</v>
      </c>
      <c r="G770" t="s">
        <v>20</v>
      </c>
      <c r="H770">
        <v>150</v>
      </c>
      <c r="I770" s="9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ref="N770:N833" si="49">(((L770/60)/60)/24)+DATE(1970,1,1)</f>
        <v>41619.25</v>
      </c>
      <c r="O770" s="12">
        <f t="shared" ref="O770:O833" si="50">(((M770/60)/60)/24)+DATE(1970,1,1)</f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5">
      <c r="A771">
        <v>769</v>
      </c>
      <c r="B771" t="s">
        <v>1573</v>
      </c>
      <c r="C771" s="3" t="s">
        <v>1574</v>
      </c>
      <c r="D771" s="7">
        <v>125600</v>
      </c>
      <c r="E771" s="7">
        <v>109106</v>
      </c>
      <c r="F771" s="8">
        <f t="shared" si="48"/>
        <v>87</v>
      </c>
      <c r="G771" t="s">
        <v>14</v>
      </c>
      <c r="H771">
        <v>3410</v>
      </c>
      <c r="I771" s="9">
        <f t="shared" ref="I771:I834" si="51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si="49"/>
        <v>41501.208333333336</v>
      </c>
      <c r="O771" s="12">
        <f t="shared" si="50"/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35">
      <c r="A772">
        <v>770</v>
      </c>
      <c r="B772" t="s">
        <v>1575</v>
      </c>
      <c r="C772" s="3" t="s">
        <v>1576</v>
      </c>
      <c r="D772" s="7">
        <v>4300</v>
      </c>
      <c r="E772" s="7">
        <v>11642</v>
      </c>
      <c r="F772" s="8">
        <f t="shared" si="48"/>
        <v>271</v>
      </c>
      <c r="G772" t="s">
        <v>20</v>
      </c>
      <c r="H772">
        <v>216</v>
      </c>
      <c r="I772" s="9">
        <f t="shared" si="51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49"/>
        <v>41743.208333333336</v>
      </c>
      <c r="O772" s="12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5">
      <c r="A773">
        <v>771</v>
      </c>
      <c r="B773" t="s">
        <v>1577</v>
      </c>
      <c r="C773" s="3" t="s">
        <v>1578</v>
      </c>
      <c r="D773" s="7">
        <v>5600</v>
      </c>
      <c r="E773" s="7">
        <v>2769</v>
      </c>
      <c r="F773" s="8">
        <f t="shared" si="48"/>
        <v>49</v>
      </c>
      <c r="G773" t="s">
        <v>74</v>
      </c>
      <c r="H773">
        <v>26</v>
      </c>
      <c r="I773" s="9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49"/>
        <v>43491.25</v>
      </c>
      <c r="O773" s="12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5">
      <c r="A774">
        <v>772</v>
      </c>
      <c r="B774" t="s">
        <v>1579</v>
      </c>
      <c r="C774" s="3" t="s">
        <v>1580</v>
      </c>
      <c r="D774" s="7">
        <v>149600</v>
      </c>
      <c r="E774" s="7">
        <v>169586</v>
      </c>
      <c r="F774" s="8">
        <f t="shared" si="48"/>
        <v>113</v>
      </c>
      <c r="G774" t="s">
        <v>20</v>
      </c>
      <c r="H774">
        <v>5139</v>
      </c>
      <c r="I774" s="9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49"/>
        <v>43505.25</v>
      </c>
      <c r="O774" s="12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5">
      <c r="A775">
        <v>773</v>
      </c>
      <c r="B775" t="s">
        <v>1581</v>
      </c>
      <c r="C775" s="3" t="s">
        <v>1582</v>
      </c>
      <c r="D775" s="7">
        <v>53100</v>
      </c>
      <c r="E775" s="7">
        <v>101185</v>
      </c>
      <c r="F775" s="8">
        <f t="shared" si="48"/>
        <v>191</v>
      </c>
      <c r="G775" t="s">
        <v>20</v>
      </c>
      <c r="H775">
        <v>2353</v>
      </c>
      <c r="I775" s="9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49"/>
        <v>42838.208333333328</v>
      </c>
      <c r="O775" s="12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5">
      <c r="A776">
        <v>774</v>
      </c>
      <c r="B776" t="s">
        <v>1583</v>
      </c>
      <c r="C776" s="3" t="s">
        <v>1584</v>
      </c>
      <c r="D776" s="7">
        <v>5000</v>
      </c>
      <c r="E776" s="7">
        <v>6775</v>
      </c>
      <c r="F776" s="8">
        <f t="shared" si="48"/>
        <v>136</v>
      </c>
      <c r="G776" t="s">
        <v>20</v>
      </c>
      <c r="H776">
        <v>78</v>
      </c>
      <c r="I776" s="9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49"/>
        <v>42513.208333333328</v>
      </c>
      <c r="O776" s="12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" x14ac:dyDescent="0.35">
      <c r="A777">
        <v>775</v>
      </c>
      <c r="B777" t="s">
        <v>1585</v>
      </c>
      <c r="C777" s="3" t="s">
        <v>1586</v>
      </c>
      <c r="D777" s="7">
        <v>9400</v>
      </c>
      <c r="E777" s="7">
        <v>968</v>
      </c>
      <c r="F777" s="8">
        <f t="shared" si="48"/>
        <v>10</v>
      </c>
      <c r="G777" t="s">
        <v>14</v>
      </c>
      <c r="H777">
        <v>10</v>
      </c>
      <c r="I777" s="9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49"/>
        <v>41949.25</v>
      </c>
      <c r="O777" s="12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5">
      <c r="A778">
        <v>776</v>
      </c>
      <c r="B778" t="s">
        <v>1587</v>
      </c>
      <c r="C778" s="3" t="s">
        <v>1588</v>
      </c>
      <c r="D778" s="7">
        <v>110800</v>
      </c>
      <c r="E778" s="7">
        <v>72623</v>
      </c>
      <c r="F778" s="8">
        <f t="shared" si="48"/>
        <v>66</v>
      </c>
      <c r="G778" t="s">
        <v>14</v>
      </c>
      <c r="H778">
        <v>2201</v>
      </c>
      <c r="I778" s="9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49"/>
        <v>43650.208333333328</v>
      </c>
      <c r="O778" s="12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5">
      <c r="A779">
        <v>777</v>
      </c>
      <c r="B779" t="s">
        <v>1589</v>
      </c>
      <c r="C779" s="3" t="s">
        <v>1590</v>
      </c>
      <c r="D779" s="7">
        <v>93800</v>
      </c>
      <c r="E779" s="7">
        <v>45987</v>
      </c>
      <c r="F779" s="8">
        <f t="shared" si="48"/>
        <v>49</v>
      </c>
      <c r="G779" t="s">
        <v>14</v>
      </c>
      <c r="H779">
        <v>676</v>
      </c>
      <c r="I779" s="9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49"/>
        <v>40809.208333333336</v>
      </c>
      <c r="O779" s="12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5">
      <c r="A780">
        <v>778</v>
      </c>
      <c r="B780" t="s">
        <v>1591</v>
      </c>
      <c r="C780" s="3" t="s">
        <v>1592</v>
      </c>
      <c r="D780" s="7">
        <v>1300</v>
      </c>
      <c r="E780" s="7">
        <v>10243</v>
      </c>
      <c r="F780" s="8">
        <f t="shared" si="48"/>
        <v>788</v>
      </c>
      <c r="G780" t="s">
        <v>20</v>
      </c>
      <c r="H780">
        <v>174</v>
      </c>
      <c r="I780" s="9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49"/>
        <v>40768.208333333336</v>
      </c>
      <c r="O780" s="12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5">
      <c r="A781">
        <v>779</v>
      </c>
      <c r="B781" t="s">
        <v>1593</v>
      </c>
      <c r="C781" s="3" t="s">
        <v>1594</v>
      </c>
      <c r="D781" s="7">
        <v>108700</v>
      </c>
      <c r="E781" s="7">
        <v>87293</v>
      </c>
      <c r="F781" s="8">
        <f t="shared" si="48"/>
        <v>80</v>
      </c>
      <c r="G781" t="s">
        <v>14</v>
      </c>
      <c r="H781">
        <v>831</v>
      </c>
      <c r="I781" s="9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49"/>
        <v>42230.208333333328</v>
      </c>
      <c r="O781" s="12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35">
      <c r="A782">
        <v>780</v>
      </c>
      <c r="B782" t="s">
        <v>1595</v>
      </c>
      <c r="C782" s="3" t="s">
        <v>1596</v>
      </c>
      <c r="D782" s="7">
        <v>5100</v>
      </c>
      <c r="E782" s="7">
        <v>5421</v>
      </c>
      <c r="F782" s="8">
        <f t="shared" si="48"/>
        <v>106</v>
      </c>
      <c r="G782" t="s">
        <v>20</v>
      </c>
      <c r="H782">
        <v>164</v>
      </c>
      <c r="I782" s="9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49"/>
        <v>42573.208333333328</v>
      </c>
      <c r="O782" s="12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5">
      <c r="A783">
        <v>781</v>
      </c>
      <c r="B783" t="s">
        <v>1597</v>
      </c>
      <c r="C783" s="3" t="s">
        <v>1598</v>
      </c>
      <c r="D783" s="7">
        <v>8700</v>
      </c>
      <c r="E783" s="7">
        <v>4414</v>
      </c>
      <c r="F783" s="8">
        <f t="shared" si="48"/>
        <v>51</v>
      </c>
      <c r="G783" t="s">
        <v>74</v>
      </c>
      <c r="H783">
        <v>56</v>
      </c>
      <c r="I783" s="9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49"/>
        <v>40482.208333333336</v>
      </c>
      <c r="O783" s="12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5">
      <c r="A784">
        <v>782</v>
      </c>
      <c r="B784" t="s">
        <v>1599</v>
      </c>
      <c r="C784" s="3" t="s">
        <v>1600</v>
      </c>
      <c r="D784" s="7">
        <v>5100</v>
      </c>
      <c r="E784" s="7">
        <v>10981</v>
      </c>
      <c r="F784" s="8">
        <f t="shared" si="48"/>
        <v>215</v>
      </c>
      <c r="G784" t="s">
        <v>20</v>
      </c>
      <c r="H784">
        <v>161</v>
      </c>
      <c r="I784" s="9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49"/>
        <v>40603.25</v>
      </c>
      <c r="O784" s="12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5">
      <c r="A785">
        <v>783</v>
      </c>
      <c r="B785" t="s">
        <v>1601</v>
      </c>
      <c r="C785" s="3" t="s">
        <v>1602</v>
      </c>
      <c r="D785" s="7">
        <v>7400</v>
      </c>
      <c r="E785" s="7">
        <v>10451</v>
      </c>
      <c r="F785" s="8">
        <f t="shared" si="48"/>
        <v>141</v>
      </c>
      <c r="G785" t="s">
        <v>20</v>
      </c>
      <c r="H785">
        <v>138</v>
      </c>
      <c r="I785" s="9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49"/>
        <v>41625.25</v>
      </c>
      <c r="O785" s="12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5">
      <c r="A786">
        <v>784</v>
      </c>
      <c r="B786" t="s">
        <v>1603</v>
      </c>
      <c r="C786" s="3" t="s">
        <v>1604</v>
      </c>
      <c r="D786" s="7">
        <v>88900</v>
      </c>
      <c r="E786" s="7">
        <v>102535</v>
      </c>
      <c r="F786" s="8">
        <f t="shared" si="48"/>
        <v>115</v>
      </c>
      <c r="G786" t="s">
        <v>20</v>
      </c>
      <c r="H786">
        <v>3308</v>
      </c>
      <c r="I786" s="9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49"/>
        <v>42435.25</v>
      </c>
      <c r="O786" s="12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" x14ac:dyDescent="0.35">
      <c r="A787">
        <v>785</v>
      </c>
      <c r="B787" t="s">
        <v>1605</v>
      </c>
      <c r="C787" s="3" t="s">
        <v>1606</v>
      </c>
      <c r="D787" s="7">
        <v>6700</v>
      </c>
      <c r="E787" s="7">
        <v>12939</v>
      </c>
      <c r="F787" s="8">
        <f t="shared" si="48"/>
        <v>193</v>
      </c>
      <c r="G787" t="s">
        <v>20</v>
      </c>
      <c r="H787">
        <v>127</v>
      </c>
      <c r="I787" s="9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49"/>
        <v>43582.208333333328</v>
      </c>
      <c r="O787" s="12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5">
      <c r="A788">
        <v>786</v>
      </c>
      <c r="B788" t="s">
        <v>1607</v>
      </c>
      <c r="C788" s="3" t="s">
        <v>1608</v>
      </c>
      <c r="D788" s="7">
        <v>1500</v>
      </c>
      <c r="E788" s="7">
        <v>10946</v>
      </c>
      <c r="F788" s="8">
        <f t="shared" si="48"/>
        <v>730</v>
      </c>
      <c r="G788" t="s">
        <v>20</v>
      </c>
      <c r="H788">
        <v>207</v>
      </c>
      <c r="I788" s="9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49"/>
        <v>43186.208333333328</v>
      </c>
      <c r="O788" s="12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5">
      <c r="A789">
        <v>787</v>
      </c>
      <c r="B789" t="s">
        <v>1609</v>
      </c>
      <c r="C789" s="3" t="s">
        <v>1610</v>
      </c>
      <c r="D789" s="7">
        <v>61200</v>
      </c>
      <c r="E789" s="7">
        <v>60994</v>
      </c>
      <c r="F789" s="8">
        <f t="shared" si="48"/>
        <v>100</v>
      </c>
      <c r="G789" t="s">
        <v>14</v>
      </c>
      <c r="H789">
        <v>859</v>
      </c>
      <c r="I789" s="9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49"/>
        <v>40684.208333333336</v>
      </c>
      <c r="O789" s="12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5">
      <c r="A790">
        <v>788</v>
      </c>
      <c r="B790" t="s">
        <v>1611</v>
      </c>
      <c r="C790" s="3" t="s">
        <v>1612</v>
      </c>
      <c r="D790" s="7">
        <v>3600</v>
      </c>
      <c r="E790" s="7">
        <v>3174</v>
      </c>
      <c r="F790" s="8">
        <f t="shared" si="48"/>
        <v>88</v>
      </c>
      <c r="G790" t="s">
        <v>47</v>
      </c>
      <c r="H790">
        <v>31</v>
      </c>
      <c r="I790" s="9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49"/>
        <v>41202.208333333336</v>
      </c>
      <c r="O790" s="12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5">
      <c r="A791">
        <v>789</v>
      </c>
      <c r="B791" t="s">
        <v>1613</v>
      </c>
      <c r="C791" s="3" t="s">
        <v>1614</v>
      </c>
      <c r="D791" s="7">
        <v>9000</v>
      </c>
      <c r="E791" s="7">
        <v>3351</v>
      </c>
      <c r="F791" s="8">
        <f t="shared" si="48"/>
        <v>37</v>
      </c>
      <c r="G791" t="s">
        <v>14</v>
      </c>
      <c r="H791">
        <v>45</v>
      </c>
      <c r="I791" s="9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49"/>
        <v>41786.208333333336</v>
      </c>
      <c r="O791" s="12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5">
      <c r="A792">
        <v>790</v>
      </c>
      <c r="B792" t="s">
        <v>1615</v>
      </c>
      <c r="C792" s="3" t="s">
        <v>1616</v>
      </c>
      <c r="D792" s="7">
        <v>185900</v>
      </c>
      <c r="E792" s="7">
        <v>56774</v>
      </c>
      <c r="F792" s="8">
        <f t="shared" si="48"/>
        <v>31</v>
      </c>
      <c r="G792" t="s">
        <v>74</v>
      </c>
      <c r="H792">
        <v>1113</v>
      </c>
      <c r="I792" s="9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49"/>
        <v>40223.25</v>
      </c>
      <c r="O792" s="12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5">
      <c r="A793">
        <v>791</v>
      </c>
      <c r="B793" t="s">
        <v>1617</v>
      </c>
      <c r="C793" s="3" t="s">
        <v>1618</v>
      </c>
      <c r="D793" s="7">
        <v>2100</v>
      </c>
      <c r="E793" s="7">
        <v>540</v>
      </c>
      <c r="F793" s="8">
        <f t="shared" si="48"/>
        <v>26</v>
      </c>
      <c r="G793" t="s">
        <v>14</v>
      </c>
      <c r="H793">
        <v>6</v>
      </c>
      <c r="I793" s="9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49"/>
        <v>42715.25</v>
      </c>
      <c r="O793" s="12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5">
      <c r="A794">
        <v>792</v>
      </c>
      <c r="B794" t="s">
        <v>1619</v>
      </c>
      <c r="C794" s="3" t="s">
        <v>1620</v>
      </c>
      <c r="D794" s="7">
        <v>2000</v>
      </c>
      <c r="E794" s="7">
        <v>680</v>
      </c>
      <c r="F794" s="8">
        <f t="shared" si="48"/>
        <v>34</v>
      </c>
      <c r="G794" t="s">
        <v>14</v>
      </c>
      <c r="H794">
        <v>7</v>
      </c>
      <c r="I794" s="9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49"/>
        <v>41451.208333333336</v>
      </c>
      <c r="O794" s="12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5">
      <c r="A795">
        <v>793</v>
      </c>
      <c r="B795" t="s">
        <v>1621</v>
      </c>
      <c r="C795" s="3" t="s">
        <v>1622</v>
      </c>
      <c r="D795" s="7">
        <v>1100</v>
      </c>
      <c r="E795" s="7">
        <v>13045</v>
      </c>
      <c r="F795" s="8">
        <f t="shared" si="48"/>
        <v>1186</v>
      </c>
      <c r="G795" t="s">
        <v>20</v>
      </c>
      <c r="H795">
        <v>181</v>
      </c>
      <c r="I795" s="9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49"/>
        <v>41450.208333333336</v>
      </c>
      <c r="O795" s="12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5">
      <c r="A796">
        <v>794</v>
      </c>
      <c r="B796" t="s">
        <v>1623</v>
      </c>
      <c r="C796" s="3" t="s">
        <v>1624</v>
      </c>
      <c r="D796" s="7">
        <v>6600</v>
      </c>
      <c r="E796" s="7">
        <v>8276</v>
      </c>
      <c r="F796" s="8">
        <f t="shared" si="48"/>
        <v>125</v>
      </c>
      <c r="G796" t="s">
        <v>20</v>
      </c>
      <c r="H796">
        <v>110</v>
      </c>
      <c r="I796" s="9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49"/>
        <v>43091.25</v>
      </c>
      <c r="O796" s="12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" x14ac:dyDescent="0.35">
      <c r="A797">
        <v>795</v>
      </c>
      <c r="B797" t="s">
        <v>1625</v>
      </c>
      <c r="C797" s="3" t="s">
        <v>1626</v>
      </c>
      <c r="D797" s="7">
        <v>7100</v>
      </c>
      <c r="E797" s="7">
        <v>1022</v>
      </c>
      <c r="F797" s="8">
        <f t="shared" si="48"/>
        <v>14</v>
      </c>
      <c r="G797" t="s">
        <v>14</v>
      </c>
      <c r="H797">
        <v>31</v>
      </c>
      <c r="I797" s="9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49"/>
        <v>42675.208333333328</v>
      </c>
      <c r="O797" s="12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5">
      <c r="A798">
        <v>796</v>
      </c>
      <c r="B798" t="s">
        <v>1627</v>
      </c>
      <c r="C798" s="3" t="s">
        <v>1628</v>
      </c>
      <c r="D798" s="7">
        <v>7800</v>
      </c>
      <c r="E798" s="7">
        <v>4275</v>
      </c>
      <c r="F798" s="8">
        <f t="shared" si="48"/>
        <v>55</v>
      </c>
      <c r="G798" t="s">
        <v>14</v>
      </c>
      <c r="H798">
        <v>78</v>
      </c>
      <c r="I798" s="9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49"/>
        <v>41859.208333333336</v>
      </c>
      <c r="O798" s="12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5">
      <c r="A799">
        <v>797</v>
      </c>
      <c r="B799" t="s">
        <v>1629</v>
      </c>
      <c r="C799" s="3" t="s">
        <v>1630</v>
      </c>
      <c r="D799" s="7">
        <v>7600</v>
      </c>
      <c r="E799" s="7">
        <v>8332</v>
      </c>
      <c r="F799" s="8">
        <f t="shared" si="48"/>
        <v>110</v>
      </c>
      <c r="G799" t="s">
        <v>20</v>
      </c>
      <c r="H799">
        <v>185</v>
      </c>
      <c r="I799" s="9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49"/>
        <v>43464.25</v>
      </c>
      <c r="O799" s="12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5">
      <c r="A800">
        <v>798</v>
      </c>
      <c r="B800" t="s">
        <v>1631</v>
      </c>
      <c r="C800" s="3" t="s">
        <v>1632</v>
      </c>
      <c r="D800" s="7">
        <v>3400</v>
      </c>
      <c r="E800" s="7">
        <v>6408</v>
      </c>
      <c r="F800" s="8">
        <f t="shared" si="48"/>
        <v>188</v>
      </c>
      <c r="G800" t="s">
        <v>20</v>
      </c>
      <c r="H800">
        <v>121</v>
      </c>
      <c r="I800" s="9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49"/>
        <v>41060.208333333336</v>
      </c>
      <c r="O800" s="12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5">
      <c r="A801">
        <v>799</v>
      </c>
      <c r="B801" t="s">
        <v>1633</v>
      </c>
      <c r="C801" s="3" t="s">
        <v>1634</v>
      </c>
      <c r="D801" s="7">
        <v>84500</v>
      </c>
      <c r="E801" s="7">
        <v>73522</v>
      </c>
      <c r="F801" s="8">
        <f t="shared" si="48"/>
        <v>87</v>
      </c>
      <c r="G801" t="s">
        <v>14</v>
      </c>
      <c r="H801">
        <v>1225</v>
      </c>
      <c r="I801" s="9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49"/>
        <v>42399.25</v>
      </c>
      <c r="O801" s="12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5">
      <c r="A802">
        <v>800</v>
      </c>
      <c r="B802" t="s">
        <v>1635</v>
      </c>
      <c r="C802" s="3" t="s">
        <v>1636</v>
      </c>
      <c r="D802" s="7">
        <v>100</v>
      </c>
      <c r="E802" s="7">
        <v>1</v>
      </c>
      <c r="F802" s="8">
        <f t="shared" si="48"/>
        <v>1</v>
      </c>
      <c r="G802" t="s">
        <v>14</v>
      </c>
      <c r="H802">
        <v>1</v>
      </c>
      <c r="I802" s="9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49"/>
        <v>42167.208333333328</v>
      </c>
      <c r="O802" s="12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5">
      <c r="A803">
        <v>801</v>
      </c>
      <c r="B803" t="s">
        <v>1637</v>
      </c>
      <c r="C803" s="3" t="s">
        <v>1638</v>
      </c>
      <c r="D803" s="7">
        <v>2300</v>
      </c>
      <c r="E803" s="7">
        <v>4667</v>
      </c>
      <c r="F803" s="8">
        <f t="shared" si="48"/>
        <v>203</v>
      </c>
      <c r="G803" t="s">
        <v>20</v>
      </c>
      <c r="H803">
        <v>106</v>
      </c>
      <c r="I803" s="9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49"/>
        <v>43830.25</v>
      </c>
      <c r="O803" s="12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" x14ac:dyDescent="0.35">
      <c r="A804">
        <v>802</v>
      </c>
      <c r="B804" t="s">
        <v>1639</v>
      </c>
      <c r="C804" s="3" t="s">
        <v>1640</v>
      </c>
      <c r="D804" s="7">
        <v>6200</v>
      </c>
      <c r="E804" s="7">
        <v>12216</v>
      </c>
      <c r="F804" s="8">
        <f t="shared" si="48"/>
        <v>197</v>
      </c>
      <c r="G804" t="s">
        <v>20</v>
      </c>
      <c r="H804">
        <v>142</v>
      </c>
      <c r="I804" s="9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49"/>
        <v>43650.208333333328</v>
      </c>
      <c r="O804" s="12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" x14ac:dyDescent="0.35">
      <c r="A805">
        <v>803</v>
      </c>
      <c r="B805" t="s">
        <v>1641</v>
      </c>
      <c r="C805" s="3" t="s">
        <v>1642</v>
      </c>
      <c r="D805" s="7">
        <v>6100</v>
      </c>
      <c r="E805" s="7">
        <v>6527</v>
      </c>
      <c r="F805" s="8">
        <f t="shared" si="48"/>
        <v>107</v>
      </c>
      <c r="G805" t="s">
        <v>20</v>
      </c>
      <c r="H805">
        <v>233</v>
      </c>
      <c r="I805" s="9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49"/>
        <v>43492.25</v>
      </c>
      <c r="O805" s="12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5">
      <c r="A806">
        <v>804</v>
      </c>
      <c r="B806" t="s">
        <v>1643</v>
      </c>
      <c r="C806" s="3" t="s">
        <v>1644</v>
      </c>
      <c r="D806" s="7">
        <v>2600</v>
      </c>
      <c r="E806" s="7">
        <v>6987</v>
      </c>
      <c r="F806" s="8">
        <f t="shared" si="48"/>
        <v>269</v>
      </c>
      <c r="G806" t="s">
        <v>20</v>
      </c>
      <c r="H806">
        <v>218</v>
      </c>
      <c r="I806" s="9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49"/>
        <v>43102.25</v>
      </c>
      <c r="O806" s="12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" x14ac:dyDescent="0.35">
      <c r="A807">
        <v>805</v>
      </c>
      <c r="B807" t="s">
        <v>1645</v>
      </c>
      <c r="C807" s="3" t="s">
        <v>1646</v>
      </c>
      <c r="D807" s="7">
        <v>9700</v>
      </c>
      <c r="E807" s="7">
        <v>4932</v>
      </c>
      <c r="F807" s="8">
        <f t="shared" si="48"/>
        <v>51</v>
      </c>
      <c r="G807" t="s">
        <v>14</v>
      </c>
      <c r="H807">
        <v>67</v>
      </c>
      <c r="I807" s="9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49"/>
        <v>41958.25</v>
      </c>
      <c r="O807" s="12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5">
      <c r="A808">
        <v>806</v>
      </c>
      <c r="B808" t="s">
        <v>1647</v>
      </c>
      <c r="C808" s="3" t="s">
        <v>1648</v>
      </c>
      <c r="D808" s="7">
        <v>700</v>
      </c>
      <c r="E808" s="7">
        <v>8262</v>
      </c>
      <c r="F808" s="8">
        <f t="shared" si="48"/>
        <v>1180</v>
      </c>
      <c r="G808" t="s">
        <v>20</v>
      </c>
      <c r="H808">
        <v>76</v>
      </c>
      <c r="I808" s="9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49"/>
        <v>40973.25</v>
      </c>
      <c r="O808" s="12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5">
      <c r="A809">
        <v>807</v>
      </c>
      <c r="B809" t="s">
        <v>1649</v>
      </c>
      <c r="C809" s="3" t="s">
        <v>1650</v>
      </c>
      <c r="D809" s="7">
        <v>700</v>
      </c>
      <c r="E809" s="7">
        <v>1848</v>
      </c>
      <c r="F809" s="8">
        <f t="shared" si="48"/>
        <v>264</v>
      </c>
      <c r="G809" t="s">
        <v>20</v>
      </c>
      <c r="H809">
        <v>43</v>
      </c>
      <c r="I809" s="9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49"/>
        <v>43753.208333333328</v>
      </c>
      <c r="O809" s="12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5">
      <c r="A810">
        <v>808</v>
      </c>
      <c r="B810" t="s">
        <v>1651</v>
      </c>
      <c r="C810" s="3" t="s">
        <v>1652</v>
      </c>
      <c r="D810" s="7">
        <v>5200</v>
      </c>
      <c r="E810" s="7">
        <v>1583</v>
      </c>
      <c r="F810" s="8">
        <f t="shared" si="48"/>
        <v>30</v>
      </c>
      <c r="G810" t="s">
        <v>14</v>
      </c>
      <c r="H810">
        <v>19</v>
      </c>
      <c r="I810" s="9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49"/>
        <v>42507.208333333328</v>
      </c>
      <c r="O810" s="12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5">
      <c r="A811">
        <v>809</v>
      </c>
      <c r="B811" t="s">
        <v>1599</v>
      </c>
      <c r="C811" s="3" t="s">
        <v>1653</v>
      </c>
      <c r="D811" s="7">
        <v>140800</v>
      </c>
      <c r="E811" s="7">
        <v>88536</v>
      </c>
      <c r="F811" s="8">
        <f t="shared" si="48"/>
        <v>63</v>
      </c>
      <c r="G811" t="s">
        <v>14</v>
      </c>
      <c r="H811">
        <v>2108</v>
      </c>
      <c r="I811" s="9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49"/>
        <v>41135.208333333336</v>
      </c>
      <c r="O811" s="12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35">
      <c r="A812">
        <v>810</v>
      </c>
      <c r="B812" t="s">
        <v>1654</v>
      </c>
      <c r="C812" s="3" t="s">
        <v>1655</v>
      </c>
      <c r="D812" s="7">
        <v>6400</v>
      </c>
      <c r="E812" s="7">
        <v>12360</v>
      </c>
      <c r="F812" s="8">
        <f t="shared" si="48"/>
        <v>193</v>
      </c>
      <c r="G812" t="s">
        <v>20</v>
      </c>
      <c r="H812">
        <v>221</v>
      </c>
      <c r="I812" s="9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49"/>
        <v>43067.25</v>
      </c>
      <c r="O812" s="12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5">
      <c r="A813">
        <v>811</v>
      </c>
      <c r="B813" t="s">
        <v>1656</v>
      </c>
      <c r="C813" s="3" t="s">
        <v>1657</v>
      </c>
      <c r="D813" s="7">
        <v>92500</v>
      </c>
      <c r="E813" s="7">
        <v>71320</v>
      </c>
      <c r="F813" s="8">
        <f t="shared" si="48"/>
        <v>77</v>
      </c>
      <c r="G813" t="s">
        <v>14</v>
      </c>
      <c r="H813">
        <v>679</v>
      </c>
      <c r="I813" s="9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49"/>
        <v>42378.25</v>
      </c>
      <c r="O813" s="12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5">
      <c r="A814">
        <v>812</v>
      </c>
      <c r="B814" t="s">
        <v>1658</v>
      </c>
      <c r="C814" s="3" t="s">
        <v>1659</v>
      </c>
      <c r="D814" s="7">
        <v>59700</v>
      </c>
      <c r="E814" s="7">
        <v>134640</v>
      </c>
      <c r="F814" s="8">
        <f t="shared" si="48"/>
        <v>226</v>
      </c>
      <c r="G814" t="s">
        <v>20</v>
      </c>
      <c r="H814">
        <v>2805</v>
      </c>
      <c r="I814" s="9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49"/>
        <v>43206.208333333328</v>
      </c>
      <c r="O814" s="12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5">
      <c r="A815">
        <v>813</v>
      </c>
      <c r="B815" t="s">
        <v>1660</v>
      </c>
      <c r="C815" s="3" t="s">
        <v>1661</v>
      </c>
      <c r="D815" s="7">
        <v>3200</v>
      </c>
      <c r="E815" s="7">
        <v>7661</v>
      </c>
      <c r="F815" s="8">
        <f t="shared" si="48"/>
        <v>239</v>
      </c>
      <c r="G815" t="s">
        <v>20</v>
      </c>
      <c r="H815">
        <v>68</v>
      </c>
      <c r="I815" s="9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49"/>
        <v>41148.208333333336</v>
      </c>
      <c r="O815" s="12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5">
      <c r="A816">
        <v>814</v>
      </c>
      <c r="B816" t="s">
        <v>1662</v>
      </c>
      <c r="C816" s="3" t="s">
        <v>1663</v>
      </c>
      <c r="D816" s="7">
        <v>3200</v>
      </c>
      <c r="E816" s="7">
        <v>2950</v>
      </c>
      <c r="F816" s="8">
        <f t="shared" si="48"/>
        <v>92</v>
      </c>
      <c r="G816" t="s">
        <v>14</v>
      </c>
      <c r="H816">
        <v>36</v>
      </c>
      <c r="I816" s="9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49"/>
        <v>42517.208333333328</v>
      </c>
      <c r="O816" s="12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" x14ac:dyDescent="0.35">
      <c r="A817">
        <v>815</v>
      </c>
      <c r="B817" t="s">
        <v>1664</v>
      </c>
      <c r="C817" s="3" t="s">
        <v>1665</v>
      </c>
      <c r="D817" s="7">
        <v>9000</v>
      </c>
      <c r="E817" s="7">
        <v>11721</v>
      </c>
      <c r="F817" s="8">
        <f t="shared" si="48"/>
        <v>130</v>
      </c>
      <c r="G817" t="s">
        <v>20</v>
      </c>
      <c r="H817">
        <v>183</v>
      </c>
      <c r="I817" s="9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49"/>
        <v>43068.25</v>
      </c>
      <c r="O817" s="12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35">
      <c r="A818">
        <v>816</v>
      </c>
      <c r="B818" t="s">
        <v>1666</v>
      </c>
      <c r="C818" s="3" t="s">
        <v>1667</v>
      </c>
      <c r="D818" s="7">
        <v>2300</v>
      </c>
      <c r="E818" s="7">
        <v>14150</v>
      </c>
      <c r="F818" s="8">
        <f t="shared" si="48"/>
        <v>615</v>
      </c>
      <c r="G818" t="s">
        <v>20</v>
      </c>
      <c r="H818">
        <v>133</v>
      </c>
      <c r="I818" s="9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49"/>
        <v>41680.25</v>
      </c>
      <c r="O818" s="12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5">
      <c r="A819">
        <v>817</v>
      </c>
      <c r="B819" t="s">
        <v>1668</v>
      </c>
      <c r="C819" s="3" t="s">
        <v>1669</v>
      </c>
      <c r="D819" s="7">
        <v>51300</v>
      </c>
      <c r="E819" s="7">
        <v>189192</v>
      </c>
      <c r="F819" s="8">
        <f t="shared" si="48"/>
        <v>369</v>
      </c>
      <c r="G819" t="s">
        <v>20</v>
      </c>
      <c r="H819">
        <v>2489</v>
      </c>
      <c r="I819" s="9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49"/>
        <v>43589.208333333328</v>
      </c>
      <c r="O819" s="12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5">
      <c r="A820">
        <v>818</v>
      </c>
      <c r="B820" t="s">
        <v>676</v>
      </c>
      <c r="C820" s="3" t="s">
        <v>1670</v>
      </c>
      <c r="D820" s="7">
        <v>700</v>
      </c>
      <c r="E820" s="7">
        <v>7664</v>
      </c>
      <c r="F820" s="8">
        <f t="shared" si="48"/>
        <v>1095</v>
      </c>
      <c r="G820" t="s">
        <v>20</v>
      </c>
      <c r="H820">
        <v>69</v>
      </c>
      <c r="I820" s="9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49"/>
        <v>43486.25</v>
      </c>
      <c r="O820" s="12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" x14ac:dyDescent="0.35">
      <c r="A821">
        <v>819</v>
      </c>
      <c r="B821" t="s">
        <v>1671</v>
      </c>
      <c r="C821" s="3" t="s">
        <v>1672</v>
      </c>
      <c r="D821" s="7">
        <v>8900</v>
      </c>
      <c r="E821" s="7">
        <v>4509</v>
      </c>
      <c r="F821" s="8">
        <f t="shared" si="48"/>
        <v>51</v>
      </c>
      <c r="G821" t="s">
        <v>14</v>
      </c>
      <c r="H821">
        <v>47</v>
      </c>
      <c r="I821" s="9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49"/>
        <v>41237.25</v>
      </c>
      <c r="O821" s="12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5">
      <c r="A822">
        <v>820</v>
      </c>
      <c r="B822" t="s">
        <v>1673</v>
      </c>
      <c r="C822" s="3" t="s">
        <v>1674</v>
      </c>
      <c r="D822" s="7">
        <v>1500</v>
      </c>
      <c r="E822" s="7">
        <v>12009</v>
      </c>
      <c r="F822" s="8">
        <f t="shared" si="48"/>
        <v>801</v>
      </c>
      <c r="G822" t="s">
        <v>20</v>
      </c>
      <c r="H822">
        <v>279</v>
      </c>
      <c r="I822" s="9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49"/>
        <v>43310.208333333328</v>
      </c>
      <c r="O822" s="12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5">
      <c r="A823">
        <v>821</v>
      </c>
      <c r="B823" t="s">
        <v>1675</v>
      </c>
      <c r="C823" s="3" t="s">
        <v>1676</v>
      </c>
      <c r="D823" s="7">
        <v>4900</v>
      </c>
      <c r="E823" s="7">
        <v>14273</v>
      </c>
      <c r="F823" s="8">
        <f t="shared" si="48"/>
        <v>291</v>
      </c>
      <c r="G823" t="s">
        <v>20</v>
      </c>
      <c r="H823">
        <v>210</v>
      </c>
      <c r="I823" s="9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49"/>
        <v>42794.25</v>
      </c>
      <c r="O823" s="12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5">
      <c r="A824">
        <v>822</v>
      </c>
      <c r="B824" t="s">
        <v>1677</v>
      </c>
      <c r="C824" s="3" t="s">
        <v>1678</v>
      </c>
      <c r="D824" s="7">
        <v>54000</v>
      </c>
      <c r="E824" s="7">
        <v>188982</v>
      </c>
      <c r="F824" s="8">
        <f t="shared" si="48"/>
        <v>350</v>
      </c>
      <c r="G824" t="s">
        <v>20</v>
      </c>
      <c r="H824">
        <v>2100</v>
      </c>
      <c r="I824" s="9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49"/>
        <v>41698.25</v>
      </c>
      <c r="O824" s="12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35">
      <c r="A825">
        <v>823</v>
      </c>
      <c r="B825" t="s">
        <v>1679</v>
      </c>
      <c r="C825" s="3" t="s">
        <v>1680</v>
      </c>
      <c r="D825" s="7">
        <v>4100</v>
      </c>
      <c r="E825" s="7">
        <v>14640</v>
      </c>
      <c r="F825" s="8">
        <f t="shared" si="48"/>
        <v>357</v>
      </c>
      <c r="G825" t="s">
        <v>20</v>
      </c>
      <c r="H825">
        <v>252</v>
      </c>
      <c r="I825" s="9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49"/>
        <v>41892.208333333336</v>
      </c>
      <c r="O825" s="12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5">
      <c r="A826">
        <v>824</v>
      </c>
      <c r="B826" t="s">
        <v>1681</v>
      </c>
      <c r="C826" s="3" t="s">
        <v>1682</v>
      </c>
      <c r="D826" s="7">
        <v>85000</v>
      </c>
      <c r="E826" s="7">
        <v>107516</v>
      </c>
      <c r="F826" s="8">
        <f t="shared" si="48"/>
        <v>126</v>
      </c>
      <c r="G826" t="s">
        <v>20</v>
      </c>
      <c r="H826">
        <v>1280</v>
      </c>
      <c r="I826" s="9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49"/>
        <v>40348.208333333336</v>
      </c>
      <c r="O826" s="12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5">
      <c r="A827">
        <v>825</v>
      </c>
      <c r="B827" t="s">
        <v>1683</v>
      </c>
      <c r="C827" s="3" t="s">
        <v>1684</v>
      </c>
      <c r="D827" s="7">
        <v>3600</v>
      </c>
      <c r="E827" s="7">
        <v>13950</v>
      </c>
      <c r="F827" s="8">
        <f t="shared" si="48"/>
        <v>388</v>
      </c>
      <c r="G827" t="s">
        <v>20</v>
      </c>
      <c r="H827">
        <v>157</v>
      </c>
      <c r="I827" s="9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49"/>
        <v>42941.208333333328</v>
      </c>
      <c r="O827" s="12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" x14ac:dyDescent="0.35">
      <c r="A828">
        <v>826</v>
      </c>
      <c r="B828" t="s">
        <v>1685</v>
      </c>
      <c r="C828" s="3" t="s">
        <v>1686</v>
      </c>
      <c r="D828" s="7">
        <v>2800</v>
      </c>
      <c r="E828" s="7">
        <v>12797</v>
      </c>
      <c r="F828" s="8">
        <f t="shared" si="48"/>
        <v>457</v>
      </c>
      <c r="G828" t="s">
        <v>20</v>
      </c>
      <c r="H828">
        <v>194</v>
      </c>
      <c r="I828" s="9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49"/>
        <v>40525.25</v>
      </c>
      <c r="O828" s="12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" x14ac:dyDescent="0.35">
      <c r="A829">
        <v>827</v>
      </c>
      <c r="B829" t="s">
        <v>1687</v>
      </c>
      <c r="C829" s="3" t="s">
        <v>1688</v>
      </c>
      <c r="D829" s="7">
        <v>2300</v>
      </c>
      <c r="E829" s="7">
        <v>6134</v>
      </c>
      <c r="F829" s="8">
        <f t="shared" si="48"/>
        <v>267</v>
      </c>
      <c r="G829" t="s">
        <v>20</v>
      </c>
      <c r="H829">
        <v>82</v>
      </c>
      <c r="I829" s="9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49"/>
        <v>40666.208333333336</v>
      </c>
      <c r="O829" s="12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" x14ac:dyDescent="0.35">
      <c r="A830">
        <v>828</v>
      </c>
      <c r="B830" t="s">
        <v>1689</v>
      </c>
      <c r="C830" s="3" t="s">
        <v>1690</v>
      </c>
      <c r="D830" s="7">
        <v>7100</v>
      </c>
      <c r="E830" s="7">
        <v>4899</v>
      </c>
      <c r="F830" s="8">
        <f t="shared" si="48"/>
        <v>69</v>
      </c>
      <c r="G830" t="s">
        <v>14</v>
      </c>
      <c r="H830">
        <v>70</v>
      </c>
      <c r="I830" s="9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49"/>
        <v>43340.208333333328</v>
      </c>
      <c r="O830" s="12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5">
      <c r="A831">
        <v>829</v>
      </c>
      <c r="B831" t="s">
        <v>1691</v>
      </c>
      <c r="C831" s="3" t="s">
        <v>1692</v>
      </c>
      <c r="D831" s="7">
        <v>9600</v>
      </c>
      <c r="E831" s="7">
        <v>4929</v>
      </c>
      <c r="F831" s="8">
        <f t="shared" si="48"/>
        <v>51</v>
      </c>
      <c r="G831" t="s">
        <v>14</v>
      </c>
      <c r="H831">
        <v>154</v>
      </c>
      <c r="I831" s="9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49"/>
        <v>42164.208333333328</v>
      </c>
      <c r="O831" s="12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" x14ac:dyDescent="0.35">
      <c r="A832">
        <v>830</v>
      </c>
      <c r="B832" t="s">
        <v>1693</v>
      </c>
      <c r="C832" s="3" t="s">
        <v>1694</v>
      </c>
      <c r="D832" s="7">
        <v>121600</v>
      </c>
      <c r="E832" s="7">
        <v>1424</v>
      </c>
      <c r="F832" s="8">
        <f t="shared" si="48"/>
        <v>1</v>
      </c>
      <c r="G832" t="s">
        <v>14</v>
      </c>
      <c r="H832">
        <v>22</v>
      </c>
      <c r="I832" s="9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49"/>
        <v>43103.25</v>
      </c>
      <c r="O832" s="12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" x14ac:dyDescent="0.35">
      <c r="A833">
        <v>831</v>
      </c>
      <c r="B833" t="s">
        <v>1695</v>
      </c>
      <c r="C833" s="3" t="s">
        <v>1696</v>
      </c>
      <c r="D833" s="7">
        <v>97100</v>
      </c>
      <c r="E833" s="7">
        <v>105817</v>
      </c>
      <c r="F833" s="8">
        <f t="shared" si="48"/>
        <v>109</v>
      </c>
      <c r="G833" t="s">
        <v>20</v>
      </c>
      <c r="H833">
        <v>4233</v>
      </c>
      <c r="I833" s="9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49"/>
        <v>40994.208333333336</v>
      </c>
      <c r="O833" s="12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5">
      <c r="A834">
        <v>832</v>
      </c>
      <c r="B834" t="s">
        <v>1697</v>
      </c>
      <c r="C834" s="3" t="s">
        <v>1698</v>
      </c>
      <c r="D834" s="7">
        <v>43200</v>
      </c>
      <c r="E834" s="7">
        <v>136156</v>
      </c>
      <c r="F834" s="8">
        <f t="shared" ref="F834:F897" si="52">ROUND(E834/D834*100,0)</f>
        <v>315</v>
      </c>
      <c r="G834" t="s">
        <v>20</v>
      </c>
      <c r="H834">
        <v>1297</v>
      </c>
      <c r="I834" s="9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ref="N834:N897" si="53">(((L834/60)/60)/24)+DATE(1970,1,1)</f>
        <v>42299.208333333328</v>
      </c>
      <c r="O834" s="12">
        <f t="shared" ref="O834:O897" si="54">(((M834/60)/60)/24)+DATE(1970,1,1)</f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5">
      <c r="A835">
        <v>833</v>
      </c>
      <c r="B835" t="s">
        <v>1699</v>
      </c>
      <c r="C835" s="3" t="s">
        <v>1700</v>
      </c>
      <c r="D835" s="7">
        <v>6800</v>
      </c>
      <c r="E835" s="7">
        <v>10723</v>
      </c>
      <c r="F835" s="8">
        <f t="shared" si="52"/>
        <v>158</v>
      </c>
      <c r="G835" t="s">
        <v>20</v>
      </c>
      <c r="H835">
        <v>165</v>
      </c>
      <c r="I835" s="9">
        <f t="shared" ref="I835:I898" si="55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si="53"/>
        <v>40588.25</v>
      </c>
      <c r="O835" s="12">
        <f t="shared" si="54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5">
      <c r="A836">
        <v>834</v>
      </c>
      <c r="B836" t="s">
        <v>1701</v>
      </c>
      <c r="C836" s="3" t="s">
        <v>1702</v>
      </c>
      <c r="D836" s="7">
        <v>7300</v>
      </c>
      <c r="E836" s="7">
        <v>11228</v>
      </c>
      <c r="F836" s="8">
        <f t="shared" si="52"/>
        <v>154</v>
      </c>
      <c r="G836" t="s">
        <v>20</v>
      </c>
      <c r="H836">
        <v>119</v>
      </c>
      <c r="I836" s="9">
        <f t="shared" si="55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53"/>
        <v>41448.208333333336</v>
      </c>
      <c r="O836" s="12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5">
      <c r="A837">
        <v>835</v>
      </c>
      <c r="B837" t="s">
        <v>1703</v>
      </c>
      <c r="C837" s="3" t="s">
        <v>1704</v>
      </c>
      <c r="D837" s="7">
        <v>86200</v>
      </c>
      <c r="E837" s="7">
        <v>77355</v>
      </c>
      <c r="F837" s="8">
        <f t="shared" si="52"/>
        <v>90</v>
      </c>
      <c r="G837" t="s">
        <v>14</v>
      </c>
      <c r="H837">
        <v>1758</v>
      </c>
      <c r="I837" s="9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53"/>
        <v>42063.25</v>
      </c>
      <c r="O837" s="12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5">
      <c r="A838">
        <v>836</v>
      </c>
      <c r="B838" t="s">
        <v>1705</v>
      </c>
      <c r="C838" s="3" t="s">
        <v>1706</v>
      </c>
      <c r="D838" s="7">
        <v>8100</v>
      </c>
      <c r="E838" s="7">
        <v>6086</v>
      </c>
      <c r="F838" s="8">
        <f t="shared" si="52"/>
        <v>75</v>
      </c>
      <c r="G838" t="s">
        <v>14</v>
      </c>
      <c r="H838">
        <v>94</v>
      </c>
      <c r="I838" s="9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53"/>
        <v>40214.25</v>
      </c>
      <c r="O838" s="12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5">
      <c r="A839">
        <v>837</v>
      </c>
      <c r="B839" t="s">
        <v>1707</v>
      </c>
      <c r="C839" s="3" t="s">
        <v>1708</v>
      </c>
      <c r="D839" s="7">
        <v>17700</v>
      </c>
      <c r="E839" s="7">
        <v>150960</v>
      </c>
      <c r="F839" s="8">
        <f t="shared" si="52"/>
        <v>853</v>
      </c>
      <c r="G839" t="s">
        <v>20</v>
      </c>
      <c r="H839">
        <v>1797</v>
      </c>
      <c r="I839" s="9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53"/>
        <v>40629.208333333336</v>
      </c>
      <c r="O839" s="12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5">
      <c r="A840">
        <v>838</v>
      </c>
      <c r="B840" t="s">
        <v>1709</v>
      </c>
      <c r="C840" s="3" t="s">
        <v>1710</v>
      </c>
      <c r="D840" s="7">
        <v>6400</v>
      </c>
      <c r="E840" s="7">
        <v>8890</v>
      </c>
      <c r="F840" s="8">
        <f t="shared" si="52"/>
        <v>139</v>
      </c>
      <c r="G840" t="s">
        <v>20</v>
      </c>
      <c r="H840">
        <v>261</v>
      </c>
      <c r="I840" s="9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53"/>
        <v>43370.208333333328</v>
      </c>
      <c r="O840" s="12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5">
      <c r="A841">
        <v>839</v>
      </c>
      <c r="B841" t="s">
        <v>1711</v>
      </c>
      <c r="C841" s="3" t="s">
        <v>1712</v>
      </c>
      <c r="D841" s="7">
        <v>7700</v>
      </c>
      <c r="E841" s="7">
        <v>14644</v>
      </c>
      <c r="F841" s="8">
        <f t="shared" si="52"/>
        <v>190</v>
      </c>
      <c r="G841" t="s">
        <v>20</v>
      </c>
      <c r="H841">
        <v>157</v>
      </c>
      <c r="I841" s="9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53"/>
        <v>41715.208333333336</v>
      </c>
      <c r="O841" s="12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5">
      <c r="A842">
        <v>840</v>
      </c>
      <c r="B842" t="s">
        <v>1713</v>
      </c>
      <c r="C842" s="3" t="s">
        <v>1714</v>
      </c>
      <c r="D842" s="7">
        <v>116300</v>
      </c>
      <c r="E842" s="7">
        <v>116583</v>
      </c>
      <c r="F842" s="8">
        <f t="shared" si="52"/>
        <v>100</v>
      </c>
      <c r="G842" t="s">
        <v>20</v>
      </c>
      <c r="H842">
        <v>3533</v>
      </c>
      <c r="I842" s="9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53"/>
        <v>41836.208333333336</v>
      </c>
      <c r="O842" s="12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5">
      <c r="A843">
        <v>841</v>
      </c>
      <c r="B843" t="s">
        <v>1715</v>
      </c>
      <c r="C843" s="3" t="s">
        <v>1716</v>
      </c>
      <c r="D843" s="7">
        <v>9100</v>
      </c>
      <c r="E843" s="7">
        <v>12991</v>
      </c>
      <c r="F843" s="8">
        <f t="shared" si="52"/>
        <v>143</v>
      </c>
      <c r="G843" t="s">
        <v>20</v>
      </c>
      <c r="H843">
        <v>155</v>
      </c>
      <c r="I843" s="9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53"/>
        <v>42419.25</v>
      </c>
      <c r="O843" s="12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" x14ac:dyDescent="0.35">
      <c r="A844">
        <v>842</v>
      </c>
      <c r="B844" t="s">
        <v>1717</v>
      </c>
      <c r="C844" s="3" t="s">
        <v>1718</v>
      </c>
      <c r="D844" s="7">
        <v>1500</v>
      </c>
      <c r="E844" s="7">
        <v>8447</v>
      </c>
      <c r="F844" s="8">
        <f t="shared" si="52"/>
        <v>563</v>
      </c>
      <c r="G844" t="s">
        <v>20</v>
      </c>
      <c r="H844">
        <v>132</v>
      </c>
      <c r="I844" s="9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53"/>
        <v>43266.208333333328</v>
      </c>
      <c r="O844" s="12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" x14ac:dyDescent="0.35">
      <c r="A845">
        <v>843</v>
      </c>
      <c r="B845" t="s">
        <v>1719</v>
      </c>
      <c r="C845" s="3" t="s">
        <v>1720</v>
      </c>
      <c r="D845" s="7">
        <v>8800</v>
      </c>
      <c r="E845" s="7">
        <v>2703</v>
      </c>
      <c r="F845" s="8">
        <f t="shared" si="52"/>
        <v>31</v>
      </c>
      <c r="G845" t="s">
        <v>14</v>
      </c>
      <c r="H845">
        <v>33</v>
      </c>
      <c r="I845" s="9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53"/>
        <v>43338.208333333328</v>
      </c>
      <c r="O845" s="12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5">
      <c r="A846">
        <v>844</v>
      </c>
      <c r="B846" t="s">
        <v>1721</v>
      </c>
      <c r="C846" s="3" t="s">
        <v>1722</v>
      </c>
      <c r="D846" s="7">
        <v>8800</v>
      </c>
      <c r="E846" s="7">
        <v>8747</v>
      </c>
      <c r="F846" s="8">
        <f t="shared" si="52"/>
        <v>99</v>
      </c>
      <c r="G846" t="s">
        <v>74</v>
      </c>
      <c r="H846">
        <v>94</v>
      </c>
      <c r="I846" s="9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53"/>
        <v>40930.25</v>
      </c>
      <c r="O846" s="12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5">
      <c r="A847">
        <v>845</v>
      </c>
      <c r="B847" t="s">
        <v>1723</v>
      </c>
      <c r="C847" s="3" t="s">
        <v>1724</v>
      </c>
      <c r="D847" s="7">
        <v>69900</v>
      </c>
      <c r="E847" s="7">
        <v>138087</v>
      </c>
      <c r="F847" s="8">
        <f t="shared" si="52"/>
        <v>198</v>
      </c>
      <c r="G847" t="s">
        <v>20</v>
      </c>
      <c r="H847">
        <v>1354</v>
      </c>
      <c r="I847" s="9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53"/>
        <v>43235.208333333328</v>
      </c>
      <c r="O847" s="12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5">
      <c r="A848">
        <v>846</v>
      </c>
      <c r="B848" t="s">
        <v>1725</v>
      </c>
      <c r="C848" s="3" t="s">
        <v>1726</v>
      </c>
      <c r="D848" s="7">
        <v>1000</v>
      </c>
      <c r="E848" s="7">
        <v>5085</v>
      </c>
      <c r="F848" s="8">
        <f t="shared" si="52"/>
        <v>509</v>
      </c>
      <c r="G848" t="s">
        <v>20</v>
      </c>
      <c r="H848">
        <v>48</v>
      </c>
      <c r="I848" s="9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53"/>
        <v>43302.208333333328</v>
      </c>
      <c r="O848" s="12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5">
      <c r="A849">
        <v>847</v>
      </c>
      <c r="B849" t="s">
        <v>1727</v>
      </c>
      <c r="C849" s="3" t="s">
        <v>1728</v>
      </c>
      <c r="D849" s="7">
        <v>4700</v>
      </c>
      <c r="E849" s="7">
        <v>11174</v>
      </c>
      <c r="F849" s="8">
        <f t="shared" si="52"/>
        <v>238</v>
      </c>
      <c r="G849" t="s">
        <v>20</v>
      </c>
      <c r="H849">
        <v>110</v>
      </c>
      <c r="I849" s="9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53"/>
        <v>43107.25</v>
      </c>
      <c r="O849" s="12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5">
      <c r="A850">
        <v>848</v>
      </c>
      <c r="B850" t="s">
        <v>1729</v>
      </c>
      <c r="C850" s="3" t="s">
        <v>1730</v>
      </c>
      <c r="D850" s="7">
        <v>3200</v>
      </c>
      <c r="E850" s="7">
        <v>10831</v>
      </c>
      <c r="F850" s="8">
        <f t="shared" si="52"/>
        <v>338</v>
      </c>
      <c r="G850" t="s">
        <v>20</v>
      </c>
      <c r="H850">
        <v>172</v>
      </c>
      <c r="I850" s="9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53"/>
        <v>40341.208333333336</v>
      </c>
      <c r="O850" s="12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35">
      <c r="A851">
        <v>849</v>
      </c>
      <c r="B851" t="s">
        <v>1731</v>
      </c>
      <c r="C851" s="3" t="s">
        <v>1732</v>
      </c>
      <c r="D851" s="7">
        <v>6700</v>
      </c>
      <c r="E851" s="7">
        <v>8917</v>
      </c>
      <c r="F851" s="8">
        <f t="shared" si="52"/>
        <v>133</v>
      </c>
      <c r="G851" t="s">
        <v>20</v>
      </c>
      <c r="H851">
        <v>307</v>
      </c>
      <c r="I851" s="9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53"/>
        <v>40948.25</v>
      </c>
      <c r="O851" s="12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35">
      <c r="A852">
        <v>850</v>
      </c>
      <c r="B852" t="s">
        <v>1733</v>
      </c>
      <c r="C852" s="3" t="s">
        <v>1734</v>
      </c>
      <c r="D852" s="7">
        <v>100</v>
      </c>
      <c r="E852" s="7">
        <v>1</v>
      </c>
      <c r="F852" s="8">
        <f t="shared" si="52"/>
        <v>1</v>
      </c>
      <c r="G852" t="s">
        <v>14</v>
      </c>
      <c r="H852">
        <v>1</v>
      </c>
      <c r="I852" s="9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53"/>
        <v>40866.25</v>
      </c>
      <c r="O852" s="12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" x14ac:dyDescent="0.35">
      <c r="A853">
        <v>851</v>
      </c>
      <c r="B853" t="s">
        <v>1735</v>
      </c>
      <c r="C853" s="3" t="s">
        <v>1736</v>
      </c>
      <c r="D853" s="7">
        <v>6000</v>
      </c>
      <c r="E853" s="7">
        <v>12468</v>
      </c>
      <c r="F853" s="8">
        <f t="shared" si="52"/>
        <v>208</v>
      </c>
      <c r="G853" t="s">
        <v>20</v>
      </c>
      <c r="H853">
        <v>160</v>
      </c>
      <c r="I853" s="9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53"/>
        <v>41031.208333333336</v>
      </c>
      <c r="O853" s="12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" x14ac:dyDescent="0.35">
      <c r="A854">
        <v>852</v>
      </c>
      <c r="B854" t="s">
        <v>1737</v>
      </c>
      <c r="C854" s="3" t="s">
        <v>1738</v>
      </c>
      <c r="D854" s="7">
        <v>4900</v>
      </c>
      <c r="E854" s="7">
        <v>2505</v>
      </c>
      <c r="F854" s="8">
        <f t="shared" si="52"/>
        <v>51</v>
      </c>
      <c r="G854" t="s">
        <v>14</v>
      </c>
      <c r="H854">
        <v>31</v>
      </c>
      <c r="I854" s="9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53"/>
        <v>40740.208333333336</v>
      </c>
      <c r="O854" s="12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5">
      <c r="A855">
        <v>853</v>
      </c>
      <c r="B855" t="s">
        <v>1739</v>
      </c>
      <c r="C855" s="3" t="s">
        <v>1740</v>
      </c>
      <c r="D855" s="7">
        <v>17100</v>
      </c>
      <c r="E855" s="7">
        <v>111502</v>
      </c>
      <c r="F855" s="8">
        <f t="shared" si="52"/>
        <v>652</v>
      </c>
      <c r="G855" t="s">
        <v>20</v>
      </c>
      <c r="H855">
        <v>1467</v>
      </c>
      <c r="I855" s="9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53"/>
        <v>40714.208333333336</v>
      </c>
      <c r="O855" s="12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" x14ac:dyDescent="0.35">
      <c r="A856">
        <v>854</v>
      </c>
      <c r="B856" t="s">
        <v>1741</v>
      </c>
      <c r="C856" s="3" t="s">
        <v>1742</v>
      </c>
      <c r="D856" s="7">
        <v>171000</v>
      </c>
      <c r="E856" s="7">
        <v>194309</v>
      </c>
      <c r="F856" s="8">
        <f t="shared" si="52"/>
        <v>114</v>
      </c>
      <c r="G856" t="s">
        <v>20</v>
      </c>
      <c r="H856">
        <v>2662</v>
      </c>
      <c r="I856" s="9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53"/>
        <v>43787.25</v>
      </c>
      <c r="O856" s="12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5">
      <c r="A857">
        <v>855</v>
      </c>
      <c r="B857" t="s">
        <v>1743</v>
      </c>
      <c r="C857" s="3" t="s">
        <v>1744</v>
      </c>
      <c r="D857" s="7">
        <v>23400</v>
      </c>
      <c r="E857" s="7">
        <v>23956</v>
      </c>
      <c r="F857" s="8">
        <f t="shared" si="52"/>
        <v>102</v>
      </c>
      <c r="G857" t="s">
        <v>20</v>
      </c>
      <c r="H857">
        <v>452</v>
      </c>
      <c r="I857" s="9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53"/>
        <v>40712.208333333336</v>
      </c>
      <c r="O857" s="12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5">
      <c r="A858">
        <v>856</v>
      </c>
      <c r="B858" t="s">
        <v>1599</v>
      </c>
      <c r="C858" s="3" t="s">
        <v>1745</v>
      </c>
      <c r="D858" s="7">
        <v>2400</v>
      </c>
      <c r="E858" s="7">
        <v>8558</v>
      </c>
      <c r="F858" s="8">
        <f t="shared" si="52"/>
        <v>357</v>
      </c>
      <c r="G858" t="s">
        <v>20</v>
      </c>
      <c r="H858">
        <v>158</v>
      </c>
      <c r="I858" s="9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53"/>
        <v>41023.208333333336</v>
      </c>
      <c r="O858" s="12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" x14ac:dyDescent="0.35">
      <c r="A859">
        <v>857</v>
      </c>
      <c r="B859" t="s">
        <v>1746</v>
      </c>
      <c r="C859" s="3" t="s">
        <v>1747</v>
      </c>
      <c r="D859" s="7">
        <v>5300</v>
      </c>
      <c r="E859" s="7">
        <v>7413</v>
      </c>
      <c r="F859" s="8">
        <f t="shared" si="52"/>
        <v>140</v>
      </c>
      <c r="G859" t="s">
        <v>20</v>
      </c>
      <c r="H859">
        <v>225</v>
      </c>
      <c r="I859" s="9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53"/>
        <v>40944.25</v>
      </c>
      <c r="O859" s="12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" x14ac:dyDescent="0.35">
      <c r="A860">
        <v>858</v>
      </c>
      <c r="B860" t="s">
        <v>1748</v>
      </c>
      <c r="C860" s="3" t="s">
        <v>1749</v>
      </c>
      <c r="D860" s="7">
        <v>4000</v>
      </c>
      <c r="E860" s="7">
        <v>2778</v>
      </c>
      <c r="F860" s="8">
        <f t="shared" si="52"/>
        <v>69</v>
      </c>
      <c r="G860" t="s">
        <v>14</v>
      </c>
      <c r="H860">
        <v>35</v>
      </c>
      <c r="I860" s="9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53"/>
        <v>43211.208333333328</v>
      </c>
      <c r="O860" s="12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" x14ac:dyDescent="0.35">
      <c r="A861">
        <v>859</v>
      </c>
      <c r="B861" t="s">
        <v>1750</v>
      </c>
      <c r="C861" s="3" t="s">
        <v>1751</v>
      </c>
      <c r="D861" s="7">
        <v>7300</v>
      </c>
      <c r="E861" s="7">
        <v>2594</v>
      </c>
      <c r="F861" s="8">
        <f t="shared" si="52"/>
        <v>36</v>
      </c>
      <c r="G861" t="s">
        <v>14</v>
      </c>
      <c r="H861">
        <v>63</v>
      </c>
      <c r="I861" s="9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53"/>
        <v>41334.25</v>
      </c>
      <c r="O861" s="12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" x14ac:dyDescent="0.35">
      <c r="A862">
        <v>860</v>
      </c>
      <c r="B862" t="s">
        <v>1752</v>
      </c>
      <c r="C862" s="3" t="s">
        <v>1753</v>
      </c>
      <c r="D862" s="7">
        <v>2000</v>
      </c>
      <c r="E862" s="7">
        <v>5033</v>
      </c>
      <c r="F862" s="8">
        <f t="shared" si="52"/>
        <v>252</v>
      </c>
      <c r="G862" t="s">
        <v>20</v>
      </c>
      <c r="H862">
        <v>65</v>
      </c>
      <c r="I862" s="9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53"/>
        <v>43515.25</v>
      </c>
      <c r="O862" s="12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5">
      <c r="A863">
        <v>861</v>
      </c>
      <c r="B863" t="s">
        <v>1754</v>
      </c>
      <c r="C863" s="3" t="s">
        <v>1755</v>
      </c>
      <c r="D863" s="7">
        <v>8800</v>
      </c>
      <c r="E863" s="7">
        <v>9317</v>
      </c>
      <c r="F863" s="8">
        <f t="shared" si="52"/>
        <v>106</v>
      </c>
      <c r="G863" t="s">
        <v>20</v>
      </c>
      <c r="H863">
        <v>163</v>
      </c>
      <c r="I863" s="9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53"/>
        <v>40258.208333333336</v>
      </c>
      <c r="O863" s="12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35">
      <c r="A864">
        <v>862</v>
      </c>
      <c r="B864" t="s">
        <v>1756</v>
      </c>
      <c r="C864" s="3" t="s">
        <v>1757</v>
      </c>
      <c r="D864" s="7">
        <v>3500</v>
      </c>
      <c r="E864" s="7">
        <v>6560</v>
      </c>
      <c r="F864" s="8">
        <f t="shared" si="52"/>
        <v>187</v>
      </c>
      <c r="G864" t="s">
        <v>20</v>
      </c>
      <c r="H864">
        <v>85</v>
      </c>
      <c r="I864" s="9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53"/>
        <v>40756.208333333336</v>
      </c>
      <c r="O864" s="12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5">
      <c r="A865">
        <v>863</v>
      </c>
      <c r="B865" t="s">
        <v>1758</v>
      </c>
      <c r="C865" s="3" t="s">
        <v>1759</v>
      </c>
      <c r="D865" s="7">
        <v>1400</v>
      </c>
      <c r="E865" s="7">
        <v>5415</v>
      </c>
      <c r="F865" s="8">
        <f t="shared" si="52"/>
        <v>387</v>
      </c>
      <c r="G865" t="s">
        <v>20</v>
      </c>
      <c r="H865">
        <v>217</v>
      </c>
      <c r="I865" s="9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53"/>
        <v>42172.208333333328</v>
      </c>
      <c r="O865" s="12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5">
      <c r="A866">
        <v>864</v>
      </c>
      <c r="B866" t="s">
        <v>1760</v>
      </c>
      <c r="C866" s="3" t="s">
        <v>1761</v>
      </c>
      <c r="D866" s="7">
        <v>4200</v>
      </c>
      <c r="E866" s="7">
        <v>14577</v>
      </c>
      <c r="F866" s="8">
        <f t="shared" si="52"/>
        <v>347</v>
      </c>
      <c r="G866" t="s">
        <v>20</v>
      </c>
      <c r="H866">
        <v>150</v>
      </c>
      <c r="I866" s="9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53"/>
        <v>42601.208333333328</v>
      </c>
      <c r="O866" s="12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35">
      <c r="A867">
        <v>865</v>
      </c>
      <c r="B867" t="s">
        <v>1762</v>
      </c>
      <c r="C867" s="3" t="s">
        <v>1763</v>
      </c>
      <c r="D867" s="7">
        <v>81000</v>
      </c>
      <c r="E867" s="7">
        <v>150515</v>
      </c>
      <c r="F867" s="8">
        <f t="shared" si="52"/>
        <v>186</v>
      </c>
      <c r="G867" t="s">
        <v>20</v>
      </c>
      <c r="H867">
        <v>3272</v>
      </c>
      <c r="I867" s="9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53"/>
        <v>41897.208333333336</v>
      </c>
      <c r="O867" s="12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5">
      <c r="A868">
        <v>866</v>
      </c>
      <c r="B868" t="s">
        <v>1764</v>
      </c>
      <c r="C868" s="3" t="s">
        <v>1765</v>
      </c>
      <c r="D868" s="7">
        <v>182800</v>
      </c>
      <c r="E868" s="7">
        <v>79045</v>
      </c>
      <c r="F868" s="8">
        <f t="shared" si="52"/>
        <v>43</v>
      </c>
      <c r="G868" t="s">
        <v>74</v>
      </c>
      <c r="H868">
        <v>898</v>
      </c>
      <c r="I868" s="9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53"/>
        <v>40671.208333333336</v>
      </c>
      <c r="O868" s="12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" x14ac:dyDescent="0.35">
      <c r="A869">
        <v>867</v>
      </c>
      <c r="B869" t="s">
        <v>1766</v>
      </c>
      <c r="C869" s="3" t="s">
        <v>1767</v>
      </c>
      <c r="D869" s="7">
        <v>4800</v>
      </c>
      <c r="E869" s="7">
        <v>7797</v>
      </c>
      <c r="F869" s="8">
        <f t="shared" si="52"/>
        <v>162</v>
      </c>
      <c r="G869" t="s">
        <v>20</v>
      </c>
      <c r="H869">
        <v>300</v>
      </c>
      <c r="I869" s="9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53"/>
        <v>43382.208333333328</v>
      </c>
      <c r="O869" s="12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5">
      <c r="A870">
        <v>868</v>
      </c>
      <c r="B870" t="s">
        <v>1768</v>
      </c>
      <c r="C870" s="3" t="s">
        <v>1769</v>
      </c>
      <c r="D870" s="7">
        <v>7000</v>
      </c>
      <c r="E870" s="7">
        <v>12939</v>
      </c>
      <c r="F870" s="8">
        <f t="shared" si="52"/>
        <v>185</v>
      </c>
      <c r="G870" t="s">
        <v>20</v>
      </c>
      <c r="H870">
        <v>126</v>
      </c>
      <c r="I870" s="9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53"/>
        <v>41559.208333333336</v>
      </c>
      <c r="O870" s="12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5">
      <c r="A871">
        <v>869</v>
      </c>
      <c r="B871" t="s">
        <v>1770</v>
      </c>
      <c r="C871" s="3" t="s">
        <v>1771</v>
      </c>
      <c r="D871" s="7">
        <v>161900</v>
      </c>
      <c r="E871" s="7">
        <v>38376</v>
      </c>
      <c r="F871" s="8">
        <f t="shared" si="52"/>
        <v>24</v>
      </c>
      <c r="G871" t="s">
        <v>14</v>
      </c>
      <c r="H871">
        <v>526</v>
      </c>
      <c r="I871" s="9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53"/>
        <v>40350.208333333336</v>
      </c>
      <c r="O871" s="12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5">
      <c r="A872">
        <v>870</v>
      </c>
      <c r="B872" t="s">
        <v>1772</v>
      </c>
      <c r="C872" s="3" t="s">
        <v>1773</v>
      </c>
      <c r="D872" s="7">
        <v>7700</v>
      </c>
      <c r="E872" s="7">
        <v>6920</v>
      </c>
      <c r="F872" s="8">
        <f t="shared" si="52"/>
        <v>90</v>
      </c>
      <c r="G872" t="s">
        <v>14</v>
      </c>
      <c r="H872">
        <v>121</v>
      </c>
      <c r="I872" s="9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53"/>
        <v>42240.208333333328</v>
      </c>
      <c r="O872" s="12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" x14ac:dyDescent="0.35">
      <c r="A873">
        <v>871</v>
      </c>
      <c r="B873" t="s">
        <v>1774</v>
      </c>
      <c r="C873" s="3" t="s">
        <v>1775</v>
      </c>
      <c r="D873" s="7">
        <v>71500</v>
      </c>
      <c r="E873" s="7">
        <v>194912</v>
      </c>
      <c r="F873" s="8">
        <f t="shared" si="52"/>
        <v>273</v>
      </c>
      <c r="G873" t="s">
        <v>20</v>
      </c>
      <c r="H873">
        <v>2320</v>
      </c>
      <c r="I873" s="9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53"/>
        <v>43040.208333333328</v>
      </c>
      <c r="O873" s="12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5">
      <c r="A874">
        <v>872</v>
      </c>
      <c r="B874" t="s">
        <v>1776</v>
      </c>
      <c r="C874" s="3" t="s">
        <v>1777</v>
      </c>
      <c r="D874" s="7">
        <v>4700</v>
      </c>
      <c r="E874" s="7">
        <v>7992</v>
      </c>
      <c r="F874" s="8">
        <f t="shared" si="52"/>
        <v>170</v>
      </c>
      <c r="G874" t="s">
        <v>20</v>
      </c>
      <c r="H874">
        <v>81</v>
      </c>
      <c r="I874" s="9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53"/>
        <v>43346.208333333328</v>
      </c>
      <c r="O874" s="12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5">
      <c r="A875">
        <v>873</v>
      </c>
      <c r="B875" t="s">
        <v>1778</v>
      </c>
      <c r="C875" s="3" t="s">
        <v>1779</v>
      </c>
      <c r="D875" s="7">
        <v>42100</v>
      </c>
      <c r="E875" s="7">
        <v>79268</v>
      </c>
      <c r="F875" s="8">
        <f t="shared" si="52"/>
        <v>188</v>
      </c>
      <c r="G875" t="s">
        <v>20</v>
      </c>
      <c r="H875">
        <v>1887</v>
      </c>
      <c r="I875" s="9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53"/>
        <v>41647.25</v>
      </c>
      <c r="O875" s="12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5">
      <c r="A876">
        <v>874</v>
      </c>
      <c r="B876" t="s">
        <v>1780</v>
      </c>
      <c r="C876" s="3" t="s">
        <v>1781</v>
      </c>
      <c r="D876" s="7">
        <v>40200</v>
      </c>
      <c r="E876" s="7">
        <v>139468</v>
      </c>
      <c r="F876" s="8">
        <f t="shared" si="52"/>
        <v>347</v>
      </c>
      <c r="G876" t="s">
        <v>20</v>
      </c>
      <c r="H876">
        <v>4358</v>
      </c>
      <c r="I876" s="9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53"/>
        <v>40291.208333333336</v>
      </c>
      <c r="O876" s="12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5">
      <c r="A877">
        <v>875</v>
      </c>
      <c r="B877" t="s">
        <v>1782</v>
      </c>
      <c r="C877" s="3" t="s">
        <v>1783</v>
      </c>
      <c r="D877" s="7">
        <v>7900</v>
      </c>
      <c r="E877" s="7">
        <v>5465</v>
      </c>
      <c r="F877" s="8">
        <f t="shared" si="52"/>
        <v>69</v>
      </c>
      <c r="G877" t="s">
        <v>14</v>
      </c>
      <c r="H877">
        <v>67</v>
      </c>
      <c r="I877" s="9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53"/>
        <v>40556.25</v>
      </c>
      <c r="O877" s="12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" x14ac:dyDescent="0.35">
      <c r="A878">
        <v>876</v>
      </c>
      <c r="B878" t="s">
        <v>1784</v>
      </c>
      <c r="C878" s="3" t="s">
        <v>1785</v>
      </c>
      <c r="D878" s="7">
        <v>8300</v>
      </c>
      <c r="E878" s="7">
        <v>2111</v>
      </c>
      <c r="F878" s="8">
        <f t="shared" si="52"/>
        <v>25</v>
      </c>
      <c r="G878" t="s">
        <v>14</v>
      </c>
      <c r="H878">
        <v>57</v>
      </c>
      <c r="I878" s="9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53"/>
        <v>43624.208333333328</v>
      </c>
      <c r="O878" s="12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5">
      <c r="A879">
        <v>877</v>
      </c>
      <c r="B879" t="s">
        <v>1786</v>
      </c>
      <c r="C879" s="3" t="s">
        <v>1787</v>
      </c>
      <c r="D879" s="7">
        <v>163600</v>
      </c>
      <c r="E879" s="7">
        <v>126628</v>
      </c>
      <c r="F879" s="8">
        <f t="shared" si="52"/>
        <v>77</v>
      </c>
      <c r="G879" t="s">
        <v>14</v>
      </c>
      <c r="H879">
        <v>1229</v>
      </c>
      <c r="I879" s="9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53"/>
        <v>42577.208333333328</v>
      </c>
      <c r="O879" s="12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5">
      <c r="A880">
        <v>878</v>
      </c>
      <c r="B880" t="s">
        <v>1788</v>
      </c>
      <c r="C880" s="3" t="s">
        <v>1789</v>
      </c>
      <c r="D880" s="7">
        <v>2700</v>
      </c>
      <c r="E880" s="7">
        <v>1012</v>
      </c>
      <c r="F880" s="8">
        <f t="shared" si="52"/>
        <v>37</v>
      </c>
      <c r="G880" t="s">
        <v>14</v>
      </c>
      <c r="H880">
        <v>12</v>
      </c>
      <c r="I880" s="9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53"/>
        <v>43845.25</v>
      </c>
      <c r="O880" s="12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5">
      <c r="A881">
        <v>879</v>
      </c>
      <c r="B881" t="s">
        <v>1790</v>
      </c>
      <c r="C881" s="3" t="s">
        <v>1791</v>
      </c>
      <c r="D881" s="7">
        <v>1000</v>
      </c>
      <c r="E881" s="7">
        <v>5438</v>
      </c>
      <c r="F881" s="8">
        <f t="shared" si="52"/>
        <v>544</v>
      </c>
      <c r="G881" t="s">
        <v>20</v>
      </c>
      <c r="H881">
        <v>53</v>
      </c>
      <c r="I881" s="9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53"/>
        <v>42788.25</v>
      </c>
      <c r="O881" s="12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35">
      <c r="A882">
        <v>880</v>
      </c>
      <c r="B882" t="s">
        <v>1792</v>
      </c>
      <c r="C882" s="3" t="s">
        <v>1793</v>
      </c>
      <c r="D882" s="7">
        <v>84500</v>
      </c>
      <c r="E882" s="7">
        <v>193101</v>
      </c>
      <c r="F882" s="8">
        <f t="shared" si="52"/>
        <v>229</v>
      </c>
      <c r="G882" t="s">
        <v>20</v>
      </c>
      <c r="H882">
        <v>2414</v>
      </c>
      <c r="I882" s="9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53"/>
        <v>43667.208333333328</v>
      </c>
      <c r="O882" s="12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5">
      <c r="A883">
        <v>881</v>
      </c>
      <c r="B883" t="s">
        <v>1794</v>
      </c>
      <c r="C883" s="3" t="s">
        <v>1795</v>
      </c>
      <c r="D883" s="7">
        <v>81300</v>
      </c>
      <c r="E883" s="7">
        <v>31665</v>
      </c>
      <c r="F883" s="8">
        <f t="shared" si="52"/>
        <v>39</v>
      </c>
      <c r="G883" t="s">
        <v>14</v>
      </c>
      <c r="H883">
        <v>452</v>
      </c>
      <c r="I883" s="9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53"/>
        <v>42194.208333333328</v>
      </c>
      <c r="O883" s="12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5">
      <c r="A884">
        <v>882</v>
      </c>
      <c r="B884" t="s">
        <v>1796</v>
      </c>
      <c r="C884" s="3" t="s">
        <v>1797</v>
      </c>
      <c r="D884" s="7">
        <v>800</v>
      </c>
      <c r="E884" s="7">
        <v>2960</v>
      </c>
      <c r="F884" s="8">
        <f t="shared" si="52"/>
        <v>370</v>
      </c>
      <c r="G884" t="s">
        <v>20</v>
      </c>
      <c r="H884">
        <v>80</v>
      </c>
      <c r="I884" s="9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53"/>
        <v>42025.25</v>
      </c>
      <c r="O884" s="12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" x14ac:dyDescent="0.35">
      <c r="A885">
        <v>883</v>
      </c>
      <c r="B885" t="s">
        <v>1798</v>
      </c>
      <c r="C885" s="3" t="s">
        <v>1799</v>
      </c>
      <c r="D885" s="7">
        <v>3400</v>
      </c>
      <c r="E885" s="7">
        <v>8089</v>
      </c>
      <c r="F885" s="8">
        <f t="shared" si="52"/>
        <v>238</v>
      </c>
      <c r="G885" t="s">
        <v>20</v>
      </c>
      <c r="H885">
        <v>193</v>
      </c>
      <c r="I885" s="9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53"/>
        <v>40323.208333333336</v>
      </c>
      <c r="O885" s="12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5">
      <c r="A886">
        <v>884</v>
      </c>
      <c r="B886" t="s">
        <v>1800</v>
      </c>
      <c r="C886" s="3" t="s">
        <v>1801</v>
      </c>
      <c r="D886" s="7">
        <v>170800</v>
      </c>
      <c r="E886" s="7">
        <v>109374</v>
      </c>
      <c r="F886" s="8">
        <f t="shared" si="52"/>
        <v>64</v>
      </c>
      <c r="G886" t="s">
        <v>14</v>
      </c>
      <c r="H886">
        <v>1886</v>
      </c>
      <c r="I886" s="9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53"/>
        <v>41763.208333333336</v>
      </c>
      <c r="O886" s="12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5">
      <c r="A887">
        <v>885</v>
      </c>
      <c r="B887" t="s">
        <v>1802</v>
      </c>
      <c r="C887" s="3" t="s">
        <v>1803</v>
      </c>
      <c r="D887" s="7">
        <v>1800</v>
      </c>
      <c r="E887" s="7">
        <v>2129</v>
      </c>
      <c r="F887" s="8">
        <f t="shared" si="52"/>
        <v>118</v>
      </c>
      <c r="G887" t="s">
        <v>20</v>
      </c>
      <c r="H887">
        <v>52</v>
      </c>
      <c r="I887" s="9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53"/>
        <v>40335.208333333336</v>
      </c>
      <c r="O887" s="12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5">
      <c r="A888">
        <v>886</v>
      </c>
      <c r="B888" t="s">
        <v>1804</v>
      </c>
      <c r="C888" s="3" t="s">
        <v>1805</v>
      </c>
      <c r="D888" s="7">
        <v>150600</v>
      </c>
      <c r="E888" s="7">
        <v>127745</v>
      </c>
      <c r="F888" s="8">
        <f t="shared" si="52"/>
        <v>85</v>
      </c>
      <c r="G888" t="s">
        <v>14</v>
      </c>
      <c r="H888">
        <v>1825</v>
      </c>
      <c r="I888" s="9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53"/>
        <v>40416.208333333336</v>
      </c>
      <c r="O888" s="12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" x14ac:dyDescent="0.35">
      <c r="A889">
        <v>887</v>
      </c>
      <c r="B889" t="s">
        <v>1806</v>
      </c>
      <c r="C889" s="3" t="s">
        <v>1807</v>
      </c>
      <c r="D889" s="7">
        <v>7800</v>
      </c>
      <c r="E889" s="7">
        <v>2289</v>
      </c>
      <c r="F889" s="8">
        <f t="shared" si="52"/>
        <v>29</v>
      </c>
      <c r="G889" t="s">
        <v>14</v>
      </c>
      <c r="H889">
        <v>31</v>
      </c>
      <c r="I889" s="9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53"/>
        <v>42202.208333333328</v>
      </c>
      <c r="O889" s="12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" x14ac:dyDescent="0.35">
      <c r="A890">
        <v>888</v>
      </c>
      <c r="B890" t="s">
        <v>1808</v>
      </c>
      <c r="C890" s="3" t="s">
        <v>1809</v>
      </c>
      <c r="D890" s="7">
        <v>5800</v>
      </c>
      <c r="E890" s="7">
        <v>12174</v>
      </c>
      <c r="F890" s="8">
        <f t="shared" si="52"/>
        <v>210</v>
      </c>
      <c r="G890" t="s">
        <v>20</v>
      </c>
      <c r="H890">
        <v>290</v>
      </c>
      <c r="I890" s="9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53"/>
        <v>42836.208333333328</v>
      </c>
      <c r="O890" s="12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5">
      <c r="A891">
        <v>889</v>
      </c>
      <c r="B891" t="s">
        <v>1810</v>
      </c>
      <c r="C891" s="3" t="s">
        <v>1811</v>
      </c>
      <c r="D891" s="7">
        <v>5600</v>
      </c>
      <c r="E891" s="7">
        <v>9508</v>
      </c>
      <c r="F891" s="8">
        <f t="shared" si="52"/>
        <v>170</v>
      </c>
      <c r="G891" t="s">
        <v>20</v>
      </c>
      <c r="H891">
        <v>122</v>
      </c>
      <c r="I891" s="9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53"/>
        <v>41710.208333333336</v>
      </c>
      <c r="O891" s="12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5">
      <c r="A892">
        <v>890</v>
      </c>
      <c r="B892" t="s">
        <v>1812</v>
      </c>
      <c r="C892" s="3" t="s">
        <v>1813</v>
      </c>
      <c r="D892" s="7">
        <v>134400</v>
      </c>
      <c r="E892" s="7">
        <v>155849</v>
      </c>
      <c r="F892" s="8">
        <f t="shared" si="52"/>
        <v>116</v>
      </c>
      <c r="G892" t="s">
        <v>20</v>
      </c>
      <c r="H892">
        <v>1470</v>
      </c>
      <c r="I892" s="9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53"/>
        <v>43640.208333333328</v>
      </c>
      <c r="O892" s="12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" x14ac:dyDescent="0.35">
      <c r="A893">
        <v>891</v>
      </c>
      <c r="B893" t="s">
        <v>1814</v>
      </c>
      <c r="C893" s="3" t="s">
        <v>1815</v>
      </c>
      <c r="D893" s="7">
        <v>3000</v>
      </c>
      <c r="E893" s="7">
        <v>7758</v>
      </c>
      <c r="F893" s="8">
        <f t="shared" si="52"/>
        <v>259</v>
      </c>
      <c r="G893" t="s">
        <v>20</v>
      </c>
      <c r="H893">
        <v>165</v>
      </c>
      <c r="I893" s="9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53"/>
        <v>40880.25</v>
      </c>
      <c r="O893" s="12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5">
      <c r="A894">
        <v>892</v>
      </c>
      <c r="B894" t="s">
        <v>1816</v>
      </c>
      <c r="C894" s="3" t="s">
        <v>1817</v>
      </c>
      <c r="D894" s="7">
        <v>6000</v>
      </c>
      <c r="E894" s="7">
        <v>13835</v>
      </c>
      <c r="F894" s="8">
        <f t="shared" si="52"/>
        <v>231</v>
      </c>
      <c r="G894" t="s">
        <v>20</v>
      </c>
      <c r="H894">
        <v>182</v>
      </c>
      <c r="I894" s="9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53"/>
        <v>40319.208333333336</v>
      </c>
      <c r="O894" s="12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5">
      <c r="A895">
        <v>893</v>
      </c>
      <c r="B895" t="s">
        <v>1818</v>
      </c>
      <c r="C895" s="3" t="s">
        <v>1819</v>
      </c>
      <c r="D895" s="7">
        <v>8400</v>
      </c>
      <c r="E895" s="7">
        <v>10770</v>
      </c>
      <c r="F895" s="8">
        <f t="shared" si="52"/>
        <v>128</v>
      </c>
      <c r="G895" t="s">
        <v>20</v>
      </c>
      <c r="H895">
        <v>199</v>
      </c>
      <c r="I895" s="9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53"/>
        <v>42170.208333333328</v>
      </c>
      <c r="O895" s="12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5">
      <c r="A896">
        <v>894</v>
      </c>
      <c r="B896" t="s">
        <v>1820</v>
      </c>
      <c r="C896" s="3" t="s">
        <v>1821</v>
      </c>
      <c r="D896" s="7">
        <v>1700</v>
      </c>
      <c r="E896" s="7">
        <v>3208</v>
      </c>
      <c r="F896" s="8">
        <f t="shared" si="52"/>
        <v>189</v>
      </c>
      <c r="G896" t="s">
        <v>20</v>
      </c>
      <c r="H896">
        <v>56</v>
      </c>
      <c r="I896" s="9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53"/>
        <v>41466.208333333336</v>
      </c>
      <c r="O896" s="12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" x14ac:dyDescent="0.35">
      <c r="A897">
        <v>895</v>
      </c>
      <c r="B897" t="s">
        <v>1822</v>
      </c>
      <c r="C897" s="3" t="s">
        <v>1823</v>
      </c>
      <c r="D897" s="7">
        <v>159800</v>
      </c>
      <c r="E897" s="7">
        <v>11108</v>
      </c>
      <c r="F897" s="8">
        <f t="shared" si="52"/>
        <v>7</v>
      </c>
      <c r="G897" t="s">
        <v>14</v>
      </c>
      <c r="H897">
        <v>107</v>
      </c>
      <c r="I897" s="9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53"/>
        <v>43134.25</v>
      </c>
      <c r="O897" s="12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" x14ac:dyDescent="0.35">
      <c r="A898">
        <v>896</v>
      </c>
      <c r="B898" t="s">
        <v>1824</v>
      </c>
      <c r="C898" s="3" t="s">
        <v>1825</v>
      </c>
      <c r="D898" s="7">
        <v>19800</v>
      </c>
      <c r="E898" s="7">
        <v>153338</v>
      </c>
      <c r="F898" s="8">
        <f t="shared" ref="F898:F961" si="56">ROUND(E898/D898*100,0)</f>
        <v>774</v>
      </c>
      <c r="G898" t="s">
        <v>20</v>
      </c>
      <c r="H898">
        <v>1460</v>
      </c>
      <c r="I898" s="9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ref="N898:N961" si="57">(((L898/60)/60)/24)+DATE(1970,1,1)</f>
        <v>40738.208333333336</v>
      </c>
      <c r="O898" s="12">
        <f t="shared" ref="O898:O961" si="58">(((M898/60)/60)/24)+DATE(1970,1,1)</f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5">
      <c r="A899">
        <v>897</v>
      </c>
      <c r="B899" t="s">
        <v>1826</v>
      </c>
      <c r="C899" s="3" t="s">
        <v>1827</v>
      </c>
      <c r="D899" s="7">
        <v>8800</v>
      </c>
      <c r="E899" s="7">
        <v>2437</v>
      </c>
      <c r="F899" s="8">
        <f t="shared" si="56"/>
        <v>28</v>
      </c>
      <c r="G899" t="s">
        <v>14</v>
      </c>
      <c r="H899">
        <v>27</v>
      </c>
      <c r="I899" s="9">
        <f t="shared" ref="I899:I962" si="59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si="57"/>
        <v>43583.208333333328</v>
      </c>
      <c r="O899" s="12">
        <f t="shared" si="58"/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5">
      <c r="A900">
        <v>898</v>
      </c>
      <c r="B900" t="s">
        <v>1828</v>
      </c>
      <c r="C900" s="3" t="s">
        <v>1829</v>
      </c>
      <c r="D900" s="7">
        <v>179100</v>
      </c>
      <c r="E900" s="7">
        <v>93991</v>
      </c>
      <c r="F900" s="8">
        <f t="shared" si="56"/>
        <v>52</v>
      </c>
      <c r="G900" t="s">
        <v>14</v>
      </c>
      <c r="H900">
        <v>1221</v>
      </c>
      <c r="I900" s="9">
        <f t="shared" si="59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57"/>
        <v>43815.25</v>
      </c>
      <c r="O900" s="12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5">
      <c r="A901">
        <v>899</v>
      </c>
      <c r="B901" t="s">
        <v>1830</v>
      </c>
      <c r="C901" s="3" t="s">
        <v>1831</v>
      </c>
      <c r="D901" s="7">
        <v>3100</v>
      </c>
      <c r="E901" s="7">
        <v>12620</v>
      </c>
      <c r="F901" s="8">
        <f t="shared" si="56"/>
        <v>407</v>
      </c>
      <c r="G901" t="s">
        <v>20</v>
      </c>
      <c r="H901">
        <v>123</v>
      </c>
      <c r="I901" s="9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57"/>
        <v>41554.208333333336</v>
      </c>
      <c r="O901" s="12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5">
      <c r="A902">
        <v>900</v>
      </c>
      <c r="B902" t="s">
        <v>1832</v>
      </c>
      <c r="C902" s="3" t="s">
        <v>1833</v>
      </c>
      <c r="D902" s="7">
        <v>100</v>
      </c>
      <c r="E902" s="7">
        <v>2</v>
      </c>
      <c r="F902" s="8">
        <f t="shared" si="56"/>
        <v>2</v>
      </c>
      <c r="G902" t="s">
        <v>14</v>
      </c>
      <c r="H902">
        <v>1</v>
      </c>
      <c r="I902" s="9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57"/>
        <v>41901.208333333336</v>
      </c>
      <c r="O902" s="12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5">
      <c r="A903">
        <v>901</v>
      </c>
      <c r="B903" t="s">
        <v>1834</v>
      </c>
      <c r="C903" s="3" t="s">
        <v>1835</v>
      </c>
      <c r="D903" s="7">
        <v>5600</v>
      </c>
      <c r="E903" s="7">
        <v>8746</v>
      </c>
      <c r="F903" s="8">
        <f t="shared" si="56"/>
        <v>156</v>
      </c>
      <c r="G903" t="s">
        <v>20</v>
      </c>
      <c r="H903">
        <v>159</v>
      </c>
      <c r="I903" s="9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57"/>
        <v>43298.208333333328</v>
      </c>
      <c r="O903" s="12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5">
      <c r="A904">
        <v>902</v>
      </c>
      <c r="B904" t="s">
        <v>1836</v>
      </c>
      <c r="C904" s="3" t="s">
        <v>1837</v>
      </c>
      <c r="D904" s="7">
        <v>1400</v>
      </c>
      <c r="E904" s="7">
        <v>3534</v>
      </c>
      <c r="F904" s="8">
        <f t="shared" si="56"/>
        <v>252</v>
      </c>
      <c r="G904" t="s">
        <v>20</v>
      </c>
      <c r="H904">
        <v>110</v>
      </c>
      <c r="I904" s="9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57"/>
        <v>42399.25</v>
      </c>
      <c r="O904" s="12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" x14ac:dyDescent="0.35">
      <c r="A905">
        <v>903</v>
      </c>
      <c r="B905" t="s">
        <v>1838</v>
      </c>
      <c r="C905" s="3" t="s">
        <v>1839</v>
      </c>
      <c r="D905" s="7">
        <v>41000</v>
      </c>
      <c r="E905" s="7">
        <v>709</v>
      </c>
      <c r="F905" s="8">
        <f t="shared" si="56"/>
        <v>2</v>
      </c>
      <c r="G905" t="s">
        <v>47</v>
      </c>
      <c r="H905">
        <v>14</v>
      </c>
      <c r="I905" s="9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57"/>
        <v>41034.208333333336</v>
      </c>
      <c r="O905" s="12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5">
      <c r="A906">
        <v>904</v>
      </c>
      <c r="B906" t="s">
        <v>1840</v>
      </c>
      <c r="C906" s="3" t="s">
        <v>1841</v>
      </c>
      <c r="D906" s="7">
        <v>6500</v>
      </c>
      <c r="E906" s="7">
        <v>795</v>
      </c>
      <c r="F906" s="8">
        <f t="shared" si="56"/>
        <v>12</v>
      </c>
      <c r="G906" t="s">
        <v>14</v>
      </c>
      <c r="H906">
        <v>16</v>
      </c>
      <c r="I906" s="9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57"/>
        <v>41186.208333333336</v>
      </c>
      <c r="O906" s="12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5">
      <c r="A907">
        <v>905</v>
      </c>
      <c r="B907" t="s">
        <v>1842</v>
      </c>
      <c r="C907" s="3" t="s">
        <v>1843</v>
      </c>
      <c r="D907" s="7">
        <v>7900</v>
      </c>
      <c r="E907" s="7">
        <v>12955</v>
      </c>
      <c r="F907" s="8">
        <f t="shared" si="56"/>
        <v>164</v>
      </c>
      <c r="G907" t="s">
        <v>20</v>
      </c>
      <c r="H907">
        <v>236</v>
      </c>
      <c r="I907" s="9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57"/>
        <v>41536.208333333336</v>
      </c>
      <c r="O907" s="12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" x14ac:dyDescent="0.35">
      <c r="A908">
        <v>906</v>
      </c>
      <c r="B908" t="s">
        <v>1844</v>
      </c>
      <c r="C908" s="3" t="s">
        <v>1845</v>
      </c>
      <c r="D908" s="7">
        <v>5500</v>
      </c>
      <c r="E908" s="7">
        <v>8964</v>
      </c>
      <c r="F908" s="8">
        <f t="shared" si="56"/>
        <v>163</v>
      </c>
      <c r="G908" t="s">
        <v>20</v>
      </c>
      <c r="H908">
        <v>191</v>
      </c>
      <c r="I908" s="9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57"/>
        <v>42868.208333333328</v>
      </c>
      <c r="O908" s="12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5">
      <c r="A909">
        <v>907</v>
      </c>
      <c r="B909" t="s">
        <v>1846</v>
      </c>
      <c r="C909" s="3" t="s">
        <v>1847</v>
      </c>
      <c r="D909" s="7">
        <v>9100</v>
      </c>
      <c r="E909" s="7">
        <v>1843</v>
      </c>
      <c r="F909" s="8">
        <f t="shared" si="56"/>
        <v>20</v>
      </c>
      <c r="G909" t="s">
        <v>14</v>
      </c>
      <c r="H909">
        <v>41</v>
      </c>
      <c r="I909" s="9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57"/>
        <v>40660.208333333336</v>
      </c>
      <c r="O909" s="12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5">
      <c r="A910">
        <v>908</v>
      </c>
      <c r="B910" t="s">
        <v>1848</v>
      </c>
      <c r="C910" s="3" t="s">
        <v>1849</v>
      </c>
      <c r="D910" s="7">
        <v>38200</v>
      </c>
      <c r="E910" s="7">
        <v>121950</v>
      </c>
      <c r="F910" s="8">
        <f t="shared" si="56"/>
        <v>319</v>
      </c>
      <c r="G910" t="s">
        <v>20</v>
      </c>
      <c r="H910">
        <v>3934</v>
      </c>
      <c r="I910" s="9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57"/>
        <v>41031.208333333336</v>
      </c>
      <c r="O910" s="12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5">
      <c r="A911">
        <v>909</v>
      </c>
      <c r="B911" t="s">
        <v>1850</v>
      </c>
      <c r="C911" s="3" t="s">
        <v>1851</v>
      </c>
      <c r="D911" s="7">
        <v>1800</v>
      </c>
      <c r="E911" s="7">
        <v>8621</v>
      </c>
      <c r="F911" s="8">
        <f t="shared" si="56"/>
        <v>479</v>
      </c>
      <c r="G911" t="s">
        <v>20</v>
      </c>
      <c r="H911">
        <v>80</v>
      </c>
      <c r="I911" s="9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57"/>
        <v>43255.208333333328</v>
      </c>
      <c r="O911" s="12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5">
      <c r="A912">
        <v>910</v>
      </c>
      <c r="B912" t="s">
        <v>1852</v>
      </c>
      <c r="C912" s="3" t="s">
        <v>1853</v>
      </c>
      <c r="D912" s="7">
        <v>154500</v>
      </c>
      <c r="E912" s="7">
        <v>30215</v>
      </c>
      <c r="F912" s="8">
        <f t="shared" si="56"/>
        <v>20</v>
      </c>
      <c r="G912" t="s">
        <v>74</v>
      </c>
      <c r="H912">
        <v>296</v>
      </c>
      <c r="I912" s="9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57"/>
        <v>42026.25</v>
      </c>
      <c r="O912" s="12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5">
      <c r="A913">
        <v>911</v>
      </c>
      <c r="B913" t="s">
        <v>1854</v>
      </c>
      <c r="C913" s="3" t="s">
        <v>1855</v>
      </c>
      <c r="D913" s="7">
        <v>5800</v>
      </c>
      <c r="E913" s="7">
        <v>11539</v>
      </c>
      <c r="F913" s="8">
        <f t="shared" si="56"/>
        <v>199</v>
      </c>
      <c r="G913" t="s">
        <v>20</v>
      </c>
      <c r="H913">
        <v>462</v>
      </c>
      <c r="I913" s="9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57"/>
        <v>43717.208333333328</v>
      </c>
      <c r="O913" s="12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5">
      <c r="A914">
        <v>912</v>
      </c>
      <c r="B914" t="s">
        <v>1856</v>
      </c>
      <c r="C914" s="3" t="s">
        <v>1857</v>
      </c>
      <c r="D914" s="7">
        <v>1800</v>
      </c>
      <c r="E914" s="7">
        <v>14310</v>
      </c>
      <c r="F914" s="8">
        <f t="shared" si="56"/>
        <v>795</v>
      </c>
      <c r="G914" t="s">
        <v>20</v>
      </c>
      <c r="H914">
        <v>179</v>
      </c>
      <c r="I914" s="9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57"/>
        <v>41157.208333333336</v>
      </c>
      <c r="O914" s="12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5">
      <c r="A915">
        <v>913</v>
      </c>
      <c r="B915" t="s">
        <v>1858</v>
      </c>
      <c r="C915" s="3" t="s">
        <v>1859</v>
      </c>
      <c r="D915" s="7">
        <v>70200</v>
      </c>
      <c r="E915" s="7">
        <v>35536</v>
      </c>
      <c r="F915" s="8">
        <f t="shared" si="56"/>
        <v>51</v>
      </c>
      <c r="G915" t="s">
        <v>14</v>
      </c>
      <c r="H915">
        <v>523</v>
      </c>
      <c r="I915" s="9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57"/>
        <v>43597.208333333328</v>
      </c>
      <c r="O915" s="12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5">
      <c r="A916">
        <v>914</v>
      </c>
      <c r="B916" t="s">
        <v>1860</v>
      </c>
      <c r="C916" s="3" t="s">
        <v>1861</v>
      </c>
      <c r="D916" s="7">
        <v>6400</v>
      </c>
      <c r="E916" s="7">
        <v>3676</v>
      </c>
      <c r="F916" s="8">
        <f t="shared" si="56"/>
        <v>57</v>
      </c>
      <c r="G916" t="s">
        <v>14</v>
      </c>
      <c r="H916">
        <v>141</v>
      </c>
      <c r="I916" s="9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57"/>
        <v>41490.208333333336</v>
      </c>
      <c r="O916" s="12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35">
      <c r="A917">
        <v>915</v>
      </c>
      <c r="B917" t="s">
        <v>1862</v>
      </c>
      <c r="C917" s="3" t="s">
        <v>1863</v>
      </c>
      <c r="D917" s="7">
        <v>125900</v>
      </c>
      <c r="E917" s="7">
        <v>195936</v>
      </c>
      <c r="F917" s="8">
        <f t="shared" si="56"/>
        <v>156</v>
      </c>
      <c r="G917" t="s">
        <v>20</v>
      </c>
      <c r="H917">
        <v>1866</v>
      </c>
      <c r="I917" s="9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57"/>
        <v>42976.208333333328</v>
      </c>
      <c r="O917" s="12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" x14ac:dyDescent="0.35">
      <c r="A918">
        <v>916</v>
      </c>
      <c r="B918" t="s">
        <v>1864</v>
      </c>
      <c r="C918" s="3" t="s">
        <v>1865</v>
      </c>
      <c r="D918" s="7">
        <v>3700</v>
      </c>
      <c r="E918" s="7">
        <v>1343</v>
      </c>
      <c r="F918" s="8">
        <f t="shared" si="56"/>
        <v>36</v>
      </c>
      <c r="G918" t="s">
        <v>14</v>
      </c>
      <c r="H918">
        <v>52</v>
      </c>
      <c r="I918" s="9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57"/>
        <v>41991.25</v>
      </c>
      <c r="O918" s="12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5">
      <c r="A919">
        <v>917</v>
      </c>
      <c r="B919" t="s">
        <v>1866</v>
      </c>
      <c r="C919" s="3" t="s">
        <v>1867</v>
      </c>
      <c r="D919" s="7">
        <v>3600</v>
      </c>
      <c r="E919" s="7">
        <v>2097</v>
      </c>
      <c r="F919" s="8">
        <f t="shared" si="56"/>
        <v>58</v>
      </c>
      <c r="G919" t="s">
        <v>47</v>
      </c>
      <c r="H919">
        <v>27</v>
      </c>
      <c r="I919" s="9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57"/>
        <v>40722.208333333336</v>
      </c>
      <c r="O919" s="12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5">
      <c r="A920">
        <v>918</v>
      </c>
      <c r="B920" t="s">
        <v>1868</v>
      </c>
      <c r="C920" s="3" t="s">
        <v>1869</v>
      </c>
      <c r="D920" s="7">
        <v>3800</v>
      </c>
      <c r="E920" s="7">
        <v>9021</v>
      </c>
      <c r="F920" s="8">
        <f t="shared" si="56"/>
        <v>237</v>
      </c>
      <c r="G920" t="s">
        <v>20</v>
      </c>
      <c r="H920">
        <v>156</v>
      </c>
      <c r="I920" s="9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57"/>
        <v>41117.208333333336</v>
      </c>
      <c r="O920" s="12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5">
      <c r="A921">
        <v>919</v>
      </c>
      <c r="B921" t="s">
        <v>1870</v>
      </c>
      <c r="C921" s="3" t="s">
        <v>1871</v>
      </c>
      <c r="D921" s="7">
        <v>35600</v>
      </c>
      <c r="E921" s="7">
        <v>20915</v>
      </c>
      <c r="F921" s="8">
        <f t="shared" si="56"/>
        <v>59</v>
      </c>
      <c r="G921" t="s">
        <v>14</v>
      </c>
      <c r="H921">
        <v>225</v>
      </c>
      <c r="I921" s="9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57"/>
        <v>43022.208333333328</v>
      </c>
      <c r="O921" s="12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5">
      <c r="A922">
        <v>920</v>
      </c>
      <c r="B922" t="s">
        <v>1872</v>
      </c>
      <c r="C922" s="3" t="s">
        <v>1873</v>
      </c>
      <c r="D922" s="7">
        <v>5300</v>
      </c>
      <c r="E922" s="7">
        <v>9676</v>
      </c>
      <c r="F922" s="8">
        <f t="shared" si="56"/>
        <v>183</v>
      </c>
      <c r="G922" t="s">
        <v>20</v>
      </c>
      <c r="H922">
        <v>255</v>
      </c>
      <c r="I922" s="9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57"/>
        <v>43503.25</v>
      </c>
      <c r="O922" s="12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5">
      <c r="A923">
        <v>921</v>
      </c>
      <c r="B923" t="s">
        <v>1874</v>
      </c>
      <c r="C923" s="3" t="s">
        <v>1875</v>
      </c>
      <c r="D923" s="7">
        <v>160400</v>
      </c>
      <c r="E923" s="7">
        <v>1210</v>
      </c>
      <c r="F923" s="8">
        <f t="shared" si="56"/>
        <v>1</v>
      </c>
      <c r="G923" t="s">
        <v>14</v>
      </c>
      <c r="H923">
        <v>38</v>
      </c>
      <c r="I923" s="9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57"/>
        <v>40951.25</v>
      </c>
      <c r="O923" s="12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5">
      <c r="A924">
        <v>922</v>
      </c>
      <c r="B924" t="s">
        <v>1876</v>
      </c>
      <c r="C924" s="3" t="s">
        <v>1877</v>
      </c>
      <c r="D924" s="7">
        <v>51400</v>
      </c>
      <c r="E924" s="7">
        <v>90440</v>
      </c>
      <c r="F924" s="8">
        <f t="shared" si="56"/>
        <v>176</v>
      </c>
      <c r="G924" t="s">
        <v>20</v>
      </c>
      <c r="H924">
        <v>2261</v>
      </c>
      <c r="I924" s="9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57"/>
        <v>43443.25</v>
      </c>
      <c r="O924" s="12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5">
      <c r="A925">
        <v>923</v>
      </c>
      <c r="B925" t="s">
        <v>1878</v>
      </c>
      <c r="C925" s="3" t="s">
        <v>1879</v>
      </c>
      <c r="D925" s="7">
        <v>1700</v>
      </c>
      <c r="E925" s="7">
        <v>4044</v>
      </c>
      <c r="F925" s="8">
        <f t="shared" si="56"/>
        <v>238</v>
      </c>
      <c r="G925" t="s">
        <v>20</v>
      </c>
      <c r="H925">
        <v>40</v>
      </c>
      <c r="I925" s="9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57"/>
        <v>40373.208333333336</v>
      </c>
      <c r="O925" s="12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5">
      <c r="A926">
        <v>924</v>
      </c>
      <c r="B926" t="s">
        <v>1880</v>
      </c>
      <c r="C926" s="3" t="s">
        <v>1881</v>
      </c>
      <c r="D926" s="7">
        <v>39400</v>
      </c>
      <c r="E926" s="7">
        <v>192292</v>
      </c>
      <c r="F926" s="8">
        <f t="shared" si="56"/>
        <v>488</v>
      </c>
      <c r="G926" t="s">
        <v>20</v>
      </c>
      <c r="H926">
        <v>2289</v>
      </c>
      <c r="I926" s="9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57"/>
        <v>43769.208333333328</v>
      </c>
      <c r="O926" s="12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" x14ac:dyDescent="0.35">
      <c r="A927">
        <v>925</v>
      </c>
      <c r="B927" t="s">
        <v>1882</v>
      </c>
      <c r="C927" s="3" t="s">
        <v>1883</v>
      </c>
      <c r="D927" s="7">
        <v>3000</v>
      </c>
      <c r="E927" s="7">
        <v>6722</v>
      </c>
      <c r="F927" s="8">
        <f t="shared" si="56"/>
        <v>224</v>
      </c>
      <c r="G927" t="s">
        <v>20</v>
      </c>
      <c r="H927">
        <v>65</v>
      </c>
      <c r="I927" s="9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57"/>
        <v>43000.208333333328</v>
      </c>
      <c r="O927" s="12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5">
      <c r="A928">
        <v>926</v>
      </c>
      <c r="B928" t="s">
        <v>1884</v>
      </c>
      <c r="C928" s="3" t="s">
        <v>1885</v>
      </c>
      <c r="D928" s="7">
        <v>8700</v>
      </c>
      <c r="E928" s="7">
        <v>1577</v>
      </c>
      <c r="F928" s="8">
        <f t="shared" si="56"/>
        <v>18</v>
      </c>
      <c r="G928" t="s">
        <v>14</v>
      </c>
      <c r="H928">
        <v>15</v>
      </c>
      <c r="I928" s="9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57"/>
        <v>42502.208333333328</v>
      </c>
      <c r="O928" s="12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5">
      <c r="A929">
        <v>927</v>
      </c>
      <c r="B929" t="s">
        <v>1886</v>
      </c>
      <c r="C929" s="3" t="s">
        <v>1887</v>
      </c>
      <c r="D929" s="7">
        <v>7200</v>
      </c>
      <c r="E929" s="7">
        <v>3301</v>
      </c>
      <c r="F929" s="8">
        <f t="shared" si="56"/>
        <v>46</v>
      </c>
      <c r="G929" t="s">
        <v>14</v>
      </c>
      <c r="H929">
        <v>37</v>
      </c>
      <c r="I929" s="9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57"/>
        <v>41102.208333333336</v>
      </c>
      <c r="O929" s="12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5">
      <c r="A930">
        <v>928</v>
      </c>
      <c r="B930" t="s">
        <v>1888</v>
      </c>
      <c r="C930" s="3" t="s">
        <v>1889</v>
      </c>
      <c r="D930" s="7">
        <v>167400</v>
      </c>
      <c r="E930" s="7">
        <v>196386</v>
      </c>
      <c r="F930" s="8">
        <f t="shared" si="56"/>
        <v>117</v>
      </c>
      <c r="G930" t="s">
        <v>20</v>
      </c>
      <c r="H930">
        <v>3777</v>
      </c>
      <c r="I930" s="9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57"/>
        <v>41637.25</v>
      </c>
      <c r="O930" s="12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5">
      <c r="A931">
        <v>929</v>
      </c>
      <c r="B931" t="s">
        <v>1890</v>
      </c>
      <c r="C931" s="3" t="s">
        <v>1891</v>
      </c>
      <c r="D931" s="7">
        <v>5500</v>
      </c>
      <c r="E931" s="7">
        <v>11952</v>
      </c>
      <c r="F931" s="8">
        <f t="shared" si="56"/>
        <v>217</v>
      </c>
      <c r="G931" t="s">
        <v>20</v>
      </c>
      <c r="H931">
        <v>184</v>
      </c>
      <c r="I931" s="9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57"/>
        <v>42858.208333333328</v>
      </c>
      <c r="O931" s="12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5">
      <c r="A932">
        <v>930</v>
      </c>
      <c r="B932" t="s">
        <v>1892</v>
      </c>
      <c r="C932" s="3" t="s">
        <v>1893</v>
      </c>
      <c r="D932" s="7">
        <v>3500</v>
      </c>
      <c r="E932" s="7">
        <v>3930</v>
      </c>
      <c r="F932" s="8">
        <f t="shared" si="56"/>
        <v>112</v>
      </c>
      <c r="G932" t="s">
        <v>20</v>
      </c>
      <c r="H932">
        <v>85</v>
      </c>
      <c r="I932" s="9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57"/>
        <v>42060.25</v>
      </c>
      <c r="O932" s="12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5">
      <c r="A933">
        <v>931</v>
      </c>
      <c r="B933" t="s">
        <v>1894</v>
      </c>
      <c r="C933" s="3" t="s">
        <v>1895</v>
      </c>
      <c r="D933" s="7">
        <v>7900</v>
      </c>
      <c r="E933" s="7">
        <v>5729</v>
      </c>
      <c r="F933" s="8">
        <f t="shared" si="56"/>
        <v>73</v>
      </c>
      <c r="G933" t="s">
        <v>14</v>
      </c>
      <c r="H933">
        <v>112</v>
      </c>
      <c r="I933" s="9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57"/>
        <v>41818.208333333336</v>
      </c>
      <c r="O933" s="12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5">
      <c r="A934">
        <v>932</v>
      </c>
      <c r="B934" t="s">
        <v>1896</v>
      </c>
      <c r="C934" s="3" t="s">
        <v>1897</v>
      </c>
      <c r="D934" s="7">
        <v>2300</v>
      </c>
      <c r="E934" s="7">
        <v>4883</v>
      </c>
      <c r="F934" s="8">
        <f t="shared" si="56"/>
        <v>212</v>
      </c>
      <c r="G934" t="s">
        <v>20</v>
      </c>
      <c r="H934">
        <v>144</v>
      </c>
      <c r="I934" s="9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57"/>
        <v>41709.208333333336</v>
      </c>
      <c r="O934" s="12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5">
      <c r="A935">
        <v>933</v>
      </c>
      <c r="B935" t="s">
        <v>1898</v>
      </c>
      <c r="C935" s="3" t="s">
        <v>1899</v>
      </c>
      <c r="D935" s="7">
        <v>73000</v>
      </c>
      <c r="E935" s="7">
        <v>175015</v>
      </c>
      <c r="F935" s="8">
        <f t="shared" si="56"/>
        <v>240</v>
      </c>
      <c r="G935" t="s">
        <v>20</v>
      </c>
      <c r="H935">
        <v>1902</v>
      </c>
      <c r="I935" s="9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57"/>
        <v>41372.208333333336</v>
      </c>
      <c r="O935" s="12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5">
      <c r="A936">
        <v>934</v>
      </c>
      <c r="B936" t="s">
        <v>1900</v>
      </c>
      <c r="C936" s="3" t="s">
        <v>1901</v>
      </c>
      <c r="D936" s="7">
        <v>6200</v>
      </c>
      <c r="E936" s="7">
        <v>11280</v>
      </c>
      <c r="F936" s="8">
        <f t="shared" si="56"/>
        <v>182</v>
      </c>
      <c r="G936" t="s">
        <v>20</v>
      </c>
      <c r="H936">
        <v>105</v>
      </c>
      <c r="I936" s="9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57"/>
        <v>42422.25</v>
      </c>
      <c r="O936" s="12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" x14ac:dyDescent="0.35">
      <c r="A937">
        <v>935</v>
      </c>
      <c r="B937" t="s">
        <v>1902</v>
      </c>
      <c r="C937" s="3" t="s">
        <v>1903</v>
      </c>
      <c r="D937" s="7">
        <v>6100</v>
      </c>
      <c r="E937" s="7">
        <v>10012</v>
      </c>
      <c r="F937" s="8">
        <f t="shared" si="56"/>
        <v>164</v>
      </c>
      <c r="G937" t="s">
        <v>20</v>
      </c>
      <c r="H937">
        <v>132</v>
      </c>
      <c r="I937" s="9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57"/>
        <v>42209.208333333328</v>
      </c>
      <c r="O937" s="12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5">
      <c r="A938">
        <v>936</v>
      </c>
      <c r="B938" t="s">
        <v>1246</v>
      </c>
      <c r="C938" s="3" t="s">
        <v>1904</v>
      </c>
      <c r="D938" s="7">
        <v>103200</v>
      </c>
      <c r="E938" s="7">
        <v>1690</v>
      </c>
      <c r="F938" s="8">
        <f t="shared" si="56"/>
        <v>2</v>
      </c>
      <c r="G938" t="s">
        <v>14</v>
      </c>
      <c r="H938">
        <v>21</v>
      </c>
      <c r="I938" s="9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57"/>
        <v>43668.208333333328</v>
      </c>
      <c r="O938" s="12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5">
      <c r="A939">
        <v>937</v>
      </c>
      <c r="B939" t="s">
        <v>1905</v>
      </c>
      <c r="C939" s="3" t="s">
        <v>1906</v>
      </c>
      <c r="D939" s="7">
        <v>171000</v>
      </c>
      <c r="E939" s="7">
        <v>84891</v>
      </c>
      <c r="F939" s="8">
        <f t="shared" si="56"/>
        <v>50</v>
      </c>
      <c r="G939" t="s">
        <v>74</v>
      </c>
      <c r="H939">
        <v>976</v>
      </c>
      <c r="I939" s="9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57"/>
        <v>42334.25</v>
      </c>
      <c r="O939" s="12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5">
      <c r="A940">
        <v>938</v>
      </c>
      <c r="B940" t="s">
        <v>1907</v>
      </c>
      <c r="C940" s="3" t="s">
        <v>1908</v>
      </c>
      <c r="D940" s="7">
        <v>9200</v>
      </c>
      <c r="E940" s="7">
        <v>10093</v>
      </c>
      <c r="F940" s="8">
        <f t="shared" si="56"/>
        <v>110</v>
      </c>
      <c r="G940" t="s">
        <v>20</v>
      </c>
      <c r="H940">
        <v>96</v>
      </c>
      <c r="I940" s="9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57"/>
        <v>43263.208333333328</v>
      </c>
      <c r="O940" s="12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" x14ac:dyDescent="0.35">
      <c r="A941">
        <v>939</v>
      </c>
      <c r="B941" t="s">
        <v>1909</v>
      </c>
      <c r="C941" s="3" t="s">
        <v>1910</v>
      </c>
      <c r="D941" s="7">
        <v>7800</v>
      </c>
      <c r="E941" s="7">
        <v>3839</v>
      </c>
      <c r="F941" s="8">
        <f t="shared" si="56"/>
        <v>49</v>
      </c>
      <c r="G941" t="s">
        <v>14</v>
      </c>
      <c r="H941">
        <v>67</v>
      </c>
      <c r="I941" s="9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57"/>
        <v>40670.208333333336</v>
      </c>
      <c r="O941" s="12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5">
      <c r="A942">
        <v>940</v>
      </c>
      <c r="B942" t="s">
        <v>1911</v>
      </c>
      <c r="C942" s="3" t="s">
        <v>1912</v>
      </c>
      <c r="D942" s="7">
        <v>9900</v>
      </c>
      <c r="E942" s="7">
        <v>6161</v>
      </c>
      <c r="F942" s="8">
        <f t="shared" si="56"/>
        <v>62</v>
      </c>
      <c r="G942" t="s">
        <v>47</v>
      </c>
      <c r="H942">
        <v>66</v>
      </c>
      <c r="I942" s="9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57"/>
        <v>41244.25</v>
      </c>
      <c r="O942" s="12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5">
      <c r="A943">
        <v>941</v>
      </c>
      <c r="B943" t="s">
        <v>1913</v>
      </c>
      <c r="C943" s="3" t="s">
        <v>1914</v>
      </c>
      <c r="D943" s="7">
        <v>43000</v>
      </c>
      <c r="E943" s="7">
        <v>5615</v>
      </c>
      <c r="F943" s="8">
        <f t="shared" si="56"/>
        <v>13</v>
      </c>
      <c r="G943" t="s">
        <v>14</v>
      </c>
      <c r="H943">
        <v>78</v>
      </c>
      <c r="I943" s="9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57"/>
        <v>40552.25</v>
      </c>
      <c r="O943" s="12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5">
      <c r="A944">
        <v>942</v>
      </c>
      <c r="B944" t="s">
        <v>1907</v>
      </c>
      <c r="C944" s="3" t="s">
        <v>1915</v>
      </c>
      <c r="D944" s="7">
        <v>9600</v>
      </c>
      <c r="E944" s="7">
        <v>6205</v>
      </c>
      <c r="F944" s="8">
        <f t="shared" si="56"/>
        <v>65</v>
      </c>
      <c r="G944" t="s">
        <v>14</v>
      </c>
      <c r="H944">
        <v>67</v>
      </c>
      <c r="I944" s="9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57"/>
        <v>40568.25</v>
      </c>
      <c r="O944" s="12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5">
      <c r="A945">
        <v>943</v>
      </c>
      <c r="B945" t="s">
        <v>1916</v>
      </c>
      <c r="C945" s="3" t="s">
        <v>1917</v>
      </c>
      <c r="D945" s="7">
        <v>7500</v>
      </c>
      <c r="E945" s="7">
        <v>11969</v>
      </c>
      <c r="F945" s="8">
        <f t="shared" si="56"/>
        <v>160</v>
      </c>
      <c r="G945" t="s">
        <v>20</v>
      </c>
      <c r="H945">
        <v>114</v>
      </c>
      <c r="I945" s="9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57"/>
        <v>41906.208333333336</v>
      </c>
      <c r="O945" s="12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5">
      <c r="A946">
        <v>944</v>
      </c>
      <c r="B946" t="s">
        <v>1918</v>
      </c>
      <c r="C946" s="3" t="s">
        <v>1919</v>
      </c>
      <c r="D946" s="7">
        <v>10000</v>
      </c>
      <c r="E946" s="7">
        <v>8142</v>
      </c>
      <c r="F946" s="8">
        <f t="shared" si="56"/>
        <v>81</v>
      </c>
      <c r="G946" t="s">
        <v>14</v>
      </c>
      <c r="H946">
        <v>263</v>
      </c>
      <c r="I946" s="9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57"/>
        <v>42776.25</v>
      </c>
      <c r="O946" s="12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5">
      <c r="A947">
        <v>945</v>
      </c>
      <c r="B947" t="s">
        <v>1920</v>
      </c>
      <c r="C947" s="3" t="s">
        <v>1921</v>
      </c>
      <c r="D947" s="7">
        <v>172000</v>
      </c>
      <c r="E947" s="7">
        <v>55805</v>
      </c>
      <c r="F947" s="8">
        <f t="shared" si="56"/>
        <v>32</v>
      </c>
      <c r="G947" t="s">
        <v>14</v>
      </c>
      <c r="H947">
        <v>1691</v>
      </c>
      <c r="I947" s="9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57"/>
        <v>41004.208333333336</v>
      </c>
      <c r="O947" s="12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" x14ac:dyDescent="0.35">
      <c r="A948">
        <v>946</v>
      </c>
      <c r="B948" t="s">
        <v>1922</v>
      </c>
      <c r="C948" s="3" t="s">
        <v>1923</v>
      </c>
      <c r="D948" s="7">
        <v>153700</v>
      </c>
      <c r="E948" s="7">
        <v>15238</v>
      </c>
      <c r="F948" s="8">
        <f t="shared" si="56"/>
        <v>10</v>
      </c>
      <c r="G948" t="s">
        <v>14</v>
      </c>
      <c r="H948">
        <v>181</v>
      </c>
      <c r="I948" s="9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57"/>
        <v>40710.208333333336</v>
      </c>
      <c r="O948" s="12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5">
      <c r="A949">
        <v>947</v>
      </c>
      <c r="B949" t="s">
        <v>1924</v>
      </c>
      <c r="C949" s="3" t="s">
        <v>1925</v>
      </c>
      <c r="D949" s="7">
        <v>3600</v>
      </c>
      <c r="E949" s="7">
        <v>961</v>
      </c>
      <c r="F949" s="8">
        <f t="shared" si="56"/>
        <v>27</v>
      </c>
      <c r="G949" t="s">
        <v>14</v>
      </c>
      <c r="H949">
        <v>13</v>
      </c>
      <c r="I949" s="9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57"/>
        <v>41908.208333333336</v>
      </c>
      <c r="O949" s="12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5">
      <c r="A950">
        <v>948</v>
      </c>
      <c r="B950" t="s">
        <v>1926</v>
      </c>
      <c r="C950" s="3" t="s">
        <v>1927</v>
      </c>
      <c r="D950" s="7">
        <v>9400</v>
      </c>
      <c r="E950" s="7">
        <v>5918</v>
      </c>
      <c r="F950" s="8">
        <f t="shared" si="56"/>
        <v>63</v>
      </c>
      <c r="G950" t="s">
        <v>74</v>
      </c>
      <c r="H950">
        <v>160</v>
      </c>
      <c r="I950" s="9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57"/>
        <v>41985.25</v>
      </c>
      <c r="O950" s="12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" x14ac:dyDescent="0.35">
      <c r="A951">
        <v>949</v>
      </c>
      <c r="B951" t="s">
        <v>1928</v>
      </c>
      <c r="C951" s="3" t="s">
        <v>1929</v>
      </c>
      <c r="D951" s="7">
        <v>5900</v>
      </c>
      <c r="E951" s="7">
        <v>9520</v>
      </c>
      <c r="F951" s="8">
        <f t="shared" si="56"/>
        <v>161</v>
      </c>
      <c r="G951" t="s">
        <v>20</v>
      </c>
      <c r="H951">
        <v>203</v>
      </c>
      <c r="I951" s="9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57"/>
        <v>42112.208333333328</v>
      </c>
      <c r="O951" s="12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35">
      <c r="A952">
        <v>950</v>
      </c>
      <c r="B952" t="s">
        <v>1930</v>
      </c>
      <c r="C952" s="3" t="s">
        <v>1931</v>
      </c>
      <c r="D952" s="7">
        <v>100</v>
      </c>
      <c r="E952" s="7">
        <v>5</v>
      </c>
      <c r="F952" s="8">
        <f t="shared" si="56"/>
        <v>5</v>
      </c>
      <c r="G952" t="s">
        <v>14</v>
      </c>
      <c r="H952">
        <v>1</v>
      </c>
      <c r="I952" s="9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57"/>
        <v>43571.208333333328</v>
      </c>
      <c r="O952" s="12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5">
      <c r="A953">
        <v>951</v>
      </c>
      <c r="B953" t="s">
        <v>1932</v>
      </c>
      <c r="C953" s="3" t="s">
        <v>1933</v>
      </c>
      <c r="D953" s="7">
        <v>14500</v>
      </c>
      <c r="E953" s="7">
        <v>159056</v>
      </c>
      <c r="F953" s="8">
        <f t="shared" si="56"/>
        <v>1097</v>
      </c>
      <c r="G953" t="s">
        <v>20</v>
      </c>
      <c r="H953">
        <v>1559</v>
      </c>
      <c r="I953" s="9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57"/>
        <v>42730.25</v>
      </c>
      <c r="O953" s="12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5">
      <c r="A954">
        <v>952</v>
      </c>
      <c r="B954" t="s">
        <v>1934</v>
      </c>
      <c r="C954" s="3" t="s">
        <v>1935</v>
      </c>
      <c r="D954" s="7">
        <v>145500</v>
      </c>
      <c r="E954" s="7">
        <v>101987</v>
      </c>
      <c r="F954" s="8">
        <f t="shared" si="56"/>
        <v>70</v>
      </c>
      <c r="G954" t="s">
        <v>74</v>
      </c>
      <c r="H954">
        <v>2266</v>
      </c>
      <c r="I954" s="9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57"/>
        <v>42591.208333333328</v>
      </c>
      <c r="O954" s="12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" x14ac:dyDescent="0.35">
      <c r="A955">
        <v>953</v>
      </c>
      <c r="B955" t="s">
        <v>1936</v>
      </c>
      <c r="C955" s="3" t="s">
        <v>1937</v>
      </c>
      <c r="D955" s="7">
        <v>3300</v>
      </c>
      <c r="E955" s="7">
        <v>1980</v>
      </c>
      <c r="F955" s="8">
        <f t="shared" si="56"/>
        <v>60</v>
      </c>
      <c r="G955" t="s">
        <v>14</v>
      </c>
      <c r="H955">
        <v>21</v>
      </c>
      <c r="I955" s="9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57"/>
        <v>42358.25</v>
      </c>
      <c r="O955" s="12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5">
      <c r="A956">
        <v>954</v>
      </c>
      <c r="B956" t="s">
        <v>1938</v>
      </c>
      <c r="C956" s="3" t="s">
        <v>1939</v>
      </c>
      <c r="D956" s="7">
        <v>42600</v>
      </c>
      <c r="E956" s="7">
        <v>156384</v>
      </c>
      <c r="F956" s="8">
        <f t="shared" si="56"/>
        <v>367</v>
      </c>
      <c r="G956" t="s">
        <v>20</v>
      </c>
      <c r="H956">
        <v>1548</v>
      </c>
      <c r="I956" s="9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57"/>
        <v>41174.208333333336</v>
      </c>
      <c r="O956" s="12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" x14ac:dyDescent="0.35">
      <c r="A957">
        <v>955</v>
      </c>
      <c r="B957" t="s">
        <v>1940</v>
      </c>
      <c r="C957" s="3" t="s">
        <v>1941</v>
      </c>
      <c r="D957" s="7">
        <v>700</v>
      </c>
      <c r="E957" s="7">
        <v>7763</v>
      </c>
      <c r="F957" s="8">
        <f t="shared" si="56"/>
        <v>1109</v>
      </c>
      <c r="G957" t="s">
        <v>20</v>
      </c>
      <c r="H957">
        <v>80</v>
      </c>
      <c r="I957" s="9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57"/>
        <v>41238.25</v>
      </c>
      <c r="O957" s="12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5">
      <c r="A958">
        <v>956</v>
      </c>
      <c r="B958" t="s">
        <v>1942</v>
      </c>
      <c r="C958" s="3" t="s">
        <v>1943</v>
      </c>
      <c r="D958" s="7">
        <v>187600</v>
      </c>
      <c r="E958" s="7">
        <v>35698</v>
      </c>
      <c r="F958" s="8">
        <f t="shared" si="56"/>
        <v>19</v>
      </c>
      <c r="G958" t="s">
        <v>14</v>
      </c>
      <c r="H958">
        <v>830</v>
      </c>
      <c r="I958" s="9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57"/>
        <v>42360.25</v>
      </c>
      <c r="O958" s="12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5">
      <c r="A959">
        <v>957</v>
      </c>
      <c r="B959" t="s">
        <v>1944</v>
      </c>
      <c r="C959" s="3" t="s">
        <v>1945</v>
      </c>
      <c r="D959" s="7">
        <v>9800</v>
      </c>
      <c r="E959" s="7">
        <v>12434</v>
      </c>
      <c r="F959" s="8">
        <f t="shared" si="56"/>
        <v>127</v>
      </c>
      <c r="G959" t="s">
        <v>20</v>
      </c>
      <c r="H959">
        <v>131</v>
      </c>
      <c r="I959" s="9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57"/>
        <v>40955.25</v>
      </c>
      <c r="O959" s="12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" x14ac:dyDescent="0.35">
      <c r="A960">
        <v>958</v>
      </c>
      <c r="B960" t="s">
        <v>1946</v>
      </c>
      <c r="C960" s="3" t="s">
        <v>1947</v>
      </c>
      <c r="D960" s="7">
        <v>1100</v>
      </c>
      <c r="E960" s="7">
        <v>8081</v>
      </c>
      <c r="F960" s="8">
        <f t="shared" si="56"/>
        <v>735</v>
      </c>
      <c r="G960" t="s">
        <v>20</v>
      </c>
      <c r="H960">
        <v>112</v>
      </c>
      <c r="I960" s="9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57"/>
        <v>40350.208333333336</v>
      </c>
      <c r="O960" s="12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5">
      <c r="A961">
        <v>959</v>
      </c>
      <c r="B961" t="s">
        <v>1948</v>
      </c>
      <c r="C961" s="3" t="s">
        <v>1949</v>
      </c>
      <c r="D961" s="7">
        <v>145000</v>
      </c>
      <c r="E961" s="7">
        <v>6631</v>
      </c>
      <c r="F961" s="8">
        <f t="shared" si="56"/>
        <v>5</v>
      </c>
      <c r="G961" t="s">
        <v>14</v>
      </c>
      <c r="H961">
        <v>130</v>
      </c>
      <c r="I961" s="9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57"/>
        <v>40357.208333333336</v>
      </c>
      <c r="O961" s="12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5">
      <c r="A962">
        <v>960</v>
      </c>
      <c r="B962" t="s">
        <v>1950</v>
      </c>
      <c r="C962" s="3" t="s">
        <v>1951</v>
      </c>
      <c r="D962" s="7">
        <v>5500</v>
      </c>
      <c r="E962" s="7">
        <v>4678</v>
      </c>
      <c r="F962" s="8">
        <f t="shared" ref="F962:F1025" si="60">ROUND(E962/D962*100,0)</f>
        <v>85</v>
      </c>
      <c r="G962" t="s">
        <v>14</v>
      </c>
      <c r="H962">
        <v>55</v>
      </c>
      <c r="I962" s="9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ref="N962:N1001" si="61">(((L962/60)/60)/24)+DATE(1970,1,1)</f>
        <v>42408.25</v>
      </c>
      <c r="O962" s="12">
        <f t="shared" ref="O962:O1001" si="62">(((M962/60)/60)/24)+DATE(1970,1,1)</f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" x14ac:dyDescent="0.35">
      <c r="A963">
        <v>961</v>
      </c>
      <c r="B963" t="s">
        <v>1952</v>
      </c>
      <c r="C963" s="3" t="s">
        <v>1953</v>
      </c>
      <c r="D963" s="7">
        <v>5700</v>
      </c>
      <c r="E963" s="7">
        <v>6800</v>
      </c>
      <c r="F963" s="8">
        <f t="shared" si="60"/>
        <v>119</v>
      </c>
      <c r="G963" t="s">
        <v>20</v>
      </c>
      <c r="H963">
        <v>155</v>
      </c>
      <c r="I963" s="9">
        <f t="shared" ref="I963:I1026" si="63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si="61"/>
        <v>40591.25</v>
      </c>
      <c r="O963" s="12">
        <f t="shared" si="62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5">
      <c r="A964">
        <v>962</v>
      </c>
      <c r="B964" t="s">
        <v>1954</v>
      </c>
      <c r="C964" s="3" t="s">
        <v>1955</v>
      </c>
      <c r="D964" s="7">
        <v>3600</v>
      </c>
      <c r="E964" s="7">
        <v>10657</v>
      </c>
      <c r="F964" s="8">
        <f t="shared" si="60"/>
        <v>296</v>
      </c>
      <c r="G964" t="s">
        <v>20</v>
      </c>
      <c r="H964">
        <v>266</v>
      </c>
      <c r="I964" s="9">
        <f t="shared" si="63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61"/>
        <v>41592.25</v>
      </c>
      <c r="O964" s="12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5">
      <c r="A965">
        <v>963</v>
      </c>
      <c r="B965" t="s">
        <v>1956</v>
      </c>
      <c r="C965" s="3" t="s">
        <v>1957</v>
      </c>
      <c r="D965" s="7">
        <v>5900</v>
      </c>
      <c r="E965" s="7">
        <v>4997</v>
      </c>
      <c r="F965" s="8">
        <f t="shared" si="60"/>
        <v>85</v>
      </c>
      <c r="G965" t="s">
        <v>14</v>
      </c>
      <c r="H965">
        <v>114</v>
      </c>
      <c r="I965" s="9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61"/>
        <v>40607.25</v>
      </c>
      <c r="O965" s="12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5">
      <c r="A966">
        <v>964</v>
      </c>
      <c r="B966" t="s">
        <v>1958</v>
      </c>
      <c r="C966" s="3" t="s">
        <v>1959</v>
      </c>
      <c r="D966" s="7">
        <v>3700</v>
      </c>
      <c r="E966" s="7">
        <v>13164</v>
      </c>
      <c r="F966" s="8">
        <f t="shared" si="60"/>
        <v>356</v>
      </c>
      <c r="G966" t="s">
        <v>20</v>
      </c>
      <c r="H966">
        <v>155</v>
      </c>
      <c r="I966" s="9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61"/>
        <v>42135.208333333328</v>
      </c>
      <c r="O966" s="12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5">
      <c r="A967">
        <v>965</v>
      </c>
      <c r="B967" t="s">
        <v>1960</v>
      </c>
      <c r="C967" s="3" t="s">
        <v>1961</v>
      </c>
      <c r="D967" s="7">
        <v>2200</v>
      </c>
      <c r="E967" s="7">
        <v>8501</v>
      </c>
      <c r="F967" s="8">
        <f t="shared" si="60"/>
        <v>386</v>
      </c>
      <c r="G967" t="s">
        <v>20</v>
      </c>
      <c r="H967">
        <v>207</v>
      </c>
      <c r="I967" s="9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61"/>
        <v>40203.25</v>
      </c>
      <c r="O967" s="12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5">
      <c r="A968">
        <v>966</v>
      </c>
      <c r="B968" t="s">
        <v>878</v>
      </c>
      <c r="C968" s="3" t="s">
        <v>1962</v>
      </c>
      <c r="D968" s="7">
        <v>1700</v>
      </c>
      <c r="E968" s="7">
        <v>13468</v>
      </c>
      <c r="F968" s="8">
        <f t="shared" si="60"/>
        <v>792</v>
      </c>
      <c r="G968" t="s">
        <v>20</v>
      </c>
      <c r="H968">
        <v>245</v>
      </c>
      <c r="I968" s="9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61"/>
        <v>42901.208333333328</v>
      </c>
      <c r="O968" s="12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5">
      <c r="A969">
        <v>967</v>
      </c>
      <c r="B969" t="s">
        <v>1963</v>
      </c>
      <c r="C969" s="3" t="s">
        <v>1964</v>
      </c>
      <c r="D969" s="7">
        <v>88400</v>
      </c>
      <c r="E969" s="7">
        <v>121138</v>
      </c>
      <c r="F969" s="8">
        <f t="shared" si="60"/>
        <v>137</v>
      </c>
      <c r="G969" t="s">
        <v>20</v>
      </c>
      <c r="H969">
        <v>1573</v>
      </c>
      <c r="I969" s="9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61"/>
        <v>41005.208333333336</v>
      </c>
      <c r="O969" s="12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" x14ac:dyDescent="0.35">
      <c r="A970">
        <v>968</v>
      </c>
      <c r="B970" t="s">
        <v>1965</v>
      </c>
      <c r="C970" s="3" t="s">
        <v>1966</v>
      </c>
      <c r="D970" s="7">
        <v>2400</v>
      </c>
      <c r="E970" s="7">
        <v>8117</v>
      </c>
      <c r="F970" s="8">
        <f t="shared" si="60"/>
        <v>338</v>
      </c>
      <c r="G970" t="s">
        <v>20</v>
      </c>
      <c r="H970">
        <v>114</v>
      </c>
      <c r="I970" s="9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61"/>
        <v>40544.25</v>
      </c>
      <c r="O970" s="12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5">
      <c r="A971">
        <v>969</v>
      </c>
      <c r="B971" t="s">
        <v>1967</v>
      </c>
      <c r="C971" s="3" t="s">
        <v>1968</v>
      </c>
      <c r="D971" s="7">
        <v>7900</v>
      </c>
      <c r="E971" s="7">
        <v>8550</v>
      </c>
      <c r="F971" s="8">
        <f t="shared" si="60"/>
        <v>108</v>
      </c>
      <c r="G971" t="s">
        <v>20</v>
      </c>
      <c r="H971">
        <v>93</v>
      </c>
      <c r="I971" s="9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61"/>
        <v>43821.25</v>
      </c>
      <c r="O971" s="12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" x14ac:dyDescent="0.35">
      <c r="A972">
        <v>970</v>
      </c>
      <c r="B972" t="s">
        <v>1969</v>
      </c>
      <c r="C972" s="3" t="s">
        <v>1970</v>
      </c>
      <c r="D972" s="7">
        <v>94900</v>
      </c>
      <c r="E972" s="7">
        <v>57659</v>
      </c>
      <c r="F972" s="8">
        <f t="shared" si="60"/>
        <v>61</v>
      </c>
      <c r="G972" t="s">
        <v>14</v>
      </c>
      <c r="H972">
        <v>594</v>
      </c>
      <c r="I972" s="9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61"/>
        <v>40672.208333333336</v>
      </c>
      <c r="O972" s="12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5">
      <c r="A973">
        <v>971</v>
      </c>
      <c r="B973" t="s">
        <v>1971</v>
      </c>
      <c r="C973" s="3" t="s">
        <v>1972</v>
      </c>
      <c r="D973" s="7">
        <v>5100</v>
      </c>
      <c r="E973" s="7">
        <v>1414</v>
      </c>
      <c r="F973" s="8">
        <f t="shared" si="60"/>
        <v>28</v>
      </c>
      <c r="G973" t="s">
        <v>14</v>
      </c>
      <c r="H973">
        <v>24</v>
      </c>
      <c r="I973" s="9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61"/>
        <v>41555.208333333336</v>
      </c>
      <c r="O973" s="12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" x14ac:dyDescent="0.35">
      <c r="A974">
        <v>972</v>
      </c>
      <c r="B974" t="s">
        <v>1973</v>
      </c>
      <c r="C974" s="3" t="s">
        <v>1974</v>
      </c>
      <c r="D974" s="7">
        <v>42700</v>
      </c>
      <c r="E974" s="7">
        <v>97524</v>
      </c>
      <c r="F974" s="8">
        <f t="shared" si="60"/>
        <v>228</v>
      </c>
      <c r="G974" t="s">
        <v>20</v>
      </c>
      <c r="H974">
        <v>1681</v>
      </c>
      <c r="I974" s="9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61"/>
        <v>41792.208333333336</v>
      </c>
      <c r="O974" s="12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5">
      <c r="A975">
        <v>973</v>
      </c>
      <c r="B975" t="s">
        <v>1975</v>
      </c>
      <c r="C975" s="3" t="s">
        <v>1976</v>
      </c>
      <c r="D975" s="7">
        <v>121100</v>
      </c>
      <c r="E975" s="7">
        <v>26176</v>
      </c>
      <c r="F975" s="8">
        <f t="shared" si="60"/>
        <v>22</v>
      </c>
      <c r="G975" t="s">
        <v>14</v>
      </c>
      <c r="H975">
        <v>252</v>
      </c>
      <c r="I975" s="9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61"/>
        <v>40522.25</v>
      </c>
      <c r="O975" s="12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5">
      <c r="A976">
        <v>974</v>
      </c>
      <c r="B976" t="s">
        <v>1977</v>
      </c>
      <c r="C976" s="3" t="s">
        <v>1978</v>
      </c>
      <c r="D976" s="7">
        <v>800</v>
      </c>
      <c r="E976" s="7">
        <v>2991</v>
      </c>
      <c r="F976" s="8">
        <f t="shared" si="60"/>
        <v>374</v>
      </c>
      <c r="G976" t="s">
        <v>20</v>
      </c>
      <c r="H976">
        <v>32</v>
      </c>
      <c r="I976" s="9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61"/>
        <v>41412.208333333336</v>
      </c>
      <c r="O976" s="12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5">
      <c r="A977">
        <v>975</v>
      </c>
      <c r="B977" t="s">
        <v>1979</v>
      </c>
      <c r="C977" s="3" t="s">
        <v>1980</v>
      </c>
      <c r="D977" s="7">
        <v>5400</v>
      </c>
      <c r="E977" s="7">
        <v>8366</v>
      </c>
      <c r="F977" s="8">
        <f t="shared" si="60"/>
        <v>155</v>
      </c>
      <c r="G977" t="s">
        <v>20</v>
      </c>
      <c r="H977">
        <v>135</v>
      </c>
      <c r="I977" s="9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61"/>
        <v>42337.25</v>
      </c>
      <c r="O977" s="12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" x14ac:dyDescent="0.35">
      <c r="A978">
        <v>976</v>
      </c>
      <c r="B978" t="s">
        <v>1981</v>
      </c>
      <c r="C978" s="3" t="s">
        <v>1982</v>
      </c>
      <c r="D978" s="7">
        <v>4000</v>
      </c>
      <c r="E978" s="7">
        <v>12886</v>
      </c>
      <c r="F978" s="8">
        <f t="shared" si="60"/>
        <v>322</v>
      </c>
      <c r="G978" t="s">
        <v>20</v>
      </c>
      <c r="H978">
        <v>140</v>
      </c>
      <c r="I978" s="9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61"/>
        <v>40571.25</v>
      </c>
      <c r="O978" s="12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5">
      <c r="A979">
        <v>977</v>
      </c>
      <c r="B979" t="s">
        <v>1258</v>
      </c>
      <c r="C979" s="3" t="s">
        <v>1983</v>
      </c>
      <c r="D979" s="7">
        <v>7000</v>
      </c>
      <c r="E979" s="7">
        <v>5177</v>
      </c>
      <c r="F979" s="8">
        <f t="shared" si="60"/>
        <v>74</v>
      </c>
      <c r="G979" t="s">
        <v>14</v>
      </c>
      <c r="H979">
        <v>67</v>
      </c>
      <c r="I979" s="9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61"/>
        <v>43138.25</v>
      </c>
      <c r="O979" s="12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5">
      <c r="A980">
        <v>978</v>
      </c>
      <c r="B980" t="s">
        <v>1984</v>
      </c>
      <c r="C980" s="3" t="s">
        <v>1985</v>
      </c>
      <c r="D980" s="7">
        <v>1000</v>
      </c>
      <c r="E980" s="7">
        <v>8641</v>
      </c>
      <c r="F980" s="8">
        <f t="shared" si="60"/>
        <v>864</v>
      </c>
      <c r="G980" t="s">
        <v>20</v>
      </c>
      <c r="H980">
        <v>92</v>
      </c>
      <c r="I980" s="9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61"/>
        <v>42686.25</v>
      </c>
      <c r="O980" s="12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5">
      <c r="A981">
        <v>979</v>
      </c>
      <c r="B981" t="s">
        <v>1986</v>
      </c>
      <c r="C981" s="3" t="s">
        <v>1987</v>
      </c>
      <c r="D981" s="7">
        <v>60200</v>
      </c>
      <c r="E981" s="7">
        <v>86244</v>
      </c>
      <c r="F981" s="8">
        <f t="shared" si="60"/>
        <v>143</v>
      </c>
      <c r="G981" t="s">
        <v>20</v>
      </c>
      <c r="H981">
        <v>1015</v>
      </c>
      <c r="I981" s="9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61"/>
        <v>42078.208333333328</v>
      </c>
      <c r="O981" s="12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5">
      <c r="A982">
        <v>980</v>
      </c>
      <c r="B982" t="s">
        <v>1988</v>
      </c>
      <c r="C982" s="3" t="s">
        <v>1989</v>
      </c>
      <c r="D982" s="7">
        <v>195200</v>
      </c>
      <c r="E982" s="7">
        <v>78630</v>
      </c>
      <c r="F982" s="8">
        <f t="shared" si="60"/>
        <v>40</v>
      </c>
      <c r="G982" t="s">
        <v>14</v>
      </c>
      <c r="H982">
        <v>742</v>
      </c>
      <c r="I982" s="9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61"/>
        <v>42307.208333333328</v>
      </c>
      <c r="O982" s="12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5">
      <c r="A983">
        <v>981</v>
      </c>
      <c r="B983" t="s">
        <v>1990</v>
      </c>
      <c r="C983" s="3" t="s">
        <v>1991</v>
      </c>
      <c r="D983" s="7">
        <v>6700</v>
      </c>
      <c r="E983" s="7">
        <v>11941</v>
      </c>
      <c r="F983" s="8">
        <f t="shared" si="60"/>
        <v>178</v>
      </c>
      <c r="G983" t="s">
        <v>20</v>
      </c>
      <c r="H983">
        <v>323</v>
      </c>
      <c r="I983" s="9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61"/>
        <v>43094.25</v>
      </c>
      <c r="O983" s="12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5">
      <c r="A984">
        <v>982</v>
      </c>
      <c r="B984" t="s">
        <v>1992</v>
      </c>
      <c r="C984" s="3" t="s">
        <v>1993</v>
      </c>
      <c r="D984" s="7">
        <v>7200</v>
      </c>
      <c r="E984" s="7">
        <v>6115</v>
      </c>
      <c r="F984" s="8">
        <f t="shared" si="60"/>
        <v>85</v>
      </c>
      <c r="G984" t="s">
        <v>14</v>
      </c>
      <c r="H984">
        <v>75</v>
      </c>
      <c r="I984" s="9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61"/>
        <v>40743.208333333336</v>
      </c>
      <c r="O984" s="12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5">
      <c r="A985">
        <v>983</v>
      </c>
      <c r="B985" t="s">
        <v>1994</v>
      </c>
      <c r="C985" s="3" t="s">
        <v>1995</v>
      </c>
      <c r="D985" s="7">
        <v>129100</v>
      </c>
      <c r="E985" s="7">
        <v>188404</v>
      </c>
      <c r="F985" s="8">
        <f t="shared" si="60"/>
        <v>146</v>
      </c>
      <c r="G985" t="s">
        <v>20</v>
      </c>
      <c r="H985">
        <v>2326</v>
      </c>
      <c r="I985" s="9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61"/>
        <v>43681.208333333328</v>
      </c>
      <c r="O985" s="12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" x14ac:dyDescent="0.35">
      <c r="A986">
        <v>984</v>
      </c>
      <c r="B986" t="s">
        <v>1996</v>
      </c>
      <c r="C986" s="3" t="s">
        <v>1997</v>
      </c>
      <c r="D986" s="7">
        <v>6500</v>
      </c>
      <c r="E986" s="7">
        <v>9910</v>
      </c>
      <c r="F986" s="8">
        <f t="shared" si="60"/>
        <v>152</v>
      </c>
      <c r="G986" t="s">
        <v>20</v>
      </c>
      <c r="H986">
        <v>381</v>
      </c>
      <c r="I986" s="9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61"/>
        <v>43716.208333333328</v>
      </c>
      <c r="O986" s="12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5">
      <c r="A987">
        <v>985</v>
      </c>
      <c r="B987" t="s">
        <v>1998</v>
      </c>
      <c r="C987" s="3" t="s">
        <v>1999</v>
      </c>
      <c r="D987" s="7">
        <v>170600</v>
      </c>
      <c r="E987" s="7">
        <v>114523</v>
      </c>
      <c r="F987" s="8">
        <f t="shared" si="60"/>
        <v>67</v>
      </c>
      <c r="G987" t="s">
        <v>14</v>
      </c>
      <c r="H987">
        <v>4405</v>
      </c>
      <c r="I987" s="9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61"/>
        <v>41614.25</v>
      </c>
      <c r="O987" s="12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" x14ac:dyDescent="0.35">
      <c r="A988">
        <v>986</v>
      </c>
      <c r="B988" t="s">
        <v>2000</v>
      </c>
      <c r="C988" s="3" t="s">
        <v>2001</v>
      </c>
      <c r="D988" s="7">
        <v>7800</v>
      </c>
      <c r="E988" s="7">
        <v>3144</v>
      </c>
      <c r="F988" s="8">
        <f t="shared" si="60"/>
        <v>40</v>
      </c>
      <c r="G988" t="s">
        <v>14</v>
      </c>
      <c r="H988">
        <v>92</v>
      </c>
      <c r="I988" s="9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61"/>
        <v>40638.208333333336</v>
      </c>
      <c r="O988" s="12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5">
      <c r="A989">
        <v>987</v>
      </c>
      <c r="B989" t="s">
        <v>2002</v>
      </c>
      <c r="C989" s="3" t="s">
        <v>2003</v>
      </c>
      <c r="D989" s="7">
        <v>6200</v>
      </c>
      <c r="E989" s="7">
        <v>13441</v>
      </c>
      <c r="F989" s="8">
        <f t="shared" si="60"/>
        <v>217</v>
      </c>
      <c r="G989" t="s">
        <v>20</v>
      </c>
      <c r="H989">
        <v>480</v>
      </c>
      <c r="I989" s="9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61"/>
        <v>42852.208333333328</v>
      </c>
      <c r="O989" s="12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5">
      <c r="A990">
        <v>988</v>
      </c>
      <c r="B990" t="s">
        <v>2004</v>
      </c>
      <c r="C990" s="3" t="s">
        <v>2005</v>
      </c>
      <c r="D990" s="7">
        <v>9400</v>
      </c>
      <c r="E990" s="7">
        <v>4899</v>
      </c>
      <c r="F990" s="8">
        <f t="shared" si="60"/>
        <v>52</v>
      </c>
      <c r="G990" t="s">
        <v>14</v>
      </c>
      <c r="H990">
        <v>64</v>
      </c>
      <c r="I990" s="9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61"/>
        <v>42686.25</v>
      </c>
      <c r="O990" s="12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5">
      <c r="A991">
        <v>989</v>
      </c>
      <c r="B991" t="s">
        <v>2006</v>
      </c>
      <c r="C991" s="3" t="s">
        <v>2007</v>
      </c>
      <c r="D991" s="7">
        <v>2400</v>
      </c>
      <c r="E991" s="7">
        <v>11990</v>
      </c>
      <c r="F991" s="8">
        <f t="shared" si="60"/>
        <v>500</v>
      </c>
      <c r="G991" t="s">
        <v>20</v>
      </c>
      <c r="H991">
        <v>226</v>
      </c>
      <c r="I991" s="9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61"/>
        <v>43571.208333333328</v>
      </c>
      <c r="O991" s="12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5">
      <c r="A992">
        <v>990</v>
      </c>
      <c r="B992" t="s">
        <v>2008</v>
      </c>
      <c r="C992" s="3" t="s">
        <v>2009</v>
      </c>
      <c r="D992" s="7">
        <v>7800</v>
      </c>
      <c r="E992" s="7">
        <v>6839</v>
      </c>
      <c r="F992" s="8">
        <f t="shared" si="60"/>
        <v>88</v>
      </c>
      <c r="G992" t="s">
        <v>14</v>
      </c>
      <c r="H992">
        <v>64</v>
      </c>
      <c r="I992" s="9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61"/>
        <v>42432.25</v>
      </c>
      <c r="O992" s="12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5">
      <c r="A993">
        <v>991</v>
      </c>
      <c r="B993" t="s">
        <v>1080</v>
      </c>
      <c r="C993" s="3" t="s">
        <v>2010</v>
      </c>
      <c r="D993" s="7">
        <v>9800</v>
      </c>
      <c r="E993" s="7">
        <v>11091</v>
      </c>
      <c r="F993" s="8">
        <f t="shared" si="60"/>
        <v>113</v>
      </c>
      <c r="G993" t="s">
        <v>20</v>
      </c>
      <c r="H993">
        <v>241</v>
      </c>
      <c r="I993" s="9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61"/>
        <v>41907.208333333336</v>
      </c>
      <c r="O993" s="12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5">
      <c r="A994">
        <v>992</v>
      </c>
      <c r="B994" t="s">
        <v>2011</v>
      </c>
      <c r="C994" s="3" t="s">
        <v>2012</v>
      </c>
      <c r="D994" s="7">
        <v>3100</v>
      </c>
      <c r="E994" s="7">
        <v>13223</v>
      </c>
      <c r="F994" s="8">
        <f t="shared" si="60"/>
        <v>427</v>
      </c>
      <c r="G994" t="s">
        <v>20</v>
      </c>
      <c r="H994">
        <v>132</v>
      </c>
      <c r="I994" s="9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61"/>
        <v>43227.208333333328</v>
      </c>
      <c r="O994" s="12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5">
      <c r="A995">
        <v>993</v>
      </c>
      <c r="B995" t="s">
        <v>2013</v>
      </c>
      <c r="C995" s="3" t="s">
        <v>2014</v>
      </c>
      <c r="D995" s="7">
        <v>9800</v>
      </c>
      <c r="E995" s="7">
        <v>7608</v>
      </c>
      <c r="F995" s="8">
        <f t="shared" si="60"/>
        <v>78</v>
      </c>
      <c r="G995" t="s">
        <v>74</v>
      </c>
      <c r="H995">
        <v>75</v>
      </c>
      <c r="I995" s="9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61"/>
        <v>42362.25</v>
      </c>
      <c r="O995" s="12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5">
      <c r="A996">
        <v>994</v>
      </c>
      <c r="B996" t="s">
        <v>2015</v>
      </c>
      <c r="C996" s="3" t="s">
        <v>2016</v>
      </c>
      <c r="D996" s="7">
        <v>141100</v>
      </c>
      <c r="E996" s="7">
        <v>74073</v>
      </c>
      <c r="F996" s="8">
        <f t="shared" si="60"/>
        <v>52</v>
      </c>
      <c r="G996" t="s">
        <v>14</v>
      </c>
      <c r="H996">
        <v>842</v>
      </c>
      <c r="I996" s="9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61"/>
        <v>41929.208333333336</v>
      </c>
      <c r="O996" s="12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5">
      <c r="A997">
        <v>995</v>
      </c>
      <c r="B997" t="s">
        <v>2017</v>
      </c>
      <c r="C997" s="3" t="s">
        <v>2018</v>
      </c>
      <c r="D997" s="7">
        <v>97300</v>
      </c>
      <c r="E997" s="7">
        <v>153216</v>
      </c>
      <c r="F997" s="8">
        <f t="shared" si="60"/>
        <v>157</v>
      </c>
      <c r="G997" t="s">
        <v>20</v>
      </c>
      <c r="H997">
        <v>2043</v>
      </c>
      <c r="I997" s="9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61"/>
        <v>43408.208333333328</v>
      </c>
      <c r="O997" s="12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" x14ac:dyDescent="0.35">
      <c r="A998">
        <v>996</v>
      </c>
      <c r="B998" t="s">
        <v>2019</v>
      </c>
      <c r="C998" s="3" t="s">
        <v>2020</v>
      </c>
      <c r="D998" s="7">
        <v>6600</v>
      </c>
      <c r="E998" s="7">
        <v>4814</v>
      </c>
      <c r="F998" s="8">
        <f t="shared" si="60"/>
        <v>73</v>
      </c>
      <c r="G998" t="s">
        <v>14</v>
      </c>
      <c r="H998">
        <v>112</v>
      </c>
      <c r="I998" s="9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61"/>
        <v>41276.25</v>
      </c>
      <c r="O998" s="12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5">
      <c r="A999">
        <v>997</v>
      </c>
      <c r="B999" t="s">
        <v>2021</v>
      </c>
      <c r="C999" s="3" t="s">
        <v>2022</v>
      </c>
      <c r="D999" s="7">
        <v>7600</v>
      </c>
      <c r="E999" s="7">
        <v>4603</v>
      </c>
      <c r="F999" s="8">
        <f t="shared" si="60"/>
        <v>61</v>
      </c>
      <c r="G999" t="s">
        <v>74</v>
      </c>
      <c r="H999">
        <v>139</v>
      </c>
      <c r="I999" s="9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61"/>
        <v>41659.25</v>
      </c>
      <c r="O999" s="12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5">
      <c r="A1000">
        <v>998</v>
      </c>
      <c r="B1000" t="s">
        <v>2023</v>
      </c>
      <c r="C1000" s="3" t="s">
        <v>2024</v>
      </c>
      <c r="D1000" s="7">
        <v>66600</v>
      </c>
      <c r="E1000" s="7">
        <v>37823</v>
      </c>
      <c r="F1000" s="8">
        <f t="shared" si="60"/>
        <v>57</v>
      </c>
      <c r="G1000" t="s">
        <v>14</v>
      </c>
      <c r="H1000">
        <v>374</v>
      </c>
      <c r="I1000" s="9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61"/>
        <v>40220.25</v>
      </c>
      <c r="O1000" s="12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5">
      <c r="A1001">
        <v>999</v>
      </c>
      <c r="B1001" t="s">
        <v>2025</v>
      </c>
      <c r="C1001" s="3" t="s">
        <v>2026</v>
      </c>
      <c r="D1001" s="7">
        <v>111100</v>
      </c>
      <c r="E1001" s="7">
        <v>62819</v>
      </c>
      <c r="F1001" s="8">
        <f t="shared" si="60"/>
        <v>57</v>
      </c>
      <c r="G1001" t="s">
        <v>74</v>
      </c>
      <c r="H1001">
        <v>1122</v>
      </c>
      <c r="I1001" s="9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61"/>
        <v>42550.208333333328</v>
      </c>
      <c r="O1001" s="12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G1048576">
    <cfRule type="containsText" dxfId="6" priority="9" operator="containsText" text="successful">
      <formula>NOT(ISERROR(SEARCH("successful",G1)))</formula>
    </cfRule>
    <cfRule type="containsText" dxfId="5" priority="10" operator="containsText" text="failed">
      <formula>NOT(ISERROR(SEARCH("failed",G1)))</formula>
    </cfRule>
  </conditionalFormatting>
  <conditionalFormatting sqref="F2:F1001">
    <cfRule type="cellIs" dxfId="4" priority="1" operator="greaterThanOrEqual">
      <formula>200</formula>
    </cfRule>
    <cfRule type="cellIs" dxfId="3" priority="2" operator="between">
      <formula>100</formula>
      <formula>199</formula>
    </cfRule>
    <cfRule type="cellIs" dxfId="2" priority="3" operator="between">
      <formula>0</formula>
      <formula>99</formula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FDECE8D1-044F-4F90-BBCC-FC8CFB993ABF}">
            <xm:f>NOT(ISERROR(SEARCH($G$20,G1)))</xm:f>
            <xm:f>$G$20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8" operator="containsText" id="{8FA93745-4644-463A-B5F5-351D4F3C6C4D}">
            <xm:f>NOT(ISERROR(SEARCH($G$10,G1)))</xm:f>
            <xm:f>$G$10</xm:f>
            <x14:dxf>
              <fill>
                <patternFill>
                  <bgColor theme="8" tint="0.39994506668294322"/>
                </patternFill>
              </fill>
            </x14:dxf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97C3D-2700-4875-AAB9-3A1CAA3BBD38}">
  <dimension ref="A1:F14"/>
  <sheetViews>
    <sheetView workbookViewId="0">
      <selection activeCell="A15" sqref="A15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10" t="s">
        <v>6</v>
      </c>
      <c r="B1" t="s">
        <v>2070</v>
      </c>
    </row>
    <row r="3" spans="1:6" x14ac:dyDescent="0.35">
      <c r="A3" s="10" t="s">
        <v>2068</v>
      </c>
      <c r="B3" s="10" t="s">
        <v>2069</v>
      </c>
    </row>
    <row r="4" spans="1:6" x14ac:dyDescent="0.35">
      <c r="A4" s="10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11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11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11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11" t="s">
        <v>2064</v>
      </c>
      <c r="E8">
        <v>4</v>
      </c>
      <c r="F8">
        <v>4</v>
      </c>
    </row>
    <row r="9" spans="1:6" x14ac:dyDescent="0.35">
      <c r="A9" s="11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11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11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11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11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11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464C5-3691-4CF7-94E8-03F8ED64011A}">
  <dimension ref="A1:F30"/>
  <sheetViews>
    <sheetView workbookViewId="0">
      <selection activeCell="A31" sqref="A31"/>
    </sheetView>
  </sheetViews>
  <sheetFormatPr defaultRowHeight="15.5" x14ac:dyDescent="0.35"/>
  <cols>
    <col min="1" max="1" width="20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10" t="s">
        <v>6</v>
      </c>
      <c r="B1" t="s">
        <v>2070</v>
      </c>
    </row>
    <row r="2" spans="1:6" x14ac:dyDescent="0.35">
      <c r="A2" s="10" t="s">
        <v>2031</v>
      </c>
      <c r="B2" t="s">
        <v>2070</v>
      </c>
    </row>
    <row r="4" spans="1:6" x14ac:dyDescent="0.35">
      <c r="A4" s="10" t="s">
        <v>2071</v>
      </c>
      <c r="B4" s="10" t="s">
        <v>2069</v>
      </c>
    </row>
    <row r="5" spans="1:6" x14ac:dyDescent="0.35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11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11" t="s">
        <v>2065</v>
      </c>
      <c r="E7">
        <v>4</v>
      </c>
      <c r="F7">
        <v>4</v>
      </c>
    </row>
    <row r="8" spans="1:6" x14ac:dyDescent="0.35">
      <c r="A8" s="11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11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11" t="s">
        <v>2043</v>
      </c>
      <c r="C10">
        <v>8</v>
      </c>
      <c r="E10">
        <v>10</v>
      </c>
      <c r="F10">
        <v>18</v>
      </c>
    </row>
    <row r="11" spans="1:6" x14ac:dyDescent="0.35">
      <c r="A11" s="11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11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11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11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11" t="s">
        <v>2057</v>
      </c>
      <c r="C15">
        <v>3</v>
      </c>
      <c r="E15">
        <v>4</v>
      </c>
      <c r="F15">
        <v>7</v>
      </c>
    </row>
    <row r="16" spans="1:6" x14ac:dyDescent="0.35">
      <c r="A16" s="11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11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11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11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11" t="s">
        <v>2056</v>
      </c>
      <c r="C20">
        <v>4</v>
      </c>
      <c r="E20">
        <v>4</v>
      </c>
      <c r="F20">
        <v>8</v>
      </c>
    </row>
    <row r="21" spans="1:6" x14ac:dyDescent="0.35">
      <c r="A21" s="11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11" t="s">
        <v>2063</v>
      </c>
      <c r="C22">
        <v>9</v>
      </c>
      <c r="E22">
        <v>5</v>
      </c>
      <c r="F22">
        <v>14</v>
      </c>
    </row>
    <row r="23" spans="1:6" x14ac:dyDescent="0.35">
      <c r="A23" s="11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11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11" t="s">
        <v>2059</v>
      </c>
      <c r="C25">
        <v>7</v>
      </c>
      <c r="E25">
        <v>14</v>
      </c>
      <c r="F25">
        <v>21</v>
      </c>
    </row>
    <row r="26" spans="1:6" x14ac:dyDescent="0.35">
      <c r="A26" s="11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11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11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11" t="s">
        <v>2062</v>
      </c>
      <c r="E29">
        <v>3</v>
      </c>
      <c r="F29">
        <v>3</v>
      </c>
    </row>
    <row r="30" spans="1:6" x14ac:dyDescent="0.35">
      <c r="A30" s="11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1BEE-916A-4D92-82BB-6097AE4DC74E}">
  <dimension ref="A1:E18"/>
  <sheetViews>
    <sheetView workbookViewId="0">
      <selection activeCell="A19" sqref="A19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9.25" bestFit="1" customWidth="1"/>
    <col min="5" max="6" width="11" bestFit="1" customWidth="1"/>
  </cols>
  <sheetData>
    <row r="1" spans="1:5" x14ac:dyDescent="0.35">
      <c r="A1" s="10" t="s">
        <v>2031</v>
      </c>
      <c r="B1" t="s">
        <v>2070</v>
      </c>
    </row>
    <row r="2" spans="1:5" x14ac:dyDescent="0.35">
      <c r="A2" s="10" t="s">
        <v>2086</v>
      </c>
      <c r="B2" t="s">
        <v>2070</v>
      </c>
    </row>
    <row r="4" spans="1:5" x14ac:dyDescent="0.35">
      <c r="A4" s="10" t="s">
        <v>2068</v>
      </c>
      <c r="B4" s="10" t="s">
        <v>2069</v>
      </c>
    </row>
    <row r="5" spans="1:5" x14ac:dyDescent="0.35">
      <c r="A5" s="10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5">
      <c r="A6" s="13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13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13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13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13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13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13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13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13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13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13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13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13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53F7-338A-4102-843D-69C38B04C574}">
  <dimension ref="A1:H13"/>
  <sheetViews>
    <sheetView workbookViewId="0"/>
  </sheetViews>
  <sheetFormatPr defaultRowHeight="15.5" x14ac:dyDescent="0.35"/>
  <cols>
    <col min="1" max="1" width="26.33203125" bestFit="1" customWidth="1"/>
    <col min="2" max="2" width="16.33203125" bestFit="1" customWidth="1"/>
    <col min="3" max="3" width="12.58203125" bestFit="1" customWidth="1"/>
    <col min="4" max="4" width="15.3320312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35">
      <c r="A1" s="1" t="s">
        <v>2087</v>
      </c>
      <c r="B1" s="1" t="s">
        <v>2088</v>
      </c>
      <c r="C1" s="1" t="s">
        <v>2089</v>
      </c>
      <c r="D1" s="1" t="s">
        <v>2090</v>
      </c>
      <c r="E1" s="1" t="s">
        <v>2091</v>
      </c>
      <c r="F1" s="1" t="s">
        <v>2092</v>
      </c>
      <c r="G1" s="1" t="s">
        <v>2093</v>
      </c>
      <c r="H1" s="1" t="s">
        <v>2094</v>
      </c>
    </row>
    <row r="2" spans="1:8" x14ac:dyDescent="0.35">
      <c r="A2" t="s">
        <v>2095</v>
      </c>
      <c r="B2">
        <f>COUNTIFS(Crowdfunding!G2:$G$1001,"successful",Crowdfunding!$D$2:$D$1001,"&lt;1000")</f>
        <v>30</v>
      </c>
      <c r="C2">
        <f>COUNTIFS(Crowdfunding!$G$2:$G$1001,"failed",Crowdfunding!$D$2:$D$1001,"&lt;1000")</f>
        <v>20</v>
      </c>
      <c r="D2">
        <f>COUNTIFS(Crowdfunding!$G$2:$G$1001,"canceled",Crowdfunding!$D$2:$D$1001,"&lt;1000")</f>
        <v>1</v>
      </c>
      <c r="E2">
        <f>SUM(B2:D2)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35">
      <c r="A3" t="s">
        <v>2096</v>
      </c>
      <c r="B3">
        <f>COUNTIFS(Crowdfunding!$G$2:$G$1001,"successful",Crowdfunding!$D$2:$D$1001,"&gt;999",Crowdfunding!$D$2:$D$1001,"&lt;5000")</f>
        <v>191</v>
      </c>
      <c r="C3">
        <f>COUNTIFS(Crowdfunding!$G$2:$G$1001,"failed",Crowdfunding!$D$2:$D$1001,"&gt;999",Crowdfunding!$D$2:$D$1001,"&lt;5000")</f>
        <v>38</v>
      </c>
      <c r="D3">
        <f>COUNTIFS(Crowdfunding!$G$2:$G$1001,"canceled",Crowdfunding!$D$2:$D$1001,"&gt;999",Crowdfunding!$D$2:$D$1001,"&lt;5000")</f>
        <v>2</v>
      </c>
      <c r="E3">
        <f t="shared" ref="E3:E13" si="0">SUM(B3:D3)</f>
        <v>231</v>
      </c>
      <c r="F3" s="14">
        <f t="shared" ref="F3:F13" si="1">B3/E3</f>
        <v>0.82683982683982682</v>
      </c>
      <c r="G3" s="14">
        <f t="shared" ref="G3:G13" si="2">C3/E3</f>
        <v>0.16450216450216451</v>
      </c>
      <c r="H3" s="14">
        <f t="shared" ref="H3:H13" si="3">D3/E3</f>
        <v>8.658008658008658E-3</v>
      </c>
    </row>
    <row r="4" spans="1:8" x14ac:dyDescent="0.35">
      <c r="A4" t="s">
        <v>2097</v>
      </c>
      <c r="B4">
        <f>COUNTIFS(Crowdfunding!$G$2:$G$1001,"successful",Crowdfunding!$D$2:$D$1001,"&gt;4999",Crowdfunding!$D$2:$D$1001,"&lt;10000")</f>
        <v>164</v>
      </c>
      <c r="C4">
        <f>COUNTIFS(Crowdfunding!$G$2:$G$1001,"failed",Crowdfunding!$D$2:$D$1001,"&gt;4999",Crowdfunding!$D$2:$D$1001,"&lt;10000")</f>
        <v>126</v>
      </c>
      <c r="D4">
        <f>COUNTIFS(Crowdfunding!$G$2:$G$1001,"canceled",Crowdfunding!$D$2:$D$1001,"&gt;4999",Crowdfunding!$D$2:$D$1001,"&lt;10000")</f>
        <v>25</v>
      </c>
      <c r="E4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35">
      <c r="A5" t="s">
        <v>2098</v>
      </c>
      <c r="B5">
        <f>COUNTIFS(Crowdfunding!$G$2:$G$1001,"successful",Crowdfunding!$D$2:$D$1001,"&gt;9999",Crowdfunding!$D$2:$D$1001,"&lt;15000")</f>
        <v>4</v>
      </c>
      <c r="C5">
        <f>COUNTIFS(Crowdfunding!$G$2:$G$1001,"failed",Crowdfunding!$D$2:$D$1001,"&gt;9999",Crowdfunding!$D$2:$D$1001,"&lt;15000")</f>
        <v>5</v>
      </c>
      <c r="D5">
        <f>COUNTIFS(Crowdfunding!$G$2:$G$1001,"canceled",Crowdfunding!$D$2:$D$1001,"&gt;9999",Crowdfunding!$D$2:$D$1001,"&lt;15000")</f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35">
      <c r="A6" t="s">
        <v>2099</v>
      </c>
      <c r="B6">
        <f>COUNTIFS(Crowdfunding!$G$2:$G$1001,"successful",Crowdfunding!$D$2:$D$1001,"&gt;14999",Crowdfunding!$D$2:$D$1001,"&lt;20000")</f>
        <v>10</v>
      </c>
      <c r="C6">
        <f>COUNTIFS(Crowdfunding!$G$2:$G$1001,"failed",Crowdfunding!$D$2:$D$1001,"&gt;14999",Crowdfunding!$D$2:$D$1001,"&lt;20000")</f>
        <v>0</v>
      </c>
      <c r="D6">
        <f>COUNTIFS(Crowdfunding!$G$2:$G$1001,"canceled",Crowdfunding!$D$2:$D$1001,"&gt;14999",Crowdfunding!$D$2:$D$1001,"&lt;20000")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35">
      <c r="A7" t="s">
        <v>2100</v>
      </c>
      <c r="B7">
        <f>COUNTIFS(Crowdfunding!$G$2:$G$1001,"successful",Crowdfunding!$D$2:$D$1001,"&gt;19999",Crowdfunding!$D$2:$D$1001,"&lt;25000")</f>
        <v>7</v>
      </c>
      <c r="C7">
        <f>COUNTIFS(Crowdfunding!$G$2:$G$1001,"failed",Crowdfunding!$D$2:$D$1001,"&gt;19999",Crowdfunding!$D$2:$D$1001,"&lt;25000")</f>
        <v>0</v>
      </c>
      <c r="D7">
        <f>COUNTIFS(Crowdfunding!$G$2:$G$1001,"canceled",Crowdfunding!$D$2:$D$1001,"&gt;19999",Crowdfunding!$D$2:$D$1001,"&lt;25000")</f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35">
      <c r="A8" t="s">
        <v>2101</v>
      </c>
      <c r="B8">
        <f>COUNTIFS(Crowdfunding!$G$2:$G$1001,"successful",Crowdfunding!$D$2:$D$1001,"&gt;24999",Crowdfunding!$D$2:$D$1001,"&lt;30000")</f>
        <v>11</v>
      </c>
      <c r="C8">
        <f>COUNTIFS(Crowdfunding!$G$2:$G$1001,"failed",Crowdfunding!$D$2:$D$1001,"&gt;24999",Crowdfunding!$D$2:$D$1001,"&lt;30000")</f>
        <v>3</v>
      </c>
      <c r="D8">
        <f>COUNTIFS(Crowdfunding!$G$2:$G$1001,"canceled",Crowdfunding!$D$2:$D$1001,"&gt;24999",Crowdfunding!$D$2:$D$1001,"&lt;30000")</f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35">
      <c r="A9" t="s">
        <v>2102</v>
      </c>
      <c r="B9">
        <f>COUNTIFS(Crowdfunding!$G$2:$G$1001,"successful",Crowdfunding!$D$2:$D$1001,"&gt;29999",Crowdfunding!$D$2:$D$1001,"&lt;35000")</f>
        <v>7</v>
      </c>
      <c r="C9">
        <f>COUNTIFS(Crowdfunding!$G$2:$G$1001,"failed",Crowdfunding!$D$2:$D$1001,"&gt;29999",Crowdfunding!$D$2:$D$1001,"&lt;35000")</f>
        <v>0</v>
      </c>
      <c r="D9">
        <f>COUNTIFS(Crowdfunding!$G$2:$G$1001,"canceled",Crowdfunding!$D$2:$D$1001,"&gt;29999",Crowdfunding!$D$2:$D$1001,"&lt;35000")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35">
      <c r="A10" t="s">
        <v>2103</v>
      </c>
      <c r="B10">
        <f>COUNTIFS(Crowdfunding!$G$2:$G$1001,"successful",Crowdfunding!$D$2:$D$1001,"&gt;34999",Crowdfunding!$D$2:$D$1001,"&lt;40000")</f>
        <v>8</v>
      </c>
      <c r="C10">
        <f>COUNTIFS(Crowdfunding!$G$2:$G$1001,"failed",Crowdfunding!$D$2:$D$1001,"&gt;34999",Crowdfunding!$D$2:$D$1001,"&lt;40000")</f>
        <v>3</v>
      </c>
      <c r="D10">
        <f>COUNTIFS(Crowdfunding!$G$2:$G$1001,"canceled",Crowdfunding!$D$2:$D$1001,"&gt;34999",Crowdfunding!$D$2:$D$1001,"&lt;40000")</f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35">
      <c r="A11" t="s">
        <v>2104</v>
      </c>
      <c r="B11">
        <f>COUNTIFS(Crowdfunding!$G$2:$G$1001,"successful",Crowdfunding!$D$2:$D$1001,"&gt;39999",Crowdfunding!$D$2:$D$1001,"&lt;45000")</f>
        <v>11</v>
      </c>
      <c r="C11">
        <f>COUNTIFS(Crowdfunding!$G$2:$G$1001,"failed",Crowdfunding!$D$2:$D$1001,"&gt;39999",Crowdfunding!$D$2:$D$1001,"&lt;45000")</f>
        <v>3</v>
      </c>
      <c r="D11">
        <f>COUNTIFS(Crowdfunding!$G$2:$G$1001,"canceled",Crowdfunding!$D$2:$D$1001,"&gt;39999",Crowdfunding!$D$2:$D$1001,"&lt;45000")</f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35">
      <c r="A12" t="s">
        <v>2105</v>
      </c>
      <c r="B12">
        <f>COUNTIFS(Crowdfunding!$G$2:$G$1001,"successful",Crowdfunding!$D$2:$D$1001,"&gt;44999",Crowdfunding!$D$2:$D$1001,"&lt;50000")</f>
        <v>8</v>
      </c>
      <c r="C12">
        <f>COUNTIFS(Crowdfunding!$G$2:$G$1001,"failed",Crowdfunding!$D$2:$D$1001,"&gt;44999",Crowdfunding!$D$2:$D$1001,"&lt;50000")</f>
        <v>3</v>
      </c>
      <c r="D12">
        <f>COUNTIFS(Crowdfunding!$G$2:$G$1001,"canceled",Crowdfunding!$D$2:$D$1001,"&gt;44999",Crowdfunding!$D$2:$D$1001,"&lt;50000")</f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35">
      <c r="A13" t="s">
        <v>2106</v>
      </c>
      <c r="B13">
        <f>COUNTIFS(Crowdfunding!$G$2:$G$1001,"successful",Crowdfunding!$D$2:$D$1001,"&gt;=50000")</f>
        <v>114</v>
      </c>
      <c r="C13">
        <f>COUNTIFS(Crowdfunding!$G$2:$G$1001,"failed",Crowdfunding!$D$2:$D$1001,"&gt;=50000")</f>
        <v>163</v>
      </c>
      <c r="D13">
        <f>COUNTIFS(Crowdfunding!$G$2:$G$1001,"canceled",Crowdfunding!$D$2:$D$1001,"&gt;=50000")</f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pageSetup orientation="portrait" horizontalDpi="4294967295" verticalDpi="4294967295" r:id="rId1"/>
  <ignoredErrors>
    <ignoredError sqref="C3:C13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B2334-D3ED-45E9-B694-BAFA92163F91}">
  <dimension ref="A1:K566"/>
  <sheetViews>
    <sheetView workbookViewId="0"/>
  </sheetViews>
  <sheetFormatPr defaultRowHeight="15.5" x14ac:dyDescent="0.35"/>
  <cols>
    <col min="1" max="1" width="9.58203125" customWidth="1"/>
    <col min="2" max="2" width="13.5" bestFit="1" customWidth="1"/>
    <col min="3" max="3" width="11.58203125" customWidth="1"/>
    <col min="4" max="4" width="9.58203125" customWidth="1"/>
    <col min="5" max="5" width="13.5" bestFit="1" customWidth="1"/>
    <col min="7" max="7" width="40.58203125" customWidth="1"/>
    <col min="10" max="10" width="40.58203125" customWidth="1"/>
  </cols>
  <sheetData>
    <row r="1" spans="1:11" x14ac:dyDescent="0.35">
      <c r="A1" s="1" t="s">
        <v>4</v>
      </c>
      <c r="B1" s="1" t="s">
        <v>5</v>
      </c>
      <c r="C1" s="1"/>
      <c r="D1" s="1" t="s">
        <v>4</v>
      </c>
      <c r="E1" s="1" t="s">
        <v>5</v>
      </c>
      <c r="G1" s="1" t="s">
        <v>2115</v>
      </c>
      <c r="J1" s="1" t="s">
        <v>2116</v>
      </c>
    </row>
    <row r="2" spans="1:11" x14ac:dyDescent="0.35">
      <c r="A2" s="15" t="s">
        <v>20</v>
      </c>
      <c r="B2">
        <v>16</v>
      </c>
      <c r="D2" s="16" t="s">
        <v>14</v>
      </c>
      <c r="E2">
        <v>0</v>
      </c>
      <c r="G2" t="s">
        <v>2107</v>
      </c>
      <c r="H2">
        <f>AVERAGE(Successful)</f>
        <v>851.14690265486729</v>
      </c>
      <c r="J2" t="s">
        <v>2107</v>
      </c>
      <c r="K2">
        <f>AVERAGE(Failed)</f>
        <v>585.61538461538464</v>
      </c>
    </row>
    <row r="3" spans="1:11" x14ac:dyDescent="0.35">
      <c r="A3" s="15" t="s">
        <v>20</v>
      </c>
      <c r="B3">
        <v>26</v>
      </c>
      <c r="D3" s="16" t="s">
        <v>14</v>
      </c>
      <c r="E3">
        <v>0</v>
      </c>
      <c r="G3" t="s">
        <v>2108</v>
      </c>
      <c r="H3">
        <f>MEDIAN(Successful)</f>
        <v>201</v>
      </c>
      <c r="J3" t="s">
        <v>2108</v>
      </c>
      <c r="K3">
        <f>MEDIAN(Failed)</f>
        <v>114.5</v>
      </c>
    </row>
    <row r="4" spans="1:11" x14ac:dyDescent="0.35">
      <c r="A4" s="15" t="s">
        <v>20</v>
      </c>
      <c r="B4">
        <v>27</v>
      </c>
      <c r="D4" s="16" t="s">
        <v>14</v>
      </c>
      <c r="E4">
        <v>1</v>
      </c>
      <c r="G4" t="s">
        <v>2109</v>
      </c>
      <c r="H4">
        <f>MIN(Successful)</f>
        <v>16</v>
      </c>
      <c r="J4" t="s">
        <v>2109</v>
      </c>
      <c r="K4">
        <f>MIN(Failed)</f>
        <v>0</v>
      </c>
    </row>
    <row r="5" spans="1:11" x14ac:dyDescent="0.35">
      <c r="A5" s="15" t="s">
        <v>20</v>
      </c>
      <c r="B5">
        <v>32</v>
      </c>
      <c r="D5" s="16" t="s">
        <v>14</v>
      </c>
      <c r="E5">
        <v>1</v>
      </c>
      <c r="G5" t="s">
        <v>2110</v>
      </c>
      <c r="H5">
        <f>MAX(Successful)</f>
        <v>7295</v>
      </c>
      <c r="J5" t="s">
        <v>2110</v>
      </c>
      <c r="K5">
        <f>MAX(Failed)</f>
        <v>6080</v>
      </c>
    </row>
    <row r="6" spans="1:11" x14ac:dyDescent="0.35">
      <c r="A6" s="15" t="s">
        <v>20</v>
      </c>
      <c r="B6">
        <v>32</v>
      </c>
      <c r="D6" s="16" t="s">
        <v>14</v>
      </c>
      <c r="E6">
        <v>1</v>
      </c>
      <c r="G6" t="s">
        <v>2111</v>
      </c>
      <c r="H6">
        <f>_xlfn.VAR.P(Successful)</f>
        <v>1603373.7324019109</v>
      </c>
      <c r="J6" t="s">
        <v>2111</v>
      </c>
      <c r="K6">
        <f>_xlfn.VAR.P(Failed)</f>
        <v>921574.68174133555</v>
      </c>
    </row>
    <row r="7" spans="1:11" x14ac:dyDescent="0.35">
      <c r="A7" s="15" t="s">
        <v>20</v>
      </c>
      <c r="B7">
        <v>34</v>
      </c>
      <c r="D7" s="16" t="s">
        <v>14</v>
      </c>
      <c r="E7">
        <v>1</v>
      </c>
      <c r="G7" t="s">
        <v>2112</v>
      </c>
      <c r="H7">
        <f>_xlfn.STDEV.P(Successful)</f>
        <v>1266.2439466397898</v>
      </c>
      <c r="J7" t="s">
        <v>2112</v>
      </c>
      <c r="K7">
        <f>_xlfn.STDEV.P(Failed)</f>
        <v>959.98681331637863</v>
      </c>
    </row>
    <row r="8" spans="1:11" x14ac:dyDescent="0.35">
      <c r="A8" s="15" t="s">
        <v>20</v>
      </c>
      <c r="B8">
        <v>40</v>
      </c>
      <c r="D8" s="16" t="s">
        <v>14</v>
      </c>
      <c r="E8">
        <v>1</v>
      </c>
    </row>
    <row r="9" spans="1:11" x14ac:dyDescent="0.35">
      <c r="A9" s="15" t="s">
        <v>20</v>
      </c>
      <c r="B9">
        <v>41</v>
      </c>
      <c r="D9" s="16" t="s">
        <v>14</v>
      </c>
      <c r="E9">
        <v>1</v>
      </c>
    </row>
    <row r="10" spans="1:11" x14ac:dyDescent="0.35">
      <c r="A10" s="15" t="s">
        <v>20</v>
      </c>
      <c r="B10">
        <v>41</v>
      </c>
      <c r="D10" s="16" t="s">
        <v>14</v>
      </c>
      <c r="E10">
        <v>1</v>
      </c>
    </row>
    <row r="11" spans="1:11" x14ac:dyDescent="0.35">
      <c r="A11" s="15" t="s">
        <v>20</v>
      </c>
      <c r="B11">
        <v>42</v>
      </c>
      <c r="D11" s="16" t="s">
        <v>14</v>
      </c>
      <c r="E11">
        <v>1</v>
      </c>
    </row>
    <row r="12" spans="1:11" x14ac:dyDescent="0.35">
      <c r="A12" s="15" t="s">
        <v>20</v>
      </c>
      <c r="B12">
        <v>43</v>
      </c>
      <c r="D12" s="16" t="s">
        <v>14</v>
      </c>
      <c r="E12">
        <v>1</v>
      </c>
    </row>
    <row r="13" spans="1:11" x14ac:dyDescent="0.35">
      <c r="A13" s="15" t="s">
        <v>20</v>
      </c>
      <c r="B13">
        <v>43</v>
      </c>
      <c r="D13" s="16" t="s">
        <v>14</v>
      </c>
      <c r="E13">
        <v>1</v>
      </c>
    </row>
    <row r="14" spans="1:11" x14ac:dyDescent="0.35">
      <c r="A14" s="15" t="s">
        <v>20</v>
      </c>
      <c r="B14">
        <v>48</v>
      </c>
      <c r="D14" s="16" t="s">
        <v>14</v>
      </c>
      <c r="E14">
        <v>1</v>
      </c>
    </row>
    <row r="15" spans="1:11" x14ac:dyDescent="0.35">
      <c r="A15" s="15" t="s">
        <v>20</v>
      </c>
      <c r="B15">
        <v>48</v>
      </c>
      <c r="D15" s="16" t="s">
        <v>14</v>
      </c>
      <c r="E15">
        <v>1</v>
      </c>
    </row>
    <row r="16" spans="1:11" x14ac:dyDescent="0.35">
      <c r="A16" s="15" t="s">
        <v>20</v>
      </c>
      <c r="B16">
        <v>48</v>
      </c>
      <c r="D16" s="16" t="s">
        <v>14</v>
      </c>
      <c r="E16">
        <v>1</v>
      </c>
    </row>
    <row r="17" spans="1:7" x14ac:dyDescent="0.35">
      <c r="A17" s="15" t="s">
        <v>20</v>
      </c>
      <c r="B17">
        <v>50</v>
      </c>
      <c r="D17" s="16" t="s">
        <v>14</v>
      </c>
      <c r="E17">
        <v>1</v>
      </c>
    </row>
    <row r="18" spans="1:7" x14ac:dyDescent="0.35">
      <c r="A18" s="15" t="s">
        <v>20</v>
      </c>
      <c r="B18">
        <v>50</v>
      </c>
      <c r="D18" s="16" t="s">
        <v>14</v>
      </c>
      <c r="E18">
        <v>1</v>
      </c>
      <c r="G18" s="17" t="s">
        <v>2113</v>
      </c>
    </row>
    <row r="19" spans="1:7" x14ac:dyDescent="0.35">
      <c r="A19" s="15" t="s">
        <v>20</v>
      </c>
      <c r="B19">
        <v>50</v>
      </c>
      <c r="D19" s="16" t="s">
        <v>14</v>
      </c>
      <c r="E19">
        <v>1</v>
      </c>
      <c r="G19" t="s">
        <v>2117</v>
      </c>
    </row>
    <row r="20" spans="1:7" x14ac:dyDescent="0.35">
      <c r="A20" s="15" t="s">
        <v>20</v>
      </c>
      <c r="B20">
        <v>52</v>
      </c>
      <c r="D20" s="16" t="s">
        <v>14</v>
      </c>
      <c r="E20">
        <v>1</v>
      </c>
    </row>
    <row r="21" spans="1:7" x14ac:dyDescent="0.35">
      <c r="A21" s="15" t="s">
        <v>20</v>
      </c>
      <c r="B21">
        <v>53</v>
      </c>
      <c r="D21" s="16" t="s">
        <v>14</v>
      </c>
      <c r="E21">
        <v>5</v>
      </c>
      <c r="G21" s="17" t="s">
        <v>2114</v>
      </c>
    </row>
    <row r="22" spans="1:7" x14ac:dyDescent="0.35">
      <c r="A22" s="15" t="s">
        <v>20</v>
      </c>
      <c r="B22">
        <v>53</v>
      </c>
      <c r="D22" s="16" t="s">
        <v>14</v>
      </c>
      <c r="E22">
        <v>5</v>
      </c>
      <c r="G22" t="s">
        <v>2118</v>
      </c>
    </row>
    <row r="23" spans="1:7" x14ac:dyDescent="0.35">
      <c r="A23" s="15" t="s">
        <v>20</v>
      </c>
      <c r="B23">
        <v>54</v>
      </c>
      <c r="D23" s="16" t="s">
        <v>14</v>
      </c>
      <c r="E23">
        <v>6</v>
      </c>
    </row>
    <row r="24" spans="1:7" x14ac:dyDescent="0.35">
      <c r="A24" s="15" t="s">
        <v>20</v>
      </c>
      <c r="B24">
        <v>55</v>
      </c>
      <c r="D24" s="16" t="s">
        <v>14</v>
      </c>
      <c r="E24">
        <v>7</v>
      </c>
    </row>
    <row r="25" spans="1:7" x14ac:dyDescent="0.35">
      <c r="A25" s="15" t="s">
        <v>20</v>
      </c>
      <c r="B25">
        <v>56</v>
      </c>
      <c r="D25" s="16" t="s">
        <v>14</v>
      </c>
      <c r="E25">
        <v>7</v>
      </c>
    </row>
    <row r="26" spans="1:7" x14ac:dyDescent="0.35">
      <c r="A26" s="15" t="s">
        <v>20</v>
      </c>
      <c r="B26">
        <v>59</v>
      </c>
      <c r="D26" s="16" t="s">
        <v>14</v>
      </c>
      <c r="E26">
        <v>9</v>
      </c>
    </row>
    <row r="27" spans="1:7" x14ac:dyDescent="0.35">
      <c r="A27" s="15" t="s">
        <v>20</v>
      </c>
      <c r="B27">
        <v>62</v>
      </c>
      <c r="D27" s="16" t="s">
        <v>14</v>
      </c>
      <c r="E27">
        <v>9</v>
      </c>
    </row>
    <row r="28" spans="1:7" x14ac:dyDescent="0.35">
      <c r="A28" s="15" t="s">
        <v>20</v>
      </c>
      <c r="B28">
        <v>64</v>
      </c>
      <c r="D28" s="16" t="s">
        <v>14</v>
      </c>
      <c r="E28">
        <v>10</v>
      </c>
    </row>
    <row r="29" spans="1:7" x14ac:dyDescent="0.35">
      <c r="A29" s="15" t="s">
        <v>20</v>
      </c>
      <c r="B29">
        <v>65</v>
      </c>
      <c r="D29" s="16" t="s">
        <v>14</v>
      </c>
      <c r="E29">
        <v>10</v>
      </c>
    </row>
    <row r="30" spans="1:7" x14ac:dyDescent="0.35">
      <c r="A30" s="15" t="s">
        <v>20</v>
      </c>
      <c r="B30">
        <v>65</v>
      </c>
      <c r="D30" s="16" t="s">
        <v>14</v>
      </c>
      <c r="E30">
        <v>10</v>
      </c>
    </row>
    <row r="31" spans="1:7" x14ac:dyDescent="0.35">
      <c r="A31" s="15" t="s">
        <v>20</v>
      </c>
      <c r="B31">
        <v>67</v>
      </c>
      <c r="D31" s="16" t="s">
        <v>14</v>
      </c>
      <c r="E31">
        <v>10</v>
      </c>
    </row>
    <row r="32" spans="1:7" x14ac:dyDescent="0.35">
      <c r="A32" s="15" t="s">
        <v>20</v>
      </c>
      <c r="B32">
        <v>68</v>
      </c>
      <c r="D32" s="16" t="s">
        <v>14</v>
      </c>
      <c r="E32">
        <v>12</v>
      </c>
    </row>
    <row r="33" spans="1:5" x14ac:dyDescent="0.35">
      <c r="A33" s="15" t="s">
        <v>20</v>
      </c>
      <c r="B33">
        <v>69</v>
      </c>
      <c r="D33" s="16" t="s">
        <v>14</v>
      </c>
      <c r="E33">
        <v>12</v>
      </c>
    </row>
    <row r="34" spans="1:5" x14ac:dyDescent="0.35">
      <c r="A34" s="15" t="s">
        <v>20</v>
      </c>
      <c r="B34">
        <v>69</v>
      </c>
      <c r="D34" s="16" t="s">
        <v>14</v>
      </c>
      <c r="E34">
        <v>13</v>
      </c>
    </row>
    <row r="35" spans="1:5" x14ac:dyDescent="0.35">
      <c r="A35" s="15" t="s">
        <v>20</v>
      </c>
      <c r="B35">
        <v>70</v>
      </c>
      <c r="D35" s="16" t="s">
        <v>14</v>
      </c>
      <c r="E35">
        <v>13</v>
      </c>
    </row>
    <row r="36" spans="1:5" x14ac:dyDescent="0.35">
      <c r="A36" s="15" t="s">
        <v>20</v>
      </c>
      <c r="B36">
        <v>71</v>
      </c>
      <c r="D36" s="16" t="s">
        <v>14</v>
      </c>
      <c r="E36">
        <v>14</v>
      </c>
    </row>
    <row r="37" spans="1:5" x14ac:dyDescent="0.35">
      <c r="A37" s="15" t="s">
        <v>20</v>
      </c>
      <c r="B37">
        <v>72</v>
      </c>
      <c r="D37" s="16" t="s">
        <v>14</v>
      </c>
      <c r="E37">
        <v>14</v>
      </c>
    </row>
    <row r="38" spans="1:5" x14ac:dyDescent="0.35">
      <c r="A38" s="15" t="s">
        <v>20</v>
      </c>
      <c r="B38">
        <v>76</v>
      </c>
      <c r="D38" s="16" t="s">
        <v>14</v>
      </c>
      <c r="E38">
        <v>15</v>
      </c>
    </row>
    <row r="39" spans="1:5" x14ac:dyDescent="0.35">
      <c r="A39" s="15" t="s">
        <v>20</v>
      </c>
      <c r="B39">
        <v>76</v>
      </c>
      <c r="D39" s="16" t="s">
        <v>14</v>
      </c>
      <c r="E39">
        <v>15</v>
      </c>
    </row>
    <row r="40" spans="1:5" x14ac:dyDescent="0.35">
      <c r="A40" s="15" t="s">
        <v>20</v>
      </c>
      <c r="B40">
        <v>78</v>
      </c>
      <c r="D40" s="16" t="s">
        <v>14</v>
      </c>
      <c r="E40">
        <v>15</v>
      </c>
    </row>
    <row r="41" spans="1:5" x14ac:dyDescent="0.35">
      <c r="A41" s="15" t="s">
        <v>20</v>
      </c>
      <c r="B41">
        <v>78</v>
      </c>
      <c r="D41" s="16" t="s">
        <v>14</v>
      </c>
      <c r="E41">
        <v>15</v>
      </c>
    </row>
    <row r="42" spans="1:5" x14ac:dyDescent="0.35">
      <c r="A42" s="15" t="s">
        <v>20</v>
      </c>
      <c r="B42">
        <v>80</v>
      </c>
      <c r="D42" s="16" t="s">
        <v>14</v>
      </c>
      <c r="E42">
        <v>15</v>
      </c>
    </row>
    <row r="43" spans="1:5" x14ac:dyDescent="0.35">
      <c r="A43" s="15" t="s">
        <v>20</v>
      </c>
      <c r="B43">
        <v>80</v>
      </c>
      <c r="D43" s="16" t="s">
        <v>14</v>
      </c>
      <c r="E43">
        <v>15</v>
      </c>
    </row>
    <row r="44" spans="1:5" x14ac:dyDescent="0.35">
      <c r="A44" s="15" t="s">
        <v>20</v>
      </c>
      <c r="B44">
        <v>80</v>
      </c>
      <c r="D44" s="16" t="s">
        <v>14</v>
      </c>
      <c r="E44">
        <v>16</v>
      </c>
    </row>
    <row r="45" spans="1:5" x14ac:dyDescent="0.35">
      <c r="A45" s="15" t="s">
        <v>20</v>
      </c>
      <c r="B45">
        <v>80</v>
      </c>
      <c r="D45" s="16" t="s">
        <v>14</v>
      </c>
      <c r="E45">
        <v>16</v>
      </c>
    </row>
    <row r="46" spans="1:5" x14ac:dyDescent="0.35">
      <c r="A46" s="15" t="s">
        <v>20</v>
      </c>
      <c r="B46">
        <v>80</v>
      </c>
      <c r="D46" s="16" t="s">
        <v>14</v>
      </c>
      <c r="E46">
        <v>16</v>
      </c>
    </row>
    <row r="47" spans="1:5" x14ac:dyDescent="0.35">
      <c r="A47" s="15" t="s">
        <v>20</v>
      </c>
      <c r="B47">
        <v>80</v>
      </c>
      <c r="D47" s="16" t="s">
        <v>14</v>
      </c>
      <c r="E47">
        <v>16</v>
      </c>
    </row>
    <row r="48" spans="1:5" x14ac:dyDescent="0.35">
      <c r="A48" s="15" t="s">
        <v>20</v>
      </c>
      <c r="B48">
        <v>81</v>
      </c>
      <c r="D48" s="16" t="s">
        <v>14</v>
      </c>
      <c r="E48">
        <v>17</v>
      </c>
    </row>
    <row r="49" spans="1:5" x14ac:dyDescent="0.35">
      <c r="A49" s="15" t="s">
        <v>20</v>
      </c>
      <c r="B49">
        <v>82</v>
      </c>
      <c r="D49" s="16" t="s">
        <v>14</v>
      </c>
      <c r="E49">
        <v>17</v>
      </c>
    </row>
    <row r="50" spans="1:5" x14ac:dyDescent="0.35">
      <c r="A50" s="15" t="s">
        <v>20</v>
      </c>
      <c r="B50">
        <v>82</v>
      </c>
      <c r="D50" s="16" t="s">
        <v>14</v>
      </c>
      <c r="E50">
        <v>17</v>
      </c>
    </row>
    <row r="51" spans="1:5" x14ac:dyDescent="0.35">
      <c r="A51" s="15" t="s">
        <v>20</v>
      </c>
      <c r="B51">
        <v>83</v>
      </c>
      <c r="D51" s="16" t="s">
        <v>14</v>
      </c>
      <c r="E51">
        <v>18</v>
      </c>
    </row>
    <row r="52" spans="1:5" x14ac:dyDescent="0.35">
      <c r="A52" s="15" t="s">
        <v>20</v>
      </c>
      <c r="B52">
        <v>83</v>
      </c>
      <c r="D52" s="16" t="s">
        <v>14</v>
      </c>
      <c r="E52">
        <v>18</v>
      </c>
    </row>
    <row r="53" spans="1:5" x14ac:dyDescent="0.35">
      <c r="A53" s="15" t="s">
        <v>20</v>
      </c>
      <c r="B53">
        <v>84</v>
      </c>
      <c r="D53" s="16" t="s">
        <v>14</v>
      </c>
      <c r="E53">
        <v>19</v>
      </c>
    </row>
    <row r="54" spans="1:5" x14ac:dyDescent="0.35">
      <c r="A54" s="15" t="s">
        <v>20</v>
      </c>
      <c r="B54">
        <v>84</v>
      </c>
      <c r="D54" s="16" t="s">
        <v>14</v>
      </c>
      <c r="E54">
        <v>19</v>
      </c>
    </row>
    <row r="55" spans="1:5" x14ac:dyDescent="0.35">
      <c r="A55" s="15" t="s">
        <v>20</v>
      </c>
      <c r="B55">
        <v>85</v>
      </c>
      <c r="D55" s="16" t="s">
        <v>14</v>
      </c>
      <c r="E55">
        <v>19</v>
      </c>
    </row>
    <row r="56" spans="1:5" x14ac:dyDescent="0.35">
      <c r="A56" s="15" t="s">
        <v>20</v>
      </c>
      <c r="B56">
        <v>85</v>
      </c>
      <c r="D56" s="16" t="s">
        <v>14</v>
      </c>
      <c r="E56">
        <v>21</v>
      </c>
    </row>
    <row r="57" spans="1:5" x14ac:dyDescent="0.35">
      <c r="A57" s="15" t="s">
        <v>20</v>
      </c>
      <c r="B57">
        <v>85</v>
      </c>
      <c r="D57" s="16" t="s">
        <v>14</v>
      </c>
      <c r="E57">
        <v>21</v>
      </c>
    </row>
    <row r="58" spans="1:5" x14ac:dyDescent="0.35">
      <c r="A58" s="15" t="s">
        <v>20</v>
      </c>
      <c r="B58">
        <v>85</v>
      </c>
      <c r="D58" s="16" t="s">
        <v>14</v>
      </c>
      <c r="E58">
        <v>21</v>
      </c>
    </row>
    <row r="59" spans="1:5" x14ac:dyDescent="0.35">
      <c r="A59" s="15" t="s">
        <v>20</v>
      </c>
      <c r="B59">
        <v>85</v>
      </c>
      <c r="D59" s="16" t="s">
        <v>14</v>
      </c>
      <c r="E59">
        <v>22</v>
      </c>
    </row>
    <row r="60" spans="1:5" x14ac:dyDescent="0.35">
      <c r="A60" s="15" t="s">
        <v>20</v>
      </c>
      <c r="B60">
        <v>85</v>
      </c>
      <c r="D60" s="16" t="s">
        <v>14</v>
      </c>
      <c r="E60">
        <v>23</v>
      </c>
    </row>
    <row r="61" spans="1:5" x14ac:dyDescent="0.35">
      <c r="A61" s="15" t="s">
        <v>20</v>
      </c>
      <c r="B61">
        <v>86</v>
      </c>
      <c r="D61" s="16" t="s">
        <v>14</v>
      </c>
      <c r="E61">
        <v>24</v>
      </c>
    </row>
    <row r="62" spans="1:5" x14ac:dyDescent="0.35">
      <c r="A62" s="15" t="s">
        <v>20</v>
      </c>
      <c r="B62">
        <v>86</v>
      </c>
      <c r="D62" s="16" t="s">
        <v>14</v>
      </c>
      <c r="E62">
        <v>24</v>
      </c>
    </row>
    <row r="63" spans="1:5" x14ac:dyDescent="0.35">
      <c r="A63" s="15" t="s">
        <v>20</v>
      </c>
      <c r="B63">
        <v>86</v>
      </c>
      <c r="D63" s="16" t="s">
        <v>14</v>
      </c>
      <c r="E63">
        <v>24</v>
      </c>
    </row>
    <row r="64" spans="1:5" x14ac:dyDescent="0.35">
      <c r="A64" s="15" t="s">
        <v>20</v>
      </c>
      <c r="B64">
        <v>87</v>
      </c>
      <c r="D64" s="16" t="s">
        <v>14</v>
      </c>
      <c r="E64">
        <v>25</v>
      </c>
    </row>
    <row r="65" spans="1:5" x14ac:dyDescent="0.35">
      <c r="A65" s="15" t="s">
        <v>20</v>
      </c>
      <c r="B65">
        <v>87</v>
      </c>
      <c r="D65" s="16" t="s">
        <v>14</v>
      </c>
      <c r="E65">
        <v>25</v>
      </c>
    </row>
    <row r="66" spans="1:5" x14ac:dyDescent="0.35">
      <c r="A66" s="15" t="s">
        <v>20</v>
      </c>
      <c r="B66">
        <v>87</v>
      </c>
      <c r="D66" s="16" t="s">
        <v>14</v>
      </c>
      <c r="E66">
        <v>26</v>
      </c>
    </row>
    <row r="67" spans="1:5" x14ac:dyDescent="0.35">
      <c r="A67" s="15" t="s">
        <v>20</v>
      </c>
      <c r="B67">
        <v>88</v>
      </c>
      <c r="D67" s="16" t="s">
        <v>14</v>
      </c>
      <c r="E67">
        <v>26</v>
      </c>
    </row>
    <row r="68" spans="1:5" x14ac:dyDescent="0.35">
      <c r="A68" s="15" t="s">
        <v>20</v>
      </c>
      <c r="B68">
        <v>88</v>
      </c>
      <c r="D68" s="16" t="s">
        <v>14</v>
      </c>
      <c r="E68">
        <v>26</v>
      </c>
    </row>
    <row r="69" spans="1:5" x14ac:dyDescent="0.35">
      <c r="A69" s="15" t="s">
        <v>20</v>
      </c>
      <c r="B69">
        <v>88</v>
      </c>
      <c r="D69" s="16" t="s">
        <v>14</v>
      </c>
      <c r="E69">
        <v>27</v>
      </c>
    </row>
    <row r="70" spans="1:5" x14ac:dyDescent="0.35">
      <c r="A70" s="15" t="s">
        <v>20</v>
      </c>
      <c r="B70">
        <v>88</v>
      </c>
      <c r="D70" s="16" t="s">
        <v>14</v>
      </c>
      <c r="E70">
        <v>27</v>
      </c>
    </row>
    <row r="71" spans="1:5" x14ac:dyDescent="0.35">
      <c r="A71" s="15" t="s">
        <v>20</v>
      </c>
      <c r="B71">
        <v>89</v>
      </c>
      <c r="D71" s="16" t="s">
        <v>14</v>
      </c>
      <c r="E71">
        <v>29</v>
      </c>
    </row>
    <row r="72" spans="1:5" x14ac:dyDescent="0.35">
      <c r="A72" s="15" t="s">
        <v>20</v>
      </c>
      <c r="B72">
        <v>89</v>
      </c>
      <c r="D72" s="16" t="s">
        <v>14</v>
      </c>
      <c r="E72">
        <v>30</v>
      </c>
    </row>
    <row r="73" spans="1:5" x14ac:dyDescent="0.35">
      <c r="A73" s="15" t="s">
        <v>20</v>
      </c>
      <c r="B73">
        <v>91</v>
      </c>
      <c r="D73" s="16" t="s">
        <v>14</v>
      </c>
      <c r="E73">
        <v>30</v>
      </c>
    </row>
    <row r="74" spans="1:5" x14ac:dyDescent="0.35">
      <c r="A74" s="15" t="s">
        <v>20</v>
      </c>
      <c r="B74">
        <v>92</v>
      </c>
      <c r="D74" s="16" t="s">
        <v>14</v>
      </c>
      <c r="E74">
        <v>31</v>
      </c>
    </row>
    <row r="75" spans="1:5" x14ac:dyDescent="0.35">
      <c r="A75" s="15" t="s">
        <v>20</v>
      </c>
      <c r="B75">
        <v>92</v>
      </c>
      <c r="D75" s="16" t="s">
        <v>14</v>
      </c>
      <c r="E75">
        <v>31</v>
      </c>
    </row>
    <row r="76" spans="1:5" x14ac:dyDescent="0.35">
      <c r="A76" s="15" t="s">
        <v>20</v>
      </c>
      <c r="B76">
        <v>92</v>
      </c>
      <c r="D76" s="16" t="s">
        <v>14</v>
      </c>
      <c r="E76">
        <v>31</v>
      </c>
    </row>
    <row r="77" spans="1:5" x14ac:dyDescent="0.35">
      <c r="A77" s="15" t="s">
        <v>20</v>
      </c>
      <c r="B77">
        <v>92</v>
      </c>
      <c r="D77" s="16" t="s">
        <v>14</v>
      </c>
      <c r="E77">
        <v>31</v>
      </c>
    </row>
    <row r="78" spans="1:5" x14ac:dyDescent="0.35">
      <c r="A78" s="15" t="s">
        <v>20</v>
      </c>
      <c r="B78">
        <v>92</v>
      </c>
      <c r="D78" s="16" t="s">
        <v>14</v>
      </c>
      <c r="E78">
        <v>31</v>
      </c>
    </row>
    <row r="79" spans="1:5" x14ac:dyDescent="0.35">
      <c r="A79" s="15" t="s">
        <v>20</v>
      </c>
      <c r="B79">
        <v>93</v>
      </c>
      <c r="D79" s="16" t="s">
        <v>14</v>
      </c>
      <c r="E79">
        <v>32</v>
      </c>
    </row>
    <row r="80" spans="1:5" x14ac:dyDescent="0.35">
      <c r="A80" s="15" t="s">
        <v>20</v>
      </c>
      <c r="B80">
        <v>94</v>
      </c>
      <c r="D80" s="16" t="s">
        <v>14</v>
      </c>
      <c r="E80">
        <v>32</v>
      </c>
    </row>
    <row r="81" spans="1:5" x14ac:dyDescent="0.35">
      <c r="A81" s="15" t="s">
        <v>20</v>
      </c>
      <c r="B81">
        <v>94</v>
      </c>
      <c r="D81" s="16" t="s">
        <v>14</v>
      </c>
      <c r="E81">
        <v>33</v>
      </c>
    </row>
    <row r="82" spans="1:5" x14ac:dyDescent="0.35">
      <c r="A82" s="15" t="s">
        <v>20</v>
      </c>
      <c r="B82">
        <v>94</v>
      </c>
      <c r="D82" s="16" t="s">
        <v>14</v>
      </c>
      <c r="E82">
        <v>33</v>
      </c>
    </row>
    <row r="83" spans="1:5" x14ac:dyDescent="0.35">
      <c r="A83" s="15" t="s">
        <v>20</v>
      </c>
      <c r="B83">
        <v>95</v>
      </c>
      <c r="D83" s="16" t="s">
        <v>14</v>
      </c>
      <c r="E83">
        <v>33</v>
      </c>
    </row>
    <row r="84" spans="1:5" x14ac:dyDescent="0.35">
      <c r="A84" s="15" t="s">
        <v>20</v>
      </c>
      <c r="B84">
        <v>96</v>
      </c>
      <c r="D84" s="16" t="s">
        <v>14</v>
      </c>
      <c r="E84">
        <v>34</v>
      </c>
    </row>
    <row r="85" spans="1:5" x14ac:dyDescent="0.35">
      <c r="A85" s="15" t="s">
        <v>20</v>
      </c>
      <c r="B85">
        <v>96</v>
      </c>
      <c r="D85" s="16" t="s">
        <v>14</v>
      </c>
      <c r="E85">
        <v>35</v>
      </c>
    </row>
    <row r="86" spans="1:5" x14ac:dyDescent="0.35">
      <c r="A86" s="15" t="s">
        <v>20</v>
      </c>
      <c r="B86">
        <v>96</v>
      </c>
      <c r="D86" s="16" t="s">
        <v>14</v>
      </c>
      <c r="E86">
        <v>35</v>
      </c>
    </row>
    <row r="87" spans="1:5" x14ac:dyDescent="0.35">
      <c r="A87" s="15" t="s">
        <v>20</v>
      </c>
      <c r="B87">
        <v>97</v>
      </c>
      <c r="D87" s="16" t="s">
        <v>14</v>
      </c>
      <c r="E87">
        <v>35</v>
      </c>
    </row>
    <row r="88" spans="1:5" x14ac:dyDescent="0.35">
      <c r="A88" s="15" t="s">
        <v>20</v>
      </c>
      <c r="B88">
        <v>98</v>
      </c>
      <c r="D88" s="16" t="s">
        <v>14</v>
      </c>
      <c r="E88">
        <v>36</v>
      </c>
    </row>
    <row r="89" spans="1:5" x14ac:dyDescent="0.35">
      <c r="A89" s="15" t="s">
        <v>20</v>
      </c>
      <c r="B89">
        <v>98</v>
      </c>
      <c r="D89" s="16" t="s">
        <v>14</v>
      </c>
      <c r="E89">
        <v>37</v>
      </c>
    </row>
    <row r="90" spans="1:5" x14ac:dyDescent="0.35">
      <c r="A90" s="15" t="s">
        <v>20</v>
      </c>
      <c r="B90">
        <v>100</v>
      </c>
      <c r="D90" s="16" t="s">
        <v>14</v>
      </c>
      <c r="E90">
        <v>37</v>
      </c>
    </row>
    <row r="91" spans="1:5" x14ac:dyDescent="0.35">
      <c r="A91" s="15" t="s">
        <v>20</v>
      </c>
      <c r="B91">
        <v>100</v>
      </c>
      <c r="D91" s="16" t="s">
        <v>14</v>
      </c>
      <c r="E91">
        <v>37</v>
      </c>
    </row>
    <row r="92" spans="1:5" x14ac:dyDescent="0.35">
      <c r="A92" s="15" t="s">
        <v>20</v>
      </c>
      <c r="B92">
        <v>101</v>
      </c>
      <c r="D92" s="16" t="s">
        <v>14</v>
      </c>
      <c r="E92">
        <v>38</v>
      </c>
    </row>
    <row r="93" spans="1:5" x14ac:dyDescent="0.35">
      <c r="A93" s="15" t="s">
        <v>20</v>
      </c>
      <c r="B93">
        <v>101</v>
      </c>
      <c r="D93" s="16" t="s">
        <v>14</v>
      </c>
      <c r="E93">
        <v>38</v>
      </c>
    </row>
    <row r="94" spans="1:5" x14ac:dyDescent="0.35">
      <c r="A94" s="15" t="s">
        <v>20</v>
      </c>
      <c r="B94">
        <v>102</v>
      </c>
      <c r="D94" s="16" t="s">
        <v>14</v>
      </c>
      <c r="E94">
        <v>38</v>
      </c>
    </row>
    <row r="95" spans="1:5" x14ac:dyDescent="0.35">
      <c r="A95" s="15" t="s">
        <v>20</v>
      </c>
      <c r="B95">
        <v>102</v>
      </c>
      <c r="D95" s="16" t="s">
        <v>14</v>
      </c>
      <c r="E95">
        <v>39</v>
      </c>
    </row>
    <row r="96" spans="1:5" x14ac:dyDescent="0.35">
      <c r="A96" s="15" t="s">
        <v>20</v>
      </c>
      <c r="B96">
        <v>103</v>
      </c>
      <c r="D96" s="16" t="s">
        <v>14</v>
      </c>
      <c r="E96">
        <v>40</v>
      </c>
    </row>
    <row r="97" spans="1:5" x14ac:dyDescent="0.35">
      <c r="A97" s="15" t="s">
        <v>20</v>
      </c>
      <c r="B97">
        <v>103</v>
      </c>
      <c r="D97" s="16" t="s">
        <v>14</v>
      </c>
      <c r="E97">
        <v>40</v>
      </c>
    </row>
    <row r="98" spans="1:5" x14ac:dyDescent="0.35">
      <c r="A98" s="15" t="s">
        <v>20</v>
      </c>
      <c r="B98">
        <v>105</v>
      </c>
      <c r="D98" s="16" t="s">
        <v>14</v>
      </c>
      <c r="E98">
        <v>40</v>
      </c>
    </row>
    <row r="99" spans="1:5" x14ac:dyDescent="0.35">
      <c r="A99" s="15" t="s">
        <v>20</v>
      </c>
      <c r="B99">
        <v>106</v>
      </c>
      <c r="D99" s="16" t="s">
        <v>14</v>
      </c>
      <c r="E99">
        <v>41</v>
      </c>
    </row>
    <row r="100" spans="1:5" x14ac:dyDescent="0.35">
      <c r="A100" s="15" t="s">
        <v>20</v>
      </c>
      <c r="B100">
        <v>106</v>
      </c>
      <c r="D100" s="16" t="s">
        <v>14</v>
      </c>
      <c r="E100">
        <v>41</v>
      </c>
    </row>
    <row r="101" spans="1:5" x14ac:dyDescent="0.35">
      <c r="A101" s="15" t="s">
        <v>20</v>
      </c>
      <c r="B101">
        <v>107</v>
      </c>
      <c r="D101" s="16" t="s">
        <v>14</v>
      </c>
      <c r="E101">
        <v>42</v>
      </c>
    </row>
    <row r="102" spans="1:5" x14ac:dyDescent="0.35">
      <c r="A102" s="15" t="s">
        <v>20</v>
      </c>
      <c r="B102">
        <v>107</v>
      </c>
      <c r="D102" s="16" t="s">
        <v>14</v>
      </c>
      <c r="E102">
        <v>44</v>
      </c>
    </row>
    <row r="103" spans="1:5" x14ac:dyDescent="0.35">
      <c r="A103" s="15" t="s">
        <v>20</v>
      </c>
      <c r="B103">
        <v>107</v>
      </c>
      <c r="D103" s="16" t="s">
        <v>14</v>
      </c>
      <c r="E103">
        <v>44</v>
      </c>
    </row>
    <row r="104" spans="1:5" x14ac:dyDescent="0.35">
      <c r="A104" s="15" t="s">
        <v>20</v>
      </c>
      <c r="B104">
        <v>107</v>
      </c>
      <c r="D104" s="16" t="s">
        <v>14</v>
      </c>
      <c r="E104">
        <v>45</v>
      </c>
    </row>
    <row r="105" spans="1:5" x14ac:dyDescent="0.35">
      <c r="A105" s="15" t="s">
        <v>20</v>
      </c>
      <c r="B105">
        <v>107</v>
      </c>
      <c r="D105" s="16" t="s">
        <v>14</v>
      </c>
      <c r="E105">
        <v>46</v>
      </c>
    </row>
    <row r="106" spans="1:5" x14ac:dyDescent="0.35">
      <c r="A106" s="15" t="s">
        <v>20</v>
      </c>
      <c r="B106">
        <v>110</v>
      </c>
      <c r="D106" s="16" t="s">
        <v>14</v>
      </c>
      <c r="E106">
        <v>47</v>
      </c>
    </row>
    <row r="107" spans="1:5" x14ac:dyDescent="0.35">
      <c r="A107" s="15" t="s">
        <v>20</v>
      </c>
      <c r="B107">
        <v>110</v>
      </c>
      <c r="D107" s="16" t="s">
        <v>14</v>
      </c>
      <c r="E107">
        <v>48</v>
      </c>
    </row>
    <row r="108" spans="1:5" x14ac:dyDescent="0.35">
      <c r="A108" s="15" t="s">
        <v>20</v>
      </c>
      <c r="B108">
        <v>110</v>
      </c>
      <c r="D108" s="16" t="s">
        <v>14</v>
      </c>
      <c r="E108">
        <v>49</v>
      </c>
    </row>
    <row r="109" spans="1:5" x14ac:dyDescent="0.35">
      <c r="A109" s="15" t="s">
        <v>20</v>
      </c>
      <c r="B109">
        <v>110</v>
      </c>
      <c r="D109" s="16" t="s">
        <v>14</v>
      </c>
      <c r="E109">
        <v>49</v>
      </c>
    </row>
    <row r="110" spans="1:5" x14ac:dyDescent="0.35">
      <c r="A110" s="15" t="s">
        <v>20</v>
      </c>
      <c r="B110">
        <v>111</v>
      </c>
      <c r="D110" s="16" t="s">
        <v>14</v>
      </c>
      <c r="E110">
        <v>52</v>
      </c>
    </row>
    <row r="111" spans="1:5" x14ac:dyDescent="0.35">
      <c r="A111" s="15" t="s">
        <v>20</v>
      </c>
      <c r="B111">
        <v>112</v>
      </c>
      <c r="D111" s="16" t="s">
        <v>14</v>
      </c>
      <c r="E111">
        <v>53</v>
      </c>
    </row>
    <row r="112" spans="1:5" x14ac:dyDescent="0.35">
      <c r="A112" s="15" t="s">
        <v>20</v>
      </c>
      <c r="B112">
        <v>112</v>
      </c>
      <c r="D112" s="16" t="s">
        <v>14</v>
      </c>
      <c r="E112">
        <v>54</v>
      </c>
    </row>
    <row r="113" spans="1:5" x14ac:dyDescent="0.35">
      <c r="A113" s="15" t="s">
        <v>20</v>
      </c>
      <c r="B113">
        <v>112</v>
      </c>
      <c r="D113" s="16" t="s">
        <v>14</v>
      </c>
      <c r="E113">
        <v>55</v>
      </c>
    </row>
    <row r="114" spans="1:5" x14ac:dyDescent="0.35">
      <c r="A114" s="15" t="s">
        <v>20</v>
      </c>
      <c r="B114">
        <v>113</v>
      </c>
      <c r="D114" s="16" t="s">
        <v>14</v>
      </c>
      <c r="E114">
        <v>55</v>
      </c>
    </row>
    <row r="115" spans="1:5" x14ac:dyDescent="0.35">
      <c r="A115" s="15" t="s">
        <v>20</v>
      </c>
      <c r="B115">
        <v>113</v>
      </c>
      <c r="D115" s="16" t="s">
        <v>14</v>
      </c>
      <c r="E115">
        <v>56</v>
      </c>
    </row>
    <row r="116" spans="1:5" x14ac:dyDescent="0.35">
      <c r="A116" s="15" t="s">
        <v>20</v>
      </c>
      <c r="B116">
        <v>114</v>
      </c>
      <c r="D116" s="16" t="s">
        <v>14</v>
      </c>
      <c r="E116">
        <v>56</v>
      </c>
    </row>
    <row r="117" spans="1:5" x14ac:dyDescent="0.35">
      <c r="A117" s="15" t="s">
        <v>20</v>
      </c>
      <c r="B117">
        <v>114</v>
      </c>
      <c r="D117" s="16" t="s">
        <v>14</v>
      </c>
      <c r="E117">
        <v>57</v>
      </c>
    </row>
    <row r="118" spans="1:5" x14ac:dyDescent="0.35">
      <c r="A118" s="15" t="s">
        <v>20</v>
      </c>
      <c r="B118">
        <v>114</v>
      </c>
      <c r="D118" s="16" t="s">
        <v>14</v>
      </c>
      <c r="E118">
        <v>57</v>
      </c>
    </row>
    <row r="119" spans="1:5" x14ac:dyDescent="0.35">
      <c r="A119" s="15" t="s">
        <v>20</v>
      </c>
      <c r="B119">
        <v>115</v>
      </c>
      <c r="D119" s="16" t="s">
        <v>14</v>
      </c>
      <c r="E119">
        <v>58</v>
      </c>
    </row>
    <row r="120" spans="1:5" x14ac:dyDescent="0.35">
      <c r="A120" s="15" t="s">
        <v>20</v>
      </c>
      <c r="B120">
        <v>116</v>
      </c>
      <c r="D120" s="16" t="s">
        <v>14</v>
      </c>
      <c r="E120">
        <v>60</v>
      </c>
    </row>
    <row r="121" spans="1:5" x14ac:dyDescent="0.35">
      <c r="A121" s="15" t="s">
        <v>20</v>
      </c>
      <c r="B121">
        <v>116</v>
      </c>
      <c r="D121" s="16" t="s">
        <v>14</v>
      </c>
      <c r="E121">
        <v>62</v>
      </c>
    </row>
    <row r="122" spans="1:5" x14ac:dyDescent="0.35">
      <c r="A122" s="15" t="s">
        <v>20</v>
      </c>
      <c r="B122">
        <v>117</v>
      </c>
      <c r="D122" s="16" t="s">
        <v>14</v>
      </c>
      <c r="E122">
        <v>62</v>
      </c>
    </row>
    <row r="123" spans="1:5" x14ac:dyDescent="0.35">
      <c r="A123" s="15" t="s">
        <v>20</v>
      </c>
      <c r="B123">
        <v>117</v>
      </c>
      <c r="D123" s="16" t="s">
        <v>14</v>
      </c>
      <c r="E123">
        <v>63</v>
      </c>
    </row>
    <row r="124" spans="1:5" x14ac:dyDescent="0.35">
      <c r="A124" s="15" t="s">
        <v>20</v>
      </c>
      <c r="B124">
        <v>119</v>
      </c>
      <c r="D124" s="16" t="s">
        <v>14</v>
      </c>
      <c r="E124">
        <v>63</v>
      </c>
    </row>
    <row r="125" spans="1:5" x14ac:dyDescent="0.35">
      <c r="A125" s="15" t="s">
        <v>20</v>
      </c>
      <c r="B125">
        <v>121</v>
      </c>
      <c r="D125" s="16" t="s">
        <v>14</v>
      </c>
      <c r="E125">
        <v>64</v>
      </c>
    </row>
    <row r="126" spans="1:5" x14ac:dyDescent="0.35">
      <c r="A126" s="15" t="s">
        <v>20</v>
      </c>
      <c r="B126">
        <v>121</v>
      </c>
      <c r="D126" s="16" t="s">
        <v>14</v>
      </c>
      <c r="E126">
        <v>64</v>
      </c>
    </row>
    <row r="127" spans="1:5" x14ac:dyDescent="0.35">
      <c r="A127" s="15" t="s">
        <v>20</v>
      </c>
      <c r="B127">
        <v>121</v>
      </c>
      <c r="D127" s="16" t="s">
        <v>14</v>
      </c>
      <c r="E127">
        <v>64</v>
      </c>
    </row>
    <row r="128" spans="1:5" x14ac:dyDescent="0.35">
      <c r="A128" s="15" t="s">
        <v>20</v>
      </c>
      <c r="B128">
        <v>122</v>
      </c>
      <c r="D128" s="16" t="s">
        <v>14</v>
      </c>
      <c r="E128">
        <v>64</v>
      </c>
    </row>
    <row r="129" spans="1:5" x14ac:dyDescent="0.35">
      <c r="A129" s="15" t="s">
        <v>20</v>
      </c>
      <c r="B129">
        <v>122</v>
      </c>
      <c r="D129" s="16" t="s">
        <v>14</v>
      </c>
      <c r="E129">
        <v>65</v>
      </c>
    </row>
    <row r="130" spans="1:5" x14ac:dyDescent="0.35">
      <c r="A130" s="15" t="s">
        <v>20</v>
      </c>
      <c r="B130">
        <v>122</v>
      </c>
      <c r="D130" s="16" t="s">
        <v>14</v>
      </c>
      <c r="E130">
        <v>65</v>
      </c>
    </row>
    <row r="131" spans="1:5" x14ac:dyDescent="0.35">
      <c r="A131" s="15" t="s">
        <v>20</v>
      </c>
      <c r="B131">
        <v>122</v>
      </c>
      <c r="D131" s="16" t="s">
        <v>14</v>
      </c>
      <c r="E131">
        <v>67</v>
      </c>
    </row>
    <row r="132" spans="1:5" x14ac:dyDescent="0.35">
      <c r="A132" s="15" t="s">
        <v>20</v>
      </c>
      <c r="B132">
        <v>123</v>
      </c>
      <c r="D132" s="16" t="s">
        <v>14</v>
      </c>
      <c r="E132">
        <v>67</v>
      </c>
    </row>
    <row r="133" spans="1:5" x14ac:dyDescent="0.35">
      <c r="A133" s="15" t="s">
        <v>20</v>
      </c>
      <c r="B133">
        <v>123</v>
      </c>
      <c r="D133" s="16" t="s">
        <v>14</v>
      </c>
      <c r="E133">
        <v>67</v>
      </c>
    </row>
    <row r="134" spans="1:5" x14ac:dyDescent="0.35">
      <c r="A134" s="15" t="s">
        <v>20</v>
      </c>
      <c r="B134">
        <v>123</v>
      </c>
      <c r="D134" s="16" t="s">
        <v>14</v>
      </c>
      <c r="E134">
        <v>67</v>
      </c>
    </row>
    <row r="135" spans="1:5" x14ac:dyDescent="0.35">
      <c r="A135" s="15" t="s">
        <v>20</v>
      </c>
      <c r="B135">
        <v>125</v>
      </c>
      <c r="D135" s="16" t="s">
        <v>14</v>
      </c>
      <c r="E135">
        <v>67</v>
      </c>
    </row>
    <row r="136" spans="1:5" x14ac:dyDescent="0.35">
      <c r="A136" s="15" t="s">
        <v>20</v>
      </c>
      <c r="B136">
        <v>126</v>
      </c>
      <c r="D136" s="16" t="s">
        <v>14</v>
      </c>
      <c r="E136">
        <v>67</v>
      </c>
    </row>
    <row r="137" spans="1:5" x14ac:dyDescent="0.35">
      <c r="A137" s="15" t="s">
        <v>20</v>
      </c>
      <c r="B137">
        <v>126</v>
      </c>
      <c r="D137" s="16" t="s">
        <v>14</v>
      </c>
      <c r="E137">
        <v>67</v>
      </c>
    </row>
    <row r="138" spans="1:5" x14ac:dyDescent="0.35">
      <c r="A138" s="15" t="s">
        <v>20</v>
      </c>
      <c r="B138">
        <v>126</v>
      </c>
      <c r="D138" s="16" t="s">
        <v>14</v>
      </c>
      <c r="E138">
        <v>70</v>
      </c>
    </row>
    <row r="139" spans="1:5" x14ac:dyDescent="0.35">
      <c r="A139" s="15" t="s">
        <v>20</v>
      </c>
      <c r="B139">
        <v>126</v>
      </c>
      <c r="D139" s="16" t="s">
        <v>14</v>
      </c>
      <c r="E139">
        <v>71</v>
      </c>
    </row>
    <row r="140" spans="1:5" x14ac:dyDescent="0.35">
      <c r="A140" s="15" t="s">
        <v>20</v>
      </c>
      <c r="B140">
        <v>126</v>
      </c>
      <c r="D140" s="16" t="s">
        <v>14</v>
      </c>
      <c r="E140">
        <v>73</v>
      </c>
    </row>
    <row r="141" spans="1:5" x14ac:dyDescent="0.35">
      <c r="A141" s="15" t="s">
        <v>20</v>
      </c>
      <c r="B141">
        <v>127</v>
      </c>
      <c r="D141" s="16" t="s">
        <v>14</v>
      </c>
      <c r="E141">
        <v>73</v>
      </c>
    </row>
    <row r="142" spans="1:5" x14ac:dyDescent="0.35">
      <c r="A142" s="15" t="s">
        <v>20</v>
      </c>
      <c r="B142">
        <v>127</v>
      </c>
      <c r="D142" s="16" t="s">
        <v>14</v>
      </c>
      <c r="E142">
        <v>75</v>
      </c>
    </row>
    <row r="143" spans="1:5" x14ac:dyDescent="0.35">
      <c r="A143" s="15" t="s">
        <v>20</v>
      </c>
      <c r="B143">
        <v>128</v>
      </c>
      <c r="D143" s="16" t="s">
        <v>14</v>
      </c>
      <c r="E143">
        <v>75</v>
      </c>
    </row>
    <row r="144" spans="1:5" x14ac:dyDescent="0.35">
      <c r="A144" s="15" t="s">
        <v>20</v>
      </c>
      <c r="B144">
        <v>128</v>
      </c>
      <c r="D144" s="16" t="s">
        <v>14</v>
      </c>
      <c r="E144">
        <v>75</v>
      </c>
    </row>
    <row r="145" spans="1:5" x14ac:dyDescent="0.35">
      <c r="A145" s="15" t="s">
        <v>20</v>
      </c>
      <c r="B145">
        <v>129</v>
      </c>
      <c r="D145" s="16" t="s">
        <v>14</v>
      </c>
      <c r="E145">
        <v>75</v>
      </c>
    </row>
    <row r="146" spans="1:5" x14ac:dyDescent="0.35">
      <c r="A146" s="15" t="s">
        <v>20</v>
      </c>
      <c r="B146">
        <v>129</v>
      </c>
      <c r="D146" s="16" t="s">
        <v>14</v>
      </c>
      <c r="E146">
        <v>76</v>
      </c>
    </row>
    <row r="147" spans="1:5" x14ac:dyDescent="0.35">
      <c r="A147" s="15" t="s">
        <v>20</v>
      </c>
      <c r="B147">
        <v>130</v>
      </c>
      <c r="D147" s="16" t="s">
        <v>14</v>
      </c>
      <c r="E147">
        <v>77</v>
      </c>
    </row>
    <row r="148" spans="1:5" x14ac:dyDescent="0.35">
      <c r="A148" s="15" t="s">
        <v>20</v>
      </c>
      <c r="B148">
        <v>130</v>
      </c>
      <c r="D148" s="16" t="s">
        <v>14</v>
      </c>
      <c r="E148">
        <v>77</v>
      </c>
    </row>
    <row r="149" spans="1:5" x14ac:dyDescent="0.35">
      <c r="A149" s="15" t="s">
        <v>20</v>
      </c>
      <c r="B149">
        <v>131</v>
      </c>
      <c r="D149" s="16" t="s">
        <v>14</v>
      </c>
      <c r="E149">
        <v>77</v>
      </c>
    </row>
    <row r="150" spans="1:5" x14ac:dyDescent="0.35">
      <c r="A150" s="15" t="s">
        <v>20</v>
      </c>
      <c r="B150">
        <v>131</v>
      </c>
      <c r="D150" s="16" t="s">
        <v>14</v>
      </c>
      <c r="E150">
        <v>78</v>
      </c>
    </row>
    <row r="151" spans="1:5" x14ac:dyDescent="0.35">
      <c r="A151" s="15" t="s">
        <v>20</v>
      </c>
      <c r="B151">
        <v>131</v>
      </c>
      <c r="D151" s="16" t="s">
        <v>14</v>
      </c>
      <c r="E151">
        <v>78</v>
      </c>
    </row>
    <row r="152" spans="1:5" x14ac:dyDescent="0.35">
      <c r="A152" s="15" t="s">
        <v>20</v>
      </c>
      <c r="B152">
        <v>131</v>
      </c>
      <c r="D152" s="16" t="s">
        <v>14</v>
      </c>
      <c r="E152">
        <v>79</v>
      </c>
    </row>
    <row r="153" spans="1:5" x14ac:dyDescent="0.35">
      <c r="A153" s="15" t="s">
        <v>20</v>
      </c>
      <c r="B153">
        <v>131</v>
      </c>
      <c r="D153" s="16" t="s">
        <v>14</v>
      </c>
      <c r="E153">
        <v>80</v>
      </c>
    </row>
    <row r="154" spans="1:5" x14ac:dyDescent="0.35">
      <c r="A154" s="15" t="s">
        <v>20</v>
      </c>
      <c r="B154">
        <v>132</v>
      </c>
      <c r="D154" s="16" t="s">
        <v>14</v>
      </c>
      <c r="E154">
        <v>80</v>
      </c>
    </row>
    <row r="155" spans="1:5" x14ac:dyDescent="0.35">
      <c r="A155" s="15" t="s">
        <v>20</v>
      </c>
      <c r="B155">
        <v>132</v>
      </c>
      <c r="D155" s="16" t="s">
        <v>14</v>
      </c>
      <c r="E155">
        <v>82</v>
      </c>
    </row>
    <row r="156" spans="1:5" x14ac:dyDescent="0.35">
      <c r="A156" s="15" t="s">
        <v>20</v>
      </c>
      <c r="B156">
        <v>132</v>
      </c>
      <c r="D156" s="16" t="s">
        <v>14</v>
      </c>
      <c r="E156">
        <v>83</v>
      </c>
    </row>
    <row r="157" spans="1:5" x14ac:dyDescent="0.35">
      <c r="A157" s="15" t="s">
        <v>20</v>
      </c>
      <c r="B157">
        <v>133</v>
      </c>
      <c r="D157" s="16" t="s">
        <v>14</v>
      </c>
      <c r="E157">
        <v>83</v>
      </c>
    </row>
    <row r="158" spans="1:5" x14ac:dyDescent="0.35">
      <c r="A158" s="15" t="s">
        <v>20</v>
      </c>
      <c r="B158">
        <v>133</v>
      </c>
      <c r="D158" s="16" t="s">
        <v>14</v>
      </c>
      <c r="E158">
        <v>84</v>
      </c>
    </row>
    <row r="159" spans="1:5" x14ac:dyDescent="0.35">
      <c r="A159" s="15" t="s">
        <v>20</v>
      </c>
      <c r="B159">
        <v>133</v>
      </c>
      <c r="D159" s="16" t="s">
        <v>14</v>
      </c>
      <c r="E159">
        <v>86</v>
      </c>
    </row>
    <row r="160" spans="1:5" x14ac:dyDescent="0.35">
      <c r="A160" s="15" t="s">
        <v>20</v>
      </c>
      <c r="B160">
        <v>134</v>
      </c>
      <c r="D160" s="16" t="s">
        <v>14</v>
      </c>
      <c r="E160">
        <v>86</v>
      </c>
    </row>
    <row r="161" spans="1:5" x14ac:dyDescent="0.35">
      <c r="A161" s="15" t="s">
        <v>20</v>
      </c>
      <c r="B161">
        <v>134</v>
      </c>
      <c r="D161" s="16" t="s">
        <v>14</v>
      </c>
      <c r="E161">
        <v>86</v>
      </c>
    </row>
    <row r="162" spans="1:5" x14ac:dyDescent="0.35">
      <c r="A162" s="15" t="s">
        <v>20</v>
      </c>
      <c r="B162">
        <v>134</v>
      </c>
      <c r="D162" s="16" t="s">
        <v>14</v>
      </c>
      <c r="E162">
        <v>87</v>
      </c>
    </row>
    <row r="163" spans="1:5" x14ac:dyDescent="0.35">
      <c r="A163" s="15" t="s">
        <v>20</v>
      </c>
      <c r="B163">
        <v>135</v>
      </c>
      <c r="D163" s="16" t="s">
        <v>14</v>
      </c>
      <c r="E163">
        <v>88</v>
      </c>
    </row>
    <row r="164" spans="1:5" x14ac:dyDescent="0.35">
      <c r="A164" s="15" t="s">
        <v>20</v>
      </c>
      <c r="B164">
        <v>135</v>
      </c>
      <c r="D164" s="16" t="s">
        <v>14</v>
      </c>
      <c r="E164">
        <v>91</v>
      </c>
    </row>
    <row r="165" spans="1:5" x14ac:dyDescent="0.35">
      <c r="A165" s="15" t="s">
        <v>20</v>
      </c>
      <c r="B165">
        <v>135</v>
      </c>
      <c r="D165" s="16" t="s">
        <v>14</v>
      </c>
      <c r="E165">
        <v>92</v>
      </c>
    </row>
    <row r="166" spans="1:5" x14ac:dyDescent="0.35">
      <c r="A166" s="15" t="s">
        <v>20</v>
      </c>
      <c r="B166">
        <v>136</v>
      </c>
      <c r="D166" s="16" t="s">
        <v>14</v>
      </c>
      <c r="E166">
        <v>92</v>
      </c>
    </row>
    <row r="167" spans="1:5" x14ac:dyDescent="0.35">
      <c r="A167" s="15" t="s">
        <v>20</v>
      </c>
      <c r="B167">
        <v>137</v>
      </c>
      <c r="D167" s="16" t="s">
        <v>14</v>
      </c>
      <c r="E167">
        <v>92</v>
      </c>
    </row>
    <row r="168" spans="1:5" x14ac:dyDescent="0.35">
      <c r="A168" s="15" t="s">
        <v>20</v>
      </c>
      <c r="B168">
        <v>137</v>
      </c>
      <c r="D168" s="16" t="s">
        <v>14</v>
      </c>
      <c r="E168">
        <v>94</v>
      </c>
    </row>
    <row r="169" spans="1:5" x14ac:dyDescent="0.35">
      <c r="A169" s="15" t="s">
        <v>20</v>
      </c>
      <c r="B169">
        <v>138</v>
      </c>
      <c r="D169" s="16" t="s">
        <v>14</v>
      </c>
      <c r="E169">
        <v>94</v>
      </c>
    </row>
    <row r="170" spans="1:5" x14ac:dyDescent="0.35">
      <c r="A170" s="15" t="s">
        <v>20</v>
      </c>
      <c r="B170">
        <v>138</v>
      </c>
      <c r="D170" s="16" t="s">
        <v>14</v>
      </c>
      <c r="E170">
        <v>100</v>
      </c>
    </row>
    <row r="171" spans="1:5" x14ac:dyDescent="0.35">
      <c r="A171" s="15" t="s">
        <v>20</v>
      </c>
      <c r="B171">
        <v>138</v>
      </c>
      <c r="D171" s="16" t="s">
        <v>14</v>
      </c>
      <c r="E171">
        <v>101</v>
      </c>
    </row>
    <row r="172" spans="1:5" x14ac:dyDescent="0.35">
      <c r="A172" s="15" t="s">
        <v>20</v>
      </c>
      <c r="B172">
        <v>139</v>
      </c>
      <c r="D172" s="16" t="s">
        <v>14</v>
      </c>
      <c r="E172">
        <v>102</v>
      </c>
    </row>
    <row r="173" spans="1:5" x14ac:dyDescent="0.35">
      <c r="A173" s="15" t="s">
        <v>20</v>
      </c>
      <c r="B173">
        <v>139</v>
      </c>
      <c r="D173" s="16" t="s">
        <v>14</v>
      </c>
      <c r="E173">
        <v>104</v>
      </c>
    </row>
    <row r="174" spans="1:5" x14ac:dyDescent="0.35">
      <c r="A174" s="15" t="s">
        <v>20</v>
      </c>
      <c r="B174">
        <v>140</v>
      </c>
      <c r="D174" s="16" t="s">
        <v>14</v>
      </c>
      <c r="E174">
        <v>105</v>
      </c>
    </row>
    <row r="175" spans="1:5" x14ac:dyDescent="0.35">
      <c r="A175" s="15" t="s">
        <v>20</v>
      </c>
      <c r="B175">
        <v>140</v>
      </c>
      <c r="D175" s="16" t="s">
        <v>14</v>
      </c>
      <c r="E175">
        <v>105</v>
      </c>
    </row>
    <row r="176" spans="1:5" x14ac:dyDescent="0.35">
      <c r="A176" s="15" t="s">
        <v>20</v>
      </c>
      <c r="B176">
        <v>140</v>
      </c>
      <c r="D176" s="16" t="s">
        <v>14</v>
      </c>
      <c r="E176">
        <v>106</v>
      </c>
    </row>
    <row r="177" spans="1:5" x14ac:dyDescent="0.35">
      <c r="A177" s="15" t="s">
        <v>20</v>
      </c>
      <c r="B177">
        <v>142</v>
      </c>
      <c r="D177" s="16" t="s">
        <v>14</v>
      </c>
      <c r="E177">
        <v>107</v>
      </c>
    </row>
    <row r="178" spans="1:5" x14ac:dyDescent="0.35">
      <c r="A178" s="15" t="s">
        <v>20</v>
      </c>
      <c r="B178">
        <v>142</v>
      </c>
      <c r="D178" s="16" t="s">
        <v>14</v>
      </c>
      <c r="E178">
        <v>108</v>
      </c>
    </row>
    <row r="179" spans="1:5" x14ac:dyDescent="0.35">
      <c r="A179" s="15" t="s">
        <v>20</v>
      </c>
      <c r="B179">
        <v>142</v>
      </c>
      <c r="D179" s="16" t="s">
        <v>14</v>
      </c>
      <c r="E179">
        <v>111</v>
      </c>
    </row>
    <row r="180" spans="1:5" x14ac:dyDescent="0.35">
      <c r="A180" s="15" t="s">
        <v>20</v>
      </c>
      <c r="B180">
        <v>142</v>
      </c>
      <c r="D180" s="16" t="s">
        <v>14</v>
      </c>
      <c r="E180">
        <v>112</v>
      </c>
    </row>
    <row r="181" spans="1:5" x14ac:dyDescent="0.35">
      <c r="A181" s="15" t="s">
        <v>20</v>
      </c>
      <c r="B181">
        <v>143</v>
      </c>
      <c r="D181" s="16" t="s">
        <v>14</v>
      </c>
      <c r="E181">
        <v>112</v>
      </c>
    </row>
    <row r="182" spans="1:5" x14ac:dyDescent="0.35">
      <c r="A182" s="15" t="s">
        <v>20</v>
      </c>
      <c r="B182">
        <v>144</v>
      </c>
      <c r="D182" s="16" t="s">
        <v>14</v>
      </c>
      <c r="E182">
        <v>113</v>
      </c>
    </row>
    <row r="183" spans="1:5" x14ac:dyDescent="0.35">
      <c r="A183" s="15" t="s">
        <v>20</v>
      </c>
      <c r="B183">
        <v>144</v>
      </c>
      <c r="D183" s="16" t="s">
        <v>14</v>
      </c>
      <c r="E183">
        <v>114</v>
      </c>
    </row>
    <row r="184" spans="1:5" x14ac:dyDescent="0.35">
      <c r="A184" s="15" t="s">
        <v>20</v>
      </c>
      <c r="B184">
        <v>144</v>
      </c>
      <c r="D184" s="16" t="s">
        <v>14</v>
      </c>
      <c r="E184">
        <v>115</v>
      </c>
    </row>
    <row r="185" spans="1:5" x14ac:dyDescent="0.35">
      <c r="A185" s="15" t="s">
        <v>20</v>
      </c>
      <c r="B185">
        <v>144</v>
      </c>
      <c r="D185" s="16" t="s">
        <v>14</v>
      </c>
      <c r="E185">
        <v>117</v>
      </c>
    </row>
    <row r="186" spans="1:5" x14ac:dyDescent="0.35">
      <c r="A186" s="15" t="s">
        <v>20</v>
      </c>
      <c r="B186">
        <v>146</v>
      </c>
      <c r="D186" s="16" t="s">
        <v>14</v>
      </c>
      <c r="E186">
        <v>118</v>
      </c>
    </row>
    <row r="187" spans="1:5" x14ac:dyDescent="0.35">
      <c r="A187" s="15" t="s">
        <v>20</v>
      </c>
      <c r="B187">
        <v>147</v>
      </c>
      <c r="D187" s="16" t="s">
        <v>14</v>
      </c>
      <c r="E187">
        <v>120</v>
      </c>
    </row>
    <row r="188" spans="1:5" x14ac:dyDescent="0.35">
      <c r="A188" s="15" t="s">
        <v>20</v>
      </c>
      <c r="B188">
        <v>147</v>
      </c>
      <c r="D188" s="16" t="s">
        <v>14</v>
      </c>
      <c r="E188">
        <v>120</v>
      </c>
    </row>
    <row r="189" spans="1:5" x14ac:dyDescent="0.35">
      <c r="A189" s="15" t="s">
        <v>20</v>
      </c>
      <c r="B189">
        <v>147</v>
      </c>
      <c r="D189" s="16" t="s">
        <v>14</v>
      </c>
      <c r="E189">
        <v>121</v>
      </c>
    </row>
    <row r="190" spans="1:5" x14ac:dyDescent="0.35">
      <c r="A190" s="15" t="s">
        <v>20</v>
      </c>
      <c r="B190">
        <v>148</v>
      </c>
      <c r="D190" s="16" t="s">
        <v>14</v>
      </c>
      <c r="E190">
        <v>127</v>
      </c>
    </row>
    <row r="191" spans="1:5" x14ac:dyDescent="0.35">
      <c r="A191" s="15" t="s">
        <v>20</v>
      </c>
      <c r="B191">
        <v>148</v>
      </c>
      <c r="D191" s="16" t="s">
        <v>14</v>
      </c>
      <c r="E191">
        <v>128</v>
      </c>
    </row>
    <row r="192" spans="1:5" x14ac:dyDescent="0.35">
      <c r="A192" s="15" t="s">
        <v>20</v>
      </c>
      <c r="B192">
        <v>149</v>
      </c>
      <c r="D192" s="16" t="s">
        <v>14</v>
      </c>
      <c r="E192">
        <v>130</v>
      </c>
    </row>
    <row r="193" spans="1:5" x14ac:dyDescent="0.35">
      <c r="A193" s="15" t="s">
        <v>20</v>
      </c>
      <c r="B193">
        <v>149</v>
      </c>
      <c r="D193" s="16" t="s">
        <v>14</v>
      </c>
      <c r="E193">
        <v>131</v>
      </c>
    </row>
    <row r="194" spans="1:5" x14ac:dyDescent="0.35">
      <c r="A194" s="15" t="s">
        <v>20</v>
      </c>
      <c r="B194">
        <v>150</v>
      </c>
      <c r="D194" s="16" t="s">
        <v>14</v>
      </c>
      <c r="E194">
        <v>132</v>
      </c>
    </row>
    <row r="195" spans="1:5" x14ac:dyDescent="0.35">
      <c r="A195" s="15" t="s">
        <v>20</v>
      </c>
      <c r="B195">
        <v>150</v>
      </c>
      <c r="D195" s="16" t="s">
        <v>14</v>
      </c>
      <c r="E195">
        <v>133</v>
      </c>
    </row>
    <row r="196" spans="1:5" x14ac:dyDescent="0.35">
      <c r="A196" s="15" t="s">
        <v>20</v>
      </c>
      <c r="B196">
        <v>154</v>
      </c>
      <c r="D196" s="16" t="s">
        <v>14</v>
      </c>
      <c r="E196">
        <v>133</v>
      </c>
    </row>
    <row r="197" spans="1:5" x14ac:dyDescent="0.35">
      <c r="A197" s="15" t="s">
        <v>20</v>
      </c>
      <c r="B197">
        <v>154</v>
      </c>
      <c r="D197" s="16" t="s">
        <v>14</v>
      </c>
      <c r="E197">
        <v>136</v>
      </c>
    </row>
    <row r="198" spans="1:5" x14ac:dyDescent="0.35">
      <c r="A198" s="15" t="s">
        <v>20</v>
      </c>
      <c r="B198">
        <v>154</v>
      </c>
      <c r="D198" s="16" t="s">
        <v>14</v>
      </c>
      <c r="E198">
        <v>137</v>
      </c>
    </row>
    <row r="199" spans="1:5" x14ac:dyDescent="0.35">
      <c r="A199" s="15" t="s">
        <v>20</v>
      </c>
      <c r="B199">
        <v>154</v>
      </c>
      <c r="D199" s="16" t="s">
        <v>14</v>
      </c>
      <c r="E199">
        <v>141</v>
      </c>
    </row>
    <row r="200" spans="1:5" x14ac:dyDescent="0.35">
      <c r="A200" s="15" t="s">
        <v>20</v>
      </c>
      <c r="B200">
        <v>155</v>
      </c>
      <c r="D200" s="16" t="s">
        <v>14</v>
      </c>
      <c r="E200">
        <v>143</v>
      </c>
    </row>
    <row r="201" spans="1:5" x14ac:dyDescent="0.35">
      <c r="A201" s="15" t="s">
        <v>20</v>
      </c>
      <c r="B201">
        <v>155</v>
      </c>
      <c r="D201" s="16" t="s">
        <v>14</v>
      </c>
      <c r="E201">
        <v>147</v>
      </c>
    </row>
    <row r="202" spans="1:5" x14ac:dyDescent="0.35">
      <c r="A202" s="15" t="s">
        <v>20</v>
      </c>
      <c r="B202">
        <v>155</v>
      </c>
      <c r="D202" s="16" t="s">
        <v>14</v>
      </c>
      <c r="E202">
        <v>151</v>
      </c>
    </row>
    <row r="203" spans="1:5" x14ac:dyDescent="0.35">
      <c r="A203" s="15" t="s">
        <v>20</v>
      </c>
      <c r="B203">
        <v>155</v>
      </c>
      <c r="D203" s="16" t="s">
        <v>14</v>
      </c>
      <c r="E203">
        <v>154</v>
      </c>
    </row>
    <row r="204" spans="1:5" x14ac:dyDescent="0.35">
      <c r="A204" s="15" t="s">
        <v>20</v>
      </c>
      <c r="B204">
        <v>156</v>
      </c>
      <c r="D204" s="16" t="s">
        <v>14</v>
      </c>
      <c r="E204">
        <v>156</v>
      </c>
    </row>
    <row r="205" spans="1:5" x14ac:dyDescent="0.35">
      <c r="A205" s="15" t="s">
        <v>20</v>
      </c>
      <c r="B205">
        <v>156</v>
      </c>
      <c r="D205" s="16" t="s">
        <v>14</v>
      </c>
      <c r="E205">
        <v>157</v>
      </c>
    </row>
    <row r="206" spans="1:5" x14ac:dyDescent="0.35">
      <c r="A206" s="15" t="s">
        <v>20</v>
      </c>
      <c r="B206">
        <v>157</v>
      </c>
      <c r="D206" s="16" t="s">
        <v>14</v>
      </c>
      <c r="E206">
        <v>162</v>
      </c>
    </row>
    <row r="207" spans="1:5" x14ac:dyDescent="0.35">
      <c r="A207" s="15" t="s">
        <v>20</v>
      </c>
      <c r="B207">
        <v>157</v>
      </c>
      <c r="D207" s="16" t="s">
        <v>14</v>
      </c>
      <c r="E207">
        <v>168</v>
      </c>
    </row>
    <row r="208" spans="1:5" x14ac:dyDescent="0.35">
      <c r="A208" s="15" t="s">
        <v>20</v>
      </c>
      <c r="B208">
        <v>157</v>
      </c>
      <c r="D208" s="16" t="s">
        <v>14</v>
      </c>
      <c r="E208">
        <v>180</v>
      </c>
    </row>
    <row r="209" spans="1:5" x14ac:dyDescent="0.35">
      <c r="A209" s="15" t="s">
        <v>20</v>
      </c>
      <c r="B209">
        <v>157</v>
      </c>
      <c r="D209" s="16" t="s">
        <v>14</v>
      </c>
      <c r="E209">
        <v>181</v>
      </c>
    </row>
    <row r="210" spans="1:5" x14ac:dyDescent="0.35">
      <c r="A210" s="15" t="s">
        <v>20</v>
      </c>
      <c r="B210">
        <v>157</v>
      </c>
      <c r="D210" s="16" t="s">
        <v>14</v>
      </c>
      <c r="E210">
        <v>183</v>
      </c>
    </row>
    <row r="211" spans="1:5" x14ac:dyDescent="0.35">
      <c r="A211" s="15" t="s">
        <v>20</v>
      </c>
      <c r="B211">
        <v>158</v>
      </c>
      <c r="D211" s="16" t="s">
        <v>14</v>
      </c>
      <c r="E211">
        <v>186</v>
      </c>
    </row>
    <row r="212" spans="1:5" x14ac:dyDescent="0.35">
      <c r="A212" s="15" t="s">
        <v>20</v>
      </c>
      <c r="B212">
        <v>158</v>
      </c>
      <c r="D212" s="16" t="s">
        <v>14</v>
      </c>
      <c r="E212">
        <v>191</v>
      </c>
    </row>
    <row r="213" spans="1:5" x14ac:dyDescent="0.35">
      <c r="A213" s="15" t="s">
        <v>20</v>
      </c>
      <c r="B213">
        <v>159</v>
      </c>
      <c r="D213" s="16" t="s">
        <v>14</v>
      </c>
      <c r="E213">
        <v>191</v>
      </c>
    </row>
    <row r="214" spans="1:5" x14ac:dyDescent="0.35">
      <c r="A214" s="15" t="s">
        <v>20</v>
      </c>
      <c r="B214">
        <v>159</v>
      </c>
      <c r="D214" s="16" t="s">
        <v>14</v>
      </c>
      <c r="E214">
        <v>200</v>
      </c>
    </row>
    <row r="215" spans="1:5" x14ac:dyDescent="0.35">
      <c r="A215" s="15" t="s">
        <v>20</v>
      </c>
      <c r="B215">
        <v>159</v>
      </c>
      <c r="D215" s="16" t="s">
        <v>14</v>
      </c>
      <c r="E215">
        <v>210</v>
      </c>
    </row>
    <row r="216" spans="1:5" x14ac:dyDescent="0.35">
      <c r="A216" s="15" t="s">
        <v>20</v>
      </c>
      <c r="B216">
        <v>160</v>
      </c>
      <c r="D216" s="16" t="s">
        <v>14</v>
      </c>
      <c r="E216">
        <v>210</v>
      </c>
    </row>
    <row r="217" spans="1:5" x14ac:dyDescent="0.35">
      <c r="A217" s="15" t="s">
        <v>20</v>
      </c>
      <c r="B217">
        <v>160</v>
      </c>
      <c r="D217" s="16" t="s">
        <v>14</v>
      </c>
      <c r="E217">
        <v>225</v>
      </c>
    </row>
    <row r="218" spans="1:5" x14ac:dyDescent="0.35">
      <c r="A218" s="15" t="s">
        <v>20</v>
      </c>
      <c r="B218">
        <v>161</v>
      </c>
      <c r="D218" s="16" t="s">
        <v>14</v>
      </c>
      <c r="E218">
        <v>226</v>
      </c>
    </row>
    <row r="219" spans="1:5" x14ac:dyDescent="0.35">
      <c r="A219" s="15" t="s">
        <v>20</v>
      </c>
      <c r="B219">
        <v>163</v>
      </c>
      <c r="D219" s="16" t="s">
        <v>14</v>
      </c>
      <c r="E219">
        <v>243</v>
      </c>
    </row>
    <row r="220" spans="1:5" x14ac:dyDescent="0.35">
      <c r="A220" s="15" t="s">
        <v>20</v>
      </c>
      <c r="B220">
        <v>163</v>
      </c>
      <c r="D220" s="16" t="s">
        <v>14</v>
      </c>
      <c r="E220">
        <v>243</v>
      </c>
    </row>
    <row r="221" spans="1:5" x14ac:dyDescent="0.35">
      <c r="A221" s="15" t="s">
        <v>20</v>
      </c>
      <c r="B221">
        <v>164</v>
      </c>
      <c r="D221" s="16" t="s">
        <v>14</v>
      </c>
      <c r="E221">
        <v>245</v>
      </c>
    </row>
    <row r="222" spans="1:5" x14ac:dyDescent="0.35">
      <c r="A222" s="15" t="s">
        <v>20</v>
      </c>
      <c r="B222">
        <v>164</v>
      </c>
      <c r="D222" s="16" t="s">
        <v>14</v>
      </c>
      <c r="E222">
        <v>245</v>
      </c>
    </row>
    <row r="223" spans="1:5" x14ac:dyDescent="0.35">
      <c r="A223" s="15" t="s">
        <v>20</v>
      </c>
      <c r="B223">
        <v>164</v>
      </c>
      <c r="D223" s="16" t="s">
        <v>14</v>
      </c>
      <c r="E223">
        <v>248</v>
      </c>
    </row>
    <row r="224" spans="1:5" x14ac:dyDescent="0.35">
      <c r="A224" s="15" t="s">
        <v>20</v>
      </c>
      <c r="B224">
        <v>164</v>
      </c>
      <c r="D224" s="16" t="s">
        <v>14</v>
      </c>
      <c r="E224">
        <v>252</v>
      </c>
    </row>
    <row r="225" spans="1:5" x14ac:dyDescent="0.35">
      <c r="A225" s="15" t="s">
        <v>20</v>
      </c>
      <c r="B225">
        <v>164</v>
      </c>
      <c r="D225" s="16" t="s">
        <v>14</v>
      </c>
      <c r="E225">
        <v>253</v>
      </c>
    </row>
    <row r="226" spans="1:5" x14ac:dyDescent="0.35">
      <c r="A226" s="15" t="s">
        <v>20</v>
      </c>
      <c r="B226">
        <v>165</v>
      </c>
      <c r="D226" s="16" t="s">
        <v>14</v>
      </c>
      <c r="E226">
        <v>257</v>
      </c>
    </row>
    <row r="227" spans="1:5" x14ac:dyDescent="0.35">
      <c r="A227" s="15" t="s">
        <v>20</v>
      </c>
      <c r="B227">
        <v>165</v>
      </c>
      <c r="D227" s="16" t="s">
        <v>14</v>
      </c>
      <c r="E227">
        <v>263</v>
      </c>
    </row>
    <row r="228" spans="1:5" x14ac:dyDescent="0.35">
      <c r="A228" s="15" t="s">
        <v>20</v>
      </c>
      <c r="B228">
        <v>165</v>
      </c>
      <c r="D228" s="16" t="s">
        <v>14</v>
      </c>
      <c r="E228">
        <v>296</v>
      </c>
    </row>
    <row r="229" spans="1:5" x14ac:dyDescent="0.35">
      <c r="A229" s="15" t="s">
        <v>20</v>
      </c>
      <c r="B229">
        <v>165</v>
      </c>
      <c r="D229" s="16" t="s">
        <v>14</v>
      </c>
      <c r="E229">
        <v>326</v>
      </c>
    </row>
    <row r="230" spans="1:5" x14ac:dyDescent="0.35">
      <c r="A230" s="15" t="s">
        <v>20</v>
      </c>
      <c r="B230">
        <v>166</v>
      </c>
      <c r="D230" s="16" t="s">
        <v>14</v>
      </c>
      <c r="E230">
        <v>328</v>
      </c>
    </row>
    <row r="231" spans="1:5" x14ac:dyDescent="0.35">
      <c r="A231" s="15" t="s">
        <v>20</v>
      </c>
      <c r="B231">
        <v>168</v>
      </c>
      <c r="D231" s="16" t="s">
        <v>14</v>
      </c>
      <c r="E231">
        <v>331</v>
      </c>
    </row>
    <row r="232" spans="1:5" x14ac:dyDescent="0.35">
      <c r="A232" s="15" t="s">
        <v>20</v>
      </c>
      <c r="B232">
        <v>168</v>
      </c>
      <c r="D232" s="16" t="s">
        <v>14</v>
      </c>
      <c r="E232">
        <v>347</v>
      </c>
    </row>
    <row r="233" spans="1:5" x14ac:dyDescent="0.35">
      <c r="A233" s="15" t="s">
        <v>20</v>
      </c>
      <c r="B233">
        <v>169</v>
      </c>
      <c r="D233" s="16" t="s">
        <v>14</v>
      </c>
      <c r="E233">
        <v>355</v>
      </c>
    </row>
    <row r="234" spans="1:5" x14ac:dyDescent="0.35">
      <c r="A234" s="15" t="s">
        <v>20</v>
      </c>
      <c r="B234">
        <v>170</v>
      </c>
      <c r="D234" s="16" t="s">
        <v>14</v>
      </c>
      <c r="E234">
        <v>362</v>
      </c>
    </row>
    <row r="235" spans="1:5" x14ac:dyDescent="0.35">
      <c r="A235" s="15" t="s">
        <v>20</v>
      </c>
      <c r="B235">
        <v>170</v>
      </c>
      <c r="D235" s="16" t="s">
        <v>14</v>
      </c>
      <c r="E235">
        <v>374</v>
      </c>
    </row>
    <row r="236" spans="1:5" x14ac:dyDescent="0.35">
      <c r="A236" s="15" t="s">
        <v>20</v>
      </c>
      <c r="B236">
        <v>170</v>
      </c>
      <c r="D236" s="16" t="s">
        <v>14</v>
      </c>
      <c r="E236">
        <v>393</v>
      </c>
    </row>
    <row r="237" spans="1:5" x14ac:dyDescent="0.35">
      <c r="A237" s="15" t="s">
        <v>20</v>
      </c>
      <c r="B237">
        <v>172</v>
      </c>
      <c r="D237" s="16" t="s">
        <v>14</v>
      </c>
      <c r="E237">
        <v>395</v>
      </c>
    </row>
    <row r="238" spans="1:5" x14ac:dyDescent="0.35">
      <c r="A238" s="15" t="s">
        <v>20</v>
      </c>
      <c r="B238">
        <v>173</v>
      </c>
      <c r="D238" s="16" t="s">
        <v>14</v>
      </c>
      <c r="E238">
        <v>418</v>
      </c>
    </row>
    <row r="239" spans="1:5" x14ac:dyDescent="0.35">
      <c r="A239" s="15" t="s">
        <v>20</v>
      </c>
      <c r="B239">
        <v>174</v>
      </c>
      <c r="D239" s="16" t="s">
        <v>14</v>
      </c>
      <c r="E239">
        <v>424</v>
      </c>
    </row>
    <row r="240" spans="1:5" x14ac:dyDescent="0.35">
      <c r="A240" s="15" t="s">
        <v>20</v>
      </c>
      <c r="B240">
        <v>174</v>
      </c>
      <c r="D240" s="16" t="s">
        <v>14</v>
      </c>
      <c r="E240">
        <v>435</v>
      </c>
    </row>
    <row r="241" spans="1:5" x14ac:dyDescent="0.35">
      <c r="A241" s="15" t="s">
        <v>20</v>
      </c>
      <c r="B241">
        <v>175</v>
      </c>
      <c r="D241" s="16" t="s">
        <v>14</v>
      </c>
      <c r="E241">
        <v>441</v>
      </c>
    </row>
    <row r="242" spans="1:5" x14ac:dyDescent="0.35">
      <c r="A242" s="15" t="s">
        <v>20</v>
      </c>
      <c r="B242">
        <v>176</v>
      </c>
      <c r="D242" s="16" t="s">
        <v>14</v>
      </c>
      <c r="E242">
        <v>452</v>
      </c>
    </row>
    <row r="243" spans="1:5" x14ac:dyDescent="0.35">
      <c r="A243" s="15" t="s">
        <v>20</v>
      </c>
      <c r="B243">
        <v>179</v>
      </c>
      <c r="D243" s="16" t="s">
        <v>14</v>
      </c>
      <c r="E243">
        <v>452</v>
      </c>
    </row>
    <row r="244" spans="1:5" x14ac:dyDescent="0.35">
      <c r="A244" s="15" t="s">
        <v>20</v>
      </c>
      <c r="B244">
        <v>180</v>
      </c>
      <c r="D244" s="16" t="s">
        <v>14</v>
      </c>
      <c r="E244">
        <v>454</v>
      </c>
    </row>
    <row r="245" spans="1:5" x14ac:dyDescent="0.35">
      <c r="A245" s="15" t="s">
        <v>20</v>
      </c>
      <c r="B245">
        <v>180</v>
      </c>
      <c r="D245" s="16" t="s">
        <v>14</v>
      </c>
      <c r="E245">
        <v>504</v>
      </c>
    </row>
    <row r="246" spans="1:5" x14ac:dyDescent="0.35">
      <c r="A246" s="15" t="s">
        <v>20</v>
      </c>
      <c r="B246">
        <v>180</v>
      </c>
      <c r="D246" s="16" t="s">
        <v>14</v>
      </c>
      <c r="E246">
        <v>513</v>
      </c>
    </row>
    <row r="247" spans="1:5" x14ac:dyDescent="0.35">
      <c r="A247" s="15" t="s">
        <v>20</v>
      </c>
      <c r="B247">
        <v>180</v>
      </c>
      <c r="D247" s="16" t="s">
        <v>14</v>
      </c>
      <c r="E247">
        <v>523</v>
      </c>
    </row>
    <row r="248" spans="1:5" x14ac:dyDescent="0.35">
      <c r="A248" s="15" t="s">
        <v>20</v>
      </c>
      <c r="B248">
        <v>181</v>
      </c>
      <c r="D248" s="16" t="s">
        <v>14</v>
      </c>
      <c r="E248">
        <v>526</v>
      </c>
    </row>
    <row r="249" spans="1:5" x14ac:dyDescent="0.35">
      <c r="A249" s="15" t="s">
        <v>20</v>
      </c>
      <c r="B249">
        <v>181</v>
      </c>
      <c r="D249" s="16" t="s">
        <v>14</v>
      </c>
      <c r="E249">
        <v>535</v>
      </c>
    </row>
    <row r="250" spans="1:5" x14ac:dyDescent="0.35">
      <c r="A250" s="15" t="s">
        <v>20</v>
      </c>
      <c r="B250">
        <v>182</v>
      </c>
      <c r="D250" s="16" t="s">
        <v>14</v>
      </c>
      <c r="E250">
        <v>554</v>
      </c>
    </row>
    <row r="251" spans="1:5" x14ac:dyDescent="0.35">
      <c r="A251" s="15" t="s">
        <v>20</v>
      </c>
      <c r="B251">
        <v>183</v>
      </c>
      <c r="D251" s="16" t="s">
        <v>14</v>
      </c>
      <c r="E251">
        <v>558</v>
      </c>
    </row>
    <row r="252" spans="1:5" x14ac:dyDescent="0.35">
      <c r="A252" s="15" t="s">
        <v>20</v>
      </c>
      <c r="B252">
        <v>183</v>
      </c>
      <c r="D252" s="16" t="s">
        <v>14</v>
      </c>
      <c r="E252">
        <v>558</v>
      </c>
    </row>
    <row r="253" spans="1:5" x14ac:dyDescent="0.35">
      <c r="A253" s="15" t="s">
        <v>20</v>
      </c>
      <c r="B253">
        <v>184</v>
      </c>
      <c r="D253" s="16" t="s">
        <v>14</v>
      </c>
      <c r="E253">
        <v>575</v>
      </c>
    </row>
    <row r="254" spans="1:5" x14ac:dyDescent="0.35">
      <c r="A254" s="15" t="s">
        <v>20</v>
      </c>
      <c r="B254">
        <v>185</v>
      </c>
      <c r="D254" s="16" t="s">
        <v>14</v>
      </c>
      <c r="E254">
        <v>579</v>
      </c>
    </row>
    <row r="255" spans="1:5" x14ac:dyDescent="0.35">
      <c r="A255" s="15" t="s">
        <v>20</v>
      </c>
      <c r="B255">
        <v>186</v>
      </c>
      <c r="D255" s="16" t="s">
        <v>14</v>
      </c>
      <c r="E255">
        <v>594</v>
      </c>
    </row>
    <row r="256" spans="1:5" x14ac:dyDescent="0.35">
      <c r="A256" s="15" t="s">
        <v>20</v>
      </c>
      <c r="B256">
        <v>186</v>
      </c>
      <c r="D256" s="16" t="s">
        <v>14</v>
      </c>
      <c r="E256">
        <v>602</v>
      </c>
    </row>
    <row r="257" spans="1:5" x14ac:dyDescent="0.35">
      <c r="A257" s="15" t="s">
        <v>20</v>
      </c>
      <c r="B257">
        <v>186</v>
      </c>
      <c r="D257" s="16" t="s">
        <v>14</v>
      </c>
      <c r="E257">
        <v>605</v>
      </c>
    </row>
    <row r="258" spans="1:5" x14ac:dyDescent="0.35">
      <c r="A258" s="15" t="s">
        <v>20</v>
      </c>
      <c r="B258">
        <v>186</v>
      </c>
      <c r="D258" s="16" t="s">
        <v>14</v>
      </c>
      <c r="E258">
        <v>648</v>
      </c>
    </row>
    <row r="259" spans="1:5" x14ac:dyDescent="0.35">
      <c r="A259" s="15" t="s">
        <v>20</v>
      </c>
      <c r="B259">
        <v>186</v>
      </c>
      <c r="D259" s="16" t="s">
        <v>14</v>
      </c>
      <c r="E259">
        <v>648</v>
      </c>
    </row>
    <row r="260" spans="1:5" x14ac:dyDescent="0.35">
      <c r="A260" s="15" t="s">
        <v>20</v>
      </c>
      <c r="B260">
        <v>187</v>
      </c>
      <c r="D260" s="16" t="s">
        <v>14</v>
      </c>
      <c r="E260">
        <v>656</v>
      </c>
    </row>
    <row r="261" spans="1:5" x14ac:dyDescent="0.35">
      <c r="A261" s="15" t="s">
        <v>20</v>
      </c>
      <c r="B261">
        <v>189</v>
      </c>
      <c r="D261" s="16" t="s">
        <v>14</v>
      </c>
      <c r="E261">
        <v>662</v>
      </c>
    </row>
    <row r="262" spans="1:5" x14ac:dyDescent="0.35">
      <c r="A262" s="15" t="s">
        <v>20</v>
      </c>
      <c r="B262">
        <v>189</v>
      </c>
      <c r="D262" s="16" t="s">
        <v>14</v>
      </c>
      <c r="E262">
        <v>672</v>
      </c>
    </row>
    <row r="263" spans="1:5" x14ac:dyDescent="0.35">
      <c r="A263" s="15" t="s">
        <v>20</v>
      </c>
      <c r="B263">
        <v>190</v>
      </c>
      <c r="D263" s="16" t="s">
        <v>14</v>
      </c>
      <c r="E263">
        <v>674</v>
      </c>
    </row>
    <row r="264" spans="1:5" x14ac:dyDescent="0.35">
      <c r="A264" s="15" t="s">
        <v>20</v>
      </c>
      <c r="B264">
        <v>190</v>
      </c>
      <c r="D264" s="16" t="s">
        <v>14</v>
      </c>
      <c r="E264">
        <v>676</v>
      </c>
    </row>
    <row r="265" spans="1:5" x14ac:dyDescent="0.35">
      <c r="A265" s="15" t="s">
        <v>20</v>
      </c>
      <c r="B265">
        <v>191</v>
      </c>
      <c r="D265" s="16" t="s">
        <v>14</v>
      </c>
      <c r="E265">
        <v>679</v>
      </c>
    </row>
    <row r="266" spans="1:5" x14ac:dyDescent="0.35">
      <c r="A266" s="15" t="s">
        <v>20</v>
      </c>
      <c r="B266">
        <v>191</v>
      </c>
      <c r="D266" s="16" t="s">
        <v>14</v>
      </c>
      <c r="E266">
        <v>679</v>
      </c>
    </row>
    <row r="267" spans="1:5" x14ac:dyDescent="0.35">
      <c r="A267" s="15" t="s">
        <v>20</v>
      </c>
      <c r="B267">
        <v>191</v>
      </c>
      <c r="D267" s="16" t="s">
        <v>14</v>
      </c>
      <c r="E267">
        <v>714</v>
      </c>
    </row>
    <row r="268" spans="1:5" x14ac:dyDescent="0.35">
      <c r="A268" s="15" t="s">
        <v>20</v>
      </c>
      <c r="B268">
        <v>192</v>
      </c>
      <c r="D268" s="16" t="s">
        <v>14</v>
      </c>
      <c r="E268">
        <v>742</v>
      </c>
    </row>
    <row r="269" spans="1:5" x14ac:dyDescent="0.35">
      <c r="A269" s="15" t="s">
        <v>20</v>
      </c>
      <c r="B269">
        <v>192</v>
      </c>
      <c r="D269" s="16" t="s">
        <v>14</v>
      </c>
      <c r="E269">
        <v>747</v>
      </c>
    </row>
    <row r="270" spans="1:5" x14ac:dyDescent="0.35">
      <c r="A270" s="15" t="s">
        <v>20</v>
      </c>
      <c r="B270">
        <v>193</v>
      </c>
      <c r="D270" s="16" t="s">
        <v>14</v>
      </c>
      <c r="E270">
        <v>750</v>
      </c>
    </row>
    <row r="271" spans="1:5" x14ac:dyDescent="0.35">
      <c r="A271" s="15" t="s">
        <v>20</v>
      </c>
      <c r="B271">
        <v>194</v>
      </c>
      <c r="D271" s="16" t="s">
        <v>14</v>
      </c>
      <c r="E271">
        <v>750</v>
      </c>
    </row>
    <row r="272" spans="1:5" x14ac:dyDescent="0.35">
      <c r="A272" s="15" t="s">
        <v>20</v>
      </c>
      <c r="B272">
        <v>194</v>
      </c>
      <c r="D272" s="16" t="s">
        <v>14</v>
      </c>
      <c r="E272">
        <v>752</v>
      </c>
    </row>
    <row r="273" spans="1:5" x14ac:dyDescent="0.35">
      <c r="A273" s="15" t="s">
        <v>20</v>
      </c>
      <c r="B273">
        <v>194</v>
      </c>
      <c r="D273" s="16" t="s">
        <v>14</v>
      </c>
      <c r="E273">
        <v>774</v>
      </c>
    </row>
    <row r="274" spans="1:5" x14ac:dyDescent="0.35">
      <c r="A274" s="15" t="s">
        <v>20</v>
      </c>
      <c r="B274">
        <v>194</v>
      </c>
      <c r="D274" s="16" t="s">
        <v>14</v>
      </c>
      <c r="E274">
        <v>782</v>
      </c>
    </row>
    <row r="275" spans="1:5" x14ac:dyDescent="0.35">
      <c r="A275" s="15" t="s">
        <v>20</v>
      </c>
      <c r="B275">
        <v>195</v>
      </c>
      <c r="D275" s="16" t="s">
        <v>14</v>
      </c>
      <c r="E275">
        <v>792</v>
      </c>
    </row>
    <row r="276" spans="1:5" x14ac:dyDescent="0.35">
      <c r="A276" s="15" t="s">
        <v>20</v>
      </c>
      <c r="B276">
        <v>195</v>
      </c>
      <c r="D276" s="16" t="s">
        <v>14</v>
      </c>
      <c r="E276">
        <v>803</v>
      </c>
    </row>
    <row r="277" spans="1:5" x14ac:dyDescent="0.35">
      <c r="A277" s="15" t="s">
        <v>20</v>
      </c>
      <c r="B277">
        <v>196</v>
      </c>
      <c r="D277" s="16" t="s">
        <v>14</v>
      </c>
      <c r="E277">
        <v>830</v>
      </c>
    </row>
    <row r="278" spans="1:5" x14ac:dyDescent="0.35">
      <c r="A278" s="15" t="s">
        <v>20</v>
      </c>
      <c r="B278">
        <v>198</v>
      </c>
      <c r="D278" s="16" t="s">
        <v>14</v>
      </c>
      <c r="E278">
        <v>830</v>
      </c>
    </row>
    <row r="279" spans="1:5" x14ac:dyDescent="0.35">
      <c r="A279" s="15" t="s">
        <v>20</v>
      </c>
      <c r="B279">
        <v>198</v>
      </c>
      <c r="D279" s="16" t="s">
        <v>14</v>
      </c>
      <c r="E279">
        <v>831</v>
      </c>
    </row>
    <row r="280" spans="1:5" x14ac:dyDescent="0.35">
      <c r="A280" s="15" t="s">
        <v>20</v>
      </c>
      <c r="B280">
        <v>198</v>
      </c>
      <c r="D280" s="16" t="s">
        <v>14</v>
      </c>
      <c r="E280">
        <v>838</v>
      </c>
    </row>
    <row r="281" spans="1:5" x14ac:dyDescent="0.35">
      <c r="A281" s="15" t="s">
        <v>20</v>
      </c>
      <c r="B281">
        <v>199</v>
      </c>
      <c r="D281" s="16" t="s">
        <v>14</v>
      </c>
      <c r="E281">
        <v>842</v>
      </c>
    </row>
    <row r="282" spans="1:5" x14ac:dyDescent="0.35">
      <c r="A282" s="15" t="s">
        <v>20</v>
      </c>
      <c r="B282">
        <v>199</v>
      </c>
      <c r="D282" s="16" t="s">
        <v>14</v>
      </c>
      <c r="E282">
        <v>846</v>
      </c>
    </row>
    <row r="283" spans="1:5" x14ac:dyDescent="0.35">
      <c r="A283" s="15" t="s">
        <v>20</v>
      </c>
      <c r="B283">
        <v>199</v>
      </c>
      <c r="D283" s="16" t="s">
        <v>14</v>
      </c>
      <c r="E283">
        <v>859</v>
      </c>
    </row>
    <row r="284" spans="1:5" x14ac:dyDescent="0.35">
      <c r="A284" s="15" t="s">
        <v>20</v>
      </c>
      <c r="B284">
        <v>201</v>
      </c>
      <c r="D284" s="16" t="s">
        <v>14</v>
      </c>
      <c r="E284">
        <v>886</v>
      </c>
    </row>
    <row r="285" spans="1:5" x14ac:dyDescent="0.35">
      <c r="A285" s="15" t="s">
        <v>20</v>
      </c>
      <c r="B285">
        <v>202</v>
      </c>
      <c r="D285" s="16" t="s">
        <v>14</v>
      </c>
      <c r="E285">
        <v>889</v>
      </c>
    </row>
    <row r="286" spans="1:5" x14ac:dyDescent="0.35">
      <c r="A286" s="15" t="s">
        <v>20</v>
      </c>
      <c r="B286">
        <v>202</v>
      </c>
      <c r="D286" s="16" t="s">
        <v>14</v>
      </c>
      <c r="E286">
        <v>908</v>
      </c>
    </row>
    <row r="287" spans="1:5" x14ac:dyDescent="0.35">
      <c r="A287" s="15" t="s">
        <v>20</v>
      </c>
      <c r="B287">
        <v>203</v>
      </c>
      <c r="D287" s="16" t="s">
        <v>14</v>
      </c>
      <c r="E287">
        <v>923</v>
      </c>
    </row>
    <row r="288" spans="1:5" x14ac:dyDescent="0.35">
      <c r="A288" s="15" t="s">
        <v>20</v>
      </c>
      <c r="B288">
        <v>203</v>
      </c>
      <c r="D288" s="16" t="s">
        <v>14</v>
      </c>
      <c r="E288">
        <v>926</v>
      </c>
    </row>
    <row r="289" spans="1:5" x14ac:dyDescent="0.35">
      <c r="A289" s="15" t="s">
        <v>20</v>
      </c>
      <c r="B289">
        <v>205</v>
      </c>
      <c r="D289" s="16" t="s">
        <v>14</v>
      </c>
      <c r="E289">
        <v>931</v>
      </c>
    </row>
    <row r="290" spans="1:5" x14ac:dyDescent="0.35">
      <c r="A290" s="15" t="s">
        <v>20</v>
      </c>
      <c r="B290">
        <v>206</v>
      </c>
      <c r="D290" s="16" t="s">
        <v>14</v>
      </c>
      <c r="E290">
        <v>934</v>
      </c>
    </row>
    <row r="291" spans="1:5" x14ac:dyDescent="0.35">
      <c r="A291" s="15" t="s">
        <v>20</v>
      </c>
      <c r="B291">
        <v>207</v>
      </c>
      <c r="D291" s="16" t="s">
        <v>14</v>
      </c>
      <c r="E291">
        <v>940</v>
      </c>
    </row>
    <row r="292" spans="1:5" x14ac:dyDescent="0.35">
      <c r="A292" s="15" t="s">
        <v>20</v>
      </c>
      <c r="B292">
        <v>207</v>
      </c>
      <c r="D292" s="16" t="s">
        <v>14</v>
      </c>
      <c r="E292">
        <v>941</v>
      </c>
    </row>
    <row r="293" spans="1:5" x14ac:dyDescent="0.35">
      <c r="A293" s="15" t="s">
        <v>20</v>
      </c>
      <c r="B293">
        <v>209</v>
      </c>
      <c r="D293" s="16" t="s">
        <v>14</v>
      </c>
      <c r="E293">
        <v>955</v>
      </c>
    </row>
    <row r="294" spans="1:5" x14ac:dyDescent="0.35">
      <c r="A294" s="15" t="s">
        <v>20</v>
      </c>
      <c r="B294">
        <v>210</v>
      </c>
      <c r="D294" s="16" t="s">
        <v>14</v>
      </c>
      <c r="E294">
        <v>1000</v>
      </c>
    </row>
    <row r="295" spans="1:5" x14ac:dyDescent="0.35">
      <c r="A295" s="15" t="s">
        <v>20</v>
      </c>
      <c r="B295">
        <v>211</v>
      </c>
      <c r="D295" s="16" t="s">
        <v>14</v>
      </c>
      <c r="E295">
        <v>1028</v>
      </c>
    </row>
    <row r="296" spans="1:5" x14ac:dyDescent="0.35">
      <c r="A296" s="15" t="s">
        <v>20</v>
      </c>
      <c r="B296">
        <v>211</v>
      </c>
      <c r="D296" s="16" t="s">
        <v>14</v>
      </c>
      <c r="E296">
        <v>1059</v>
      </c>
    </row>
    <row r="297" spans="1:5" x14ac:dyDescent="0.35">
      <c r="A297" s="15" t="s">
        <v>20</v>
      </c>
      <c r="B297">
        <v>214</v>
      </c>
      <c r="D297" s="16" t="s">
        <v>14</v>
      </c>
      <c r="E297">
        <v>1063</v>
      </c>
    </row>
    <row r="298" spans="1:5" x14ac:dyDescent="0.35">
      <c r="A298" s="15" t="s">
        <v>20</v>
      </c>
      <c r="B298">
        <v>216</v>
      </c>
      <c r="D298" s="16" t="s">
        <v>14</v>
      </c>
      <c r="E298">
        <v>1068</v>
      </c>
    </row>
    <row r="299" spans="1:5" x14ac:dyDescent="0.35">
      <c r="A299" s="15" t="s">
        <v>20</v>
      </c>
      <c r="B299">
        <v>217</v>
      </c>
      <c r="D299" s="16" t="s">
        <v>14</v>
      </c>
      <c r="E299">
        <v>1072</v>
      </c>
    </row>
    <row r="300" spans="1:5" x14ac:dyDescent="0.35">
      <c r="A300" s="15" t="s">
        <v>20</v>
      </c>
      <c r="B300">
        <v>218</v>
      </c>
      <c r="D300" s="16" t="s">
        <v>14</v>
      </c>
      <c r="E300">
        <v>1120</v>
      </c>
    </row>
    <row r="301" spans="1:5" x14ac:dyDescent="0.35">
      <c r="A301" s="15" t="s">
        <v>20</v>
      </c>
      <c r="B301">
        <v>218</v>
      </c>
      <c r="D301" s="16" t="s">
        <v>14</v>
      </c>
      <c r="E301">
        <v>1121</v>
      </c>
    </row>
    <row r="302" spans="1:5" x14ac:dyDescent="0.35">
      <c r="A302" s="15" t="s">
        <v>20</v>
      </c>
      <c r="B302">
        <v>219</v>
      </c>
      <c r="D302" s="16" t="s">
        <v>14</v>
      </c>
      <c r="E302">
        <v>1130</v>
      </c>
    </row>
    <row r="303" spans="1:5" x14ac:dyDescent="0.35">
      <c r="A303" s="15" t="s">
        <v>20</v>
      </c>
      <c r="B303">
        <v>220</v>
      </c>
      <c r="D303" s="16" t="s">
        <v>14</v>
      </c>
      <c r="E303">
        <v>1181</v>
      </c>
    </row>
    <row r="304" spans="1:5" x14ac:dyDescent="0.35">
      <c r="A304" s="15" t="s">
        <v>20</v>
      </c>
      <c r="B304">
        <v>220</v>
      </c>
      <c r="D304" s="16" t="s">
        <v>14</v>
      </c>
      <c r="E304">
        <v>1194</v>
      </c>
    </row>
    <row r="305" spans="1:5" x14ac:dyDescent="0.35">
      <c r="A305" s="15" t="s">
        <v>20</v>
      </c>
      <c r="B305">
        <v>221</v>
      </c>
      <c r="D305" s="16" t="s">
        <v>14</v>
      </c>
      <c r="E305">
        <v>1198</v>
      </c>
    </row>
    <row r="306" spans="1:5" x14ac:dyDescent="0.35">
      <c r="A306" s="15" t="s">
        <v>20</v>
      </c>
      <c r="B306">
        <v>221</v>
      </c>
      <c r="D306" s="16" t="s">
        <v>14</v>
      </c>
      <c r="E306">
        <v>1220</v>
      </c>
    </row>
    <row r="307" spans="1:5" x14ac:dyDescent="0.35">
      <c r="A307" s="15" t="s">
        <v>20</v>
      </c>
      <c r="B307">
        <v>222</v>
      </c>
      <c r="D307" s="16" t="s">
        <v>14</v>
      </c>
      <c r="E307">
        <v>1221</v>
      </c>
    </row>
    <row r="308" spans="1:5" x14ac:dyDescent="0.35">
      <c r="A308" s="15" t="s">
        <v>20</v>
      </c>
      <c r="B308">
        <v>222</v>
      </c>
      <c r="D308" s="16" t="s">
        <v>14</v>
      </c>
      <c r="E308">
        <v>1225</v>
      </c>
    </row>
    <row r="309" spans="1:5" x14ac:dyDescent="0.35">
      <c r="A309" s="15" t="s">
        <v>20</v>
      </c>
      <c r="B309">
        <v>223</v>
      </c>
      <c r="D309" s="16" t="s">
        <v>14</v>
      </c>
      <c r="E309">
        <v>1229</v>
      </c>
    </row>
    <row r="310" spans="1:5" x14ac:dyDescent="0.35">
      <c r="A310" s="15" t="s">
        <v>20</v>
      </c>
      <c r="B310">
        <v>225</v>
      </c>
      <c r="D310" s="16" t="s">
        <v>14</v>
      </c>
      <c r="E310">
        <v>1257</v>
      </c>
    </row>
    <row r="311" spans="1:5" x14ac:dyDescent="0.35">
      <c r="A311" s="15" t="s">
        <v>20</v>
      </c>
      <c r="B311">
        <v>226</v>
      </c>
      <c r="D311" s="16" t="s">
        <v>14</v>
      </c>
      <c r="E311">
        <v>1258</v>
      </c>
    </row>
    <row r="312" spans="1:5" x14ac:dyDescent="0.35">
      <c r="A312" s="15" t="s">
        <v>20</v>
      </c>
      <c r="B312">
        <v>226</v>
      </c>
      <c r="D312" s="16" t="s">
        <v>14</v>
      </c>
      <c r="E312">
        <v>1274</v>
      </c>
    </row>
    <row r="313" spans="1:5" x14ac:dyDescent="0.35">
      <c r="A313" s="15" t="s">
        <v>20</v>
      </c>
      <c r="B313">
        <v>227</v>
      </c>
      <c r="D313" s="16" t="s">
        <v>14</v>
      </c>
      <c r="E313">
        <v>1296</v>
      </c>
    </row>
    <row r="314" spans="1:5" x14ac:dyDescent="0.35">
      <c r="A314" s="15" t="s">
        <v>20</v>
      </c>
      <c r="B314">
        <v>233</v>
      </c>
      <c r="D314" s="16" t="s">
        <v>14</v>
      </c>
      <c r="E314">
        <v>1335</v>
      </c>
    </row>
    <row r="315" spans="1:5" x14ac:dyDescent="0.35">
      <c r="A315" s="15" t="s">
        <v>20</v>
      </c>
      <c r="B315">
        <v>234</v>
      </c>
      <c r="D315" s="16" t="s">
        <v>14</v>
      </c>
      <c r="E315">
        <v>1368</v>
      </c>
    </row>
    <row r="316" spans="1:5" x14ac:dyDescent="0.35">
      <c r="A316" s="15" t="s">
        <v>20</v>
      </c>
      <c r="B316">
        <v>235</v>
      </c>
      <c r="D316" s="16" t="s">
        <v>14</v>
      </c>
      <c r="E316">
        <v>1439</v>
      </c>
    </row>
    <row r="317" spans="1:5" x14ac:dyDescent="0.35">
      <c r="A317" s="15" t="s">
        <v>20</v>
      </c>
      <c r="B317">
        <v>236</v>
      </c>
      <c r="D317" s="16" t="s">
        <v>14</v>
      </c>
      <c r="E317">
        <v>1467</v>
      </c>
    </row>
    <row r="318" spans="1:5" x14ac:dyDescent="0.35">
      <c r="A318" s="15" t="s">
        <v>20</v>
      </c>
      <c r="B318">
        <v>236</v>
      </c>
      <c r="D318" s="16" t="s">
        <v>14</v>
      </c>
      <c r="E318">
        <v>1467</v>
      </c>
    </row>
    <row r="319" spans="1:5" x14ac:dyDescent="0.35">
      <c r="A319" s="15" t="s">
        <v>20</v>
      </c>
      <c r="B319">
        <v>237</v>
      </c>
      <c r="D319" s="16" t="s">
        <v>14</v>
      </c>
      <c r="E319">
        <v>1482</v>
      </c>
    </row>
    <row r="320" spans="1:5" x14ac:dyDescent="0.35">
      <c r="A320" s="15" t="s">
        <v>20</v>
      </c>
      <c r="B320">
        <v>238</v>
      </c>
      <c r="D320" s="16" t="s">
        <v>14</v>
      </c>
      <c r="E320">
        <v>1538</v>
      </c>
    </row>
    <row r="321" spans="1:5" x14ac:dyDescent="0.35">
      <c r="A321" s="15" t="s">
        <v>20</v>
      </c>
      <c r="B321">
        <v>238</v>
      </c>
      <c r="D321" s="16" t="s">
        <v>14</v>
      </c>
      <c r="E321">
        <v>1596</v>
      </c>
    </row>
    <row r="322" spans="1:5" x14ac:dyDescent="0.35">
      <c r="A322" s="15" t="s">
        <v>20</v>
      </c>
      <c r="B322">
        <v>239</v>
      </c>
      <c r="D322" s="16" t="s">
        <v>14</v>
      </c>
      <c r="E322">
        <v>1608</v>
      </c>
    </row>
    <row r="323" spans="1:5" x14ac:dyDescent="0.35">
      <c r="A323" s="15" t="s">
        <v>20</v>
      </c>
      <c r="B323">
        <v>241</v>
      </c>
      <c r="D323" s="16" t="s">
        <v>14</v>
      </c>
      <c r="E323">
        <v>1625</v>
      </c>
    </row>
    <row r="324" spans="1:5" x14ac:dyDescent="0.35">
      <c r="A324" s="15" t="s">
        <v>20</v>
      </c>
      <c r="B324">
        <v>244</v>
      </c>
      <c r="D324" s="16" t="s">
        <v>14</v>
      </c>
      <c r="E324">
        <v>1657</v>
      </c>
    </row>
    <row r="325" spans="1:5" x14ac:dyDescent="0.35">
      <c r="A325" s="15" t="s">
        <v>20</v>
      </c>
      <c r="B325">
        <v>244</v>
      </c>
      <c r="D325" s="16" t="s">
        <v>14</v>
      </c>
      <c r="E325">
        <v>1684</v>
      </c>
    </row>
    <row r="326" spans="1:5" x14ac:dyDescent="0.35">
      <c r="A326" s="15" t="s">
        <v>20</v>
      </c>
      <c r="B326">
        <v>245</v>
      </c>
      <c r="D326" s="16" t="s">
        <v>14</v>
      </c>
      <c r="E326">
        <v>1691</v>
      </c>
    </row>
    <row r="327" spans="1:5" x14ac:dyDescent="0.35">
      <c r="A327" s="15" t="s">
        <v>20</v>
      </c>
      <c r="B327">
        <v>246</v>
      </c>
      <c r="D327" s="16" t="s">
        <v>14</v>
      </c>
      <c r="E327">
        <v>1748</v>
      </c>
    </row>
    <row r="328" spans="1:5" x14ac:dyDescent="0.35">
      <c r="A328" s="15" t="s">
        <v>20</v>
      </c>
      <c r="B328">
        <v>246</v>
      </c>
      <c r="D328" s="16" t="s">
        <v>14</v>
      </c>
      <c r="E328">
        <v>1758</v>
      </c>
    </row>
    <row r="329" spans="1:5" x14ac:dyDescent="0.35">
      <c r="A329" s="15" t="s">
        <v>20</v>
      </c>
      <c r="B329">
        <v>247</v>
      </c>
      <c r="D329" s="16" t="s">
        <v>14</v>
      </c>
      <c r="E329">
        <v>1784</v>
      </c>
    </row>
    <row r="330" spans="1:5" x14ac:dyDescent="0.35">
      <c r="A330" s="15" t="s">
        <v>20</v>
      </c>
      <c r="B330">
        <v>247</v>
      </c>
      <c r="D330" s="16" t="s">
        <v>14</v>
      </c>
      <c r="E330">
        <v>1790</v>
      </c>
    </row>
    <row r="331" spans="1:5" x14ac:dyDescent="0.35">
      <c r="A331" s="15" t="s">
        <v>20</v>
      </c>
      <c r="B331">
        <v>249</v>
      </c>
      <c r="D331" s="16" t="s">
        <v>14</v>
      </c>
      <c r="E331">
        <v>1796</v>
      </c>
    </row>
    <row r="332" spans="1:5" x14ac:dyDescent="0.35">
      <c r="A332" s="15" t="s">
        <v>20</v>
      </c>
      <c r="B332">
        <v>249</v>
      </c>
      <c r="D332" s="16" t="s">
        <v>14</v>
      </c>
      <c r="E332">
        <v>1825</v>
      </c>
    </row>
    <row r="333" spans="1:5" x14ac:dyDescent="0.35">
      <c r="A333" s="15" t="s">
        <v>20</v>
      </c>
      <c r="B333">
        <v>250</v>
      </c>
      <c r="D333" s="16" t="s">
        <v>14</v>
      </c>
      <c r="E333">
        <v>1886</v>
      </c>
    </row>
    <row r="334" spans="1:5" x14ac:dyDescent="0.35">
      <c r="A334" s="15" t="s">
        <v>20</v>
      </c>
      <c r="B334">
        <v>252</v>
      </c>
      <c r="D334" s="16" t="s">
        <v>14</v>
      </c>
      <c r="E334">
        <v>1910</v>
      </c>
    </row>
    <row r="335" spans="1:5" x14ac:dyDescent="0.35">
      <c r="A335" s="15" t="s">
        <v>20</v>
      </c>
      <c r="B335">
        <v>253</v>
      </c>
      <c r="D335" s="16" t="s">
        <v>14</v>
      </c>
      <c r="E335">
        <v>1979</v>
      </c>
    </row>
    <row r="336" spans="1:5" x14ac:dyDescent="0.35">
      <c r="A336" s="15" t="s">
        <v>20</v>
      </c>
      <c r="B336">
        <v>254</v>
      </c>
      <c r="D336" s="16" t="s">
        <v>14</v>
      </c>
      <c r="E336">
        <v>1999</v>
      </c>
    </row>
    <row r="337" spans="1:5" x14ac:dyDescent="0.35">
      <c r="A337" s="15" t="s">
        <v>20</v>
      </c>
      <c r="B337">
        <v>255</v>
      </c>
      <c r="D337" s="16" t="s">
        <v>14</v>
      </c>
      <c r="E337">
        <v>2025</v>
      </c>
    </row>
    <row r="338" spans="1:5" x14ac:dyDescent="0.35">
      <c r="A338" s="15" t="s">
        <v>20</v>
      </c>
      <c r="B338">
        <v>261</v>
      </c>
      <c r="D338" s="16" t="s">
        <v>14</v>
      </c>
      <c r="E338">
        <v>2062</v>
      </c>
    </row>
    <row r="339" spans="1:5" x14ac:dyDescent="0.35">
      <c r="A339" s="15" t="s">
        <v>20</v>
      </c>
      <c r="B339">
        <v>261</v>
      </c>
      <c r="D339" s="16" t="s">
        <v>14</v>
      </c>
      <c r="E339">
        <v>2072</v>
      </c>
    </row>
    <row r="340" spans="1:5" x14ac:dyDescent="0.35">
      <c r="A340" s="15" t="s">
        <v>20</v>
      </c>
      <c r="B340">
        <v>264</v>
      </c>
      <c r="D340" s="16" t="s">
        <v>14</v>
      </c>
      <c r="E340">
        <v>2108</v>
      </c>
    </row>
    <row r="341" spans="1:5" x14ac:dyDescent="0.35">
      <c r="A341" s="15" t="s">
        <v>20</v>
      </c>
      <c r="B341">
        <v>266</v>
      </c>
      <c r="D341" s="16" t="s">
        <v>14</v>
      </c>
      <c r="E341">
        <v>2176</v>
      </c>
    </row>
    <row r="342" spans="1:5" x14ac:dyDescent="0.35">
      <c r="A342" s="15" t="s">
        <v>20</v>
      </c>
      <c r="B342">
        <v>268</v>
      </c>
      <c r="D342" s="16" t="s">
        <v>14</v>
      </c>
      <c r="E342">
        <v>2179</v>
      </c>
    </row>
    <row r="343" spans="1:5" x14ac:dyDescent="0.35">
      <c r="A343" s="15" t="s">
        <v>20</v>
      </c>
      <c r="B343">
        <v>269</v>
      </c>
      <c r="D343" s="16" t="s">
        <v>14</v>
      </c>
      <c r="E343">
        <v>2201</v>
      </c>
    </row>
    <row r="344" spans="1:5" x14ac:dyDescent="0.35">
      <c r="A344" s="15" t="s">
        <v>20</v>
      </c>
      <c r="B344">
        <v>270</v>
      </c>
      <c r="D344" s="16" t="s">
        <v>14</v>
      </c>
      <c r="E344">
        <v>2253</v>
      </c>
    </row>
    <row r="345" spans="1:5" x14ac:dyDescent="0.35">
      <c r="A345" s="15" t="s">
        <v>20</v>
      </c>
      <c r="B345">
        <v>272</v>
      </c>
      <c r="D345" s="16" t="s">
        <v>14</v>
      </c>
      <c r="E345">
        <v>2307</v>
      </c>
    </row>
    <row r="346" spans="1:5" x14ac:dyDescent="0.35">
      <c r="A346" s="15" t="s">
        <v>20</v>
      </c>
      <c r="B346">
        <v>275</v>
      </c>
      <c r="D346" s="16" t="s">
        <v>14</v>
      </c>
      <c r="E346">
        <v>2468</v>
      </c>
    </row>
    <row r="347" spans="1:5" x14ac:dyDescent="0.35">
      <c r="A347" s="15" t="s">
        <v>20</v>
      </c>
      <c r="B347">
        <v>279</v>
      </c>
      <c r="D347" s="16" t="s">
        <v>14</v>
      </c>
      <c r="E347">
        <v>2604</v>
      </c>
    </row>
    <row r="348" spans="1:5" x14ac:dyDescent="0.35">
      <c r="A348" s="15" t="s">
        <v>20</v>
      </c>
      <c r="B348">
        <v>280</v>
      </c>
      <c r="D348" s="16" t="s">
        <v>14</v>
      </c>
      <c r="E348">
        <v>2690</v>
      </c>
    </row>
    <row r="349" spans="1:5" x14ac:dyDescent="0.35">
      <c r="A349" s="15" t="s">
        <v>20</v>
      </c>
      <c r="B349">
        <v>282</v>
      </c>
      <c r="D349" s="16" t="s">
        <v>14</v>
      </c>
      <c r="E349">
        <v>2779</v>
      </c>
    </row>
    <row r="350" spans="1:5" x14ac:dyDescent="0.35">
      <c r="A350" s="15" t="s">
        <v>20</v>
      </c>
      <c r="B350">
        <v>288</v>
      </c>
      <c r="D350" s="16" t="s">
        <v>14</v>
      </c>
      <c r="E350">
        <v>2915</v>
      </c>
    </row>
    <row r="351" spans="1:5" x14ac:dyDescent="0.35">
      <c r="A351" s="15" t="s">
        <v>20</v>
      </c>
      <c r="B351">
        <v>290</v>
      </c>
      <c r="D351" s="16" t="s">
        <v>14</v>
      </c>
      <c r="E351">
        <v>2928</v>
      </c>
    </row>
    <row r="352" spans="1:5" x14ac:dyDescent="0.35">
      <c r="A352" s="15" t="s">
        <v>20</v>
      </c>
      <c r="B352">
        <v>295</v>
      </c>
      <c r="D352" s="16" t="s">
        <v>14</v>
      </c>
      <c r="E352">
        <v>2955</v>
      </c>
    </row>
    <row r="353" spans="1:5" x14ac:dyDescent="0.35">
      <c r="A353" s="15" t="s">
        <v>20</v>
      </c>
      <c r="B353">
        <v>296</v>
      </c>
      <c r="D353" s="16" t="s">
        <v>14</v>
      </c>
      <c r="E353">
        <v>3015</v>
      </c>
    </row>
    <row r="354" spans="1:5" x14ac:dyDescent="0.35">
      <c r="A354" s="15" t="s">
        <v>20</v>
      </c>
      <c r="B354">
        <v>297</v>
      </c>
      <c r="D354" s="16" t="s">
        <v>14</v>
      </c>
      <c r="E354">
        <v>3182</v>
      </c>
    </row>
    <row r="355" spans="1:5" x14ac:dyDescent="0.35">
      <c r="A355" s="15" t="s">
        <v>20</v>
      </c>
      <c r="B355">
        <v>299</v>
      </c>
      <c r="D355" s="16" t="s">
        <v>14</v>
      </c>
      <c r="E355">
        <v>3304</v>
      </c>
    </row>
    <row r="356" spans="1:5" x14ac:dyDescent="0.35">
      <c r="A356" s="15" t="s">
        <v>20</v>
      </c>
      <c r="B356">
        <v>300</v>
      </c>
      <c r="D356" s="16" t="s">
        <v>14</v>
      </c>
      <c r="E356">
        <v>3387</v>
      </c>
    </row>
    <row r="357" spans="1:5" x14ac:dyDescent="0.35">
      <c r="A357" s="15" t="s">
        <v>20</v>
      </c>
      <c r="B357">
        <v>300</v>
      </c>
      <c r="D357" s="16" t="s">
        <v>14</v>
      </c>
      <c r="E357">
        <v>3410</v>
      </c>
    </row>
    <row r="358" spans="1:5" x14ac:dyDescent="0.35">
      <c r="A358" s="15" t="s">
        <v>20</v>
      </c>
      <c r="B358">
        <v>303</v>
      </c>
      <c r="D358" s="16" t="s">
        <v>14</v>
      </c>
      <c r="E358">
        <v>3483</v>
      </c>
    </row>
    <row r="359" spans="1:5" x14ac:dyDescent="0.35">
      <c r="A359" s="15" t="s">
        <v>20</v>
      </c>
      <c r="B359">
        <v>307</v>
      </c>
      <c r="D359" s="16" t="s">
        <v>14</v>
      </c>
      <c r="E359">
        <v>3868</v>
      </c>
    </row>
    <row r="360" spans="1:5" x14ac:dyDescent="0.35">
      <c r="A360" s="15" t="s">
        <v>20</v>
      </c>
      <c r="B360">
        <v>307</v>
      </c>
      <c r="D360" s="16" t="s">
        <v>14</v>
      </c>
      <c r="E360">
        <v>4405</v>
      </c>
    </row>
    <row r="361" spans="1:5" x14ac:dyDescent="0.35">
      <c r="A361" s="15" t="s">
        <v>20</v>
      </c>
      <c r="B361">
        <v>316</v>
      </c>
      <c r="D361" s="16" t="s">
        <v>14</v>
      </c>
      <c r="E361">
        <v>4428</v>
      </c>
    </row>
    <row r="362" spans="1:5" x14ac:dyDescent="0.35">
      <c r="A362" s="15" t="s">
        <v>20</v>
      </c>
      <c r="B362">
        <v>323</v>
      </c>
      <c r="D362" s="16" t="s">
        <v>14</v>
      </c>
      <c r="E362">
        <v>4697</v>
      </c>
    </row>
    <row r="363" spans="1:5" x14ac:dyDescent="0.35">
      <c r="A363" s="15" t="s">
        <v>20</v>
      </c>
      <c r="B363">
        <v>329</v>
      </c>
      <c r="D363" s="16" t="s">
        <v>14</v>
      </c>
      <c r="E363">
        <v>5497</v>
      </c>
    </row>
    <row r="364" spans="1:5" x14ac:dyDescent="0.35">
      <c r="A364" s="15" t="s">
        <v>20</v>
      </c>
      <c r="B364">
        <v>330</v>
      </c>
      <c r="D364" s="16" t="s">
        <v>14</v>
      </c>
      <c r="E364">
        <v>5681</v>
      </c>
    </row>
    <row r="365" spans="1:5" x14ac:dyDescent="0.35">
      <c r="A365" s="15" t="s">
        <v>20</v>
      </c>
      <c r="B365">
        <v>331</v>
      </c>
      <c r="D365" s="16" t="s">
        <v>14</v>
      </c>
      <c r="E365">
        <v>6080</v>
      </c>
    </row>
    <row r="366" spans="1:5" x14ac:dyDescent="0.35">
      <c r="A366" s="15" t="s">
        <v>20</v>
      </c>
      <c r="B366">
        <v>336</v>
      </c>
    </row>
    <row r="367" spans="1:5" x14ac:dyDescent="0.35">
      <c r="A367" s="15" t="s">
        <v>20</v>
      </c>
      <c r="B367">
        <v>337</v>
      </c>
    </row>
    <row r="368" spans="1:5" x14ac:dyDescent="0.35">
      <c r="A368" s="15" t="s">
        <v>20</v>
      </c>
      <c r="B368">
        <v>340</v>
      </c>
    </row>
    <row r="369" spans="1:2" x14ac:dyDescent="0.35">
      <c r="A369" s="15" t="s">
        <v>20</v>
      </c>
      <c r="B369">
        <v>361</v>
      </c>
    </row>
    <row r="370" spans="1:2" x14ac:dyDescent="0.35">
      <c r="A370" s="15" t="s">
        <v>20</v>
      </c>
      <c r="B370">
        <v>363</v>
      </c>
    </row>
    <row r="371" spans="1:2" x14ac:dyDescent="0.35">
      <c r="A371" s="15" t="s">
        <v>20</v>
      </c>
      <c r="B371">
        <v>366</v>
      </c>
    </row>
    <row r="372" spans="1:2" x14ac:dyDescent="0.35">
      <c r="A372" s="15" t="s">
        <v>20</v>
      </c>
      <c r="B372">
        <v>369</v>
      </c>
    </row>
    <row r="373" spans="1:2" x14ac:dyDescent="0.35">
      <c r="A373" s="15" t="s">
        <v>20</v>
      </c>
      <c r="B373">
        <v>374</v>
      </c>
    </row>
    <row r="374" spans="1:2" x14ac:dyDescent="0.35">
      <c r="A374" s="15" t="s">
        <v>20</v>
      </c>
      <c r="B374">
        <v>375</v>
      </c>
    </row>
    <row r="375" spans="1:2" x14ac:dyDescent="0.35">
      <c r="A375" s="15" t="s">
        <v>20</v>
      </c>
      <c r="B375">
        <v>381</v>
      </c>
    </row>
    <row r="376" spans="1:2" x14ac:dyDescent="0.35">
      <c r="A376" s="15" t="s">
        <v>20</v>
      </c>
      <c r="B376">
        <v>381</v>
      </c>
    </row>
    <row r="377" spans="1:2" x14ac:dyDescent="0.35">
      <c r="A377" s="15" t="s">
        <v>20</v>
      </c>
      <c r="B377">
        <v>393</v>
      </c>
    </row>
    <row r="378" spans="1:2" x14ac:dyDescent="0.35">
      <c r="A378" s="15" t="s">
        <v>20</v>
      </c>
      <c r="B378">
        <v>397</v>
      </c>
    </row>
    <row r="379" spans="1:2" x14ac:dyDescent="0.35">
      <c r="A379" s="15" t="s">
        <v>20</v>
      </c>
      <c r="B379">
        <v>409</v>
      </c>
    </row>
    <row r="380" spans="1:2" x14ac:dyDescent="0.35">
      <c r="A380" s="15" t="s">
        <v>20</v>
      </c>
      <c r="B380">
        <v>411</v>
      </c>
    </row>
    <row r="381" spans="1:2" x14ac:dyDescent="0.35">
      <c r="A381" s="15" t="s">
        <v>20</v>
      </c>
      <c r="B381">
        <v>419</v>
      </c>
    </row>
    <row r="382" spans="1:2" x14ac:dyDescent="0.35">
      <c r="A382" s="15" t="s">
        <v>20</v>
      </c>
      <c r="B382">
        <v>432</v>
      </c>
    </row>
    <row r="383" spans="1:2" x14ac:dyDescent="0.35">
      <c r="A383" s="15" t="s">
        <v>20</v>
      </c>
      <c r="B383">
        <v>452</v>
      </c>
    </row>
    <row r="384" spans="1:2" x14ac:dyDescent="0.35">
      <c r="A384" s="15" t="s">
        <v>20</v>
      </c>
      <c r="B384">
        <v>454</v>
      </c>
    </row>
    <row r="385" spans="1:2" x14ac:dyDescent="0.35">
      <c r="A385" s="15" t="s">
        <v>20</v>
      </c>
      <c r="B385">
        <v>460</v>
      </c>
    </row>
    <row r="386" spans="1:2" x14ac:dyDescent="0.35">
      <c r="A386" s="15" t="s">
        <v>20</v>
      </c>
      <c r="B386">
        <v>462</v>
      </c>
    </row>
    <row r="387" spans="1:2" x14ac:dyDescent="0.35">
      <c r="A387" s="15" t="s">
        <v>20</v>
      </c>
      <c r="B387">
        <v>470</v>
      </c>
    </row>
    <row r="388" spans="1:2" x14ac:dyDescent="0.35">
      <c r="A388" s="15" t="s">
        <v>20</v>
      </c>
      <c r="B388">
        <v>480</v>
      </c>
    </row>
    <row r="389" spans="1:2" x14ac:dyDescent="0.35">
      <c r="A389" s="15" t="s">
        <v>20</v>
      </c>
      <c r="B389">
        <v>484</v>
      </c>
    </row>
    <row r="390" spans="1:2" x14ac:dyDescent="0.35">
      <c r="A390" s="15" t="s">
        <v>20</v>
      </c>
      <c r="B390">
        <v>498</v>
      </c>
    </row>
    <row r="391" spans="1:2" x14ac:dyDescent="0.35">
      <c r="A391" s="15" t="s">
        <v>20</v>
      </c>
      <c r="B391">
        <v>524</v>
      </c>
    </row>
    <row r="392" spans="1:2" x14ac:dyDescent="0.35">
      <c r="A392" s="15" t="s">
        <v>20</v>
      </c>
      <c r="B392">
        <v>533</v>
      </c>
    </row>
    <row r="393" spans="1:2" x14ac:dyDescent="0.35">
      <c r="A393" s="15" t="s">
        <v>20</v>
      </c>
      <c r="B393">
        <v>536</v>
      </c>
    </row>
    <row r="394" spans="1:2" x14ac:dyDescent="0.35">
      <c r="A394" s="15" t="s">
        <v>20</v>
      </c>
      <c r="B394">
        <v>546</v>
      </c>
    </row>
    <row r="395" spans="1:2" x14ac:dyDescent="0.35">
      <c r="A395" s="15" t="s">
        <v>20</v>
      </c>
      <c r="B395">
        <v>554</v>
      </c>
    </row>
    <row r="396" spans="1:2" x14ac:dyDescent="0.35">
      <c r="A396" s="15" t="s">
        <v>20</v>
      </c>
      <c r="B396">
        <v>555</v>
      </c>
    </row>
    <row r="397" spans="1:2" x14ac:dyDescent="0.35">
      <c r="A397" s="15" t="s">
        <v>20</v>
      </c>
      <c r="B397">
        <v>589</v>
      </c>
    </row>
    <row r="398" spans="1:2" x14ac:dyDescent="0.35">
      <c r="A398" s="15" t="s">
        <v>20</v>
      </c>
      <c r="B398">
        <v>645</v>
      </c>
    </row>
    <row r="399" spans="1:2" x14ac:dyDescent="0.35">
      <c r="A399" s="15" t="s">
        <v>20</v>
      </c>
      <c r="B399">
        <v>659</v>
      </c>
    </row>
    <row r="400" spans="1:2" x14ac:dyDescent="0.35">
      <c r="A400" s="15" t="s">
        <v>20</v>
      </c>
      <c r="B400">
        <v>676</v>
      </c>
    </row>
    <row r="401" spans="1:2" x14ac:dyDescent="0.35">
      <c r="A401" s="15" t="s">
        <v>20</v>
      </c>
      <c r="B401">
        <v>723</v>
      </c>
    </row>
    <row r="402" spans="1:2" x14ac:dyDescent="0.35">
      <c r="A402" s="15" t="s">
        <v>20</v>
      </c>
      <c r="B402">
        <v>762</v>
      </c>
    </row>
    <row r="403" spans="1:2" x14ac:dyDescent="0.35">
      <c r="A403" s="15" t="s">
        <v>20</v>
      </c>
      <c r="B403">
        <v>768</v>
      </c>
    </row>
    <row r="404" spans="1:2" x14ac:dyDescent="0.35">
      <c r="A404" s="15" t="s">
        <v>20</v>
      </c>
      <c r="B404">
        <v>820</v>
      </c>
    </row>
    <row r="405" spans="1:2" x14ac:dyDescent="0.35">
      <c r="A405" s="15" t="s">
        <v>20</v>
      </c>
      <c r="B405">
        <v>890</v>
      </c>
    </row>
    <row r="406" spans="1:2" x14ac:dyDescent="0.35">
      <c r="A406" s="15" t="s">
        <v>20</v>
      </c>
      <c r="B406">
        <v>903</v>
      </c>
    </row>
    <row r="407" spans="1:2" x14ac:dyDescent="0.35">
      <c r="A407" s="15" t="s">
        <v>20</v>
      </c>
      <c r="B407">
        <v>909</v>
      </c>
    </row>
    <row r="408" spans="1:2" x14ac:dyDescent="0.35">
      <c r="A408" s="15" t="s">
        <v>20</v>
      </c>
      <c r="B408">
        <v>943</v>
      </c>
    </row>
    <row r="409" spans="1:2" x14ac:dyDescent="0.35">
      <c r="A409" s="15" t="s">
        <v>20</v>
      </c>
      <c r="B409">
        <v>980</v>
      </c>
    </row>
    <row r="410" spans="1:2" x14ac:dyDescent="0.35">
      <c r="A410" s="15" t="s">
        <v>20</v>
      </c>
      <c r="B410">
        <v>1015</v>
      </c>
    </row>
    <row r="411" spans="1:2" x14ac:dyDescent="0.35">
      <c r="A411" s="15" t="s">
        <v>20</v>
      </c>
      <c r="B411">
        <v>1022</v>
      </c>
    </row>
    <row r="412" spans="1:2" x14ac:dyDescent="0.35">
      <c r="A412" s="15" t="s">
        <v>20</v>
      </c>
      <c r="B412">
        <v>1052</v>
      </c>
    </row>
    <row r="413" spans="1:2" x14ac:dyDescent="0.35">
      <c r="A413" s="15" t="s">
        <v>20</v>
      </c>
      <c r="B413">
        <v>1071</v>
      </c>
    </row>
    <row r="414" spans="1:2" x14ac:dyDescent="0.35">
      <c r="A414" s="15" t="s">
        <v>20</v>
      </c>
      <c r="B414">
        <v>1071</v>
      </c>
    </row>
    <row r="415" spans="1:2" x14ac:dyDescent="0.35">
      <c r="A415" s="15" t="s">
        <v>20</v>
      </c>
      <c r="B415">
        <v>1073</v>
      </c>
    </row>
    <row r="416" spans="1:2" x14ac:dyDescent="0.35">
      <c r="A416" s="15" t="s">
        <v>20</v>
      </c>
      <c r="B416">
        <v>1095</v>
      </c>
    </row>
    <row r="417" spans="1:2" x14ac:dyDescent="0.35">
      <c r="A417" s="15" t="s">
        <v>20</v>
      </c>
      <c r="B417">
        <v>1101</v>
      </c>
    </row>
    <row r="418" spans="1:2" x14ac:dyDescent="0.35">
      <c r="A418" s="15" t="s">
        <v>20</v>
      </c>
      <c r="B418">
        <v>1113</v>
      </c>
    </row>
    <row r="419" spans="1:2" x14ac:dyDescent="0.35">
      <c r="A419" s="15" t="s">
        <v>20</v>
      </c>
      <c r="B419">
        <v>1137</v>
      </c>
    </row>
    <row r="420" spans="1:2" x14ac:dyDescent="0.35">
      <c r="A420" s="15" t="s">
        <v>20</v>
      </c>
      <c r="B420">
        <v>1140</v>
      </c>
    </row>
    <row r="421" spans="1:2" x14ac:dyDescent="0.35">
      <c r="A421" s="15" t="s">
        <v>20</v>
      </c>
      <c r="B421">
        <v>1152</v>
      </c>
    </row>
    <row r="422" spans="1:2" x14ac:dyDescent="0.35">
      <c r="A422" s="15" t="s">
        <v>20</v>
      </c>
      <c r="B422">
        <v>1170</v>
      </c>
    </row>
    <row r="423" spans="1:2" x14ac:dyDescent="0.35">
      <c r="A423" s="15" t="s">
        <v>20</v>
      </c>
      <c r="B423">
        <v>1249</v>
      </c>
    </row>
    <row r="424" spans="1:2" x14ac:dyDescent="0.35">
      <c r="A424" s="15" t="s">
        <v>20</v>
      </c>
      <c r="B424">
        <v>1267</v>
      </c>
    </row>
    <row r="425" spans="1:2" x14ac:dyDescent="0.35">
      <c r="A425" s="15" t="s">
        <v>20</v>
      </c>
      <c r="B425">
        <v>1280</v>
      </c>
    </row>
    <row r="426" spans="1:2" x14ac:dyDescent="0.35">
      <c r="A426" s="15" t="s">
        <v>20</v>
      </c>
      <c r="B426">
        <v>1297</v>
      </c>
    </row>
    <row r="427" spans="1:2" x14ac:dyDescent="0.35">
      <c r="A427" s="15" t="s">
        <v>20</v>
      </c>
      <c r="B427">
        <v>1345</v>
      </c>
    </row>
    <row r="428" spans="1:2" x14ac:dyDescent="0.35">
      <c r="A428" s="15" t="s">
        <v>20</v>
      </c>
      <c r="B428">
        <v>1354</v>
      </c>
    </row>
    <row r="429" spans="1:2" x14ac:dyDescent="0.35">
      <c r="A429" s="15" t="s">
        <v>20</v>
      </c>
      <c r="B429">
        <v>1385</v>
      </c>
    </row>
    <row r="430" spans="1:2" x14ac:dyDescent="0.35">
      <c r="A430" s="15" t="s">
        <v>20</v>
      </c>
      <c r="B430">
        <v>1396</v>
      </c>
    </row>
    <row r="431" spans="1:2" x14ac:dyDescent="0.35">
      <c r="A431" s="15" t="s">
        <v>20</v>
      </c>
      <c r="B431">
        <v>1396</v>
      </c>
    </row>
    <row r="432" spans="1:2" x14ac:dyDescent="0.35">
      <c r="A432" s="15" t="s">
        <v>20</v>
      </c>
      <c r="B432">
        <v>1425</v>
      </c>
    </row>
    <row r="433" spans="1:2" x14ac:dyDescent="0.35">
      <c r="A433" s="15" t="s">
        <v>20</v>
      </c>
      <c r="B433">
        <v>1442</v>
      </c>
    </row>
    <row r="434" spans="1:2" x14ac:dyDescent="0.35">
      <c r="A434" s="15" t="s">
        <v>20</v>
      </c>
      <c r="B434">
        <v>1460</v>
      </c>
    </row>
    <row r="435" spans="1:2" x14ac:dyDescent="0.35">
      <c r="A435" s="15" t="s">
        <v>20</v>
      </c>
      <c r="B435">
        <v>1467</v>
      </c>
    </row>
    <row r="436" spans="1:2" x14ac:dyDescent="0.35">
      <c r="A436" s="15" t="s">
        <v>20</v>
      </c>
      <c r="B436">
        <v>1470</v>
      </c>
    </row>
    <row r="437" spans="1:2" x14ac:dyDescent="0.35">
      <c r="A437" s="15" t="s">
        <v>20</v>
      </c>
      <c r="B437">
        <v>1518</v>
      </c>
    </row>
    <row r="438" spans="1:2" x14ac:dyDescent="0.35">
      <c r="A438" s="15" t="s">
        <v>20</v>
      </c>
      <c r="B438">
        <v>1539</v>
      </c>
    </row>
    <row r="439" spans="1:2" x14ac:dyDescent="0.35">
      <c r="A439" s="15" t="s">
        <v>20</v>
      </c>
      <c r="B439">
        <v>1548</v>
      </c>
    </row>
    <row r="440" spans="1:2" x14ac:dyDescent="0.35">
      <c r="A440" s="15" t="s">
        <v>20</v>
      </c>
      <c r="B440">
        <v>1559</v>
      </c>
    </row>
    <row r="441" spans="1:2" x14ac:dyDescent="0.35">
      <c r="A441" s="15" t="s">
        <v>20</v>
      </c>
      <c r="B441">
        <v>1561</v>
      </c>
    </row>
    <row r="442" spans="1:2" x14ac:dyDescent="0.35">
      <c r="A442" s="15" t="s">
        <v>20</v>
      </c>
      <c r="B442">
        <v>1572</v>
      </c>
    </row>
    <row r="443" spans="1:2" x14ac:dyDescent="0.35">
      <c r="A443" s="15" t="s">
        <v>20</v>
      </c>
      <c r="B443">
        <v>1573</v>
      </c>
    </row>
    <row r="444" spans="1:2" x14ac:dyDescent="0.35">
      <c r="A444" s="15" t="s">
        <v>20</v>
      </c>
      <c r="B444">
        <v>1600</v>
      </c>
    </row>
    <row r="445" spans="1:2" x14ac:dyDescent="0.35">
      <c r="A445" s="15" t="s">
        <v>20</v>
      </c>
      <c r="B445">
        <v>1604</v>
      </c>
    </row>
    <row r="446" spans="1:2" x14ac:dyDescent="0.35">
      <c r="A446" s="15" t="s">
        <v>20</v>
      </c>
      <c r="B446">
        <v>1605</v>
      </c>
    </row>
    <row r="447" spans="1:2" x14ac:dyDescent="0.35">
      <c r="A447" s="15" t="s">
        <v>20</v>
      </c>
      <c r="B447">
        <v>1606</v>
      </c>
    </row>
    <row r="448" spans="1:2" x14ac:dyDescent="0.35">
      <c r="A448" s="15" t="s">
        <v>20</v>
      </c>
      <c r="B448">
        <v>1613</v>
      </c>
    </row>
    <row r="449" spans="1:2" x14ac:dyDescent="0.35">
      <c r="A449" s="15" t="s">
        <v>20</v>
      </c>
      <c r="B449">
        <v>1621</v>
      </c>
    </row>
    <row r="450" spans="1:2" x14ac:dyDescent="0.35">
      <c r="A450" s="15" t="s">
        <v>20</v>
      </c>
      <c r="B450">
        <v>1629</v>
      </c>
    </row>
    <row r="451" spans="1:2" x14ac:dyDescent="0.35">
      <c r="A451" s="15" t="s">
        <v>20</v>
      </c>
      <c r="B451">
        <v>1681</v>
      </c>
    </row>
    <row r="452" spans="1:2" x14ac:dyDescent="0.35">
      <c r="A452" s="15" t="s">
        <v>20</v>
      </c>
      <c r="B452">
        <v>1684</v>
      </c>
    </row>
    <row r="453" spans="1:2" x14ac:dyDescent="0.35">
      <c r="A453" s="15" t="s">
        <v>20</v>
      </c>
      <c r="B453">
        <v>1690</v>
      </c>
    </row>
    <row r="454" spans="1:2" x14ac:dyDescent="0.35">
      <c r="A454" s="15" t="s">
        <v>20</v>
      </c>
      <c r="B454">
        <v>1697</v>
      </c>
    </row>
    <row r="455" spans="1:2" x14ac:dyDescent="0.35">
      <c r="A455" s="15" t="s">
        <v>20</v>
      </c>
      <c r="B455">
        <v>1703</v>
      </c>
    </row>
    <row r="456" spans="1:2" x14ac:dyDescent="0.35">
      <c r="A456" s="15" t="s">
        <v>20</v>
      </c>
      <c r="B456">
        <v>1713</v>
      </c>
    </row>
    <row r="457" spans="1:2" x14ac:dyDescent="0.35">
      <c r="A457" s="15" t="s">
        <v>20</v>
      </c>
      <c r="B457">
        <v>1773</v>
      </c>
    </row>
    <row r="458" spans="1:2" x14ac:dyDescent="0.35">
      <c r="A458" s="15" t="s">
        <v>20</v>
      </c>
      <c r="B458">
        <v>1782</v>
      </c>
    </row>
    <row r="459" spans="1:2" x14ac:dyDescent="0.35">
      <c r="A459" s="15" t="s">
        <v>20</v>
      </c>
      <c r="B459">
        <v>1784</v>
      </c>
    </row>
    <row r="460" spans="1:2" x14ac:dyDescent="0.35">
      <c r="A460" s="15" t="s">
        <v>20</v>
      </c>
      <c r="B460">
        <v>1785</v>
      </c>
    </row>
    <row r="461" spans="1:2" x14ac:dyDescent="0.35">
      <c r="A461" s="15" t="s">
        <v>20</v>
      </c>
      <c r="B461">
        <v>1797</v>
      </c>
    </row>
    <row r="462" spans="1:2" x14ac:dyDescent="0.35">
      <c r="A462" s="15" t="s">
        <v>20</v>
      </c>
      <c r="B462">
        <v>1815</v>
      </c>
    </row>
    <row r="463" spans="1:2" x14ac:dyDescent="0.35">
      <c r="A463" s="15" t="s">
        <v>20</v>
      </c>
      <c r="B463">
        <v>1821</v>
      </c>
    </row>
    <row r="464" spans="1:2" x14ac:dyDescent="0.35">
      <c r="A464" s="15" t="s">
        <v>20</v>
      </c>
      <c r="B464">
        <v>1866</v>
      </c>
    </row>
    <row r="465" spans="1:2" x14ac:dyDescent="0.35">
      <c r="A465" s="15" t="s">
        <v>20</v>
      </c>
      <c r="B465">
        <v>1884</v>
      </c>
    </row>
    <row r="466" spans="1:2" x14ac:dyDescent="0.35">
      <c r="A466" s="15" t="s">
        <v>20</v>
      </c>
      <c r="B466">
        <v>1887</v>
      </c>
    </row>
    <row r="467" spans="1:2" x14ac:dyDescent="0.35">
      <c r="A467" s="15" t="s">
        <v>20</v>
      </c>
      <c r="B467">
        <v>1894</v>
      </c>
    </row>
    <row r="468" spans="1:2" x14ac:dyDescent="0.35">
      <c r="A468" s="15" t="s">
        <v>20</v>
      </c>
      <c r="B468">
        <v>1902</v>
      </c>
    </row>
    <row r="469" spans="1:2" x14ac:dyDescent="0.35">
      <c r="A469" s="15" t="s">
        <v>20</v>
      </c>
      <c r="B469">
        <v>1917</v>
      </c>
    </row>
    <row r="470" spans="1:2" x14ac:dyDescent="0.35">
      <c r="A470" s="15" t="s">
        <v>20</v>
      </c>
      <c r="B470">
        <v>1965</v>
      </c>
    </row>
    <row r="471" spans="1:2" x14ac:dyDescent="0.35">
      <c r="A471" s="15" t="s">
        <v>20</v>
      </c>
      <c r="B471">
        <v>1989</v>
      </c>
    </row>
    <row r="472" spans="1:2" x14ac:dyDescent="0.35">
      <c r="A472" s="15" t="s">
        <v>20</v>
      </c>
      <c r="B472">
        <v>1991</v>
      </c>
    </row>
    <row r="473" spans="1:2" x14ac:dyDescent="0.35">
      <c r="A473" s="15" t="s">
        <v>20</v>
      </c>
      <c r="B473">
        <v>2013</v>
      </c>
    </row>
    <row r="474" spans="1:2" x14ac:dyDescent="0.35">
      <c r="A474" s="15" t="s">
        <v>20</v>
      </c>
      <c r="B474">
        <v>2038</v>
      </c>
    </row>
    <row r="475" spans="1:2" x14ac:dyDescent="0.35">
      <c r="A475" s="15" t="s">
        <v>20</v>
      </c>
      <c r="B475">
        <v>2043</v>
      </c>
    </row>
    <row r="476" spans="1:2" x14ac:dyDescent="0.35">
      <c r="A476" s="15" t="s">
        <v>20</v>
      </c>
      <c r="B476">
        <v>2053</v>
      </c>
    </row>
    <row r="477" spans="1:2" x14ac:dyDescent="0.35">
      <c r="A477" s="15" t="s">
        <v>20</v>
      </c>
      <c r="B477">
        <v>2080</v>
      </c>
    </row>
    <row r="478" spans="1:2" x14ac:dyDescent="0.35">
      <c r="A478" s="15" t="s">
        <v>20</v>
      </c>
      <c r="B478">
        <v>2100</v>
      </c>
    </row>
    <row r="479" spans="1:2" x14ac:dyDescent="0.35">
      <c r="A479" s="15" t="s">
        <v>20</v>
      </c>
      <c r="B479">
        <v>2105</v>
      </c>
    </row>
    <row r="480" spans="1:2" x14ac:dyDescent="0.35">
      <c r="A480" s="15" t="s">
        <v>20</v>
      </c>
      <c r="B480">
        <v>2106</v>
      </c>
    </row>
    <row r="481" spans="1:2" x14ac:dyDescent="0.35">
      <c r="A481" s="15" t="s">
        <v>20</v>
      </c>
      <c r="B481">
        <v>2107</v>
      </c>
    </row>
    <row r="482" spans="1:2" x14ac:dyDescent="0.35">
      <c r="A482" s="15" t="s">
        <v>20</v>
      </c>
      <c r="B482">
        <v>2120</v>
      </c>
    </row>
    <row r="483" spans="1:2" x14ac:dyDescent="0.35">
      <c r="A483" s="15" t="s">
        <v>20</v>
      </c>
      <c r="B483">
        <v>2144</v>
      </c>
    </row>
    <row r="484" spans="1:2" x14ac:dyDescent="0.35">
      <c r="A484" s="15" t="s">
        <v>20</v>
      </c>
      <c r="B484">
        <v>2188</v>
      </c>
    </row>
    <row r="485" spans="1:2" x14ac:dyDescent="0.35">
      <c r="A485" s="15" t="s">
        <v>20</v>
      </c>
      <c r="B485">
        <v>2218</v>
      </c>
    </row>
    <row r="486" spans="1:2" x14ac:dyDescent="0.35">
      <c r="A486" s="15" t="s">
        <v>20</v>
      </c>
      <c r="B486">
        <v>2220</v>
      </c>
    </row>
    <row r="487" spans="1:2" x14ac:dyDescent="0.35">
      <c r="A487" s="15" t="s">
        <v>20</v>
      </c>
      <c r="B487">
        <v>2230</v>
      </c>
    </row>
    <row r="488" spans="1:2" x14ac:dyDescent="0.35">
      <c r="A488" s="15" t="s">
        <v>20</v>
      </c>
      <c r="B488">
        <v>2237</v>
      </c>
    </row>
    <row r="489" spans="1:2" x14ac:dyDescent="0.35">
      <c r="A489" s="15" t="s">
        <v>20</v>
      </c>
      <c r="B489">
        <v>2261</v>
      </c>
    </row>
    <row r="490" spans="1:2" x14ac:dyDescent="0.35">
      <c r="A490" s="15" t="s">
        <v>20</v>
      </c>
      <c r="B490">
        <v>2266</v>
      </c>
    </row>
    <row r="491" spans="1:2" x14ac:dyDescent="0.35">
      <c r="A491" s="15" t="s">
        <v>20</v>
      </c>
      <c r="B491">
        <v>2283</v>
      </c>
    </row>
    <row r="492" spans="1:2" x14ac:dyDescent="0.35">
      <c r="A492" s="15" t="s">
        <v>20</v>
      </c>
      <c r="B492">
        <v>2289</v>
      </c>
    </row>
    <row r="493" spans="1:2" x14ac:dyDescent="0.35">
      <c r="A493" s="15" t="s">
        <v>20</v>
      </c>
      <c r="B493">
        <v>2293</v>
      </c>
    </row>
    <row r="494" spans="1:2" x14ac:dyDescent="0.35">
      <c r="A494" s="15" t="s">
        <v>20</v>
      </c>
      <c r="B494">
        <v>2320</v>
      </c>
    </row>
    <row r="495" spans="1:2" x14ac:dyDescent="0.35">
      <c r="A495" s="15" t="s">
        <v>20</v>
      </c>
      <c r="B495">
        <v>2326</v>
      </c>
    </row>
    <row r="496" spans="1:2" x14ac:dyDescent="0.35">
      <c r="A496" s="15" t="s">
        <v>20</v>
      </c>
      <c r="B496">
        <v>2331</v>
      </c>
    </row>
    <row r="497" spans="1:2" x14ac:dyDescent="0.35">
      <c r="A497" s="15" t="s">
        <v>20</v>
      </c>
      <c r="B497">
        <v>2346</v>
      </c>
    </row>
    <row r="498" spans="1:2" x14ac:dyDescent="0.35">
      <c r="A498" s="15" t="s">
        <v>20</v>
      </c>
      <c r="B498">
        <v>2353</v>
      </c>
    </row>
    <row r="499" spans="1:2" x14ac:dyDescent="0.35">
      <c r="A499" s="15" t="s">
        <v>20</v>
      </c>
      <c r="B499">
        <v>2409</v>
      </c>
    </row>
    <row r="500" spans="1:2" x14ac:dyDescent="0.35">
      <c r="A500" s="15" t="s">
        <v>20</v>
      </c>
      <c r="B500">
        <v>2414</v>
      </c>
    </row>
    <row r="501" spans="1:2" x14ac:dyDescent="0.35">
      <c r="A501" s="15" t="s">
        <v>20</v>
      </c>
      <c r="B501">
        <v>2431</v>
      </c>
    </row>
    <row r="502" spans="1:2" x14ac:dyDescent="0.35">
      <c r="A502" s="15" t="s">
        <v>20</v>
      </c>
      <c r="B502">
        <v>2436</v>
      </c>
    </row>
    <row r="503" spans="1:2" x14ac:dyDescent="0.35">
      <c r="A503" s="15" t="s">
        <v>20</v>
      </c>
      <c r="B503">
        <v>2441</v>
      </c>
    </row>
    <row r="504" spans="1:2" x14ac:dyDescent="0.35">
      <c r="A504" s="15" t="s">
        <v>20</v>
      </c>
      <c r="B504">
        <v>2443</v>
      </c>
    </row>
    <row r="505" spans="1:2" x14ac:dyDescent="0.35">
      <c r="A505" s="15" t="s">
        <v>20</v>
      </c>
      <c r="B505">
        <v>2443</v>
      </c>
    </row>
    <row r="506" spans="1:2" x14ac:dyDescent="0.35">
      <c r="A506" s="15" t="s">
        <v>20</v>
      </c>
      <c r="B506">
        <v>2468</v>
      </c>
    </row>
    <row r="507" spans="1:2" x14ac:dyDescent="0.35">
      <c r="A507" s="15" t="s">
        <v>20</v>
      </c>
      <c r="B507">
        <v>2475</v>
      </c>
    </row>
    <row r="508" spans="1:2" x14ac:dyDescent="0.35">
      <c r="A508" s="15" t="s">
        <v>20</v>
      </c>
      <c r="B508">
        <v>2489</v>
      </c>
    </row>
    <row r="509" spans="1:2" x14ac:dyDescent="0.35">
      <c r="A509" s="15" t="s">
        <v>20</v>
      </c>
      <c r="B509">
        <v>2506</v>
      </c>
    </row>
    <row r="510" spans="1:2" x14ac:dyDescent="0.35">
      <c r="A510" s="15" t="s">
        <v>20</v>
      </c>
      <c r="B510">
        <v>2526</v>
      </c>
    </row>
    <row r="511" spans="1:2" x14ac:dyDescent="0.35">
      <c r="A511" s="15" t="s">
        <v>20</v>
      </c>
      <c r="B511">
        <v>2528</v>
      </c>
    </row>
    <row r="512" spans="1:2" x14ac:dyDescent="0.35">
      <c r="A512" s="15" t="s">
        <v>20</v>
      </c>
      <c r="B512">
        <v>2551</v>
      </c>
    </row>
    <row r="513" spans="1:2" x14ac:dyDescent="0.35">
      <c r="A513" s="15" t="s">
        <v>20</v>
      </c>
      <c r="B513">
        <v>2662</v>
      </c>
    </row>
    <row r="514" spans="1:2" x14ac:dyDescent="0.35">
      <c r="A514" s="15" t="s">
        <v>20</v>
      </c>
      <c r="B514">
        <v>2673</v>
      </c>
    </row>
    <row r="515" spans="1:2" x14ac:dyDescent="0.35">
      <c r="A515" s="15" t="s">
        <v>20</v>
      </c>
      <c r="B515">
        <v>2693</v>
      </c>
    </row>
    <row r="516" spans="1:2" x14ac:dyDescent="0.35">
      <c r="A516" s="15" t="s">
        <v>20</v>
      </c>
      <c r="B516">
        <v>2725</v>
      </c>
    </row>
    <row r="517" spans="1:2" x14ac:dyDescent="0.35">
      <c r="A517" s="15" t="s">
        <v>20</v>
      </c>
      <c r="B517">
        <v>2739</v>
      </c>
    </row>
    <row r="518" spans="1:2" x14ac:dyDescent="0.35">
      <c r="A518" s="15" t="s">
        <v>20</v>
      </c>
      <c r="B518">
        <v>2756</v>
      </c>
    </row>
    <row r="519" spans="1:2" x14ac:dyDescent="0.35">
      <c r="A519" s="15" t="s">
        <v>20</v>
      </c>
      <c r="B519">
        <v>2768</v>
      </c>
    </row>
    <row r="520" spans="1:2" x14ac:dyDescent="0.35">
      <c r="A520" s="15" t="s">
        <v>20</v>
      </c>
      <c r="B520">
        <v>2805</v>
      </c>
    </row>
    <row r="521" spans="1:2" x14ac:dyDescent="0.35">
      <c r="A521" s="15" t="s">
        <v>20</v>
      </c>
      <c r="B521">
        <v>2857</v>
      </c>
    </row>
    <row r="522" spans="1:2" x14ac:dyDescent="0.35">
      <c r="A522" s="15" t="s">
        <v>20</v>
      </c>
      <c r="B522">
        <v>2875</v>
      </c>
    </row>
    <row r="523" spans="1:2" x14ac:dyDescent="0.35">
      <c r="A523" s="15" t="s">
        <v>20</v>
      </c>
      <c r="B523">
        <v>2893</v>
      </c>
    </row>
    <row r="524" spans="1:2" x14ac:dyDescent="0.35">
      <c r="A524" s="15" t="s">
        <v>20</v>
      </c>
      <c r="B524">
        <v>2985</v>
      </c>
    </row>
    <row r="525" spans="1:2" x14ac:dyDescent="0.35">
      <c r="A525" s="15" t="s">
        <v>20</v>
      </c>
      <c r="B525">
        <v>3016</v>
      </c>
    </row>
    <row r="526" spans="1:2" x14ac:dyDescent="0.35">
      <c r="A526" s="15" t="s">
        <v>20</v>
      </c>
      <c r="B526">
        <v>3036</v>
      </c>
    </row>
    <row r="527" spans="1:2" x14ac:dyDescent="0.35">
      <c r="A527" s="15" t="s">
        <v>20</v>
      </c>
      <c r="B527">
        <v>3059</v>
      </c>
    </row>
    <row r="528" spans="1:2" x14ac:dyDescent="0.35">
      <c r="A528" s="15" t="s">
        <v>20</v>
      </c>
      <c r="B528">
        <v>3063</v>
      </c>
    </row>
    <row r="529" spans="1:2" x14ac:dyDescent="0.35">
      <c r="A529" s="15" t="s">
        <v>20</v>
      </c>
      <c r="B529">
        <v>3116</v>
      </c>
    </row>
    <row r="530" spans="1:2" x14ac:dyDescent="0.35">
      <c r="A530" s="15" t="s">
        <v>20</v>
      </c>
      <c r="B530">
        <v>3131</v>
      </c>
    </row>
    <row r="531" spans="1:2" x14ac:dyDescent="0.35">
      <c r="A531" s="15" t="s">
        <v>20</v>
      </c>
      <c r="B531">
        <v>3177</v>
      </c>
    </row>
    <row r="532" spans="1:2" x14ac:dyDescent="0.35">
      <c r="A532" s="15" t="s">
        <v>20</v>
      </c>
      <c r="B532">
        <v>3205</v>
      </c>
    </row>
    <row r="533" spans="1:2" x14ac:dyDescent="0.35">
      <c r="A533" s="15" t="s">
        <v>20</v>
      </c>
      <c r="B533">
        <v>3272</v>
      </c>
    </row>
    <row r="534" spans="1:2" x14ac:dyDescent="0.35">
      <c r="A534" s="15" t="s">
        <v>20</v>
      </c>
      <c r="B534">
        <v>3308</v>
      </c>
    </row>
    <row r="535" spans="1:2" x14ac:dyDescent="0.35">
      <c r="A535" s="15" t="s">
        <v>20</v>
      </c>
      <c r="B535">
        <v>3318</v>
      </c>
    </row>
    <row r="536" spans="1:2" x14ac:dyDescent="0.35">
      <c r="A536" s="15" t="s">
        <v>20</v>
      </c>
      <c r="B536">
        <v>3376</v>
      </c>
    </row>
    <row r="537" spans="1:2" x14ac:dyDescent="0.35">
      <c r="A537" s="15" t="s">
        <v>20</v>
      </c>
      <c r="B537">
        <v>3388</v>
      </c>
    </row>
    <row r="538" spans="1:2" x14ac:dyDescent="0.35">
      <c r="A538" s="15" t="s">
        <v>20</v>
      </c>
      <c r="B538">
        <v>3533</v>
      </c>
    </row>
    <row r="539" spans="1:2" x14ac:dyDescent="0.35">
      <c r="A539" s="15" t="s">
        <v>20</v>
      </c>
      <c r="B539">
        <v>3537</v>
      </c>
    </row>
    <row r="540" spans="1:2" x14ac:dyDescent="0.35">
      <c r="A540" s="15" t="s">
        <v>20</v>
      </c>
      <c r="B540">
        <v>3594</v>
      </c>
    </row>
    <row r="541" spans="1:2" x14ac:dyDescent="0.35">
      <c r="A541" s="15" t="s">
        <v>20</v>
      </c>
      <c r="B541">
        <v>3596</v>
      </c>
    </row>
    <row r="542" spans="1:2" x14ac:dyDescent="0.35">
      <c r="A542" s="15" t="s">
        <v>20</v>
      </c>
      <c r="B542">
        <v>3657</v>
      </c>
    </row>
    <row r="543" spans="1:2" x14ac:dyDescent="0.35">
      <c r="A543" s="15" t="s">
        <v>20</v>
      </c>
      <c r="B543">
        <v>3727</v>
      </c>
    </row>
    <row r="544" spans="1:2" x14ac:dyDescent="0.35">
      <c r="A544" s="15" t="s">
        <v>20</v>
      </c>
      <c r="B544">
        <v>3742</v>
      </c>
    </row>
    <row r="545" spans="1:2" x14ac:dyDescent="0.35">
      <c r="A545" s="15" t="s">
        <v>20</v>
      </c>
      <c r="B545">
        <v>3777</v>
      </c>
    </row>
    <row r="546" spans="1:2" x14ac:dyDescent="0.35">
      <c r="A546" s="15" t="s">
        <v>20</v>
      </c>
      <c r="B546">
        <v>3934</v>
      </c>
    </row>
    <row r="547" spans="1:2" x14ac:dyDescent="0.35">
      <c r="A547" s="15" t="s">
        <v>20</v>
      </c>
      <c r="B547">
        <v>4006</v>
      </c>
    </row>
    <row r="548" spans="1:2" x14ac:dyDescent="0.35">
      <c r="A548" s="15" t="s">
        <v>20</v>
      </c>
      <c r="B548">
        <v>4065</v>
      </c>
    </row>
    <row r="549" spans="1:2" x14ac:dyDescent="0.35">
      <c r="A549" s="15" t="s">
        <v>20</v>
      </c>
      <c r="B549">
        <v>4233</v>
      </c>
    </row>
    <row r="550" spans="1:2" x14ac:dyDescent="0.35">
      <c r="A550" s="15" t="s">
        <v>20</v>
      </c>
      <c r="B550">
        <v>4289</v>
      </c>
    </row>
    <row r="551" spans="1:2" x14ac:dyDescent="0.35">
      <c r="A551" s="15" t="s">
        <v>20</v>
      </c>
      <c r="B551">
        <v>4358</v>
      </c>
    </row>
    <row r="552" spans="1:2" x14ac:dyDescent="0.35">
      <c r="A552" s="15" t="s">
        <v>20</v>
      </c>
      <c r="B552">
        <v>4498</v>
      </c>
    </row>
    <row r="553" spans="1:2" x14ac:dyDescent="0.35">
      <c r="A553" s="15" t="s">
        <v>20</v>
      </c>
      <c r="B553">
        <v>4799</v>
      </c>
    </row>
    <row r="554" spans="1:2" x14ac:dyDescent="0.35">
      <c r="A554" s="15" t="s">
        <v>20</v>
      </c>
      <c r="B554">
        <v>5139</v>
      </c>
    </row>
    <row r="555" spans="1:2" x14ac:dyDescent="0.35">
      <c r="A555" s="15" t="s">
        <v>20</v>
      </c>
      <c r="B555">
        <v>5168</v>
      </c>
    </row>
    <row r="556" spans="1:2" x14ac:dyDescent="0.35">
      <c r="A556" s="15" t="s">
        <v>20</v>
      </c>
      <c r="B556">
        <v>5180</v>
      </c>
    </row>
    <row r="557" spans="1:2" x14ac:dyDescent="0.35">
      <c r="A557" s="15" t="s">
        <v>20</v>
      </c>
      <c r="B557">
        <v>5203</v>
      </c>
    </row>
    <row r="558" spans="1:2" x14ac:dyDescent="0.35">
      <c r="A558" s="15" t="s">
        <v>20</v>
      </c>
      <c r="B558">
        <v>5419</v>
      </c>
    </row>
    <row r="559" spans="1:2" x14ac:dyDescent="0.35">
      <c r="A559" s="15" t="s">
        <v>20</v>
      </c>
      <c r="B559">
        <v>5512</v>
      </c>
    </row>
    <row r="560" spans="1:2" x14ac:dyDescent="0.35">
      <c r="A560" s="15" t="s">
        <v>20</v>
      </c>
      <c r="B560">
        <v>5880</v>
      </c>
    </row>
    <row r="561" spans="1:2" x14ac:dyDescent="0.35">
      <c r="A561" s="15" t="s">
        <v>20</v>
      </c>
      <c r="B561">
        <v>5966</v>
      </c>
    </row>
    <row r="562" spans="1:2" x14ac:dyDescent="0.35">
      <c r="A562" s="15" t="s">
        <v>20</v>
      </c>
      <c r="B562">
        <v>6212</v>
      </c>
    </row>
    <row r="563" spans="1:2" x14ac:dyDescent="0.35">
      <c r="A563" s="15" t="s">
        <v>20</v>
      </c>
      <c r="B563">
        <v>6286</v>
      </c>
    </row>
    <row r="564" spans="1:2" x14ac:dyDescent="0.35">
      <c r="A564" s="15" t="s">
        <v>20</v>
      </c>
      <c r="B564">
        <v>6406</v>
      </c>
    </row>
    <row r="565" spans="1:2" x14ac:dyDescent="0.35">
      <c r="A565" s="15" t="s">
        <v>20</v>
      </c>
      <c r="B565">
        <v>6465</v>
      </c>
    </row>
    <row r="566" spans="1:2" x14ac:dyDescent="0.35">
      <c r="A566" s="15" t="s">
        <v>20</v>
      </c>
      <c r="B566">
        <v>7295</v>
      </c>
    </row>
  </sheetData>
  <autoFilter ref="D1:E365" xr:uid="{D28B2334-D3ED-45E9-B694-BAFA92163F91}">
    <sortState xmlns:xlrd2="http://schemas.microsoft.com/office/spreadsheetml/2017/richdata2" ref="D2:E365">
      <sortCondition ref="E1:E365"/>
    </sortState>
  </autoFilter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Sheet1</vt:lpstr>
      <vt:lpstr>Sheet2</vt:lpstr>
      <vt:lpstr>Sheet3</vt:lpstr>
      <vt:lpstr>Goal Analysis</vt:lpstr>
      <vt:lpstr>Statistical Analysis</vt:lpstr>
      <vt:lpstr>Failed</vt:lpstr>
      <vt:lpstr>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Andrea Paredes</cp:lastModifiedBy>
  <dcterms:created xsi:type="dcterms:W3CDTF">2021-09-29T18:52:28Z</dcterms:created>
  <dcterms:modified xsi:type="dcterms:W3CDTF">2023-04-04T06:10:18Z</dcterms:modified>
</cp:coreProperties>
</file>