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argatsinghdhanjal/Downloads/"/>
    </mc:Choice>
  </mc:AlternateContent>
  <xr:revisionPtr revIDLastSave="0" documentId="13_ncr:1_{7483FC7E-0DC3-8E4F-B90C-EF48078CE48D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</sheets>
  <definedNames>
    <definedName name="Able">Sheet1!$J$2:$K$5</definedName>
    <definedName name="Arrival">Sheet1!$D$2:$E$5</definedName>
    <definedName name="Baker">Sheet1!$P$2:$Q$5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4" i="1" l="1"/>
  <c r="H109" i="1"/>
  <c r="B109" i="1"/>
  <c r="H108" i="1"/>
  <c r="B108" i="1"/>
  <c r="H107" i="1"/>
  <c r="B107" i="1"/>
  <c r="H106" i="1"/>
  <c r="B106" i="1"/>
  <c r="H105" i="1"/>
  <c r="B105" i="1"/>
  <c r="H104" i="1"/>
  <c r="B104" i="1"/>
  <c r="H103" i="1"/>
  <c r="B103" i="1"/>
  <c r="H102" i="1"/>
  <c r="B102" i="1"/>
  <c r="H101" i="1"/>
  <c r="B101" i="1"/>
  <c r="H100" i="1"/>
  <c r="B100" i="1"/>
  <c r="H99" i="1"/>
  <c r="B99" i="1"/>
  <c r="H98" i="1"/>
  <c r="B98" i="1"/>
  <c r="H97" i="1"/>
  <c r="B97" i="1"/>
  <c r="H96" i="1"/>
  <c r="B96" i="1"/>
  <c r="H95" i="1"/>
  <c r="B95" i="1"/>
  <c r="H94" i="1"/>
  <c r="B94" i="1"/>
  <c r="H93" i="1"/>
  <c r="B93" i="1"/>
  <c r="H92" i="1"/>
  <c r="B92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C17" i="1" s="1"/>
  <c r="H16" i="1"/>
  <c r="B16" i="1"/>
  <c r="H15" i="1"/>
  <c r="B15" i="1"/>
  <c r="H14" i="1"/>
  <c r="B14" i="1"/>
  <c r="H13" i="1"/>
  <c r="B13" i="1"/>
  <c r="H12" i="1"/>
  <c r="B12" i="1"/>
  <c r="C12" i="1" s="1"/>
  <c r="H11" i="1"/>
  <c r="B11" i="1"/>
  <c r="H10" i="1"/>
  <c r="G10" i="1"/>
  <c r="O10" i="1" s="1"/>
  <c r="B10" i="1"/>
  <c r="P5" i="1"/>
  <c r="P4" i="1"/>
  <c r="O4" i="1"/>
  <c r="O5" i="1" s="1"/>
  <c r="P3" i="1"/>
  <c r="O3" i="1"/>
  <c r="J3" i="1"/>
  <c r="I3" i="1"/>
  <c r="I4" i="1" s="1"/>
  <c r="D3" i="1"/>
  <c r="C3" i="1"/>
  <c r="D4" i="1" s="1"/>
  <c r="O2" i="1"/>
  <c r="I2" i="1"/>
  <c r="C2" i="1"/>
  <c r="C39" i="1" l="1"/>
  <c r="C27" i="1"/>
  <c r="J5" i="1"/>
  <c r="I5" i="1"/>
  <c r="C15" i="1"/>
  <c r="C22" i="1"/>
  <c r="C25" i="1"/>
  <c r="C32" i="1"/>
  <c r="C56" i="1"/>
  <c r="C63" i="1"/>
  <c r="C74" i="1"/>
  <c r="C29" i="1"/>
  <c r="C14" i="1"/>
  <c r="C33" i="1"/>
  <c r="C42" i="1"/>
  <c r="I10" i="1"/>
  <c r="K10" i="1" s="1"/>
  <c r="E11" i="1" s="1"/>
  <c r="C20" i="1"/>
  <c r="C40" i="1"/>
  <c r="C11" i="1"/>
  <c r="C103" i="1"/>
  <c r="C95" i="1"/>
  <c r="C77" i="1"/>
  <c r="C98" i="1"/>
  <c r="C76" i="1"/>
  <c r="C34" i="1"/>
  <c r="C30" i="1"/>
  <c r="C97" i="1"/>
  <c r="C61" i="1"/>
  <c r="C50" i="1"/>
  <c r="C102" i="1"/>
  <c r="C60" i="1"/>
  <c r="C71" i="1"/>
  <c r="C59" i="1"/>
  <c r="C83" i="1"/>
  <c r="C99" i="1"/>
  <c r="C62" i="1"/>
  <c r="C93" i="1"/>
  <c r="C86" i="1"/>
  <c r="C58" i="1"/>
  <c r="C106" i="1"/>
  <c r="C68" i="1"/>
  <c r="C36" i="1"/>
  <c r="C28" i="1"/>
  <c r="C55" i="1"/>
  <c r="C91" i="1"/>
  <c r="C18" i="1"/>
  <c r="J10" i="1"/>
  <c r="M10" i="1" s="1"/>
  <c r="L10" i="1"/>
  <c r="F11" i="1" s="1"/>
  <c r="C26" i="1"/>
  <c r="J4" i="1"/>
  <c r="C16" i="1"/>
  <c r="C19" i="1"/>
  <c r="C73" i="1"/>
  <c r="C89" i="1"/>
  <c r="C105" i="1"/>
  <c r="C31" i="1"/>
  <c r="C35" i="1"/>
  <c r="C4" i="1"/>
  <c r="C38" i="1"/>
  <c r="C47" i="1"/>
  <c r="C48" i="1"/>
  <c r="C81" i="1"/>
  <c r="C82" i="1"/>
  <c r="C65" i="1"/>
  <c r="C80" i="1"/>
  <c r="C104" i="1"/>
  <c r="C88" i="1"/>
  <c r="C100" i="1"/>
  <c r="C84" i="1"/>
  <c r="C5" i="1" l="1"/>
  <c r="D5" i="1"/>
  <c r="D11" i="1"/>
  <c r="D12" i="1" s="1"/>
  <c r="N10" i="1"/>
  <c r="G114" i="1"/>
  <c r="C49" i="1" l="1"/>
  <c r="C13" i="1"/>
  <c r="C78" i="1"/>
  <c r="C53" i="1"/>
  <c r="C96" i="1"/>
  <c r="C75" i="1"/>
  <c r="C43" i="1"/>
  <c r="C44" i="1"/>
  <c r="C45" i="1"/>
  <c r="C107" i="1"/>
  <c r="C85" i="1"/>
  <c r="C109" i="1"/>
  <c r="C37" i="1"/>
  <c r="C87" i="1"/>
  <c r="C57" i="1"/>
  <c r="C64" i="1"/>
  <c r="C24" i="1"/>
  <c r="C92" i="1"/>
  <c r="C90" i="1"/>
  <c r="C94" i="1"/>
  <c r="C52" i="1"/>
  <c r="C108" i="1"/>
  <c r="C21" i="1"/>
  <c r="C67" i="1"/>
  <c r="C79" i="1"/>
  <c r="C54" i="1"/>
  <c r="C51" i="1"/>
  <c r="C66" i="1"/>
  <c r="C70" i="1"/>
  <c r="C46" i="1"/>
  <c r="C101" i="1"/>
  <c r="C41" i="1"/>
  <c r="C69" i="1"/>
  <c r="C23" i="1"/>
  <c r="C72" i="1"/>
  <c r="G11" i="1"/>
  <c r="J11" i="1" l="1"/>
  <c r="M11" i="1" s="1"/>
  <c r="O11" i="1"/>
  <c r="I11" i="1"/>
  <c r="C110" i="1"/>
  <c r="D123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L11" i="1" l="1"/>
  <c r="K11" i="1"/>
  <c r="E12" i="1" s="1"/>
  <c r="F12" i="1"/>
  <c r="N11" i="1"/>
  <c r="G115" i="1"/>
  <c r="H115" i="1" s="1"/>
  <c r="G12" i="1" l="1"/>
  <c r="O12" i="1" s="1"/>
  <c r="I115" i="1"/>
  <c r="J12" i="1"/>
  <c r="M12" i="1" s="1"/>
  <c r="I12" i="1"/>
  <c r="L12" i="1" l="1"/>
  <c r="F13" i="1" s="1"/>
  <c r="G116" i="1"/>
  <c r="H116" i="1" s="1"/>
  <c r="K12" i="1"/>
  <c r="E13" i="1" l="1"/>
  <c r="G13" i="1" s="1"/>
  <c r="N12" i="1"/>
  <c r="I116" i="1"/>
  <c r="O13" i="1" l="1"/>
  <c r="J13" i="1"/>
  <c r="M13" i="1" s="1"/>
  <c r="I13" i="1"/>
  <c r="K13" i="1" l="1"/>
  <c r="E14" i="1" s="1"/>
  <c r="G117" i="1"/>
  <c r="H117" i="1" s="1"/>
  <c r="L13" i="1"/>
  <c r="F14" i="1" l="1"/>
  <c r="G14" i="1" s="1"/>
  <c r="N13" i="1"/>
  <c r="I117" i="1"/>
  <c r="O14" i="1" l="1"/>
  <c r="J14" i="1"/>
  <c r="M14" i="1" s="1"/>
  <c r="I14" i="1"/>
  <c r="L14" i="1" l="1"/>
  <c r="F15" i="1" s="1"/>
  <c r="G118" i="1"/>
  <c r="H118" i="1" s="1"/>
  <c r="K14" i="1"/>
  <c r="E15" i="1" l="1"/>
  <c r="G15" i="1" s="1"/>
  <c r="N14" i="1"/>
  <c r="I118" i="1"/>
  <c r="O15" i="1" l="1"/>
  <c r="J15" i="1"/>
  <c r="M15" i="1" s="1"/>
  <c r="G119" i="1" s="1"/>
  <c r="H119" i="1" s="1"/>
  <c r="I15" i="1"/>
  <c r="L15" i="1" s="1"/>
  <c r="K15" i="1" l="1"/>
  <c r="E16" i="1" s="1"/>
  <c r="F16" i="1"/>
  <c r="N15" i="1"/>
  <c r="I119" i="1"/>
  <c r="G16" i="1"/>
  <c r="O16" i="1" l="1"/>
  <c r="J16" i="1"/>
  <c r="M16" i="1" s="1"/>
  <c r="G120" i="1" s="1"/>
  <c r="H120" i="1" s="1"/>
  <c r="I16" i="1"/>
  <c r="K16" i="1" l="1"/>
  <c r="E17" i="1" s="1"/>
  <c r="I120" i="1"/>
  <c r="L16" i="1"/>
  <c r="F17" i="1" l="1"/>
  <c r="G17" i="1" s="1"/>
  <c r="N16" i="1"/>
  <c r="O17" i="1" l="1"/>
  <c r="J17" i="1"/>
  <c r="M17" i="1" s="1"/>
  <c r="G121" i="1" s="1"/>
  <c r="H121" i="1" s="1"/>
  <c r="I17" i="1"/>
  <c r="K17" i="1" s="1"/>
  <c r="L17" i="1" l="1"/>
  <c r="F18" i="1" s="1"/>
  <c r="E18" i="1"/>
  <c r="N17" i="1"/>
  <c r="I121" i="1"/>
  <c r="G18" i="1" l="1"/>
  <c r="J18" i="1" l="1"/>
  <c r="M18" i="1" s="1"/>
  <c r="G122" i="1" s="1"/>
  <c r="H122" i="1" s="1"/>
  <c r="I122" i="1" s="1"/>
  <c r="I18" i="1"/>
  <c r="L18" i="1" s="1"/>
  <c r="O18" i="1"/>
  <c r="K18" i="1" l="1"/>
  <c r="E19" i="1" s="1"/>
  <c r="F19" i="1"/>
  <c r="N18" i="1"/>
  <c r="G19" i="1" l="1"/>
  <c r="O19" i="1" s="1"/>
  <c r="I19" i="1"/>
  <c r="J19" i="1"/>
  <c r="M19" i="1" s="1"/>
  <c r="G123" i="1" s="1"/>
  <c r="H123" i="1" s="1"/>
  <c r="L19" i="1" l="1"/>
  <c r="F20" i="1" s="1"/>
  <c r="I123" i="1"/>
  <c r="K19" i="1"/>
  <c r="E20" i="1" l="1"/>
  <c r="G20" i="1" s="1"/>
  <c r="N19" i="1"/>
  <c r="J20" i="1" l="1"/>
  <c r="M20" i="1" s="1"/>
  <c r="G124" i="1" s="1"/>
  <c r="H124" i="1" s="1"/>
  <c r="O20" i="1"/>
  <c r="I20" i="1"/>
  <c r="L20" i="1" l="1"/>
  <c r="F21" i="1" s="1"/>
  <c r="I124" i="1"/>
  <c r="K20" i="1"/>
  <c r="E21" i="1" l="1"/>
  <c r="G21" i="1" s="1"/>
  <c r="N20" i="1"/>
  <c r="O21" i="1" l="1"/>
  <c r="I21" i="1"/>
  <c r="J21" i="1"/>
  <c r="M21" i="1" s="1"/>
  <c r="G125" i="1" s="1"/>
  <c r="H125" i="1" s="1"/>
  <c r="L21" i="1" l="1"/>
  <c r="F22" i="1" s="1"/>
  <c r="I125" i="1"/>
  <c r="K21" i="1"/>
  <c r="E22" i="1" l="1"/>
  <c r="G22" i="1" s="1"/>
  <c r="N21" i="1"/>
  <c r="J22" i="1" l="1"/>
  <c r="M22" i="1" s="1"/>
  <c r="G126" i="1" s="1"/>
  <c r="H126" i="1" s="1"/>
  <c r="O22" i="1"/>
  <c r="I22" i="1"/>
  <c r="K22" i="1" l="1"/>
  <c r="E23" i="1" s="1"/>
  <c r="I126" i="1"/>
  <c r="L22" i="1"/>
  <c r="F23" i="1" l="1"/>
  <c r="G23" i="1" s="1"/>
  <c r="N22" i="1"/>
  <c r="O23" i="1" l="1"/>
  <c r="J23" i="1"/>
  <c r="M23" i="1" s="1"/>
  <c r="G127" i="1" s="1"/>
  <c r="H127" i="1" s="1"/>
  <c r="I23" i="1"/>
  <c r="L23" i="1" s="1"/>
  <c r="F24" i="1" s="1"/>
  <c r="I127" i="1" l="1"/>
  <c r="K23" i="1"/>
  <c r="E24" i="1" l="1"/>
  <c r="G24" i="1" s="1"/>
  <c r="N23" i="1"/>
  <c r="O24" i="1" l="1"/>
  <c r="J24" i="1"/>
  <c r="M24" i="1" s="1"/>
  <c r="G128" i="1" s="1"/>
  <c r="H128" i="1" s="1"/>
  <c r="I24" i="1"/>
  <c r="L24" i="1" l="1"/>
  <c r="F25" i="1" s="1"/>
  <c r="I128" i="1"/>
  <c r="K24" i="1"/>
  <c r="E25" i="1" l="1"/>
  <c r="G25" i="1" s="1"/>
  <c r="N24" i="1"/>
  <c r="O25" i="1" l="1"/>
  <c r="J25" i="1"/>
  <c r="M25" i="1" s="1"/>
  <c r="G129" i="1" s="1"/>
  <c r="H129" i="1" s="1"/>
  <c r="I25" i="1"/>
  <c r="K25" i="1" s="1"/>
  <c r="E26" i="1" s="1"/>
  <c r="I129" i="1" l="1"/>
  <c r="L25" i="1"/>
  <c r="F26" i="1" l="1"/>
  <c r="G26" i="1" s="1"/>
  <c r="N25" i="1"/>
  <c r="J26" i="1" l="1"/>
  <c r="M26" i="1" s="1"/>
  <c r="G130" i="1" s="1"/>
  <c r="H130" i="1" s="1"/>
  <c r="O26" i="1"/>
  <c r="I26" i="1"/>
  <c r="L26" i="1" s="1"/>
  <c r="K26" i="1" l="1"/>
  <c r="E27" i="1" s="1"/>
  <c r="F27" i="1"/>
  <c r="N26" i="1"/>
  <c r="I130" i="1"/>
  <c r="G27" i="1"/>
  <c r="J27" i="1" l="1"/>
  <c r="M27" i="1" s="1"/>
  <c r="G131" i="1" s="1"/>
  <c r="H131" i="1" s="1"/>
  <c r="O27" i="1"/>
  <c r="I27" i="1"/>
  <c r="L27" i="1" l="1"/>
  <c r="F28" i="1" s="1"/>
  <c r="I131" i="1"/>
  <c r="K27" i="1"/>
  <c r="E28" i="1" l="1"/>
  <c r="G28" i="1" s="1"/>
  <c r="N27" i="1"/>
  <c r="O28" i="1" l="1"/>
  <c r="J28" i="1"/>
  <c r="M28" i="1" s="1"/>
  <c r="G132" i="1" s="1"/>
  <c r="H132" i="1" s="1"/>
  <c r="I28" i="1"/>
  <c r="K28" i="1" s="1"/>
  <c r="E29" i="1" s="1"/>
  <c r="I132" i="1" l="1"/>
  <c r="L28" i="1"/>
  <c r="F29" i="1" l="1"/>
  <c r="G29" i="1" s="1"/>
  <c r="N28" i="1"/>
  <c r="I29" i="1" l="1"/>
  <c r="O29" i="1"/>
  <c r="J29" i="1"/>
  <c r="M29" i="1" s="1"/>
  <c r="G133" i="1" s="1"/>
  <c r="H133" i="1" s="1"/>
  <c r="K29" i="1"/>
  <c r="E30" i="1" s="1"/>
  <c r="L29" i="1" l="1"/>
  <c r="F30" i="1" s="1"/>
  <c r="G30" i="1"/>
  <c r="J30" i="1" s="1"/>
  <c r="M30" i="1" s="1"/>
  <c r="G134" i="1" s="1"/>
  <c r="H134" i="1" s="1"/>
  <c r="N29" i="1"/>
  <c r="I133" i="1"/>
  <c r="I30" i="1" l="1"/>
  <c r="L30" i="1" s="1"/>
  <c r="F31" i="1" s="1"/>
  <c r="O30" i="1"/>
  <c r="I134" i="1"/>
  <c r="K30" i="1"/>
  <c r="E31" i="1" l="1"/>
  <c r="G31" i="1" s="1"/>
  <c r="N30" i="1"/>
  <c r="O31" i="1" l="1"/>
  <c r="J31" i="1"/>
  <c r="M31" i="1" s="1"/>
  <c r="G135" i="1" s="1"/>
  <c r="H135" i="1" s="1"/>
  <c r="I31" i="1"/>
  <c r="K31" i="1" l="1"/>
  <c r="E32" i="1" s="1"/>
  <c r="I135" i="1"/>
  <c r="L31" i="1"/>
  <c r="F32" i="1" l="1"/>
  <c r="G32" i="1" s="1"/>
  <c r="N31" i="1"/>
  <c r="O32" i="1" l="1"/>
  <c r="J32" i="1"/>
  <c r="M32" i="1" s="1"/>
  <c r="G136" i="1" s="1"/>
  <c r="H136" i="1" s="1"/>
  <c r="I32" i="1"/>
  <c r="L32" i="1" l="1"/>
  <c r="F33" i="1" s="1"/>
  <c r="K32" i="1"/>
  <c r="I136" i="1"/>
  <c r="E33" i="1" l="1"/>
  <c r="G33" i="1" s="1"/>
  <c r="N32" i="1"/>
  <c r="I33" i="1" l="1"/>
  <c r="O33" i="1"/>
  <c r="J33" i="1"/>
  <c r="M33" i="1" s="1"/>
  <c r="G137" i="1" s="1"/>
  <c r="H137" i="1" s="1"/>
  <c r="L33" i="1"/>
  <c r="F34" i="1" s="1"/>
  <c r="K33" i="1" l="1"/>
  <c r="I137" i="1"/>
  <c r="E34" i="1" l="1"/>
  <c r="G34" i="1" s="1"/>
  <c r="J34" i="1" s="1"/>
  <c r="M34" i="1" s="1"/>
  <c r="G138" i="1" s="1"/>
  <c r="H138" i="1" s="1"/>
  <c r="N33" i="1"/>
  <c r="O34" i="1" l="1"/>
  <c r="I34" i="1"/>
  <c r="L34" i="1" s="1"/>
  <c r="F35" i="1" s="1"/>
  <c r="I138" i="1"/>
  <c r="K34" i="1" l="1"/>
  <c r="E35" i="1" l="1"/>
  <c r="G35" i="1" s="1"/>
  <c r="N34" i="1"/>
  <c r="O35" i="1" l="1"/>
  <c r="I35" i="1"/>
  <c r="J35" i="1"/>
  <c r="K35" i="1" l="1"/>
  <c r="E36" i="1" s="1"/>
  <c r="M35" i="1"/>
  <c r="G139" i="1" s="1"/>
  <c r="H139" i="1" s="1"/>
  <c r="I139" i="1" s="1"/>
  <c r="L35" i="1"/>
  <c r="F36" i="1" l="1"/>
  <c r="G36" i="1" s="1"/>
  <c r="N35" i="1"/>
  <c r="O36" i="1" l="1"/>
  <c r="J36" i="1"/>
  <c r="I36" i="1"/>
  <c r="K36" i="1" s="1"/>
  <c r="E37" i="1" s="1"/>
  <c r="M36" i="1" l="1"/>
  <c r="G140" i="1" s="1"/>
  <c r="H140" i="1" s="1"/>
  <c r="I140" i="1" s="1"/>
  <c r="L36" i="1"/>
  <c r="F37" i="1" l="1"/>
  <c r="G37" i="1" s="1"/>
  <c r="N36" i="1"/>
  <c r="O37" i="1" l="1"/>
  <c r="J37" i="1"/>
  <c r="M37" i="1" s="1"/>
  <c r="G141" i="1" s="1"/>
  <c r="H141" i="1" s="1"/>
  <c r="I141" i="1" s="1"/>
  <c r="I37" i="1"/>
  <c r="L37" i="1" s="1"/>
  <c r="F38" i="1" s="1"/>
  <c r="K37" i="1" l="1"/>
  <c r="E38" i="1" l="1"/>
  <c r="G38" i="1" s="1"/>
  <c r="N37" i="1"/>
  <c r="O38" i="1" l="1"/>
  <c r="J38" i="1"/>
  <c r="M38" i="1" s="1"/>
  <c r="G142" i="1" s="1"/>
  <c r="H142" i="1" s="1"/>
  <c r="I142" i="1" s="1"/>
  <c r="I38" i="1"/>
  <c r="L38" i="1" s="1"/>
  <c r="F39" i="1" s="1"/>
  <c r="K38" i="1"/>
  <c r="E39" i="1" s="1"/>
  <c r="G39" i="1" s="1"/>
  <c r="L39" i="1" s="1"/>
  <c r="F40" i="1" s="1"/>
  <c r="N38" i="1"/>
  <c r="O39" i="1" l="1"/>
  <c r="I39" i="1"/>
  <c r="J39" i="1"/>
  <c r="M39" i="1" s="1"/>
  <c r="G143" i="1" s="1"/>
  <c r="H143" i="1" s="1"/>
  <c r="I143" i="1" s="1"/>
  <c r="K39" i="1" l="1"/>
  <c r="E40" i="1" l="1"/>
  <c r="G40" i="1" s="1"/>
  <c r="N39" i="1"/>
  <c r="J40" i="1" l="1"/>
  <c r="M40" i="1" s="1"/>
  <c r="I40" i="1"/>
  <c r="L40" i="1" s="1"/>
  <c r="F41" i="1" s="1"/>
  <c r="O40" i="1"/>
  <c r="K40" i="1"/>
  <c r="E41" i="1" s="1"/>
  <c r="N40" i="1" l="1"/>
  <c r="G41" i="1"/>
  <c r="J41" i="1" l="1"/>
  <c r="M41" i="1" s="1"/>
  <c r="I41" i="1"/>
  <c r="K41" i="1" s="1"/>
  <c r="O41" i="1"/>
  <c r="L41" i="1"/>
  <c r="F42" i="1" s="1"/>
  <c r="E42" i="1" l="1"/>
  <c r="G42" i="1" s="1"/>
  <c r="N41" i="1"/>
  <c r="O42" i="1" l="1"/>
  <c r="J42" i="1"/>
  <c r="M42" i="1" s="1"/>
  <c r="I42" i="1"/>
  <c r="L42" i="1" s="1"/>
  <c r="F43" i="1" s="1"/>
  <c r="K42" i="1" l="1"/>
  <c r="E43" i="1" l="1"/>
  <c r="G43" i="1" s="1"/>
  <c r="N42" i="1"/>
  <c r="I43" i="1" l="1"/>
  <c r="J43" i="1"/>
  <c r="M43" i="1" s="1"/>
  <c r="O43" i="1"/>
  <c r="K43" i="1"/>
  <c r="E44" i="1" s="1"/>
  <c r="L43" i="1"/>
  <c r="F44" i="1" s="1"/>
  <c r="N43" i="1"/>
  <c r="G44" i="1" l="1"/>
  <c r="O44" i="1" l="1"/>
  <c r="I44" i="1"/>
  <c r="J44" i="1"/>
  <c r="M44" i="1" s="1"/>
  <c r="K44" i="1"/>
  <c r="E45" i="1" s="1"/>
  <c r="L44" i="1"/>
  <c r="F45" i="1" l="1"/>
  <c r="N44" i="1"/>
  <c r="G45" i="1"/>
  <c r="L45" i="1" l="1"/>
  <c r="J45" i="1"/>
  <c r="M45" i="1" s="1"/>
  <c r="O45" i="1"/>
  <c r="I45" i="1"/>
  <c r="F46" i="1"/>
  <c r="K45" i="1" l="1"/>
  <c r="E46" i="1" l="1"/>
  <c r="G46" i="1" s="1"/>
  <c r="N45" i="1"/>
  <c r="L46" i="1"/>
  <c r="F47" i="1" s="1"/>
  <c r="O46" i="1" l="1"/>
  <c r="J46" i="1"/>
  <c r="I46" i="1"/>
  <c r="M46" i="1" l="1"/>
  <c r="K46" i="1"/>
  <c r="E47" i="1" l="1"/>
  <c r="G47" i="1" s="1"/>
  <c r="N46" i="1"/>
  <c r="K47" i="1"/>
  <c r="E48" i="1" s="1"/>
  <c r="O47" i="1" l="1"/>
  <c r="J47" i="1"/>
  <c r="I47" i="1"/>
  <c r="M47" i="1" l="1"/>
  <c r="L47" i="1"/>
  <c r="F48" i="1" l="1"/>
  <c r="G48" i="1" s="1"/>
  <c r="N47" i="1"/>
  <c r="L48" i="1"/>
  <c r="F49" i="1" s="1"/>
  <c r="J48" i="1" l="1"/>
  <c r="I48" i="1"/>
  <c r="O48" i="1"/>
  <c r="M48" i="1" l="1"/>
  <c r="K48" i="1"/>
  <c r="E49" i="1" l="1"/>
  <c r="G49" i="1" s="1"/>
  <c r="N48" i="1"/>
  <c r="K49" i="1"/>
  <c r="J49" i="1" l="1"/>
  <c r="I49" i="1"/>
  <c r="O49" i="1"/>
  <c r="E50" i="1"/>
  <c r="M49" i="1" l="1"/>
  <c r="L49" i="1"/>
  <c r="F50" i="1" l="1"/>
  <c r="G50" i="1" s="1"/>
  <c r="N49" i="1"/>
  <c r="L50" i="1"/>
  <c r="F51" i="1" s="1"/>
  <c r="O50" i="1" l="1"/>
  <c r="J50" i="1"/>
  <c r="I50" i="1"/>
  <c r="M50" i="1" l="1"/>
  <c r="K50" i="1"/>
  <c r="E51" i="1" l="1"/>
  <c r="G51" i="1" s="1"/>
  <c r="N50" i="1"/>
  <c r="L51" i="1"/>
  <c r="O51" i="1" l="1"/>
  <c r="J51" i="1"/>
  <c r="I51" i="1"/>
  <c r="F52" i="1"/>
  <c r="M51" i="1" l="1"/>
  <c r="K51" i="1"/>
  <c r="E52" i="1" l="1"/>
  <c r="G52" i="1" s="1"/>
  <c r="K52" i="1" s="1"/>
  <c r="N51" i="1"/>
  <c r="O52" i="1" l="1"/>
  <c r="J52" i="1"/>
  <c r="M52" i="1" s="1"/>
  <c r="I52" i="1"/>
  <c r="E53" i="1"/>
  <c r="L52" i="1" l="1"/>
  <c r="F53" i="1" l="1"/>
  <c r="G53" i="1" s="1"/>
  <c r="L53" i="1" s="1"/>
  <c r="F54" i="1" s="1"/>
  <c r="N52" i="1"/>
  <c r="J53" i="1" l="1"/>
  <c r="O53" i="1"/>
  <c r="I53" i="1"/>
  <c r="M53" i="1" l="1"/>
  <c r="K53" i="1"/>
  <c r="E54" i="1" l="1"/>
  <c r="G54" i="1" s="1"/>
  <c r="N53" i="1"/>
  <c r="J54" i="1" l="1"/>
  <c r="I54" i="1"/>
  <c r="L54" i="1" s="1"/>
  <c r="F55" i="1" s="1"/>
  <c r="O54" i="1"/>
  <c r="M54" i="1" l="1"/>
  <c r="K54" i="1"/>
  <c r="E55" i="1" l="1"/>
  <c r="G55" i="1" s="1"/>
  <c r="N54" i="1"/>
  <c r="I55" i="1" l="1"/>
  <c r="K55" i="1" s="1"/>
  <c r="E56" i="1" s="1"/>
  <c r="O55" i="1"/>
  <c r="J55" i="1"/>
  <c r="M55" i="1" s="1"/>
  <c r="L55" i="1" l="1"/>
  <c r="F56" i="1" l="1"/>
  <c r="G56" i="1" s="1"/>
  <c r="N55" i="1"/>
  <c r="J56" i="1" l="1"/>
  <c r="M56" i="1" s="1"/>
  <c r="I56" i="1"/>
  <c r="K56" i="1" s="1"/>
  <c r="E57" i="1" s="1"/>
  <c r="O56" i="1"/>
  <c r="L56" i="1"/>
  <c r="F57" i="1" s="1"/>
  <c r="G57" i="1" s="1"/>
  <c r="N56" i="1"/>
  <c r="J57" i="1" l="1"/>
  <c r="M57" i="1" s="1"/>
  <c r="O57" i="1"/>
  <c r="I57" i="1"/>
  <c r="K57" i="1" s="1"/>
  <c r="E58" i="1" s="1"/>
  <c r="L57" i="1" l="1"/>
  <c r="F58" i="1" l="1"/>
  <c r="G58" i="1" s="1"/>
  <c r="N57" i="1"/>
  <c r="O58" i="1" l="1"/>
  <c r="J58" i="1"/>
  <c r="I58" i="1"/>
  <c r="L58" i="1"/>
  <c r="F59" i="1" s="1"/>
  <c r="M58" i="1" l="1"/>
  <c r="K58" i="1"/>
  <c r="E59" i="1" l="1"/>
  <c r="G59" i="1" s="1"/>
  <c r="N58" i="1"/>
  <c r="J59" i="1" l="1"/>
  <c r="M59" i="1" s="1"/>
  <c r="O59" i="1"/>
  <c r="I59" i="1"/>
  <c r="L59" i="1" s="1"/>
  <c r="F60" i="1" s="1"/>
  <c r="K59" i="1"/>
  <c r="E60" i="1" s="1"/>
  <c r="N59" i="1" l="1"/>
  <c r="G60" i="1"/>
  <c r="J60" i="1" l="1"/>
  <c r="M60" i="1" s="1"/>
  <c r="O60" i="1"/>
  <c r="I60" i="1"/>
  <c r="K60" i="1" s="1"/>
  <c r="L60" i="1"/>
  <c r="F61" i="1" s="1"/>
  <c r="E61" i="1" l="1"/>
  <c r="G61" i="1" s="1"/>
  <c r="N60" i="1"/>
  <c r="O61" i="1" l="1"/>
  <c r="I61" i="1"/>
  <c r="L61" i="1" s="1"/>
  <c r="F62" i="1" s="1"/>
  <c r="J61" i="1"/>
  <c r="M61" i="1" l="1"/>
  <c r="K61" i="1"/>
  <c r="E62" i="1" l="1"/>
  <c r="G62" i="1" s="1"/>
  <c r="N61" i="1"/>
  <c r="J62" i="1" l="1"/>
  <c r="M62" i="1" s="1"/>
  <c r="I62" i="1"/>
  <c r="K62" i="1" s="1"/>
  <c r="E63" i="1" s="1"/>
  <c r="G63" i="1" s="1"/>
  <c r="O62" i="1"/>
  <c r="L62" i="1"/>
  <c r="F63" i="1" s="1"/>
  <c r="J63" i="1" l="1"/>
  <c r="M63" i="1" s="1"/>
  <c r="O63" i="1"/>
  <c r="I63" i="1"/>
  <c r="L63" i="1" s="1"/>
  <c r="F64" i="1" s="1"/>
  <c r="K63" i="1"/>
  <c r="N62" i="1"/>
  <c r="E64" i="1" l="1"/>
  <c r="G64" i="1" s="1"/>
  <c r="L64" i="1" s="1"/>
  <c r="F65" i="1" s="1"/>
  <c r="N63" i="1"/>
  <c r="O64" i="1" l="1"/>
  <c r="J64" i="1"/>
  <c r="M64" i="1" s="1"/>
  <c r="I64" i="1"/>
  <c r="K64" i="1" s="1"/>
  <c r="N64" i="1" l="1"/>
  <c r="E65" i="1"/>
  <c r="G65" i="1" s="1"/>
  <c r="L65" i="1" l="1"/>
  <c r="F66" i="1" s="1"/>
  <c r="G66" i="1" s="1"/>
  <c r="I65" i="1"/>
  <c r="O65" i="1"/>
  <c r="J65" i="1"/>
  <c r="M65" i="1" s="1"/>
  <c r="K65" i="1"/>
  <c r="E66" i="1" s="1"/>
  <c r="N65" i="1" l="1"/>
  <c r="I66" i="1"/>
  <c r="O66" i="1"/>
  <c r="J66" i="1"/>
  <c r="M66" i="1" s="1"/>
  <c r="L66" i="1" l="1"/>
  <c r="F67" i="1" s="1"/>
  <c r="K66" i="1"/>
  <c r="E67" i="1" l="1"/>
  <c r="G67" i="1" s="1"/>
  <c r="N66" i="1"/>
  <c r="J67" i="1" l="1"/>
  <c r="M67" i="1" s="1"/>
  <c r="O67" i="1"/>
  <c r="I67" i="1"/>
  <c r="K67" i="1" s="1"/>
  <c r="L67" i="1" l="1"/>
  <c r="F68" i="1" s="1"/>
  <c r="E68" i="1"/>
  <c r="N67" i="1"/>
  <c r="G68" i="1" l="1"/>
  <c r="O68" i="1"/>
  <c r="J68" i="1"/>
  <c r="M68" i="1" s="1"/>
  <c r="I68" i="1"/>
  <c r="K68" i="1" l="1"/>
  <c r="E69" i="1" s="1"/>
  <c r="L68" i="1"/>
  <c r="F69" i="1" l="1"/>
  <c r="G69" i="1" s="1"/>
  <c r="N68" i="1"/>
  <c r="J69" i="1" l="1"/>
  <c r="M69" i="1" s="1"/>
  <c r="O69" i="1"/>
  <c r="I69" i="1"/>
  <c r="L69" i="1" s="1"/>
  <c r="F70" i="1" s="1"/>
  <c r="K69" i="1" l="1"/>
  <c r="E70" i="1" l="1"/>
  <c r="G70" i="1" s="1"/>
  <c r="N69" i="1"/>
  <c r="J70" i="1" l="1"/>
  <c r="M70" i="1" s="1"/>
  <c r="I70" i="1"/>
  <c r="O70" i="1"/>
  <c r="L70" i="1" l="1"/>
  <c r="F71" i="1" s="1"/>
  <c r="K70" i="1"/>
  <c r="E71" i="1" l="1"/>
  <c r="G71" i="1" s="1"/>
  <c r="N70" i="1"/>
  <c r="J71" i="1" l="1"/>
  <c r="M71" i="1" s="1"/>
  <c r="O71" i="1"/>
  <c r="I71" i="1"/>
  <c r="K71" i="1" s="1"/>
  <c r="L71" i="1" l="1"/>
  <c r="F72" i="1" s="1"/>
  <c r="E72" i="1"/>
  <c r="G72" i="1" s="1"/>
  <c r="N71" i="1"/>
  <c r="J72" i="1" l="1"/>
  <c r="M72" i="1" s="1"/>
  <c r="O72" i="1"/>
  <c r="I72" i="1"/>
  <c r="L72" i="1" l="1"/>
  <c r="F73" i="1" s="1"/>
  <c r="K72" i="1"/>
  <c r="E73" i="1" l="1"/>
  <c r="G73" i="1" s="1"/>
  <c r="N72" i="1"/>
  <c r="O73" i="1" l="1"/>
  <c r="J73" i="1"/>
  <c r="M73" i="1" s="1"/>
  <c r="I73" i="1"/>
  <c r="L73" i="1" s="1"/>
  <c r="K73" i="1" l="1"/>
  <c r="E74" i="1" s="1"/>
  <c r="F74" i="1"/>
  <c r="N73" i="1"/>
  <c r="G74" i="1"/>
  <c r="J74" i="1" l="1"/>
  <c r="M74" i="1" s="1"/>
  <c r="I74" i="1"/>
  <c r="L74" i="1" s="1"/>
  <c r="F75" i="1" s="1"/>
  <c r="O74" i="1"/>
  <c r="K74" i="1" l="1"/>
  <c r="E75" i="1" s="1"/>
  <c r="N74" i="1"/>
  <c r="G75" i="1"/>
  <c r="J75" i="1" l="1"/>
  <c r="M75" i="1" s="1"/>
  <c r="O75" i="1"/>
  <c r="I75" i="1"/>
  <c r="K75" i="1" s="1"/>
  <c r="L75" i="1" l="1"/>
  <c r="F76" i="1" s="1"/>
  <c r="E76" i="1"/>
  <c r="N75" i="1"/>
  <c r="G76" i="1" l="1"/>
  <c r="O76" i="1" s="1"/>
  <c r="I76" i="1" l="1"/>
  <c r="J76" i="1"/>
  <c r="M76" i="1" s="1"/>
  <c r="L76" i="1" l="1"/>
  <c r="K76" i="1"/>
  <c r="E77" i="1" s="1"/>
  <c r="F77" i="1"/>
  <c r="G77" i="1" s="1"/>
  <c r="N76" i="1"/>
  <c r="O77" i="1" l="1"/>
  <c r="J77" i="1"/>
  <c r="M77" i="1" s="1"/>
  <c r="I77" i="1"/>
  <c r="L77" i="1" l="1"/>
  <c r="F78" i="1" s="1"/>
  <c r="K77" i="1"/>
  <c r="E78" i="1" l="1"/>
  <c r="G78" i="1" s="1"/>
  <c r="N77" i="1"/>
  <c r="O78" i="1" l="1"/>
  <c r="J78" i="1"/>
  <c r="M78" i="1" s="1"/>
  <c r="I78" i="1"/>
  <c r="K78" i="1" s="1"/>
  <c r="L78" i="1" l="1"/>
  <c r="F79" i="1" s="1"/>
  <c r="E79" i="1"/>
  <c r="G79" i="1" s="1"/>
  <c r="N78" i="1"/>
  <c r="J79" i="1" l="1"/>
  <c r="M79" i="1" s="1"/>
  <c r="I79" i="1"/>
  <c r="K79" i="1" s="1"/>
  <c r="E80" i="1" s="1"/>
  <c r="O79" i="1"/>
  <c r="L79" i="1"/>
  <c r="F80" i="1" s="1"/>
  <c r="N79" i="1" l="1"/>
  <c r="G80" i="1"/>
  <c r="O80" i="1" l="1"/>
  <c r="I80" i="1"/>
  <c r="J80" i="1"/>
  <c r="M80" i="1" s="1"/>
  <c r="L80" i="1" l="1"/>
  <c r="F81" i="1" s="1"/>
  <c r="K80" i="1"/>
  <c r="E81" i="1" l="1"/>
  <c r="G81" i="1" s="1"/>
  <c r="N80" i="1"/>
  <c r="J81" i="1" l="1"/>
  <c r="M81" i="1" s="1"/>
  <c r="I81" i="1"/>
  <c r="O81" i="1"/>
  <c r="L81" i="1" l="1"/>
  <c r="F82" i="1" s="1"/>
  <c r="K81" i="1"/>
  <c r="E82" i="1" s="1"/>
  <c r="G82" i="1" s="1"/>
  <c r="N81" i="1"/>
  <c r="O82" i="1" l="1"/>
  <c r="I82" i="1"/>
  <c r="J82" i="1"/>
  <c r="M82" i="1" s="1"/>
  <c r="K82" i="1" l="1"/>
  <c r="E83" i="1" s="1"/>
  <c r="L82" i="1"/>
  <c r="F83" i="1" l="1"/>
  <c r="G83" i="1" s="1"/>
  <c r="N82" i="1"/>
  <c r="J83" i="1" l="1"/>
  <c r="M83" i="1" s="1"/>
  <c r="O83" i="1"/>
  <c r="I83" i="1"/>
  <c r="L83" i="1" s="1"/>
  <c r="K83" i="1" l="1"/>
  <c r="E84" i="1" s="1"/>
  <c r="F84" i="1"/>
  <c r="N83" i="1"/>
  <c r="G84" i="1" l="1"/>
  <c r="O84" i="1" s="1"/>
  <c r="J84" i="1" l="1"/>
  <c r="M84" i="1" s="1"/>
  <c r="I84" i="1"/>
  <c r="K84" i="1"/>
  <c r="E85" i="1" s="1"/>
  <c r="L84" i="1"/>
  <c r="F85" i="1" l="1"/>
  <c r="G85" i="1" s="1"/>
  <c r="N84" i="1"/>
  <c r="J85" i="1" l="1"/>
  <c r="M85" i="1" s="1"/>
  <c r="O85" i="1"/>
  <c r="I85" i="1"/>
  <c r="L85" i="1" l="1"/>
  <c r="F86" i="1" s="1"/>
  <c r="K85" i="1"/>
  <c r="E86" i="1" l="1"/>
  <c r="G86" i="1" s="1"/>
  <c r="N85" i="1"/>
  <c r="O86" i="1" l="1"/>
  <c r="I86" i="1"/>
  <c r="J86" i="1"/>
  <c r="M86" i="1" s="1"/>
  <c r="K86" i="1" l="1"/>
  <c r="E87" i="1" s="1"/>
  <c r="L86" i="1"/>
  <c r="F87" i="1" l="1"/>
  <c r="G87" i="1" s="1"/>
  <c r="N86" i="1"/>
  <c r="J87" i="1" l="1"/>
  <c r="M87" i="1" s="1"/>
  <c r="O87" i="1"/>
  <c r="I87" i="1"/>
  <c r="K87" i="1" s="1"/>
  <c r="L87" i="1" l="1"/>
  <c r="F88" i="1" s="1"/>
  <c r="E88" i="1"/>
  <c r="N87" i="1"/>
  <c r="G88" i="1" l="1"/>
  <c r="J88" i="1" s="1"/>
  <c r="M88" i="1" s="1"/>
  <c r="O88" i="1" l="1"/>
  <c r="I88" i="1"/>
  <c r="K88" i="1" s="1"/>
  <c r="E89" i="1" s="1"/>
  <c r="L88" i="1"/>
  <c r="F89" i="1" l="1"/>
  <c r="G89" i="1" s="1"/>
  <c r="N88" i="1"/>
  <c r="J89" i="1" l="1"/>
  <c r="M89" i="1" s="1"/>
  <c r="O89" i="1"/>
  <c r="I89" i="1"/>
  <c r="L89" i="1" l="1"/>
  <c r="K89" i="1"/>
  <c r="E90" i="1" s="1"/>
  <c r="F90" i="1"/>
  <c r="N89" i="1"/>
  <c r="G90" i="1" l="1"/>
  <c r="O90" i="1" s="1"/>
  <c r="J90" i="1"/>
  <c r="M90" i="1" s="1"/>
  <c r="I90" i="1" l="1"/>
  <c r="L90" i="1"/>
  <c r="F91" i="1" s="1"/>
  <c r="K90" i="1"/>
  <c r="E91" i="1" l="1"/>
  <c r="G91" i="1" s="1"/>
  <c r="N90" i="1"/>
  <c r="J91" i="1" l="1"/>
  <c r="M91" i="1" s="1"/>
  <c r="O91" i="1"/>
  <c r="I91" i="1"/>
  <c r="L91" i="1" s="1"/>
  <c r="K91" i="1" l="1"/>
  <c r="E92" i="1" s="1"/>
  <c r="F92" i="1"/>
  <c r="N91" i="1"/>
  <c r="G92" i="1"/>
  <c r="O92" i="1" l="1"/>
  <c r="I92" i="1"/>
  <c r="J92" i="1"/>
  <c r="M92" i="1" s="1"/>
  <c r="K92" i="1" l="1"/>
  <c r="E93" i="1" s="1"/>
  <c r="L92" i="1"/>
  <c r="F93" i="1" l="1"/>
  <c r="G93" i="1" s="1"/>
  <c r="N92" i="1"/>
  <c r="J93" i="1" l="1"/>
  <c r="M93" i="1" s="1"/>
  <c r="O93" i="1"/>
  <c r="I93" i="1"/>
  <c r="L93" i="1" l="1"/>
  <c r="F94" i="1" s="1"/>
  <c r="K93" i="1"/>
  <c r="E94" i="1" l="1"/>
  <c r="G94" i="1" s="1"/>
  <c r="N93" i="1"/>
  <c r="O94" i="1" l="1"/>
  <c r="I94" i="1"/>
  <c r="J94" i="1"/>
  <c r="M94" i="1" s="1"/>
  <c r="L94" i="1" l="1"/>
  <c r="F95" i="1" s="1"/>
  <c r="K94" i="1"/>
  <c r="E95" i="1" l="1"/>
  <c r="G95" i="1" s="1"/>
  <c r="N94" i="1"/>
  <c r="J95" i="1" l="1"/>
  <c r="M95" i="1" s="1"/>
  <c r="O95" i="1"/>
  <c r="I95" i="1"/>
  <c r="L95" i="1" s="1"/>
  <c r="K95" i="1" l="1"/>
  <c r="E96" i="1" s="1"/>
  <c r="F96" i="1"/>
  <c r="N95" i="1"/>
  <c r="G96" i="1"/>
  <c r="J96" i="1" l="1"/>
  <c r="M96" i="1" s="1"/>
  <c r="I96" i="1"/>
  <c r="O96" i="1"/>
  <c r="L96" i="1" l="1"/>
  <c r="F97" i="1" s="1"/>
  <c r="K96" i="1"/>
  <c r="E97" i="1" l="1"/>
  <c r="G97" i="1" s="1"/>
  <c r="N96" i="1"/>
  <c r="I97" i="1" l="1"/>
  <c r="J97" i="1"/>
  <c r="M97" i="1" s="1"/>
  <c r="O97" i="1"/>
  <c r="K97" i="1" l="1"/>
  <c r="E98" i="1" s="1"/>
  <c r="L97" i="1"/>
  <c r="F98" i="1" l="1"/>
  <c r="G98" i="1" s="1"/>
  <c r="N97" i="1"/>
  <c r="O98" i="1" l="1"/>
  <c r="J98" i="1"/>
  <c r="M98" i="1" s="1"/>
  <c r="I98" i="1"/>
  <c r="K98" i="1" s="1"/>
  <c r="L98" i="1" l="1"/>
  <c r="F99" i="1" s="1"/>
  <c r="E99" i="1"/>
  <c r="G99" i="1" l="1"/>
  <c r="J99" i="1" s="1"/>
  <c r="M99" i="1" s="1"/>
  <c r="N98" i="1"/>
  <c r="I99" i="1" l="1"/>
  <c r="L99" i="1" s="1"/>
  <c r="F100" i="1" s="1"/>
  <c r="O99" i="1"/>
  <c r="K99" i="1" l="1"/>
  <c r="E100" i="1" l="1"/>
  <c r="G100" i="1" s="1"/>
  <c r="N99" i="1"/>
  <c r="J100" i="1" l="1"/>
  <c r="M100" i="1" s="1"/>
  <c r="I100" i="1"/>
  <c r="O100" i="1"/>
  <c r="K100" i="1" l="1"/>
  <c r="E101" i="1" s="1"/>
  <c r="L100" i="1"/>
  <c r="F101" i="1" l="1"/>
  <c r="G101" i="1" s="1"/>
  <c r="N100" i="1"/>
  <c r="I101" i="1" l="1"/>
  <c r="O101" i="1"/>
  <c r="J101" i="1"/>
  <c r="M101" i="1" s="1"/>
  <c r="K101" i="1" l="1"/>
  <c r="E102" i="1" s="1"/>
  <c r="L101" i="1"/>
  <c r="F102" i="1" l="1"/>
  <c r="G102" i="1" s="1"/>
  <c r="N101" i="1"/>
  <c r="O102" i="1" l="1"/>
  <c r="L102" i="1"/>
  <c r="F103" i="1" s="1"/>
  <c r="J102" i="1"/>
  <c r="M102" i="1" s="1"/>
  <c r="I102" i="1"/>
  <c r="K102" i="1" s="1"/>
  <c r="E103" i="1" s="1"/>
  <c r="G103" i="1" s="1"/>
  <c r="J103" i="1" l="1"/>
  <c r="M103" i="1" s="1"/>
  <c r="I103" i="1"/>
  <c r="K103" i="1" s="1"/>
  <c r="E104" i="1" s="1"/>
  <c r="O103" i="1"/>
  <c r="N102" i="1"/>
  <c r="L103" i="1" l="1"/>
  <c r="F104" i="1" l="1"/>
  <c r="G104" i="1" s="1"/>
  <c r="N103" i="1"/>
  <c r="I104" i="1" l="1"/>
  <c r="J104" i="1"/>
  <c r="M104" i="1" s="1"/>
  <c r="O104" i="1"/>
  <c r="L104" i="1"/>
  <c r="F105" i="1" s="1"/>
  <c r="K104" i="1" l="1"/>
  <c r="E105" i="1" l="1"/>
  <c r="G105" i="1" s="1"/>
  <c r="N104" i="1"/>
  <c r="I105" i="1" l="1"/>
  <c r="O105" i="1"/>
  <c r="J105" i="1"/>
  <c r="L105" i="1" s="1"/>
  <c r="F106" i="1" s="1"/>
  <c r="M105" i="1" l="1"/>
  <c r="K105" i="1"/>
  <c r="E106" i="1" l="1"/>
  <c r="G106" i="1" s="1"/>
  <c r="N105" i="1"/>
  <c r="O106" i="1" l="1"/>
  <c r="I106" i="1"/>
  <c r="J106" i="1"/>
  <c r="M106" i="1" l="1"/>
  <c r="K106" i="1"/>
  <c r="E107" i="1" s="1"/>
  <c r="L106" i="1"/>
  <c r="F107" i="1" l="1"/>
  <c r="G107" i="1" s="1"/>
  <c r="N106" i="1"/>
  <c r="L107" i="1"/>
  <c r="J107" i="1" l="1"/>
  <c r="M107" i="1" s="1"/>
  <c r="O107" i="1"/>
  <c r="I107" i="1"/>
  <c r="K107" i="1" s="1"/>
  <c r="E108" i="1" s="1"/>
  <c r="F108" i="1"/>
  <c r="N107" i="1"/>
  <c r="G108" i="1" l="1"/>
  <c r="J108" i="1"/>
  <c r="M108" i="1" s="1"/>
  <c r="I108" i="1"/>
  <c r="O108" i="1"/>
  <c r="L108" i="1" l="1"/>
  <c r="F109" i="1" s="1"/>
  <c r="K108" i="1"/>
  <c r="E109" i="1" l="1"/>
  <c r="G109" i="1" s="1"/>
  <c r="N108" i="1"/>
  <c r="D113" i="1" l="1"/>
  <c r="J109" i="1"/>
  <c r="M109" i="1" s="1"/>
  <c r="O109" i="1"/>
  <c r="D119" i="1" s="1"/>
  <c r="I109" i="1"/>
  <c r="I110" i="1" s="1"/>
  <c r="D120" i="1" s="1"/>
  <c r="D122" i="1"/>
  <c r="D112" i="1"/>
  <c r="K109" i="1"/>
  <c r="L109" i="1"/>
  <c r="N109" i="1" s="1"/>
  <c r="D125" i="1" s="1"/>
  <c r="D121" i="1"/>
  <c r="D124" i="1" l="1"/>
  <c r="D118" i="1"/>
  <c r="M110" i="1"/>
  <c r="D117" i="1" s="1"/>
</calcChain>
</file>

<file path=xl/sharedStrings.xml><?xml version="1.0" encoding="utf-8"?>
<sst xmlns="http://schemas.openxmlformats.org/spreadsheetml/2006/main" count="49" uniqueCount="40">
  <si>
    <t>InterArrival Time (Minutes)</t>
  </si>
  <si>
    <t>Probability</t>
  </si>
  <si>
    <t>Cumulative Probability</t>
  </si>
  <si>
    <t>Values</t>
  </si>
  <si>
    <t>Service Time for Able (Minutes)</t>
  </si>
  <si>
    <t xml:space="preserve">Probability </t>
  </si>
  <si>
    <t>Service Time for Baker (Minutes)</t>
  </si>
  <si>
    <t>Customer</t>
  </si>
  <si>
    <t>Random number for Inter arrival time</t>
  </si>
  <si>
    <t>Inter Arrival Time (Minutes)</t>
  </si>
  <si>
    <t>Arrival Time</t>
  </si>
  <si>
    <t>Time when Able is available</t>
  </si>
  <si>
    <t>Time when Baker is Available</t>
  </si>
  <si>
    <t>Server Chosen</t>
  </si>
  <si>
    <t>Random number for service time</t>
  </si>
  <si>
    <t>Service Time (Minutes)</t>
  </si>
  <si>
    <t>Time Service Begins</t>
  </si>
  <si>
    <t>Able's Sevice completion Time</t>
  </si>
  <si>
    <t>Baker's Service Completion time</t>
  </si>
  <si>
    <t>Caller Delay</t>
  </si>
  <si>
    <t>Time in System</t>
  </si>
  <si>
    <t>Server Delay</t>
  </si>
  <si>
    <t>Number of times Able was Chosen:</t>
  </si>
  <si>
    <t>Post Lab</t>
  </si>
  <si>
    <t>Number of times Baker was Chosen:</t>
  </si>
  <si>
    <t>Trial Number</t>
  </si>
  <si>
    <t>Cumilative Caller Delay</t>
  </si>
  <si>
    <t>Average Caller Delay</t>
  </si>
  <si>
    <t>Experiment Metrics</t>
  </si>
  <si>
    <t>Name</t>
  </si>
  <si>
    <t>Value</t>
  </si>
  <si>
    <t>Average Waiting Time</t>
  </si>
  <si>
    <t>Probability of customers waiting</t>
  </si>
  <si>
    <t>Probability of Idle Server</t>
  </si>
  <si>
    <t>Average Service Time</t>
  </si>
  <si>
    <t>Average Service Time of Able</t>
  </si>
  <si>
    <t>Average Service Time of Baker</t>
  </si>
  <si>
    <t>Average Time between arrival</t>
  </si>
  <si>
    <t>Average waiting time of those who wait</t>
  </si>
  <si>
    <t>Average Time customer spends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</si>
</sst>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5" fillId="0" borderId="6" xfId="0" applyFont="1" applyBorder="1"/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5" fillId="0" borderId="9" xfId="0" applyFont="1" applyBorder="1"/>
    <xf numFmtId="0" fontId="3" fillId="0" borderId="3" xfId="0" applyFont="1" applyBorder="1" applyAlignment="1">
      <alignment horizontal="center"/>
    </xf>
    <xf numFmtId="0" fontId="5" fillId="0" borderId="2" xfId="0" applyFont="1" applyBorder="1"/>
    <xf numFmtId="0" fontId="3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Average Caller Delay vs. Caller Delay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Sheet1!$I$113</c:f>
              <c:strCache>
                <c:ptCount val="1"/>
                <c:pt idx="0">
                  <c:v>Average Caller Delay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Sheet1!$G$114:$G$143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12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0</c:v>
                </c:pt>
                <c:pt idx="20">
                  <c:v>13</c:v>
                </c:pt>
                <c:pt idx="21">
                  <c:v>16</c:v>
                </c:pt>
                <c:pt idx="22">
                  <c:v>0</c:v>
                </c:pt>
                <c:pt idx="23">
                  <c:v>17</c:v>
                </c:pt>
                <c:pt idx="24">
                  <c:v>22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Sheet1!$I$114:$I$143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1</c:v>
                </c:pt>
                <c:pt idx="10">
                  <c:v>1.6363636363636365</c:v>
                </c:pt>
                <c:pt idx="11">
                  <c:v>1.5</c:v>
                </c:pt>
                <c:pt idx="12">
                  <c:v>2</c:v>
                </c:pt>
                <c:pt idx="13">
                  <c:v>2.7142857142857144</c:v>
                </c:pt>
                <c:pt idx="14">
                  <c:v>2.5333333333333332</c:v>
                </c:pt>
                <c:pt idx="15">
                  <c:v>3.0625</c:v>
                </c:pt>
                <c:pt idx="16">
                  <c:v>2.8823529411764706</c:v>
                </c:pt>
                <c:pt idx="17">
                  <c:v>3.3333333333333335</c:v>
                </c:pt>
                <c:pt idx="18">
                  <c:v>3.736842105263158</c:v>
                </c:pt>
                <c:pt idx="19">
                  <c:v>3.55</c:v>
                </c:pt>
                <c:pt idx="20">
                  <c:v>4</c:v>
                </c:pt>
                <c:pt idx="21">
                  <c:v>4.5454545454545459</c:v>
                </c:pt>
                <c:pt idx="22">
                  <c:v>4.3478260869565215</c:v>
                </c:pt>
                <c:pt idx="23">
                  <c:v>4.875</c:v>
                </c:pt>
                <c:pt idx="24">
                  <c:v>5.56</c:v>
                </c:pt>
                <c:pt idx="25">
                  <c:v>5.3461538461538458</c:v>
                </c:pt>
                <c:pt idx="26">
                  <c:v>6.0370370370370372</c:v>
                </c:pt>
                <c:pt idx="27">
                  <c:v>5.8214285714285712</c:v>
                </c:pt>
                <c:pt idx="28">
                  <c:v>5.6206896551724137</c:v>
                </c:pt>
                <c:pt idx="29">
                  <c:v>5.4333333333333336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BD-9E42-AC0C-789424D0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253933"/>
        <c:axId val="1351582332"/>
      </c:barChart>
      <c:catAx>
        <c:axId val="171825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Caller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1582332"/>
        <c:crosses val="autoZero"/>
        <c:auto val="1"/>
        <c:lblAlgn val="ctr"/>
        <c:lblOffset val="100"/>
        <c:noMultiLvlLbl val="1"/>
      </c:catAx>
      <c:valAx>
        <c:axId val="1351582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Average Caller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253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209550</xdr:colOff>
      <xdr:row>110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04" workbookViewId="0"/>
  </sheetViews>
  <sheetFormatPr baseColWidth="10" defaultColWidth="12.6640625" defaultRowHeight="15.75" customHeight="1" x14ac:dyDescent="0.15"/>
  <cols>
    <col min="3" max="3" width="19.83203125" customWidth="1"/>
    <col min="7" max="7" width="17.83203125" customWidth="1"/>
    <col min="11" max="11" width="18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2</v>
      </c>
      <c r="E1" s="3" t="s">
        <v>3</v>
      </c>
      <c r="G1" s="1" t="s">
        <v>4</v>
      </c>
      <c r="H1" s="2" t="s">
        <v>5</v>
      </c>
      <c r="I1" s="2" t="s">
        <v>2</v>
      </c>
      <c r="J1" s="2" t="s">
        <v>2</v>
      </c>
      <c r="K1" s="3" t="s">
        <v>3</v>
      </c>
      <c r="L1" s="4"/>
      <c r="M1" s="5" t="s">
        <v>6</v>
      </c>
      <c r="N1" s="6" t="s">
        <v>5</v>
      </c>
      <c r="O1" s="6" t="s">
        <v>2</v>
      </c>
      <c r="P1" s="6" t="s">
        <v>2</v>
      </c>
      <c r="Q1" s="3" t="s">
        <v>3</v>
      </c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">
        <v>1</v>
      </c>
      <c r="B2" s="8">
        <v>0.25</v>
      </c>
      <c r="C2" s="8">
        <f>B2</f>
        <v>0.25</v>
      </c>
      <c r="D2" s="8">
        <v>0</v>
      </c>
      <c r="E2" s="8">
        <v>1</v>
      </c>
      <c r="G2" s="9">
        <v>2</v>
      </c>
      <c r="H2" s="10">
        <v>0.3</v>
      </c>
      <c r="I2" s="10">
        <f>H2</f>
        <v>0.3</v>
      </c>
      <c r="J2" s="8">
        <v>0</v>
      </c>
      <c r="K2" s="10">
        <v>2</v>
      </c>
      <c r="L2" s="4"/>
      <c r="M2" s="11">
        <v>3</v>
      </c>
      <c r="N2" s="12">
        <v>0.35</v>
      </c>
      <c r="O2" s="12">
        <f>N2</f>
        <v>0.35</v>
      </c>
      <c r="P2" s="13">
        <v>0</v>
      </c>
      <c r="Q2" s="10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">
        <v>2</v>
      </c>
      <c r="B3" s="8">
        <v>0.4</v>
      </c>
      <c r="C3" s="8">
        <f t="shared" ref="C3:C5" si="0">B3+C2</f>
        <v>0.65</v>
      </c>
      <c r="D3" s="8">
        <f t="shared" ref="D3:D5" si="1">C2</f>
        <v>0.25</v>
      </c>
      <c r="E3" s="8">
        <v>2</v>
      </c>
      <c r="G3" s="9">
        <v>3</v>
      </c>
      <c r="H3" s="10">
        <v>0.28000000000000003</v>
      </c>
      <c r="I3" s="10">
        <f t="shared" ref="I3:I5" si="2">H3+I2</f>
        <v>0.58000000000000007</v>
      </c>
      <c r="J3" s="8">
        <f t="shared" ref="J3:J5" si="3">I2</f>
        <v>0.3</v>
      </c>
      <c r="K3" s="10">
        <v>3</v>
      </c>
      <c r="L3" s="4"/>
      <c r="M3" s="11">
        <v>4</v>
      </c>
      <c r="N3" s="12">
        <v>0.25</v>
      </c>
      <c r="O3" s="12">
        <f t="shared" ref="O3:O5" si="4">N3+O2</f>
        <v>0.6</v>
      </c>
      <c r="P3" s="13">
        <f t="shared" ref="P3:P5" si="5">O2</f>
        <v>0.35</v>
      </c>
      <c r="Q3" s="10">
        <v>4</v>
      </c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7">
        <v>3</v>
      </c>
      <c r="B4" s="8">
        <v>0.2</v>
      </c>
      <c r="C4" s="8">
        <f t="shared" si="0"/>
        <v>0.85000000000000009</v>
      </c>
      <c r="D4" s="8">
        <f t="shared" si="1"/>
        <v>0.65</v>
      </c>
      <c r="E4" s="8">
        <v>3</v>
      </c>
      <c r="G4" s="9">
        <v>4</v>
      </c>
      <c r="H4" s="10">
        <v>0.25</v>
      </c>
      <c r="I4" s="10">
        <f t="shared" si="2"/>
        <v>0.83000000000000007</v>
      </c>
      <c r="J4" s="8">
        <f t="shared" si="3"/>
        <v>0.58000000000000007</v>
      </c>
      <c r="K4" s="10">
        <v>4</v>
      </c>
      <c r="L4" s="4"/>
      <c r="M4" s="11">
        <v>5</v>
      </c>
      <c r="N4" s="12">
        <v>0.2</v>
      </c>
      <c r="O4" s="12">
        <f t="shared" si="4"/>
        <v>0.8</v>
      </c>
      <c r="P4" s="13">
        <f t="shared" si="5"/>
        <v>0.6</v>
      </c>
      <c r="Q4" s="10">
        <v>5</v>
      </c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14">
        <v>4</v>
      </c>
      <c r="B5" s="15">
        <v>0.15</v>
      </c>
      <c r="C5" s="15">
        <f t="shared" si="0"/>
        <v>1</v>
      </c>
      <c r="D5" s="15">
        <f t="shared" si="1"/>
        <v>0.85000000000000009</v>
      </c>
      <c r="E5" s="15">
        <v>4</v>
      </c>
      <c r="G5" s="16">
        <v>5</v>
      </c>
      <c r="H5" s="17">
        <v>0.17</v>
      </c>
      <c r="I5" s="17">
        <f t="shared" si="2"/>
        <v>1</v>
      </c>
      <c r="J5" s="15">
        <f t="shared" si="3"/>
        <v>0.83000000000000007</v>
      </c>
      <c r="K5" s="17">
        <v>5</v>
      </c>
      <c r="L5" s="4"/>
      <c r="M5" s="18">
        <v>6</v>
      </c>
      <c r="N5" s="19">
        <v>0.2</v>
      </c>
      <c r="O5" s="19">
        <f t="shared" si="4"/>
        <v>1</v>
      </c>
      <c r="P5" s="20">
        <f t="shared" si="5"/>
        <v>0.8</v>
      </c>
      <c r="Q5" s="17">
        <v>6</v>
      </c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21" t="s">
        <v>7</v>
      </c>
      <c r="B9" s="22" t="s">
        <v>8</v>
      </c>
      <c r="C9" s="22" t="s">
        <v>9</v>
      </c>
      <c r="D9" s="22" t="s">
        <v>10</v>
      </c>
      <c r="E9" s="23" t="s">
        <v>11</v>
      </c>
      <c r="F9" s="22" t="s">
        <v>12</v>
      </c>
      <c r="G9" s="22" t="s">
        <v>13</v>
      </c>
      <c r="H9" s="22" t="s">
        <v>14</v>
      </c>
      <c r="I9" s="22" t="s">
        <v>15</v>
      </c>
      <c r="J9" s="23" t="s">
        <v>16</v>
      </c>
      <c r="K9" s="22" t="s">
        <v>17</v>
      </c>
      <c r="L9" s="22" t="s">
        <v>18</v>
      </c>
      <c r="M9" s="22" t="s">
        <v>19</v>
      </c>
      <c r="N9" s="22" t="s">
        <v>20</v>
      </c>
      <c r="O9" s="24" t="s">
        <v>21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25">
        <v>1</v>
      </c>
      <c r="B10" s="26">
        <f t="shared" ref="B10:B109" ca="1" si="6">RAND()</f>
        <v>0.99751391555952318</v>
      </c>
      <c r="C10" s="26">
        <v>0</v>
      </c>
      <c r="D10" s="26">
        <v>0</v>
      </c>
      <c r="E10" s="26">
        <v>0</v>
      </c>
      <c r="F10" s="26">
        <v>0</v>
      </c>
      <c r="G10" s="26" t="str">
        <f t="shared" ref="G10:G109" si="7">IF(OR(E10=F10,E10&lt;=D10),"Able", "Baker")</f>
        <v>Able</v>
      </c>
      <c r="H10" s="26">
        <f t="shared" ref="H10:H109" ca="1" si="8">RAND()</f>
        <v>0.33711368691194254</v>
      </c>
      <c r="I10" s="26">
        <f t="shared" ref="I10:I41" ca="1" si="9">VLOOKUP(H10, IF(G10="Able", Able, Baker), 2, TRUE)</f>
        <v>3</v>
      </c>
      <c r="J10" s="26">
        <f t="shared" ref="J10:J109" si="10">IF(G10="Able", MAX(D10,E10), MAX(D10,F10))</f>
        <v>0</v>
      </c>
      <c r="K10" s="27">
        <f ca="1">IF(G10="Able", J10+I10,0)</f>
        <v>3</v>
      </c>
      <c r="L10" s="27">
        <f>IF(G10="Baker",J10+I10,0)</f>
        <v>0</v>
      </c>
      <c r="M10" s="27">
        <f t="shared" ref="M10:M109" si="11">J10-D10</f>
        <v>0</v>
      </c>
      <c r="N10" s="27">
        <f t="shared" ref="N10:N109" ca="1" si="12">IF(G10="Able",K10,L10)-D10</f>
        <v>3</v>
      </c>
      <c r="O10" s="26">
        <f t="shared" ref="O10:O109" si="13">IF(IF(G10="Able", D10-E10,D10-F10)&lt;0,0,IF(G10="Able",D10-E10,D10-F10))</f>
        <v>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7">
        <v>2</v>
      </c>
      <c r="B11" s="26">
        <f t="shared" ca="1" si="6"/>
        <v>0.34142968660645967</v>
      </c>
      <c r="C11" s="26">
        <f t="shared" ref="C11:C42" ca="1" si="14">VLOOKUP(B11,Arrival,2,TRUE)</f>
        <v>2</v>
      </c>
      <c r="D11" s="26">
        <f t="shared" ref="D11:D109" ca="1" si="15">SUM(D10,C11)</f>
        <v>2</v>
      </c>
      <c r="E11" s="26">
        <f t="shared" ref="E11:F11" ca="1" si="16">K10</f>
        <v>3</v>
      </c>
      <c r="F11" s="26">
        <f t="shared" si="16"/>
        <v>0</v>
      </c>
      <c r="G11" s="26" t="str">
        <f t="shared" ca="1" si="7"/>
        <v>Baker</v>
      </c>
      <c r="H11" s="26">
        <f t="shared" ca="1" si="8"/>
        <v>0.83014924116923527</v>
      </c>
      <c r="I11" s="26">
        <f t="shared" ca="1" si="9"/>
        <v>6</v>
      </c>
      <c r="J11" s="26">
        <f t="shared" ca="1" si="10"/>
        <v>2</v>
      </c>
      <c r="K11" s="28">
        <f t="shared" ref="K11:K109" ca="1" si="17">IF(G11="Able", J11+I11,K10)</f>
        <v>3</v>
      </c>
      <c r="L11" s="28">
        <f t="shared" ref="L11:L109" ca="1" si="18">IF(G11="Baker",J11+I11,L10)</f>
        <v>8</v>
      </c>
      <c r="M11" s="28">
        <f t="shared" ca="1" si="11"/>
        <v>0</v>
      </c>
      <c r="N11" s="28">
        <f t="shared" ca="1" si="12"/>
        <v>6</v>
      </c>
      <c r="O11" s="26">
        <f t="shared" ca="1" si="13"/>
        <v>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7">
        <v>3</v>
      </c>
      <c r="B12" s="26">
        <f t="shared" ca="1" si="6"/>
        <v>0.93528410746473578</v>
      </c>
      <c r="C12" s="26">
        <f t="shared" ca="1" si="14"/>
        <v>4</v>
      </c>
      <c r="D12" s="26">
        <f t="shared" ca="1" si="15"/>
        <v>6</v>
      </c>
      <c r="E12" s="26">
        <f t="shared" ref="E12:F12" ca="1" si="19">K11</f>
        <v>3</v>
      </c>
      <c r="F12" s="26">
        <f t="shared" ca="1" si="19"/>
        <v>8</v>
      </c>
      <c r="G12" s="26" t="str">
        <f t="shared" ca="1" si="7"/>
        <v>Able</v>
      </c>
      <c r="H12" s="26">
        <f t="shared" ca="1" si="8"/>
        <v>2.0355534383333929E-3</v>
      </c>
      <c r="I12" s="26">
        <f t="shared" ca="1" si="9"/>
        <v>2</v>
      </c>
      <c r="J12" s="26">
        <f t="shared" ca="1" si="10"/>
        <v>6</v>
      </c>
      <c r="K12" s="28">
        <f t="shared" ca="1" si="17"/>
        <v>8</v>
      </c>
      <c r="L12" s="28">
        <f t="shared" ca="1" si="18"/>
        <v>8</v>
      </c>
      <c r="M12" s="28">
        <f t="shared" ca="1" si="11"/>
        <v>0</v>
      </c>
      <c r="N12" s="28">
        <f t="shared" ca="1" si="12"/>
        <v>2</v>
      </c>
      <c r="O12" s="26">
        <f t="shared" ca="1" si="13"/>
        <v>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7">
        <v>4</v>
      </c>
      <c r="B13" s="26">
        <f t="shared" ca="1" si="6"/>
        <v>0.47429277040517859</v>
      </c>
      <c r="C13" s="26">
        <f t="shared" ca="1" si="14"/>
        <v>2</v>
      </c>
      <c r="D13" s="26">
        <f t="shared" ca="1" si="15"/>
        <v>8</v>
      </c>
      <c r="E13" s="26">
        <f t="shared" ref="E13:F13" ca="1" si="20">K12</f>
        <v>8</v>
      </c>
      <c r="F13" s="26">
        <f t="shared" ca="1" si="20"/>
        <v>8</v>
      </c>
      <c r="G13" s="26" t="str">
        <f t="shared" ca="1" si="7"/>
        <v>Able</v>
      </c>
      <c r="H13" s="26">
        <f t="shared" ca="1" si="8"/>
        <v>0.72665726899426319</v>
      </c>
      <c r="I13" s="26">
        <f t="shared" ca="1" si="9"/>
        <v>4</v>
      </c>
      <c r="J13" s="26">
        <f t="shared" ca="1" si="10"/>
        <v>8</v>
      </c>
      <c r="K13" s="28">
        <f t="shared" ca="1" si="17"/>
        <v>12</v>
      </c>
      <c r="L13" s="28">
        <f t="shared" ca="1" si="18"/>
        <v>8</v>
      </c>
      <c r="M13" s="28">
        <f t="shared" ca="1" si="11"/>
        <v>0</v>
      </c>
      <c r="N13" s="28">
        <f t="shared" ca="1" si="12"/>
        <v>4</v>
      </c>
      <c r="O13" s="26">
        <f t="shared" ca="1" si="13"/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7">
        <v>5</v>
      </c>
      <c r="B14" s="26">
        <f t="shared" ca="1" si="6"/>
        <v>0.50952254058344881</v>
      </c>
      <c r="C14" s="26">
        <f t="shared" ca="1" si="14"/>
        <v>2</v>
      </c>
      <c r="D14" s="26">
        <f t="shared" ca="1" si="15"/>
        <v>10</v>
      </c>
      <c r="E14" s="26">
        <f t="shared" ref="E14:F14" ca="1" si="21">K13</f>
        <v>12</v>
      </c>
      <c r="F14" s="26">
        <f t="shared" ca="1" si="21"/>
        <v>8</v>
      </c>
      <c r="G14" s="26" t="str">
        <f t="shared" ca="1" si="7"/>
        <v>Baker</v>
      </c>
      <c r="H14" s="26">
        <f t="shared" ca="1" si="8"/>
        <v>9.3306490692087185E-2</v>
      </c>
      <c r="I14" s="26">
        <f t="shared" ca="1" si="9"/>
        <v>3</v>
      </c>
      <c r="J14" s="26">
        <f t="shared" ca="1" si="10"/>
        <v>10</v>
      </c>
      <c r="K14" s="28">
        <f t="shared" ca="1" si="17"/>
        <v>12</v>
      </c>
      <c r="L14" s="28">
        <f t="shared" ca="1" si="18"/>
        <v>13</v>
      </c>
      <c r="M14" s="28">
        <f t="shared" ca="1" si="11"/>
        <v>0</v>
      </c>
      <c r="N14" s="28">
        <f t="shared" ca="1" si="12"/>
        <v>3</v>
      </c>
      <c r="O14" s="26">
        <f t="shared" ca="1" si="13"/>
        <v>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7">
        <v>6</v>
      </c>
      <c r="B15" s="26">
        <f t="shared" ca="1" si="6"/>
        <v>0.14457225570523558</v>
      </c>
      <c r="C15" s="26">
        <f t="shared" ca="1" si="14"/>
        <v>1</v>
      </c>
      <c r="D15" s="26">
        <f t="shared" ca="1" si="15"/>
        <v>11</v>
      </c>
      <c r="E15" s="26">
        <f t="shared" ref="E15:F15" ca="1" si="22">K14</f>
        <v>12</v>
      </c>
      <c r="F15" s="26">
        <f t="shared" ca="1" si="22"/>
        <v>13</v>
      </c>
      <c r="G15" s="26" t="str">
        <f t="shared" ca="1" si="7"/>
        <v>Baker</v>
      </c>
      <c r="H15" s="26">
        <f t="shared" ca="1" si="8"/>
        <v>0.60688890306966203</v>
      </c>
      <c r="I15" s="26">
        <f t="shared" ca="1" si="9"/>
        <v>5</v>
      </c>
      <c r="J15" s="26">
        <f t="shared" ca="1" si="10"/>
        <v>13</v>
      </c>
      <c r="K15" s="28">
        <f t="shared" ca="1" si="17"/>
        <v>12</v>
      </c>
      <c r="L15" s="28">
        <f t="shared" ca="1" si="18"/>
        <v>18</v>
      </c>
      <c r="M15" s="28">
        <f t="shared" ca="1" si="11"/>
        <v>2</v>
      </c>
      <c r="N15" s="28">
        <f t="shared" ca="1" si="12"/>
        <v>7</v>
      </c>
      <c r="O15" s="26">
        <f t="shared" ca="1" si="13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7">
        <v>7</v>
      </c>
      <c r="B16" s="26">
        <f t="shared" ca="1" si="6"/>
        <v>0.45170342853766121</v>
      </c>
      <c r="C16" s="26">
        <f t="shared" ca="1" si="14"/>
        <v>2</v>
      </c>
      <c r="D16" s="26">
        <f t="shared" ca="1" si="15"/>
        <v>13</v>
      </c>
      <c r="E16" s="26">
        <f t="shared" ref="E16:F16" ca="1" si="23">K15</f>
        <v>12</v>
      </c>
      <c r="F16" s="26">
        <f t="shared" ca="1" si="23"/>
        <v>18</v>
      </c>
      <c r="G16" s="26" t="str">
        <f t="shared" ca="1" si="7"/>
        <v>Able</v>
      </c>
      <c r="H16" s="26">
        <f t="shared" ca="1" si="8"/>
        <v>0.98063460818920989</v>
      </c>
      <c r="I16" s="26">
        <f t="shared" ca="1" si="9"/>
        <v>5</v>
      </c>
      <c r="J16" s="26">
        <f t="shared" ca="1" si="10"/>
        <v>13</v>
      </c>
      <c r="K16" s="28">
        <f t="shared" ca="1" si="17"/>
        <v>18</v>
      </c>
      <c r="L16" s="28">
        <f t="shared" ca="1" si="18"/>
        <v>18</v>
      </c>
      <c r="M16" s="28">
        <f t="shared" ca="1" si="11"/>
        <v>0</v>
      </c>
      <c r="N16" s="28">
        <f t="shared" ca="1" si="12"/>
        <v>5</v>
      </c>
      <c r="O16" s="26">
        <f t="shared" ca="1" si="13"/>
        <v>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7">
        <v>8</v>
      </c>
      <c r="B17" s="26">
        <f t="shared" ca="1" si="6"/>
        <v>0.39426489576960211</v>
      </c>
      <c r="C17" s="26">
        <f t="shared" ca="1" si="14"/>
        <v>2</v>
      </c>
      <c r="D17" s="26">
        <f t="shared" ca="1" si="15"/>
        <v>15</v>
      </c>
      <c r="E17" s="26">
        <f t="shared" ref="E17:F17" ca="1" si="24">K16</f>
        <v>18</v>
      </c>
      <c r="F17" s="26">
        <f t="shared" ca="1" si="24"/>
        <v>18</v>
      </c>
      <c r="G17" s="26" t="str">
        <f t="shared" ca="1" si="7"/>
        <v>Able</v>
      </c>
      <c r="H17" s="26">
        <f t="shared" ca="1" si="8"/>
        <v>0.78441135455905708</v>
      </c>
      <c r="I17" s="26">
        <f t="shared" ca="1" si="9"/>
        <v>4</v>
      </c>
      <c r="J17" s="26">
        <f t="shared" ca="1" si="10"/>
        <v>18</v>
      </c>
      <c r="K17" s="28">
        <f t="shared" ca="1" si="17"/>
        <v>22</v>
      </c>
      <c r="L17" s="28">
        <f t="shared" ca="1" si="18"/>
        <v>18</v>
      </c>
      <c r="M17" s="28">
        <f t="shared" ca="1" si="11"/>
        <v>3</v>
      </c>
      <c r="N17" s="28">
        <f t="shared" ca="1" si="12"/>
        <v>7</v>
      </c>
      <c r="O17" s="26">
        <f t="shared" ca="1" si="13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7">
        <v>9</v>
      </c>
      <c r="B18" s="26">
        <f t="shared" ca="1" si="6"/>
        <v>0.63144940185939791</v>
      </c>
      <c r="C18" s="26">
        <f t="shared" ca="1" si="14"/>
        <v>2</v>
      </c>
      <c r="D18" s="26">
        <f t="shared" ca="1" si="15"/>
        <v>17</v>
      </c>
      <c r="E18" s="26">
        <f t="shared" ref="E18:F18" ca="1" si="25">K17</f>
        <v>22</v>
      </c>
      <c r="F18" s="26">
        <f t="shared" ca="1" si="25"/>
        <v>18</v>
      </c>
      <c r="G18" s="26" t="str">
        <f t="shared" ca="1" si="7"/>
        <v>Baker</v>
      </c>
      <c r="H18" s="26">
        <f t="shared" ca="1" si="8"/>
        <v>0.60596915901854442</v>
      </c>
      <c r="I18" s="26">
        <f t="shared" ca="1" si="9"/>
        <v>5</v>
      </c>
      <c r="J18" s="26">
        <f t="shared" ca="1" si="10"/>
        <v>18</v>
      </c>
      <c r="K18" s="28">
        <f t="shared" ca="1" si="17"/>
        <v>22</v>
      </c>
      <c r="L18" s="28">
        <f t="shared" ca="1" si="18"/>
        <v>23</v>
      </c>
      <c r="M18" s="28">
        <f t="shared" ca="1" si="11"/>
        <v>1</v>
      </c>
      <c r="N18" s="28">
        <f t="shared" ca="1" si="12"/>
        <v>6</v>
      </c>
      <c r="O18" s="26">
        <f t="shared" ca="1" si="13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7">
        <v>10</v>
      </c>
      <c r="B19" s="26">
        <f t="shared" ca="1" si="6"/>
        <v>0.56072435572613144</v>
      </c>
      <c r="C19" s="26">
        <f t="shared" ca="1" si="14"/>
        <v>2</v>
      </c>
      <c r="D19" s="26">
        <f t="shared" ca="1" si="15"/>
        <v>19</v>
      </c>
      <c r="E19" s="26">
        <f t="shared" ref="E19:F19" ca="1" si="26">K18</f>
        <v>22</v>
      </c>
      <c r="F19" s="26">
        <f t="shared" ca="1" si="26"/>
        <v>23</v>
      </c>
      <c r="G19" s="26" t="str">
        <f t="shared" ca="1" si="7"/>
        <v>Baker</v>
      </c>
      <c r="H19" s="26">
        <f t="shared" ca="1" si="8"/>
        <v>0.82248351515797979</v>
      </c>
      <c r="I19" s="26">
        <f t="shared" ca="1" si="9"/>
        <v>6</v>
      </c>
      <c r="J19" s="26">
        <f t="shared" ca="1" si="10"/>
        <v>23</v>
      </c>
      <c r="K19" s="28">
        <f t="shared" ca="1" si="17"/>
        <v>22</v>
      </c>
      <c r="L19" s="28">
        <f t="shared" ca="1" si="18"/>
        <v>29</v>
      </c>
      <c r="M19" s="28">
        <f t="shared" ca="1" si="11"/>
        <v>4</v>
      </c>
      <c r="N19" s="28">
        <f t="shared" ca="1" si="12"/>
        <v>10</v>
      </c>
      <c r="O19" s="26">
        <f t="shared" ca="1" si="13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7">
        <v>11</v>
      </c>
      <c r="B20" s="26">
        <f t="shared" ca="1" si="6"/>
        <v>0.27761630452720421</v>
      </c>
      <c r="C20" s="26">
        <f t="shared" ca="1" si="14"/>
        <v>2</v>
      </c>
      <c r="D20" s="26">
        <f t="shared" ca="1" si="15"/>
        <v>21</v>
      </c>
      <c r="E20" s="26">
        <f t="shared" ref="E20:F20" ca="1" si="27">K19</f>
        <v>22</v>
      </c>
      <c r="F20" s="26">
        <f t="shared" ca="1" si="27"/>
        <v>29</v>
      </c>
      <c r="G20" s="26" t="str">
        <f t="shared" ca="1" si="7"/>
        <v>Baker</v>
      </c>
      <c r="H20" s="26">
        <f t="shared" ca="1" si="8"/>
        <v>0.9487709871758524</v>
      </c>
      <c r="I20" s="26">
        <f t="shared" ca="1" si="9"/>
        <v>6</v>
      </c>
      <c r="J20" s="26">
        <f t="shared" ca="1" si="10"/>
        <v>29</v>
      </c>
      <c r="K20" s="28">
        <f t="shared" ca="1" si="17"/>
        <v>22</v>
      </c>
      <c r="L20" s="28">
        <f t="shared" ca="1" si="18"/>
        <v>35</v>
      </c>
      <c r="M20" s="28">
        <f t="shared" ca="1" si="11"/>
        <v>8</v>
      </c>
      <c r="N20" s="28">
        <f t="shared" ca="1" si="12"/>
        <v>14</v>
      </c>
      <c r="O20" s="26">
        <f t="shared" ca="1" si="13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7">
        <v>12</v>
      </c>
      <c r="B21" s="26">
        <f t="shared" ca="1" si="6"/>
        <v>0.91593603831053227</v>
      </c>
      <c r="C21" s="26">
        <f t="shared" ca="1" si="14"/>
        <v>4</v>
      </c>
      <c r="D21" s="26">
        <f t="shared" ca="1" si="15"/>
        <v>25</v>
      </c>
      <c r="E21" s="26">
        <f t="shared" ref="E21:F21" ca="1" si="28">K20</f>
        <v>22</v>
      </c>
      <c r="F21" s="26">
        <f t="shared" ca="1" si="28"/>
        <v>35</v>
      </c>
      <c r="G21" s="26" t="str">
        <f t="shared" ca="1" si="7"/>
        <v>Able</v>
      </c>
      <c r="H21" s="26">
        <f t="shared" ca="1" si="8"/>
        <v>0.98164248691967271</v>
      </c>
      <c r="I21" s="26">
        <f t="shared" ca="1" si="9"/>
        <v>5</v>
      </c>
      <c r="J21" s="26">
        <f t="shared" ca="1" si="10"/>
        <v>25</v>
      </c>
      <c r="K21" s="28">
        <f t="shared" ca="1" si="17"/>
        <v>30</v>
      </c>
      <c r="L21" s="28">
        <f t="shared" ca="1" si="18"/>
        <v>35</v>
      </c>
      <c r="M21" s="28">
        <f t="shared" ca="1" si="11"/>
        <v>0</v>
      </c>
      <c r="N21" s="28">
        <f t="shared" ca="1" si="12"/>
        <v>5</v>
      </c>
      <c r="O21" s="26">
        <f t="shared" ca="1" si="13"/>
        <v>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7">
        <v>13</v>
      </c>
      <c r="B22" s="26">
        <f t="shared" ca="1" si="6"/>
        <v>0.44659089558762921</v>
      </c>
      <c r="C22" s="26">
        <f t="shared" ca="1" si="14"/>
        <v>2</v>
      </c>
      <c r="D22" s="26">
        <f t="shared" ca="1" si="15"/>
        <v>27</v>
      </c>
      <c r="E22" s="26">
        <f t="shared" ref="E22:F22" ca="1" si="29">K21</f>
        <v>30</v>
      </c>
      <c r="F22" s="26">
        <f t="shared" ca="1" si="29"/>
        <v>35</v>
      </c>
      <c r="G22" s="26" t="str">
        <f t="shared" ca="1" si="7"/>
        <v>Baker</v>
      </c>
      <c r="H22" s="26">
        <f t="shared" ca="1" si="8"/>
        <v>0.62700156512872274</v>
      </c>
      <c r="I22" s="26">
        <f t="shared" ca="1" si="9"/>
        <v>5</v>
      </c>
      <c r="J22" s="26">
        <f t="shared" ca="1" si="10"/>
        <v>35</v>
      </c>
      <c r="K22" s="28">
        <f t="shared" ca="1" si="17"/>
        <v>30</v>
      </c>
      <c r="L22" s="28">
        <f t="shared" ca="1" si="18"/>
        <v>40</v>
      </c>
      <c r="M22" s="28">
        <f t="shared" ca="1" si="11"/>
        <v>8</v>
      </c>
      <c r="N22" s="28">
        <f t="shared" ca="1" si="12"/>
        <v>13</v>
      </c>
      <c r="O22" s="26">
        <f t="shared" ca="1" si="13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7">
        <v>14</v>
      </c>
      <c r="B23" s="26">
        <f t="shared" ca="1" si="6"/>
        <v>6.7214910876819189E-2</v>
      </c>
      <c r="C23" s="26">
        <f t="shared" ca="1" si="14"/>
        <v>1</v>
      </c>
      <c r="D23" s="26">
        <f t="shared" ca="1" si="15"/>
        <v>28</v>
      </c>
      <c r="E23" s="26">
        <f t="shared" ref="E23:F23" ca="1" si="30">K22</f>
        <v>30</v>
      </c>
      <c r="F23" s="26">
        <f t="shared" ca="1" si="30"/>
        <v>40</v>
      </c>
      <c r="G23" s="26" t="str">
        <f t="shared" ca="1" si="7"/>
        <v>Baker</v>
      </c>
      <c r="H23" s="26">
        <f t="shared" ca="1" si="8"/>
        <v>0.11545170584984588</v>
      </c>
      <c r="I23" s="26">
        <f t="shared" ca="1" si="9"/>
        <v>3</v>
      </c>
      <c r="J23" s="26">
        <f t="shared" ca="1" si="10"/>
        <v>40</v>
      </c>
      <c r="K23" s="28">
        <f t="shared" ca="1" si="17"/>
        <v>30</v>
      </c>
      <c r="L23" s="28">
        <f t="shared" ca="1" si="18"/>
        <v>43</v>
      </c>
      <c r="M23" s="28">
        <f t="shared" ca="1" si="11"/>
        <v>12</v>
      </c>
      <c r="N23" s="28">
        <f t="shared" ca="1" si="12"/>
        <v>15</v>
      </c>
      <c r="O23" s="26">
        <f t="shared" ca="1" si="13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7">
        <v>15</v>
      </c>
      <c r="B24" s="26">
        <f t="shared" ca="1" si="6"/>
        <v>0.26110177456381034</v>
      </c>
      <c r="C24" s="26">
        <f t="shared" ca="1" si="14"/>
        <v>2</v>
      </c>
      <c r="D24" s="26">
        <f t="shared" ca="1" si="15"/>
        <v>30</v>
      </c>
      <c r="E24" s="26">
        <f t="shared" ref="E24:F24" ca="1" si="31">K23</f>
        <v>30</v>
      </c>
      <c r="F24" s="26">
        <f t="shared" ca="1" si="31"/>
        <v>43</v>
      </c>
      <c r="G24" s="26" t="str">
        <f t="shared" ca="1" si="7"/>
        <v>Able</v>
      </c>
      <c r="H24" s="26">
        <f t="shared" ca="1" si="8"/>
        <v>0.77381223474807093</v>
      </c>
      <c r="I24" s="26">
        <f t="shared" ca="1" si="9"/>
        <v>4</v>
      </c>
      <c r="J24" s="26">
        <f t="shared" ca="1" si="10"/>
        <v>30</v>
      </c>
      <c r="K24" s="28">
        <f t="shared" ca="1" si="17"/>
        <v>34</v>
      </c>
      <c r="L24" s="28">
        <f t="shared" ca="1" si="18"/>
        <v>43</v>
      </c>
      <c r="M24" s="28">
        <f t="shared" ca="1" si="11"/>
        <v>0</v>
      </c>
      <c r="N24" s="28">
        <f t="shared" ca="1" si="12"/>
        <v>4</v>
      </c>
      <c r="O24" s="26">
        <f t="shared" ca="1" si="13"/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7">
        <v>16</v>
      </c>
      <c r="B25" s="26">
        <f t="shared" ca="1" si="6"/>
        <v>0.37961370707794617</v>
      </c>
      <c r="C25" s="26">
        <f t="shared" ca="1" si="14"/>
        <v>2</v>
      </c>
      <c r="D25" s="26">
        <f t="shared" ca="1" si="15"/>
        <v>32</v>
      </c>
      <c r="E25" s="26">
        <f t="shared" ref="E25:F25" ca="1" si="32">K24</f>
        <v>34</v>
      </c>
      <c r="F25" s="26">
        <f t="shared" ca="1" si="32"/>
        <v>43</v>
      </c>
      <c r="G25" s="26" t="str">
        <f t="shared" ca="1" si="7"/>
        <v>Baker</v>
      </c>
      <c r="H25" s="26">
        <f t="shared" ca="1" si="8"/>
        <v>0.5618989329940155</v>
      </c>
      <c r="I25" s="26">
        <f t="shared" ca="1" si="9"/>
        <v>4</v>
      </c>
      <c r="J25" s="26">
        <f t="shared" ca="1" si="10"/>
        <v>43</v>
      </c>
      <c r="K25" s="28">
        <f t="shared" ca="1" si="17"/>
        <v>34</v>
      </c>
      <c r="L25" s="28">
        <f t="shared" ca="1" si="18"/>
        <v>47</v>
      </c>
      <c r="M25" s="28">
        <f t="shared" ca="1" si="11"/>
        <v>11</v>
      </c>
      <c r="N25" s="28">
        <f t="shared" ca="1" si="12"/>
        <v>15</v>
      </c>
      <c r="O25" s="26">
        <f t="shared" ca="1" si="13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7">
        <v>17</v>
      </c>
      <c r="B26" s="26">
        <f t="shared" ca="1" si="6"/>
        <v>0.67105068230357323</v>
      </c>
      <c r="C26" s="26">
        <f t="shared" ca="1" si="14"/>
        <v>3</v>
      </c>
      <c r="D26" s="26">
        <f t="shared" ca="1" si="15"/>
        <v>35</v>
      </c>
      <c r="E26" s="26">
        <f t="shared" ref="E26:F26" ca="1" si="33">K25</f>
        <v>34</v>
      </c>
      <c r="F26" s="26">
        <f t="shared" ca="1" si="33"/>
        <v>47</v>
      </c>
      <c r="G26" s="26" t="str">
        <f t="shared" ca="1" si="7"/>
        <v>Able</v>
      </c>
      <c r="H26" s="26">
        <f t="shared" ca="1" si="8"/>
        <v>0.97712006929254003</v>
      </c>
      <c r="I26" s="26">
        <f t="shared" ca="1" si="9"/>
        <v>5</v>
      </c>
      <c r="J26" s="26">
        <f t="shared" ca="1" si="10"/>
        <v>35</v>
      </c>
      <c r="K26" s="28">
        <f t="shared" ca="1" si="17"/>
        <v>40</v>
      </c>
      <c r="L26" s="28">
        <f t="shared" ca="1" si="18"/>
        <v>47</v>
      </c>
      <c r="M26" s="28">
        <f t="shared" ca="1" si="11"/>
        <v>0</v>
      </c>
      <c r="N26" s="28">
        <f t="shared" ca="1" si="12"/>
        <v>5</v>
      </c>
      <c r="O26" s="26">
        <f t="shared" ca="1" si="13"/>
        <v>1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7">
        <v>18</v>
      </c>
      <c r="B27" s="26">
        <f t="shared" ca="1" si="6"/>
        <v>1.4398691429724941E-2</v>
      </c>
      <c r="C27" s="26">
        <f t="shared" ca="1" si="14"/>
        <v>1</v>
      </c>
      <c r="D27" s="26">
        <f t="shared" ca="1" si="15"/>
        <v>36</v>
      </c>
      <c r="E27" s="26">
        <f t="shared" ref="E27:F27" ca="1" si="34">K26</f>
        <v>40</v>
      </c>
      <c r="F27" s="26">
        <f t="shared" ca="1" si="34"/>
        <v>47</v>
      </c>
      <c r="G27" s="26" t="str">
        <f t="shared" ca="1" si="7"/>
        <v>Baker</v>
      </c>
      <c r="H27" s="26">
        <f t="shared" ca="1" si="8"/>
        <v>0.27390388635141028</v>
      </c>
      <c r="I27" s="26">
        <f t="shared" ca="1" si="9"/>
        <v>3</v>
      </c>
      <c r="J27" s="26">
        <f t="shared" ca="1" si="10"/>
        <v>47</v>
      </c>
      <c r="K27" s="28">
        <f t="shared" ca="1" si="17"/>
        <v>40</v>
      </c>
      <c r="L27" s="28">
        <f t="shared" ca="1" si="18"/>
        <v>50</v>
      </c>
      <c r="M27" s="28">
        <f t="shared" ca="1" si="11"/>
        <v>11</v>
      </c>
      <c r="N27" s="28">
        <f t="shared" ca="1" si="12"/>
        <v>14</v>
      </c>
      <c r="O27" s="26">
        <f t="shared" ca="1" si="13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7">
        <v>19</v>
      </c>
      <c r="B28" s="26">
        <f t="shared" ca="1" si="6"/>
        <v>0.7357426190622175</v>
      </c>
      <c r="C28" s="26">
        <f t="shared" ca="1" si="14"/>
        <v>3</v>
      </c>
      <c r="D28" s="26">
        <f t="shared" ca="1" si="15"/>
        <v>39</v>
      </c>
      <c r="E28" s="26">
        <f t="shared" ref="E28:F28" ca="1" si="35">K27</f>
        <v>40</v>
      </c>
      <c r="F28" s="26">
        <f t="shared" ca="1" si="35"/>
        <v>50</v>
      </c>
      <c r="G28" s="26" t="str">
        <f t="shared" ca="1" si="7"/>
        <v>Baker</v>
      </c>
      <c r="H28" s="26">
        <f t="shared" ca="1" si="8"/>
        <v>0.76308314746704786</v>
      </c>
      <c r="I28" s="26">
        <f t="shared" ca="1" si="9"/>
        <v>5</v>
      </c>
      <c r="J28" s="26">
        <f t="shared" ca="1" si="10"/>
        <v>50</v>
      </c>
      <c r="K28" s="28">
        <f t="shared" ca="1" si="17"/>
        <v>40</v>
      </c>
      <c r="L28" s="28">
        <f t="shared" ca="1" si="18"/>
        <v>55</v>
      </c>
      <c r="M28" s="28">
        <f t="shared" ca="1" si="11"/>
        <v>11</v>
      </c>
      <c r="N28" s="28">
        <f t="shared" ca="1" si="12"/>
        <v>16</v>
      </c>
      <c r="O28" s="26">
        <f t="shared" ca="1" si="13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7">
        <v>20</v>
      </c>
      <c r="B29" s="26">
        <f t="shared" ca="1" si="6"/>
        <v>0.42150409821226165</v>
      </c>
      <c r="C29" s="26">
        <f t="shared" ca="1" si="14"/>
        <v>2</v>
      </c>
      <c r="D29" s="26">
        <f t="shared" ca="1" si="15"/>
        <v>41</v>
      </c>
      <c r="E29" s="26">
        <f t="shared" ref="E29:F29" ca="1" si="36">K28</f>
        <v>40</v>
      </c>
      <c r="F29" s="26">
        <f t="shared" ca="1" si="36"/>
        <v>55</v>
      </c>
      <c r="G29" s="26" t="str">
        <f t="shared" ca="1" si="7"/>
        <v>Able</v>
      </c>
      <c r="H29" s="26">
        <f t="shared" ca="1" si="8"/>
        <v>0.38305446425546186</v>
      </c>
      <c r="I29" s="26">
        <f t="shared" ca="1" si="9"/>
        <v>3</v>
      </c>
      <c r="J29" s="26">
        <f t="shared" ca="1" si="10"/>
        <v>41</v>
      </c>
      <c r="K29" s="28">
        <f t="shared" ca="1" si="17"/>
        <v>44</v>
      </c>
      <c r="L29" s="28">
        <f t="shared" ca="1" si="18"/>
        <v>55</v>
      </c>
      <c r="M29" s="28">
        <f t="shared" ca="1" si="11"/>
        <v>0</v>
      </c>
      <c r="N29" s="28">
        <f t="shared" ca="1" si="12"/>
        <v>3</v>
      </c>
      <c r="O29" s="26">
        <f t="shared" ca="1" si="13"/>
        <v>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7">
        <v>21</v>
      </c>
      <c r="B30" s="26">
        <f t="shared" ca="1" si="6"/>
        <v>0.17491409491468946</v>
      </c>
      <c r="C30" s="26">
        <f t="shared" ca="1" si="14"/>
        <v>1</v>
      </c>
      <c r="D30" s="26">
        <f t="shared" ca="1" si="15"/>
        <v>42</v>
      </c>
      <c r="E30" s="26">
        <f t="shared" ref="E30:F30" ca="1" si="37">K29</f>
        <v>44</v>
      </c>
      <c r="F30" s="26">
        <f t="shared" ca="1" si="37"/>
        <v>55</v>
      </c>
      <c r="G30" s="26" t="str">
        <f t="shared" ca="1" si="7"/>
        <v>Baker</v>
      </c>
      <c r="H30" s="26">
        <f t="shared" ca="1" si="8"/>
        <v>0.50440301486547934</v>
      </c>
      <c r="I30" s="26">
        <f t="shared" ca="1" si="9"/>
        <v>4</v>
      </c>
      <c r="J30" s="26">
        <f t="shared" ca="1" si="10"/>
        <v>55</v>
      </c>
      <c r="K30" s="28">
        <f t="shared" ca="1" si="17"/>
        <v>44</v>
      </c>
      <c r="L30" s="28">
        <f t="shared" ca="1" si="18"/>
        <v>59</v>
      </c>
      <c r="M30" s="28">
        <f t="shared" ca="1" si="11"/>
        <v>13</v>
      </c>
      <c r="N30" s="28">
        <f t="shared" ca="1" si="12"/>
        <v>17</v>
      </c>
      <c r="O30" s="26">
        <f t="shared" ca="1" si="13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7">
        <v>22</v>
      </c>
      <c r="B31" s="26">
        <f t="shared" ca="1" si="6"/>
        <v>0.16005513338225452</v>
      </c>
      <c r="C31" s="26">
        <f t="shared" ca="1" si="14"/>
        <v>1</v>
      </c>
      <c r="D31" s="26">
        <f t="shared" ca="1" si="15"/>
        <v>43</v>
      </c>
      <c r="E31" s="26">
        <f t="shared" ref="E31:F31" ca="1" si="38">K30</f>
        <v>44</v>
      </c>
      <c r="F31" s="26">
        <f t="shared" ca="1" si="38"/>
        <v>59</v>
      </c>
      <c r="G31" s="26" t="str">
        <f t="shared" ca="1" si="7"/>
        <v>Baker</v>
      </c>
      <c r="H31" s="26">
        <f t="shared" ca="1" si="8"/>
        <v>0.76213169276325654</v>
      </c>
      <c r="I31" s="26">
        <f t="shared" ca="1" si="9"/>
        <v>5</v>
      </c>
      <c r="J31" s="26">
        <f t="shared" ca="1" si="10"/>
        <v>59</v>
      </c>
      <c r="K31" s="28">
        <f t="shared" ca="1" si="17"/>
        <v>44</v>
      </c>
      <c r="L31" s="28">
        <f t="shared" ca="1" si="18"/>
        <v>64</v>
      </c>
      <c r="M31" s="28">
        <f t="shared" ca="1" si="11"/>
        <v>16</v>
      </c>
      <c r="N31" s="28">
        <f t="shared" ca="1" si="12"/>
        <v>21</v>
      </c>
      <c r="O31" s="26">
        <f t="shared" ca="1" si="13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7">
        <v>23</v>
      </c>
      <c r="B32" s="26">
        <f t="shared" ca="1" si="6"/>
        <v>0.64324907652034691</v>
      </c>
      <c r="C32" s="26">
        <f t="shared" ca="1" si="14"/>
        <v>2</v>
      </c>
      <c r="D32" s="26">
        <f t="shared" ca="1" si="15"/>
        <v>45</v>
      </c>
      <c r="E32" s="26">
        <f t="shared" ref="E32:F32" ca="1" si="39">K31</f>
        <v>44</v>
      </c>
      <c r="F32" s="26">
        <f t="shared" ca="1" si="39"/>
        <v>64</v>
      </c>
      <c r="G32" s="26" t="str">
        <f t="shared" ca="1" si="7"/>
        <v>Able</v>
      </c>
      <c r="H32" s="26">
        <f t="shared" ca="1" si="8"/>
        <v>0.93599086966533407</v>
      </c>
      <c r="I32" s="26">
        <f t="shared" ca="1" si="9"/>
        <v>5</v>
      </c>
      <c r="J32" s="26">
        <f t="shared" ca="1" si="10"/>
        <v>45</v>
      </c>
      <c r="K32" s="28">
        <f t="shared" ca="1" si="17"/>
        <v>50</v>
      </c>
      <c r="L32" s="28">
        <f t="shared" ca="1" si="18"/>
        <v>64</v>
      </c>
      <c r="M32" s="28">
        <f t="shared" ca="1" si="11"/>
        <v>0</v>
      </c>
      <c r="N32" s="28">
        <f t="shared" ca="1" si="12"/>
        <v>5</v>
      </c>
      <c r="O32" s="26">
        <f t="shared" ca="1" si="13"/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7">
        <v>24</v>
      </c>
      <c r="B33" s="26">
        <f t="shared" ca="1" si="6"/>
        <v>0.60213479732086528</v>
      </c>
      <c r="C33" s="26">
        <f t="shared" ca="1" si="14"/>
        <v>2</v>
      </c>
      <c r="D33" s="26">
        <f t="shared" ca="1" si="15"/>
        <v>47</v>
      </c>
      <c r="E33" s="26">
        <f t="shared" ref="E33:F33" ca="1" si="40">K32</f>
        <v>50</v>
      </c>
      <c r="F33" s="26">
        <f t="shared" ca="1" si="40"/>
        <v>64</v>
      </c>
      <c r="G33" s="26" t="str">
        <f t="shared" ca="1" si="7"/>
        <v>Baker</v>
      </c>
      <c r="H33" s="26">
        <f t="shared" ca="1" si="8"/>
        <v>0.95417319987404225</v>
      </c>
      <c r="I33" s="26">
        <f t="shared" ca="1" si="9"/>
        <v>6</v>
      </c>
      <c r="J33" s="26">
        <f t="shared" ca="1" si="10"/>
        <v>64</v>
      </c>
      <c r="K33" s="28">
        <f t="shared" ca="1" si="17"/>
        <v>50</v>
      </c>
      <c r="L33" s="28">
        <f t="shared" ca="1" si="18"/>
        <v>70</v>
      </c>
      <c r="M33" s="28">
        <f t="shared" ca="1" si="11"/>
        <v>17</v>
      </c>
      <c r="N33" s="28">
        <f t="shared" ca="1" si="12"/>
        <v>23</v>
      </c>
      <c r="O33" s="26">
        <f t="shared" ca="1" si="13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7">
        <v>25</v>
      </c>
      <c r="B34" s="26">
        <f t="shared" ca="1" si="6"/>
        <v>5.3890626036307676E-2</v>
      </c>
      <c r="C34" s="26">
        <f t="shared" ca="1" si="14"/>
        <v>1</v>
      </c>
      <c r="D34" s="26">
        <f t="shared" ca="1" si="15"/>
        <v>48</v>
      </c>
      <c r="E34" s="26">
        <f t="shared" ref="E34:F34" ca="1" si="41">K33</f>
        <v>50</v>
      </c>
      <c r="F34" s="26">
        <f t="shared" ca="1" si="41"/>
        <v>70</v>
      </c>
      <c r="G34" s="26" t="str">
        <f t="shared" ca="1" si="7"/>
        <v>Baker</v>
      </c>
      <c r="H34" s="26">
        <f t="shared" ca="1" si="8"/>
        <v>0.86971247255700324</v>
      </c>
      <c r="I34" s="26">
        <f t="shared" ca="1" si="9"/>
        <v>6</v>
      </c>
      <c r="J34" s="26">
        <f t="shared" ca="1" si="10"/>
        <v>70</v>
      </c>
      <c r="K34" s="28">
        <f t="shared" ca="1" si="17"/>
        <v>50</v>
      </c>
      <c r="L34" s="28">
        <f t="shared" ca="1" si="18"/>
        <v>76</v>
      </c>
      <c r="M34" s="28">
        <f t="shared" ca="1" si="11"/>
        <v>22</v>
      </c>
      <c r="N34" s="28">
        <f t="shared" ca="1" si="12"/>
        <v>28</v>
      </c>
      <c r="O34" s="26">
        <f t="shared" ca="1" si="13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7">
        <v>26</v>
      </c>
      <c r="B35" s="26">
        <f t="shared" ca="1" si="6"/>
        <v>0.70051074003669989</v>
      </c>
      <c r="C35" s="26">
        <f t="shared" ca="1" si="14"/>
        <v>3</v>
      </c>
      <c r="D35" s="26">
        <f t="shared" ca="1" si="15"/>
        <v>51</v>
      </c>
      <c r="E35" s="26">
        <f t="shared" ref="E35:F35" ca="1" si="42">K34</f>
        <v>50</v>
      </c>
      <c r="F35" s="26">
        <f t="shared" ca="1" si="42"/>
        <v>76</v>
      </c>
      <c r="G35" s="26" t="str">
        <f t="shared" ca="1" si="7"/>
        <v>Able</v>
      </c>
      <c r="H35" s="26">
        <f t="shared" ca="1" si="8"/>
        <v>0.82935603008223568</v>
      </c>
      <c r="I35" s="26">
        <f t="shared" ca="1" si="9"/>
        <v>4</v>
      </c>
      <c r="J35" s="26">
        <f t="shared" ca="1" si="10"/>
        <v>51</v>
      </c>
      <c r="K35" s="28">
        <f t="shared" ca="1" si="17"/>
        <v>55</v>
      </c>
      <c r="L35" s="28">
        <f t="shared" ca="1" si="18"/>
        <v>76</v>
      </c>
      <c r="M35" s="28">
        <f t="shared" ca="1" si="11"/>
        <v>0</v>
      </c>
      <c r="N35" s="28">
        <f t="shared" ca="1" si="12"/>
        <v>4</v>
      </c>
      <c r="O35" s="26">
        <f t="shared" ca="1" si="13"/>
        <v>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7">
        <v>27</v>
      </c>
      <c r="B36" s="26">
        <f t="shared" ca="1" si="6"/>
        <v>0.13889621587136536</v>
      </c>
      <c r="C36" s="26">
        <f t="shared" ca="1" si="14"/>
        <v>1</v>
      </c>
      <c r="D36" s="26">
        <f t="shared" ca="1" si="15"/>
        <v>52</v>
      </c>
      <c r="E36" s="26">
        <f t="shared" ref="E36:F36" ca="1" si="43">K35</f>
        <v>55</v>
      </c>
      <c r="F36" s="26">
        <f t="shared" ca="1" si="43"/>
        <v>76</v>
      </c>
      <c r="G36" s="26" t="str">
        <f t="shared" ca="1" si="7"/>
        <v>Baker</v>
      </c>
      <c r="H36" s="26">
        <f t="shared" ca="1" si="8"/>
        <v>0.58132498239693708</v>
      </c>
      <c r="I36" s="26">
        <f t="shared" ca="1" si="9"/>
        <v>4</v>
      </c>
      <c r="J36" s="26">
        <f t="shared" ca="1" si="10"/>
        <v>76</v>
      </c>
      <c r="K36" s="28">
        <f t="shared" ca="1" si="17"/>
        <v>55</v>
      </c>
      <c r="L36" s="28">
        <f t="shared" ca="1" si="18"/>
        <v>80</v>
      </c>
      <c r="M36" s="28">
        <f t="shared" ca="1" si="11"/>
        <v>24</v>
      </c>
      <c r="N36" s="28">
        <f t="shared" ca="1" si="12"/>
        <v>28</v>
      </c>
      <c r="O36" s="26">
        <f t="shared" ca="1" si="13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7">
        <v>28</v>
      </c>
      <c r="B37" s="26">
        <f t="shared" ca="1" si="6"/>
        <v>0.8372486144183473</v>
      </c>
      <c r="C37" s="26">
        <f t="shared" ca="1" si="14"/>
        <v>3</v>
      </c>
      <c r="D37" s="26">
        <f t="shared" ca="1" si="15"/>
        <v>55</v>
      </c>
      <c r="E37" s="26">
        <f t="shared" ref="E37:F37" ca="1" si="44">K36</f>
        <v>55</v>
      </c>
      <c r="F37" s="26">
        <f t="shared" ca="1" si="44"/>
        <v>80</v>
      </c>
      <c r="G37" s="26" t="str">
        <f t="shared" ca="1" si="7"/>
        <v>Able</v>
      </c>
      <c r="H37" s="26">
        <f t="shared" ca="1" si="8"/>
        <v>0.43311089793954549</v>
      </c>
      <c r="I37" s="26">
        <f t="shared" ca="1" si="9"/>
        <v>3</v>
      </c>
      <c r="J37" s="26">
        <f t="shared" ca="1" si="10"/>
        <v>55</v>
      </c>
      <c r="K37" s="28">
        <f t="shared" ca="1" si="17"/>
        <v>58</v>
      </c>
      <c r="L37" s="28">
        <f t="shared" ca="1" si="18"/>
        <v>80</v>
      </c>
      <c r="M37" s="28">
        <f t="shared" ca="1" si="11"/>
        <v>0</v>
      </c>
      <c r="N37" s="28">
        <f t="shared" ca="1" si="12"/>
        <v>3</v>
      </c>
      <c r="O37" s="26">
        <f t="shared" ca="1" si="13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7">
        <v>29</v>
      </c>
      <c r="B38" s="26">
        <f t="shared" ca="1" si="6"/>
        <v>0.80311534748327318</v>
      </c>
      <c r="C38" s="26">
        <f t="shared" ca="1" si="14"/>
        <v>3</v>
      </c>
      <c r="D38" s="26">
        <f t="shared" ca="1" si="15"/>
        <v>58</v>
      </c>
      <c r="E38" s="26">
        <f t="shared" ref="E38:F38" ca="1" si="45">K37</f>
        <v>58</v>
      </c>
      <c r="F38" s="26">
        <f t="shared" ca="1" si="45"/>
        <v>80</v>
      </c>
      <c r="G38" s="26" t="str">
        <f t="shared" ca="1" si="7"/>
        <v>Able</v>
      </c>
      <c r="H38" s="26">
        <f t="shared" ca="1" si="8"/>
        <v>0.21883584457051886</v>
      </c>
      <c r="I38" s="26">
        <f t="shared" ca="1" si="9"/>
        <v>2</v>
      </c>
      <c r="J38" s="26">
        <f t="shared" ca="1" si="10"/>
        <v>58</v>
      </c>
      <c r="K38" s="28">
        <f t="shared" ca="1" si="17"/>
        <v>60</v>
      </c>
      <c r="L38" s="28">
        <f t="shared" ca="1" si="18"/>
        <v>80</v>
      </c>
      <c r="M38" s="28">
        <f t="shared" ca="1" si="11"/>
        <v>0</v>
      </c>
      <c r="N38" s="28">
        <f t="shared" ca="1" si="12"/>
        <v>2</v>
      </c>
      <c r="O38" s="26">
        <f t="shared" ca="1" si="13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7">
        <v>30</v>
      </c>
      <c r="B39" s="26">
        <f t="shared" ca="1" si="6"/>
        <v>0.52546707629348399</v>
      </c>
      <c r="C39" s="26">
        <f t="shared" ca="1" si="14"/>
        <v>2</v>
      </c>
      <c r="D39" s="26">
        <f t="shared" ca="1" si="15"/>
        <v>60</v>
      </c>
      <c r="E39" s="26">
        <f t="shared" ref="E39:F39" ca="1" si="46">K38</f>
        <v>60</v>
      </c>
      <c r="F39" s="26">
        <f t="shared" ca="1" si="46"/>
        <v>80</v>
      </c>
      <c r="G39" s="26" t="str">
        <f t="shared" ca="1" si="7"/>
        <v>Able</v>
      </c>
      <c r="H39" s="26">
        <f t="shared" ca="1" si="8"/>
        <v>0.29381122618349265</v>
      </c>
      <c r="I39" s="26">
        <f t="shared" ca="1" si="9"/>
        <v>2</v>
      </c>
      <c r="J39" s="26">
        <f t="shared" ca="1" si="10"/>
        <v>60</v>
      </c>
      <c r="K39" s="28">
        <f t="shared" ca="1" si="17"/>
        <v>62</v>
      </c>
      <c r="L39" s="28">
        <f t="shared" ca="1" si="18"/>
        <v>80</v>
      </c>
      <c r="M39" s="28">
        <f t="shared" ca="1" si="11"/>
        <v>0</v>
      </c>
      <c r="N39" s="28">
        <f t="shared" ca="1" si="12"/>
        <v>2</v>
      </c>
      <c r="O39" s="26">
        <f t="shared" ca="1" si="13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7">
        <v>31</v>
      </c>
      <c r="B40" s="26">
        <f t="shared" ca="1" si="6"/>
        <v>2.8437724417460064E-2</v>
      </c>
      <c r="C40" s="26">
        <f t="shared" ca="1" si="14"/>
        <v>1</v>
      </c>
      <c r="D40" s="26">
        <f t="shared" ca="1" si="15"/>
        <v>61</v>
      </c>
      <c r="E40" s="26">
        <f t="shared" ref="E40:F40" ca="1" si="47">K39</f>
        <v>62</v>
      </c>
      <c r="F40" s="26">
        <f t="shared" ca="1" si="47"/>
        <v>80</v>
      </c>
      <c r="G40" s="26" t="str">
        <f t="shared" ca="1" si="7"/>
        <v>Baker</v>
      </c>
      <c r="H40" s="26">
        <f t="shared" ca="1" si="8"/>
        <v>0.78830537835900205</v>
      </c>
      <c r="I40" s="26">
        <f t="shared" ca="1" si="9"/>
        <v>5</v>
      </c>
      <c r="J40" s="26">
        <f t="shared" ca="1" si="10"/>
        <v>80</v>
      </c>
      <c r="K40" s="28">
        <f t="shared" ca="1" si="17"/>
        <v>62</v>
      </c>
      <c r="L40" s="28">
        <f t="shared" ca="1" si="18"/>
        <v>85</v>
      </c>
      <c r="M40" s="28">
        <f t="shared" ca="1" si="11"/>
        <v>19</v>
      </c>
      <c r="N40" s="28">
        <f t="shared" ca="1" si="12"/>
        <v>24</v>
      </c>
      <c r="O40" s="26">
        <f t="shared" ca="1" si="13"/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7">
        <v>32</v>
      </c>
      <c r="B41" s="26">
        <f t="shared" ca="1" si="6"/>
        <v>0.16488766822679246</v>
      </c>
      <c r="C41" s="26">
        <f t="shared" ca="1" si="14"/>
        <v>1</v>
      </c>
      <c r="D41" s="26">
        <f t="shared" ca="1" si="15"/>
        <v>62</v>
      </c>
      <c r="E41" s="26">
        <f t="shared" ref="E41:F41" ca="1" si="48">K40</f>
        <v>62</v>
      </c>
      <c r="F41" s="26">
        <f t="shared" ca="1" si="48"/>
        <v>85</v>
      </c>
      <c r="G41" s="26" t="str">
        <f t="shared" ca="1" si="7"/>
        <v>Able</v>
      </c>
      <c r="H41" s="26">
        <f t="shared" ca="1" si="8"/>
        <v>0.13672045408720568</v>
      </c>
      <c r="I41" s="26">
        <f t="shared" ca="1" si="9"/>
        <v>2</v>
      </c>
      <c r="J41" s="26">
        <f t="shared" ca="1" si="10"/>
        <v>62</v>
      </c>
      <c r="K41" s="28">
        <f t="shared" ca="1" si="17"/>
        <v>64</v>
      </c>
      <c r="L41" s="28">
        <f t="shared" ca="1" si="18"/>
        <v>85</v>
      </c>
      <c r="M41" s="28">
        <f t="shared" ca="1" si="11"/>
        <v>0</v>
      </c>
      <c r="N41" s="28">
        <f t="shared" ca="1" si="12"/>
        <v>2</v>
      </c>
      <c r="O41" s="26">
        <f t="shared" ca="1" si="13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7">
        <v>33</v>
      </c>
      <c r="B42" s="26">
        <f t="shared" ca="1" si="6"/>
        <v>0.74283901749202408</v>
      </c>
      <c r="C42" s="26">
        <f t="shared" ca="1" si="14"/>
        <v>3</v>
      </c>
      <c r="D42" s="26">
        <f t="shared" ca="1" si="15"/>
        <v>65</v>
      </c>
      <c r="E42" s="26">
        <f t="shared" ref="E42:F42" ca="1" si="49">K41</f>
        <v>64</v>
      </c>
      <c r="F42" s="26">
        <f t="shared" ca="1" si="49"/>
        <v>85</v>
      </c>
      <c r="G42" s="26" t="str">
        <f t="shared" ca="1" si="7"/>
        <v>Able</v>
      </c>
      <c r="H42" s="26">
        <f t="shared" ca="1" si="8"/>
        <v>0.92369804569425629</v>
      </c>
      <c r="I42" s="26">
        <f t="shared" ref="I42:I73" ca="1" si="50">VLOOKUP(H42, IF(G42="Able", Able, Baker), 2, TRUE)</f>
        <v>5</v>
      </c>
      <c r="J42" s="26">
        <f t="shared" ca="1" si="10"/>
        <v>65</v>
      </c>
      <c r="K42" s="28">
        <f t="shared" ca="1" si="17"/>
        <v>70</v>
      </c>
      <c r="L42" s="28">
        <f t="shared" ca="1" si="18"/>
        <v>85</v>
      </c>
      <c r="M42" s="28">
        <f t="shared" ca="1" si="11"/>
        <v>0</v>
      </c>
      <c r="N42" s="28">
        <f t="shared" ca="1" si="12"/>
        <v>5</v>
      </c>
      <c r="O42" s="26">
        <f t="shared" ca="1" si="13"/>
        <v>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7">
        <v>34</v>
      </c>
      <c r="B43" s="26">
        <f t="shared" ca="1" si="6"/>
        <v>0.39931877922008119</v>
      </c>
      <c r="C43" s="26">
        <f t="shared" ref="C43:C74" ca="1" si="51">VLOOKUP(B43,Arrival,2,TRUE)</f>
        <v>2</v>
      </c>
      <c r="D43" s="26">
        <f t="shared" ca="1" si="15"/>
        <v>67</v>
      </c>
      <c r="E43" s="26">
        <f t="shared" ref="E43:F43" ca="1" si="52">K42</f>
        <v>70</v>
      </c>
      <c r="F43" s="26">
        <f t="shared" ca="1" si="52"/>
        <v>85</v>
      </c>
      <c r="G43" s="26" t="str">
        <f t="shared" ca="1" si="7"/>
        <v>Baker</v>
      </c>
      <c r="H43" s="26">
        <f t="shared" ca="1" si="8"/>
        <v>0.49181628650763176</v>
      </c>
      <c r="I43" s="26">
        <f t="shared" ca="1" si="50"/>
        <v>4</v>
      </c>
      <c r="J43" s="26">
        <f t="shared" ca="1" si="10"/>
        <v>85</v>
      </c>
      <c r="K43" s="28">
        <f t="shared" ca="1" si="17"/>
        <v>70</v>
      </c>
      <c r="L43" s="28">
        <f t="shared" ca="1" si="18"/>
        <v>89</v>
      </c>
      <c r="M43" s="28">
        <f t="shared" ca="1" si="11"/>
        <v>18</v>
      </c>
      <c r="N43" s="28">
        <f t="shared" ca="1" si="12"/>
        <v>22</v>
      </c>
      <c r="O43" s="26">
        <f t="shared" ca="1" si="13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7">
        <v>35</v>
      </c>
      <c r="B44" s="26">
        <f t="shared" ca="1" si="6"/>
        <v>0.45765524673173574</v>
      </c>
      <c r="C44" s="26">
        <f t="shared" ca="1" si="51"/>
        <v>2</v>
      </c>
      <c r="D44" s="26">
        <f t="shared" ca="1" si="15"/>
        <v>69</v>
      </c>
      <c r="E44" s="26">
        <f t="shared" ref="E44:F44" ca="1" si="53">K43</f>
        <v>70</v>
      </c>
      <c r="F44" s="26">
        <f t="shared" ca="1" si="53"/>
        <v>89</v>
      </c>
      <c r="G44" s="26" t="str">
        <f t="shared" ca="1" si="7"/>
        <v>Baker</v>
      </c>
      <c r="H44" s="26">
        <f t="shared" ca="1" si="8"/>
        <v>0.26453091881346591</v>
      </c>
      <c r="I44" s="26">
        <f t="shared" ca="1" si="50"/>
        <v>3</v>
      </c>
      <c r="J44" s="26">
        <f t="shared" ca="1" si="10"/>
        <v>89</v>
      </c>
      <c r="K44" s="28">
        <f t="shared" ca="1" si="17"/>
        <v>70</v>
      </c>
      <c r="L44" s="28">
        <f t="shared" ca="1" si="18"/>
        <v>92</v>
      </c>
      <c r="M44" s="28">
        <f t="shared" ca="1" si="11"/>
        <v>20</v>
      </c>
      <c r="N44" s="28">
        <f t="shared" ca="1" si="12"/>
        <v>23</v>
      </c>
      <c r="O44" s="26">
        <f t="shared" ca="1" si="13"/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7">
        <v>36</v>
      </c>
      <c r="B45" s="26">
        <f t="shared" ca="1" si="6"/>
        <v>0.16940667313730862</v>
      </c>
      <c r="C45" s="26">
        <f t="shared" ca="1" si="51"/>
        <v>1</v>
      </c>
      <c r="D45" s="26">
        <f t="shared" ca="1" si="15"/>
        <v>70</v>
      </c>
      <c r="E45" s="26">
        <f t="shared" ref="E45:F45" ca="1" si="54">K44</f>
        <v>70</v>
      </c>
      <c r="F45" s="26">
        <f t="shared" ca="1" si="54"/>
        <v>92</v>
      </c>
      <c r="G45" s="26" t="str">
        <f t="shared" ca="1" si="7"/>
        <v>Able</v>
      </c>
      <c r="H45" s="26">
        <f t="shared" ca="1" si="8"/>
        <v>0.29372627225752979</v>
      </c>
      <c r="I45" s="26">
        <f t="shared" ca="1" si="50"/>
        <v>2</v>
      </c>
      <c r="J45" s="26">
        <f t="shared" ca="1" si="10"/>
        <v>70</v>
      </c>
      <c r="K45" s="28">
        <f t="shared" ca="1" si="17"/>
        <v>72</v>
      </c>
      <c r="L45" s="28">
        <f t="shared" ca="1" si="18"/>
        <v>92</v>
      </c>
      <c r="M45" s="28">
        <f t="shared" ca="1" si="11"/>
        <v>0</v>
      </c>
      <c r="N45" s="28">
        <f t="shared" ca="1" si="12"/>
        <v>2</v>
      </c>
      <c r="O45" s="26">
        <f t="shared" ca="1" si="13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7">
        <v>37</v>
      </c>
      <c r="B46" s="26">
        <f t="shared" ca="1" si="6"/>
        <v>0.46255299603700339</v>
      </c>
      <c r="C46" s="26">
        <f t="shared" ca="1" si="51"/>
        <v>2</v>
      </c>
      <c r="D46" s="26">
        <f t="shared" ca="1" si="15"/>
        <v>72</v>
      </c>
      <c r="E46" s="26">
        <f t="shared" ref="E46:F46" ca="1" si="55">K45</f>
        <v>72</v>
      </c>
      <c r="F46" s="26">
        <f t="shared" ca="1" si="55"/>
        <v>92</v>
      </c>
      <c r="G46" s="26" t="str">
        <f t="shared" ca="1" si="7"/>
        <v>Able</v>
      </c>
      <c r="H46" s="26">
        <f t="shared" ca="1" si="8"/>
        <v>0.45674175751565649</v>
      </c>
      <c r="I46" s="26">
        <f t="shared" ca="1" si="50"/>
        <v>3</v>
      </c>
      <c r="J46" s="26">
        <f t="shared" ca="1" si="10"/>
        <v>72</v>
      </c>
      <c r="K46" s="28">
        <f t="shared" ca="1" si="17"/>
        <v>75</v>
      </c>
      <c r="L46" s="28">
        <f t="shared" ca="1" si="18"/>
        <v>92</v>
      </c>
      <c r="M46" s="28">
        <f t="shared" ca="1" si="11"/>
        <v>0</v>
      </c>
      <c r="N46" s="28">
        <f t="shared" ca="1" si="12"/>
        <v>3</v>
      </c>
      <c r="O46" s="26">
        <f t="shared" ca="1" si="13"/>
        <v>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7">
        <v>38</v>
      </c>
      <c r="B47" s="26">
        <f t="shared" ca="1" si="6"/>
        <v>6.7301677665435933E-2</v>
      </c>
      <c r="C47" s="26">
        <f t="shared" ca="1" si="51"/>
        <v>1</v>
      </c>
      <c r="D47" s="26">
        <f t="shared" ca="1" si="15"/>
        <v>73</v>
      </c>
      <c r="E47" s="26">
        <f t="shared" ref="E47:F47" ca="1" si="56">K46</f>
        <v>75</v>
      </c>
      <c r="F47" s="26">
        <f t="shared" ca="1" si="56"/>
        <v>92</v>
      </c>
      <c r="G47" s="26" t="str">
        <f t="shared" ca="1" si="7"/>
        <v>Baker</v>
      </c>
      <c r="H47" s="26">
        <f t="shared" ca="1" si="8"/>
        <v>0.51980178329396598</v>
      </c>
      <c r="I47" s="26">
        <f t="shared" ca="1" si="50"/>
        <v>4</v>
      </c>
      <c r="J47" s="26">
        <f t="shared" ca="1" si="10"/>
        <v>92</v>
      </c>
      <c r="K47" s="28">
        <f t="shared" ca="1" si="17"/>
        <v>75</v>
      </c>
      <c r="L47" s="28">
        <f t="shared" ca="1" si="18"/>
        <v>96</v>
      </c>
      <c r="M47" s="28">
        <f t="shared" ca="1" si="11"/>
        <v>19</v>
      </c>
      <c r="N47" s="28">
        <f t="shared" ca="1" si="12"/>
        <v>23</v>
      </c>
      <c r="O47" s="26">
        <f t="shared" ca="1" si="13"/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7">
        <v>39</v>
      </c>
      <c r="B48" s="26">
        <f t="shared" ca="1" si="6"/>
        <v>0.49528108576386554</v>
      </c>
      <c r="C48" s="26">
        <f t="shared" ca="1" si="51"/>
        <v>2</v>
      </c>
      <c r="D48" s="26">
        <f t="shared" ca="1" si="15"/>
        <v>75</v>
      </c>
      <c r="E48" s="26">
        <f t="shared" ref="E48:F48" ca="1" si="57">K47</f>
        <v>75</v>
      </c>
      <c r="F48" s="26">
        <f t="shared" ca="1" si="57"/>
        <v>96</v>
      </c>
      <c r="G48" s="26" t="str">
        <f t="shared" ca="1" si="7"/>
        <v>Able</v>
      </c>
      <c r="H48" s="26">
        <f t="shared" ca="1" si="8"/>
        <v>0.79761064326306941</v>
      </c>
      <c r="I48" s="26">
        <f t="shared" ca="1" si="50"/>
        <v>4</v>
      </c>
      <c r="J48" s="26">
        <f t="shared" ca="1" si="10"/>
        <v>75</v>
      </c>
      <c r="K48" s="28">
        <f t="shared" ca="1" si="17"/>
        <v>79</v>
      </c>
      <c r="L48" s="28">
        <f t="shared" ca="1" si="18"/>
        <v>96</v>
      </c>
      <c r="M48" s="28">
        <f t="shared" ca="1" si="11"/>
        <v>0</v>
      </c>
      <c r="N48" s="28">
        <f t="shared" ca="1" si="12"/>
        <v>4</v>
      </c>
      <c r="O48" s="26">
        <f t="shared" ca="1" si="13"/>
        <v>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7">
        <v>40</v>
      </c>
      <c r="B49" s="26">
        <f t="shared" ca="1" si="6"/>
        <v>0.60623051726579746</v>
      </c>
      <c r="C49" s="26">
        <f t="shared" ca="1" si="51"/>
        <v>2</v>
      </c>
      <c r="D49" s="26">
        <f t="shared" ca="1" si="15"/>
        <v>77</v>
      </c>
      <c r="E49" s="26">
        <f t="shared" ref="E49:F49" ca="1" si="58">K48</f>
        <v>79</v>
      </c>
      <c r="F49" s="26">
        <f t="shared" ca="1" si="58"/>
        <v>96</v>
      </c>
      <c r="G49" s="26" t="str">
        <f t="shared" ca="1" si="7"/>
        <v>Baker</v>
      </c>
      <c r="H49" s="26">
        <f t="shared" ca="1" si="8"/>
        <v>9.3023139801543087E-2</v>
      </c>
      <c r="I49" s="26">
        <f t="shared" ca="1" si="50"/>
        <v>3</v>
      </c>
      <c r="J49" s="26">
        <f t="shared" ca="1" si="10"/>
        <v>96</v>
      </c>
      <c r="K49" s="28">
        <f t="shared" ca="1" si="17"/>
        <v>79</v>
      </c>
      <c r="L49" s="28">
        <f t="shared" ca="1" si="18"/>
        <v>99</v>
      </c>
      <c r="M49" s="28">
        <f t="shared" ca="1" si="11"/>
        <v>19</v>
      </c>
      <c r="N49" s="28">
        <f t="shared" ca="1" si="12"/>
        <v>22</v>
      </c>
      <c r="O49" s="26">
        <f t="shared" ca="1" si="13"/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7">
        <v>41</v>
      </c>
      <c r="B50" s="26">
        <f t="shared" ca="1" si="6"/>
        <v>0.78090888085773358</v>
      </c>
      <c r="C50" s="26">
        <f t="shared" ca="1" si="51"/>
        <v>3</v>
      </c>
      <c r="D50" s="26">
        <f t="shared" ca="1" si="15"/>
        <v>80</v>
      </c>
      <c r="E50" s="26">
        <f t="shared" ref="E50:F50" ca="1" si="59">K49</f>
        <v>79</v>
      </c>
      <c r="F50" s="26">
        <f t="shared" ca="1" si="59"/>
        <v>99</v>
      </c>
      <c r="G50" s="26" t="str">
        <f t="shared" ca="1" si="7"/>
        <v>Able</v>
      </c>
      <c r="H50" s="26">
        <f t="shared" ca="1" si="8"/>
        <v>0.13237243639784047</v>
      </c>
      <c r="I50" s="26">
        <f t="shared" ca="1" si="50"/>
        <v>2</v>
      </c>
      <c r="J50" s="26">
        <f t="shared" ca="1" si="10"/>
        <v>80</v>
      </c>
      <c r="K50" s="28">
        <f t="shared" ca="1" si="17"/>
        <v>82</v>
      </c>
      <c r="L50" s="28">
        <f t="shared" ca="1" si="18"/>
        <v>99</v>
      </c>
      <c r="M50" s="28">
        <f t="shared" ca="1" si="11"/>
        <v>0</v>
      </c>
      <c r="N50" s="28">
        <f t="shared" ca="1" si="12"/>
        <v>2</v>
      </c>
      <c r="O50" s="26">
        <f t="shared" ca="1" si="13"/>
        <v>1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7">
        <v>42</v>
      </c>
      <c r="B51" s="26">
        <f t="shared" ca="1" si="6"/>
        <v>0.74433736698930297</v>
      </c>
      <c r="C51" s="26">
        <f t="shared" ca="1" si="51"/>
        <v>3</v>
      </c>
      <c r="D51" s="26">
        <f t="shared" ca="1" si="15"/>
        <v>83</v>
      </c>
      <c r="E51" s="26">
        <f t="shared" ref="E51:F51" ca="1" si="60">K50</f>
        <v>82</v>
      </c>
      <c r="F51" s="26">
        <f t="shared" ca="1" si="60"/>
        <v>99</v>
      </c>
      <c r="G51" s="26" t="str">
        <f t="shared" ca="1" si="7"/>
        <v>Able</v>
      </c>
      <c r="H51" s="26">
        <f t="shared" ca="1" si="8"/>
        <v>0.84137004682870054</v>
      </c>
      <c r="I51" s="26">
        <f t="shared" ca="1" si="50"/>
        <v>5</v>
      </c>
      <c r="J51" s="26">
        <f t="shared" ca="1" si="10"/>
        <v>83</v>
      </c>
      <c r="K51" s="28">
        <f t="shared" ca="1" si="17"/>
        <v>88</v>
      </c>
      <c r="L51" s="28">
        <f t="shared" ca="1" si="18"/>
        <v>99</v>
      </c>
      <c r="M51" s="28">
        <f t="shared" ca="1" si="11"/>
        <v>0</v>
      </c>
      <c r="N51" s="28">
        <f t="shared" ca="1" si="12"/>
        <v>5</v>
      </c>
      <c r="O51" s="26">
        <f t="shared" ca="1" si="13"/>
        <v>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7">
        <v>43</v>
      </c>
      <c r="B52" s="26">
        <f t="shared" ca="1" si="6"/>
        <v>0.98799474621179439</v>
      </c>
      <c r="C52" s="26">
        <f t="shared" ca="1" si="51"/>
        <v>4</v>
      </c>
      <c r="D52" s="26">
        <f t="shared" ca="1" si="15"/>
        <v>87</v>
      </c>
      <c r="E52" s="26">
        <f t="shared" ref="E52:F52" ca="1" si="61">K51</f>
        <v>88</v>
      </c>
      <c r="F52" s="26">
        <f t="shared" ca="1" si="61"/>
        <v>99</v>
      </c>
      <c r="G52" s="26" t="str">
        <f t="shared" ca="1" si="7"/>
        <v>Baker</v>
      </c>
      <c r="H52" s="26">
        <f t="shared" ca="1" si="8"/>
        <v>0.52030012955915317</v>
      </c>
      <c r="I52" s="26">
        <f t="shared" ca="1" si="50"/>
        <v>4</v>
      </c>
      <c r="J52" s="26">
        <f t="shared" ca="1" si="10"/>
        <v>99</v>
      </c>
      <c r="K52" s="28">
        <f t="shared" ca="1" si="17"/>
        <v>88</v>
      </c>
      <c r="L52" s="28">
        <f t="shared" ca="1" si="18"/>
        <v>103</v>
      </c>
      <c r="M52" s="28">
        <f t="shared" ca="1" si="11"/>
        <v>12</v>
      </c>
      <c r="N52" s="28">
        <f t="shared" ca="1" si="12"/>
        <v>16</v>
      </c>
      <c r="O52" s="26">
        <f t="shared" ca="1" si="13"/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7">
        <v>44</v>
      </c>
      <c r="B53" s="26">
        <f t="shared" ca="1" si="6"/>
        <v>0.93409090927272598</v>
      </c>
      <c r="C53" s="26">
        <f t="shared" ca="1" si="51"/>
        <v>4</v>
      </c>
      <c r="D53" s="26">
        <f t="shared" ca="1" si="15"/>
        <v>91</v>
      </c>
      <c r="E53" s="26">
        <f t="shared" ref="E53:F53" ca="1" si="62">K52</f>
        <v>88</v>
      </c>
      <c r="F53" s="26">
        <f t="shared" ca="1" si="62"/>
        <v>103</v>
      </c>
      <c r="G53" s="26" t="str">
        <f t="shared" ca="1" si="7"/>
        <v>Able</v>
      </c>
      <c r="H53" s="26">
        <f t="shared" ca="1" si="8"/>
        <v>0.77328315054381924</v>
      </c>
      <c r="I53" s="26">
        <f t="shared" ca="1" si="50"/>
        <v>4</v>
      </c>
      <c r="J53" s="26">
        <f t="shared" ca="1" si="10"/>
        <v>91</v>
      </c>
      <c r="K53" s="28">
        <f t="shared" ca="1" si="17"/>
        <v>95</v>
      </c>
      <c r="L53" s="28">
        <f t="shared" ca="1" si="18"/>
        <v>103</v>
      </c>
      <c r="M53" s="28">
        <f t="shared" ca="1" si="11"/>
        <v>0</v>
      </c>
      <c r="N53" s="28">
        <f t="shared" ca="1" si="12"/>
        <v>4</v>
      </c>
      <c r="O53" s="26">
        <f t="shared" ca="1" si="13"/>
        <v>3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7">
        <v>45</v>
      </c>
      <c r="B54" s="26">
        <f t="shared" ca="1" si="6"/>
        <v>0.91744580083217941</v>
      </c>
      <c r="C54" s="26">
        <f t="shared" ca="1" si="51"/>
        <v>4</v>
      </c>
      <c r="D54" s="26">
        <f t="shared" ca="1" si="15"/>
        <v>95</v>
      </c>
      <c r="E54" s="26">
        <f t="shared" ref="E54:F54" ca="1" si="63">K53</f>
        <v>95</v>
      </c>
      <c r="F54" s="26">
        <f t="shared" ca="1" si="63"/>
        <v>103</v>
      </c>
      <c r="G54" s="26" t="str">
        <f t="shared" ca="1" si="7"/>
        <v>Able</v>
      </c>
      <c r="H54" s="26">
        <f t="shared" ca="1" si="8"/>
        <v>0.80105493571017894</v>
      </c>
      <c r="I54" s="26">
        <f t="shared" ca="1" si="50"/>
        <v>4</v>
      </c>
      <c r="J54" s="26">
        <f t="shared" ca="1" si="10"/>
        <v>95</v>
      </c>
      <c r="K54" s="28">
        <f t="shared" ca="1" si="17"/>
        <v>99</v>
      </c>
      <c r="L54" s="28">
        <f t="shared" ca="1" si="18"/>
        <v>103</v>
      </c>
      <c r="M54" s="28">
        <f t="shared" ca="1" si="11"/>
        <v>0</v>
      </c>
      <c r="N54" s="28">
        <f t="shared" ca="1" si="12"/>
        <v>4</v>
      </c>
      <c r="O54" s="26">
        <f t="shared" ca="1" si="13"/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7">
        <v>46</v>
      </c>
      <c r="B55" s="26">
        <f t="shared" ca="1" si="6"/>
        <v>0.81685729251214856</v>
      </c>
      <c r="C55" s="26">
        <f t="shared" ca="1" si="51"/>
        <v>3</v>
      </c>
      <c r="D55" s="26">
        <f t="shared" ca="1" si="15"/>
        <v>98</v>
      </c>
      <c r="E55" s="26">
        <f t="shared" ref="E55:F55" ca="1" si="64">K54</f>
        <v>99</v>
      </c>
      <c r="F55" s="26">
        <f t="shared" ca="1" si="64"/>
        <v>103</v>
      </c>
      <c r="G55" s="26" t="str">
        <f t="shared" ca="1" si="7"/>
        <v>Baker</v>
      </c>
      <c r="H55" s="26">
        <f t="shared" ca="1" si="8"/>
        <v>0.17673683432777687</v>
      </c>
      <c r="I55" s="26">
        <f t="shared" ca="1" si="50"/>
        <v>3</v>
      </c>
      <c r="J55" s="26">
        <f t="shared" ca="1" si="10"/>
        <v>103</v>
      </c>
      <c r="K55" s="28">
        <f t="shared" ca="1" si="17"/>
        <v>99</v>
      </c>
      <c r="L55" s="28">
        <f t="shared" ca="1" si="18"/>
        <v>106</v>
      </c>
      <c r="M55" s="28">
        <f t="shared" ca="1" si="11"/>
        <v>5</v>
      </c>
      <c r="N55" s="28">
        <f t="shared" ca="1" si="12"/>
        <v>8</v>
      </c>
      <c r="O55" s="26">
        <f t="shared" ca="1" si="13"/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7">
        <v>47</v>
      </c>
      <c r="B56" s="26">
        <f t="shared" ca="1" si="6"/>
        <v>0.87543149236850837</v>
      </c>
      <c r="C56" s="26">
        <f t="shared" ca="1" si="51"/>
        <v>4</v>
      </c>
      <c r="D56" s="26">
        <f t="shared" ca="1" si="15"/>
        <v>102</v>
      </c>
      <c r="E56" s="26">
        <f t="shared" ref="E56:F56" ca="1" si="65">K55</f>
        <v>99</v>
      </c>
      <c r="F56" s="26">
        <f t="shared" ca="1" si="65"/>
        <v>106</v>
      </c>
      <c r="G56" s="26" t="str">
        <f t="shared" ca="1" si="7"/>
        <v>Able</v>
      </c>
      <c r="H56" s="26">
        <f t="shared" ca="1" si="8"/>
        <v>0.85638578982202107</v>
      </c>
      <c r="I56" s="26">
        <f t="shared" ca="1" si="50"/>
        <v>5</v>
      </c>
      <c r="J56" s="26">
        <f t="shared" ca="1" si="10"/>
        <v>102</v>
      </c>
      <c r="K56" s="28">
        <f t="shared" ca="1" si="17"/>
        <v>107</v>
      </c>
      <c r="L56" s="28">
        <f t="shared" ca="1" si="18"/>
        <v>106</v>
      </c>
      <c r="M56" s="28">
        <f t="shared" ca="1" si="11"/>
        <v>0</v>
      </c>
      <c r="N56" s="28">
        <f t="shared" ca="1" si="12"/>
        <v>5</v>
      </c>
      <c r="O56" s="26">
        <f t="shared" ca="1" si="13"/>
        <v>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7">
        <v>48</v>
      </c>
      <c r="B57" s="26">
        <f t="shared" ca="1" si="6"/>
        <v>0.76959194401369868</v>
      </c>
      <c r="C57" s="26">
        <f t="shared" ca="1" si="51"/>
        <v>3</v>
      </c>
      <c r="D57" s="26">
        <f t="shared" ca="1" si="15"/>
        <v>105</v>
      </c>
      <c r="E57" s="26">
        <f t="shared" ref="E57:F57" ca="1" si="66">K56</f>
        <v>107</v>
      </c>
      <c r="F57" s="26">
        <f t="shared" ca="1" si="66"/>
        <v>106</v>
      </c>
      <c r="G57" s="26" t="str">
        <f t="shared" ca="1" si="7"/>
        <v>Baker</v>
      </c>
      <c r="H57" s="26">
        <f t="shared" ca="1" si="8"/>
        <v>0.35541513067625163</v>
      </c>
      <c r="I57" s="26">
        <f t="shared" ca="1" si="50"/>
        <v>4</v>
      </c>
      <c r="J57" s="26">
        <f t="shared" ca="1" si="10"/>
        <v>106</v>
      </c>
      <c r="K57" s="28">
        <f t="shared" ca="1" si="17"/>
        <v>107</v>
      </c>
      <c r="L57" s="28">
        <f t="shared" ca="1" si="18"/>
        <v>110</v>
      </c>
      <c r="M57" s="28">
        <f t="shared" ca="1" si="11"/>
        <v>1</v>
      </c>
      <c r="N57" s="28">
        <f t="shared" ca="1" si="12"/>
        <v>5</v>
      </c>
      <c r="O57" s="26">
        <f t="shared" ca="1" si="13"/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7">
        <v>49</v>
      </c>
      <c r="B58" s="26">
        <f t="shared" ca="1" si="6"/>
        <v>0.81956998182994423</v>
      </c>
      <c r="C58" s="26">
        <f t="shared" ca="1" si="51"/>
        <v>3</v>
      </c>
      <c r="D58" s="26">
        <f t="shared" ca="1" si="15"/>
        <v>108</v>
      </c>
      <c r="E58" s="26">
        <f t="shared" ref="E58:F58" ca="1" si="67">K57</f>
        <v>107</v>
      </c>
      <c r="F58" s="26">
        <f t="shared" ca="1" si="67"/>
        <v>110</v>
      </c>
      <c r="G58" s="26" t="str">
        <f t="shared" ca="1" si="7"/>
        <v>Able</v>
      </c>
      <c r="H58" s="26">
        <f t="shared" ca="1" si="8"/>
        <v>0.87950818291791355</v>
      </c>
      <c r="I58" s="26">
        <f t="shared" ca="1" si="50"/>
        <v>5</v>
      </c>
      <c r="J58" s="26">
        <f t="shared" ca="1" si="10"/>
        <v>108</v>
      </c>
      <c r="K58" s="28">
        <f t="shared" ca="1" si="17"/>
        <v>113</v>
      </c>
      <c r="L58" s="28">
        <f t="shared" ca="1" si="18"/>
        <v>110</v>
      </c>
      <c r="M58" s="28">
        <f t="shared" ca="1" si="11"/>
        <v>0</v>
      </c>
      <c r="N58" s="28">
        <f t="shared" ca="1" si="12"/>
        <v>5</v>
      </c>
      <c r="O58" s="26">
        <f t="shared" ca="1" si="13"/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7">
        <v>50</v>
      </c>
      <c r="B59" s="26">
        <f t="shared" ca="1" si="6"/>
        <v>0.68182051508332242</v>
      </c>
      <c r="C59" s="26">
        <f t="shared" ca="1" si="51"/>
        <v>3</v>
      </c>
      <c r="D59" s="26">
        <f t="shared" ca="1" si="15"/>
        <v>111</v>
      </c>
      <c r="E59" s="26">
        <f t="shared" ref="E59:F59" ca="1" si="68">K58</f>
        <v>113</v>
      </c>
      <c r="F59" s="26">
        <f t="shared" ca="1" si="68"/>
        <v>110</v>
      </c>
      <c r="G59" s="26" t="str">
        <f t="shared" ca="1" si="7"/>
        <v>Baker</v>
      </c>
      <c r="H59" s="26">
        <f t="shared" ca="1" si="8"/>
        <v>0.28633958507137347</v>
      </c>
      <c r="I59" s="26">
        <f t="shared" ca="1" si="50"/>
        <v>3</v>
      </c>
      <c r="J59" s="26">
        <f t="shared" ca="1" si="10"/>
        <v>111</v>
      </c>
      <c r="K59" s="28">
        <f t="shared" ca="1" si="17"/>
        <v>113</v>
      </c>
      <c r="L59" s="28">
        <f t="shared" ca="1" si="18"/>
        <v>114</v>
      </c>
      <c r="M59" s="28">
        <f t="shared" ca="1" si="11"/>
        <v>0</v>
      </c>
      <c r="N59" s="28">
        <f t="shared" ca="1" si="12"/>
        <v>3</v>
      </c>
      <c r="O59" s="26">
        <f t="shared" ca="1" si="13"/>
        <v>1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7">
        <v>51</v>
      </c>
      <c r="B60" s="26">
        <f t="shared" ca="1" si="6"/>
        <v>0.57210919565007834</v>
      </c>
      <c r="C60" s="26">
        <f t="shared" ca="1" si="51"/>
        <v>2</v>
      </c>
      <c r="D60" s="26">
        <f t="shared" ca="1" si="15"/>
        <v>113</v>
      </c>
      <c r="E60" s="26">
        <f t="shared" ref="E60:F60" ca="1" si="69">K59</f>
        <v>113</v>
      </c>
      <c r="F60" s="26">
        <f t="shared" ca="1" si="69"/>
        <v>114</v>
      </c>
      <c r="G60" s="26" t="str">
        <f t="shared" ca="1" si="7"/>
        <v>Able</v>
      </c>
      <c r="H60" s="26">
        <f t="shared" ca="1" si="8"/>
        <v>0.30015748199459003</v>
      </c>
      <c r="I60" s="26">
        <f t="shared" ca="1" si="50"/>
        <v>3</v>
      </c>
      <c r="J60" s="26">
        <f t="shared" ca="1" si="10"/>
        <v>113</v>
      </c>
      <c r="K60" s="28">
        <f t="shared" ca="1" si="17"/>
        <v>116</v>
      </c>
      <c r="L60" s="28">
        <f t="shared" ca="1" si="18"/>
        <v>114</v>
      </c>
      <c r="M60" s="28">
        <f t="shared" ca="1" si="11"/>
        <v>0</v>
      </c>
      <c r="N60" s="28">
        <f t="shared" ca="1" si="12"/>
        <v>3</v>
      </c>
      <c r="O60" s="26">
        <f t="shared" ca="1" si="13"/>
        <v>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7">
        <v>52</v>
      </c>
      <c r="B61" s="26">
        <f t="shared" ca="1" si="6"/>
        <v>0.81332137970048812</v>
      </c>
      <c r="C61" s="26">
        <f t="shared" ca="1" si="51"/>
        <v>3</v>
      </c>
      <c r="D61" s="26">
        <f t="shared" ca="1" si="15"/>
        <v>116</v>
      </c>
      <c r="E61" s="26">
        <f t="shared" ref="E61:F61" ca="1" si="70">K60</f>
        <v>116</v>
      </c>
      <c r="F61" s="26">
        <f t="shared" ca="1" si="70"/>
        <v>114</v>
      </c>
      <c r="G61" s="26" t="str">
        <f t="shared" ca="1" si="7"/>
        <v>Able</v>
      </c>
      <c r="H61" s="26">
        <f t="shared" ca="1" si="8"/>
        <v>0.21050677003221163</v>
      </c>
      <c r="I61" s="26">
        <f t="shared" ca="1" si="50"/>
        <v>2</v>
      </c>
      <c r="J61" s="26">
        <f t="shared" ca="1" si="10"/>
        <v>116</v>
      </c>
      <c r="K61" s="28">
        <f t="shared" ca="1" si="17"/>
        <v>118</v>
      </c>
      <c r="L61" s="28">
        <f t="shared" ca="1" si="18"/>
        <v>114</v>
      </c>
      <c r="M61" s="28">
        <f t="shared" ca="1" si="11"/>
        <v>0</v>
      </c>
      <c r="N61" s="28">
        <f t="shared" ca="1" si="12"/>
        <v>2</v>
      </c>
      <c r="O61" s="26">
        <f t="shared" ca="1" si="13"/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7">
        <v>53</v>
      </c>
      <c r="B62" s="26">
        <f t="shared" ca="1" si="6"/>
        <v>0.62834973118811488</v>
      </c>
      <c r="C62" s="26">
        <f t="shared" ca="1" si="51"/>
        <v>2</v>
      </c>
      <c r="D62" s="26">
        <f t="shared" ca="1" si="15"/>
        <v>118</v>
      </c>
      <c r="E62" s="26">
        <f t="shared" ref="E62:F62" ca="1" si="71">K61</f>
        <v>118</v>
      </c>
      <c r="F62" s="26">
        <f t="shared" ca="1" si="71"/>
        <v>114</v>
      </c>
      <c r="G62" s="26" t="str">
        <f t="shared" ca="1" si="7"/>
        <v>Able</v>
      </c>
      <c r="H62" s="26">
        <f t="shared" ca="1" si="8"/>
        <v>0.24596295855540329</v>
      </c>
      <c r="I62" s="26">
        <f t="shared" ca="1" si="50"/>
        <v>2</v>
      </c>
      <c r="J62" s="26">
        <f t="shared" ca="1" si="10"/>
        <v>118</v>
      </c>
      <c r="K62" s="28">
        <f t="shared" ca="1" si="17"/>
        <v>120</v>
      </c>
      <c r="L62" s="28">
        <f t="shared" ca="1" si="18"/>
        <v>114</v>
      </c>
      <c r="M62" s="28">
        <f t="shared" ca="1" si="11"/>
        <v>0</v>
      </c>
      <c r="N62" s="28">
        <f t="shared" ca="1" si="12"/>
        <v>2</v>
      </c>
      <c r="O62" s="26">
        <f t="shared" ca="1" si="13"/>
        <v>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7">
        <v>54</v>
      </c>
      <c r="B63" s="26">
        <f t="shared" ca="1" si="6"/>
        <v>0.77414534291169013</v>
      </c>
      <c r="C63" s="26">
        <f t="shared" ca="1" si="51"/>
        <v>3</v>
      </c>
      <c r="D63" s="26">
        <f t="shared" ca="1" si="15"/>
        <v>121</v>
      </c>
      <c r="E63" s="26">
        <f t="shared" ref="E63:F63" ca="1" si="72">K62</f>
        <v>120</v>
      </c>
      <c r="F63" s="26">
        <f t="shared" ca="1" si="72"/>
        <v>114</v>
      </c>
      <c r="G63" s="26" t="str">
        <f t="shared" ca="1" si="7"/>
        <v>Able</v>
      </c>
      <c r="H63" s="26">
        <f t="shared" ca="1" si="8"/>
        <v>0.21183360646463922</v>
      </c>
      <c r="I63" s="26">
        <f t="shared" ca="1" si="50"/>
        <v>2</v>
      </c>
      <c r="J63" s="26">
        <f t="shared" ca="1" si="10"/>
        <v>121</v>
      </c>
      <c r="K63" s="28">
        <f t="shared" ca="1" si="17"/>
        <v>123</v>
      </c>
      <c r="L63" s="28">
        <f t="shared" ca="1" si="18"/>
        <v>114</v>
      </c>
      <c r="M63" s="28">
        <f t="shared" ca="1" si="11"/>
        <v>0</v>
      </c>
      <c r="N63" s="28">
        <f t="shared" ca="1" si="12"/>
        <v>2</v>
      </c>
      <c r="O63" s="26">
        <f t="shared" ca="1" si="13"/>
        <v>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7">
        <v>55</v>
      </c>
      <c r="B64" s="26">
        <f t="shared" ca="1" si="6"/>
        <v>0.37107791709266302</v>
      </c>
      <c r="C64" s="26">
        <f t="shared" ca="1" si="51"/>
        <v>2</v>
      </c>
      <c r="D64" s="26">
        <f t="shared" ca="1" si="15"/>
        <v>123</v>
      </c>
      <c r="E64" s="26">
        <f t="shared" ref="E64:F64" ca="1" si="73">K63</f>
        <v>123</v>
      </c>
      <c r="F64" s="26">
        <f t="shared" ca="1" si="73"/>
        <v>114</v>
      </c>
      <c r="G64" s="26" t="str">
        <f t="shared" ca="1" si="7"/>
        <v>Able</v>
      </c>
      <c r="H64" s="26">
        <f t="shared" ca="1" si="8"/>
        <v>0.69954056144971133</v>
      </c>
      <c r="I64" s="26">
        <f t="shared" ca="1" si="50"/>
        <v>4</v>
      </c>
      <c r="J64" s="26">
        <f t="shared" ca="1" si="10"/>
        <v>123</v>
      </c>
      <c r="K64" s="28">
        <f t="shared" ca="1" si="17"/>
        <v>127</v>
      </c>
      <c r="L64" s="28">
        <f t="shared" ca="1" si="18"/>
        <v>114</v>
      </c>
      <c r="M64" s="28">
        <f t="shared" ca="1" si="11"/>
        <v>0</v>
      </c>
      <c r="N64" s="28">
        <f t="shared" ca="1" si="12"/>
        <v>4</v>
      </c>
      <c r="O64" s="26">
        <f t="shared" ca="1" si="13"/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7">
        <v>56</v>
      </c>
      <c r="B65" s="26">
        <f t="shared" ca="1" si="6"/>
        <v>0.45691423263305575</v>
      </c>
      <c r="C65" s="26">
        <f t="shared" ca="1" si="51"/>
        <v>2</v>
      </c>
      <c r="D65" s="26">
        <f t="shared" ca="1" si="15"/>
        <v>125</v>
      </c>
      <c r="E65" s="26">
        <f t="shared" ref="E65:F65" ca="1" si="74">K64</f>
        <v>127</v>
      </c>
      <c r="F65" s="26">
        <f t="shared" ca="1" si="74"/>
        <v>114</v>
      </c>
      <c r="G65" s="26" t="str">
        <f t="shared" ca="1" si="7"/>
        <v>Baker</v>
      </c>
      <c r="H65" s="26">
        <f t="shared" ca="1" si="8"/>
        <v>0.61406782820741179</v>
      </c>
      <c r="I65" s="26">
        <f t="shared" ca="1" si="50"/>
        <v>5</v>
      </c>
      <c r="J65" s="26">
        <f t="shared" ca="1" si="10"/>
        <v>125</v>
      </c>
      <c r="K65" s="28">
        <f t="shared" ca="1" si="17"/>
        <v>127</v>
      </c>
      <c r="L65" s="28">
        <f t="shared" ca="1" si="18"/>
        <v>130</v>
      </c>
      <c r="M65" s="28">
        <f t="shared" ca="1" si="11"/>
        <v>0</v>
      </c>
      <c r="N65" s="28">
        <f t="shared" ca="1" si="12"/>
        <v>5</v>
      </c>
      <c r="O65" s="26">
        <f t="shared" ca="1" si="13"/>
        <v>11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7">
        <v>57</v>
      </c>
      <c r="B66" s="26">
        <f t="shared" ca="1" si="6"/>
        <v>0.10415199535538688</v>
      </c>
      <c r="C66" s="26">
        <f t="shared" ca="1" si="51"/>
        <v>1</v>
      </c>
      <c r="D66" s="26">
        <f t="shared" ca="1" si="15"/>
        <v>126</v>
      </c>
      <c r="E66" s="26">
        <f t="shared" ref="E66:F66" ca="1" si="75">K65</f>
        <v>127</v>
      </c>
      <c r="F66" s="26">
        <f t="shared" ca="1" si="75"/>
        <v>130</v>
      </c>
      <c r="G66" s="26" t="str">
        <f t="shared" ca="1" si="7"/>
        <v>Baker</v>
      </c>
      <c r="H66" s="26">
        <f t="shared" ca="1" si="8"/>
        <v>0.67771104252530401</v>
      </c>
      <c r="I66" s="26">
        <f t="shared" ca="1" si="50"/>
        <v>5</v>
      </c>
      <c r="J66" s="26">
        <f t="shared" ca="1" si="10"/>
        <v>130</v>
      </c>
      <c r="K66" s="28">
        <f t="shared" ca="1" si="17"/>
        <v>127</v>
      </c>
      <c r="L66" s="28">
        <f t="shared" ca="1" si="18"/>
        <v>135</v>
      </c>
      <c r="M66" s="28">
        <f t="shared" ca="1" si="11"/>
        <v>4</v>
      </c>
      <c r="N66" s="28">
        <f t="shared" ca="1" si="12"/>
        <v>9</v>
      </c>
      <c r="O66" s="26">
        <f t="shared" ca="1" si="13"/>
        <v>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7">
        <v>58</v>
      </c>
      <c r="B67" s="26">
        <f t="shared" ca="1" si="6"/>
        <v>0.41689128722830571</v>
      </c>
      <c r="C67" s="26">
        <f t="shared" ca="1" si="51"/>
        <v>2</v>
      </c>
      <c r="D67" s="26">
        <f t="shared" ca="1" si="15"/>
        <v>128</v>
      </c>
      <c r="E67" s="26">
        <f t="shared" ref="E67:F67" ca="1" si="76">K66</f>
        <v>127</v>
      </c>
      <c r="F67" s="26">
        <f t="shared" ca="1" si="76"/>
        <v>135</v>
      </c>
      <c r="G67" s="26" t="str">
        <f t="shared" ca="1" si="7"/>
        <v>Able</v>
      </c>
      <c r="H67" s="26">
        <f t="shared" ca="1" si="8"/>
        <v>0.29020009313090478</v>
      </c>
      <c r="I67" s="26">
        <f t="shared" ca="1" si="50"/>
        <v>2</v>
      </c>
      <c r="J67" s="26">
        <f t="shared" ca="1" si="10"/>
        <v>128</v>
      </c>
      <c r="K67" s="28">
        <f t="shared" ca="1" si="17"/>
        <v>130</v>
      </c>
      <c r="L67" s="28">
        <f t="shared" ca="1" si="18"/>
        <v>135</v>
      </c>
      <c r="M67" s="28">
        <f t="shared" ca="1" si="11"/>
        <v>0</v>
      </c>
      <c r="N67" s="28">
        <f t="shared" ca="1" si="12"/>
        <v>2</v>
      </c>
      <c r="O67" s="26">
        <f t="shared" ca="1" si="13"/>
        <v>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7">
        <v>59</v>
      </c>
      <c r="B68" s="26">
        <f t="shared" ca="1" si="6"/>
        <v>0.24805386262173434</v>
      </c>
      <c r="C68" s="26">
        <f t="shared" ca="1" si="51"/>
        <v>1</v>
      </c>
      <c r="D68" s="26">
        <f t="shared" ca="1" si="15"/>
        <v>129</v>
      </c>
      <c r="E68" s="26">
        <f t="shared" ref="E68:F68" ca="1" si="77">K67</f>
        <v>130</v>
      </c>
      <c r="F68" s="26">
        <f t="shared" ca="1" si="77"/>
        <v>135</v>
      </c>
      <c r="G68" s="26" t="str">
        <f t="shared" ca="1" si="7"/>
        <v>Baker</v>
      </c>
      <c r="H68" s="26">
        <f t="shared" ca="1" si="8"/>
        <v>0.43589548556173985</v>
      </c>
      <c r="I68" s="26">
        <f t="shared" ca="1" si="50"/>
        <v>4</v>
      </c>
      <c r="J68" s="26">
        <f t="shared" ca="1" si="10"/>
        <v>135</v>
      </c>
      <c r="K68" s="28">
        <f t="shared" ca="1" si="17"/>
        <v>130</v>
      </c>
      <c r="L68" s="28">
        <f t="shared" ca="1" si="18"/>
        <v>139</v>
      </c>
      <c r="M68" s="28">
        <f t="shared" ca="1" si="11"/>
        <v>6</v>
      </c>
      <c r="N68" s="28">
        <f t="shared" ca="1" si="12"/>
        <v>10</v>
      </c>
      <c r="O68" s="26">
        <f t="shared" ca="1" si="13"/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7">
        <v>60</v>
      </c>
      <c r="B69" s="26">
        <f t="shared" ca="1" si="6"/>
        <v>0.12005901545771713</v>
      </c>
      <c r="C69" s="26">
        <f t="shared" ca="1" si="51"/>
        <v>1</v>
      </c>
      <c r="D69" s="26">
        <f t="shared" ca="1" si="15"/>
        <v>130</v>
      </c>
      <c r="E69" s="26">
        <f t="shared" ref="E69:F69" ca="1" si="78">K68</f>
        <v>130</v>
      </c>
      <c r="F69" s="26">
        <f t="shared" ca="1" si="78"/>
        <v>139</v>
      </c>
      <c r="G69" s="26" t="str">
        <f t="shared" ca="1" si="7"/>
        <v>Able</v>
      </c>
      <c r="H69" s="26">
        <f t="shared" ca="1" si="8"/>
        <v>0.60204946223450617</v>
      </c>
      <c r="I69" s="26">
        <f t="shared" ca="1" si="50"/>
        <v>4</v>
      </c>
      <c r="J69" s="26">
        <f t="shared" ca="1" si="10"/>
        <v>130</v>
      </c>
      <c r="K69" s="28">
        <f t="shared" ca="1" si="17"/>
        <v>134</v>
      </c>
      <c r="L69" s="28">
        <f t="shared" ca="1" si="18"/>
        <v>139</v>
      </c>
      <c r="M69" s="28">
        <f t="shared" ca="1" si="11"/>
        <v>0</v>
      </c>
      <c r="N69" s="28">
        <f t="shared" ca="1" si="12"/>
        <v>4</v>
      </c>
      <c r="O69" s="26">
        <f t="shared" ca="1" si="13"/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7">
        <v>61</v>
      </c>
      <c r="B70" s="26">
        <f t="shared" ca="1" si="6"/>
        <v>0.17702905287845827</v>
      </c>
      <c r="C70" s="26">
        <f t="shared" ca="1" si="51"/>
        <v>1</v>
      </c>
      <c r="D70" s="26">
        <f t="shared" ca="1" si="15"/>
        <v>131</v>
      </c>
      <c r="E70" s="26">
        <f t="shared" ref="E70:F70" ca="1" si="79">K69</f>
        <v>134</v>
      </c>
      <c r="F70" s="26">
        <f t="shared" ca="1" si="79"/>
        <v>139</v>
      </c>
      <c r="G70" s="26" t="str">
        <f t="shared" ca="1" si="7"/>
        <v>Baker</v>
      </c>
      <c r="H70" s="26">
        <f t="shared" ca="1" si="8"/>
        <v>0.78377204889433383</v>
      </c>
      <c r="I70" s="26">
        <f t="shared" ca="1" si="50"/>
        <v>5</v>
      </c>
      <c r="J70" s="26">
        <f t="shared" ca="1" si="10"/>
        <v>139</v>
      </c>
      <c r="K70" s="28">
        <f t="shared" ca="1" si="17"/>
        <v>134</v>
      </c>
      <c r="L70" s="28">
        <f t="shared" ca="1" si="18"/>
        <v>144</v>
      </c>
      <c r="M70" s="28">
        <f t="shared" ca="1" si="11"/>
        <v>8</v>
      </c>
      <c r="N70" s="28">
        <f t="shared" ca="1" si="12"/>
        <v>13</v>
      </c>
      <c r="O70" s="26">
        <f t="shared" ca="1" si="13"/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7">
        <v>62</v>
      </c>
      <c r="B71" s="26">
        <f t="shared" ca="1" si="6"/>
        <v>0.23073574164880595</v>
      </c>
      <c r="C71" s="26">
        <f t="shared" ca="1" si="51"/>
        <v>1</v>
      </c>
      <c r="D71" s="26">
        <f t="shared" ca="1" si="15"/>
        <v>132</v>
      </c>
      <c r="E71" s="26">
        <f t="shared" ref="E71:F71" ca="1" si="80">K70</f>
        <v>134</v>
      </c>
      <c r="F71" s="26">
        <f t="shared" ca="1" si="80"/>
        <v>144</v>
      </c>
      <c r="G71" s="26" t="str">
        <f t="shared" ca="1" si="7"/>
        <v>Baker</v>
      </c>
      <c r="H71" s="26">
        <f t="shared" ca="1" si="8"/>
        <v>0.77598079254060515</v>
      </c>
      <c r="I71" s="26">
        <f t="shared" ca="1" si="50"/>
        <v>5</v>
      </c>
      <c r="J71" s="26">
        <f t="shared" ca="1" si="10"/>
        <v>144</v>
      </c>
      <c r="K71" s="28">
        <f t="shared" ca="1" si="17"/>
        <v>134</v>
      </c>
      <c r="L71" s="28">
        <f t="shared" ca="1" si="18"/>
        <v>149</v>
      </c>
      <c r="M71" s="28">
        <f t="shared" ca="1" si="11"/>
        <v>12</v>
      </c>
      <c r="N71" s="28">
        <f t="shared" ca="1" si="12"/>
        <v>17</v>
      </c>
      <c r="O71" s="26">
        <f t="shared" ca="1" si="13"/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7">
        <v>63</v>
      </c>
      <c r="B72" s="26">
        <f t="shared" ca="1" si="6"/>
        <v>0.40497310690168886</v>
      </c>
      <c r="C72" s="26">
        <f t="shared" ca="1" si="51"/>
        <v>2</v>
      </c>
      <c r="D72" s="26">
        <f t="shared" ca="1" si="15"/>
        <v>134</v>
      </c>
      <c r="E72" s="26">
        <f t="shared" ref="E72:F72" ca="1" si="81">K71</f>
        <v>134</v>
      </c>
      <c r="F72" s="26">
        <f t="shared" ca="1" si="81"/>
        <v>149</v>
      </c>
      <c r="G72" s="26" t="str">
        <f t="shared" ca="1" si="7"/>
        <v>Able</v>
      </c>
      <c r="H72" s="26">
        <f t="shared" ca="1" si="8"/>
        <v>0.10331709982452342</v>
      </c>
      <c r="I72" s="26">
        <f t="shared" ca="1" si="50"/>
        <v>2</v>
      </c>
      <c r="J72" s="26">
        <f t="shared" ca="1" si="10"/>
        <v>134</v>
      </c>
      <c r="K72" s="28">
        <f t="shared" ca="1" si="17"/>
        <v>136</v>
      </c>
      <c r="L72" s="28">
        <f t="shared" ca="1" si="18"/>
        <v>149</v>
      </c>
      <c r="M72" s="28">
        <f t="shared" ca="1" si="11"/>
        <v>0</v>
      </c>
      <c r="N72" s="28">
        <f t="shared" ca="1" si="12"/>
        <v>2</v>
      </c>
      <c r="O72" s="26">
        <f t="shared" ca="1" si="13"/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7">
        <v>64</v>
      </c>
      <c r="B73" s="26">
        <f t="shared" ca="1" si="6"/>
        <v>0.22046778305948489</v>
      </c>
      <c r="C73" s="26">
        <f t="shared" ca="1" si="51"/>
        <v>1</v>
      </c>
      <c r="D73" s="26">
        <f t="shared" ca="1" si="15"/>
        <v>135</v>
      </c>
      <c r="E73" s="26">
        <f t="shared" ref="E73:F73" ca="1" si="82">K72</f>
        <v>136</v>
      </c>
      <c r="F73" s="26">
        <f t="shared" ca="1" si="82"/>
        <v>149</v>
      </c>
      <c r="G73" s="26" t="str">
        <f t="shared" ca="1" si="7"/>
        <v>Baker</v>
      </c>
      <c r="H73" s="26">
        <f t="shared" ca="1" si="8"/>
        <v>0.95904321415556437</v>
      </c>
      <c r="I73" s="26">
        <f t="shared" ca="1" si="50"/>
        <v>6</v>
      </c>
      <c r="J73" s="26">
        <f t="shared" ca="1" si="10"/>
        <v>149</v>
      </c>
      <c r="K73" s="28">
        <f t="shared" ca="1" si="17"/>
        <v>136</v>
      </c>
      <c r="L73" s="28">
        <f t="shared" ca="1" si="18"/>
        <v>155</v>
      </c>
      <c r="M73" s="28">
        <f t="shared" ca="1" si="11"/>
        <v>14</v>
      </c>
      <c r="N73" s="28">
        <f t="shared" ca="1" si="12"/>
        <v>20</v>
      </c>
      <c r="O73" s="26">
        <f t="shared" ca="1" si="13"/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7">
        <v>65</v>
      </c>
      <c r="B74" s="26">
        <f t="shared" ca="1" si="6"/>
        <v>0.56455552471701687</v>
      </c>
      <c r="C74" s="26">
        <f t="shared" ca="1" si="51"/>
        <v>2</v>
      </c>
      <c r="D74" s="26">
        <f t="shared" ca="1" si="15"/>
        <v>137</v>
      </c>
      <c r="E74" s="26">
        <f t="shared" ref="E74:F74" ca="1" si="83">K73</f>
        <v>136</v>
      </c>
      <c r="F74" s="26">
        <f t="shared" ca="1" si="83"/>
        <v>155</v>
      </c>
      <c r="G74" s="26" t="str">
        <f t="shared" ca="1" si="7"/>
        <v>Able</v>
      </c>
      <c r="H74" s="26">
        <f t="shared" ca="1" si="8"/>
        <v>9.7095435107389827E-2</v>
      </c>
      <c r="I74" s="26">
        <f t="shared" ref="I74:I105" ca="1" si="84">VLOOKUP(H74, IF(G74="Able", Able, Baker), 2, TRUE)</f>
        <v>2</v>
      </c>
      <c r="J74" s="26">
        <f t="shared" ca="1" si="10"/>
        <v>137</v>
      </c>
      <c r="K74" s="28">
        <f t="shared" ca="1" si="17"/>
        <v>139</v>
      </c>
      <c r="L74" s="28">
        <f t="shared" ca="1" si="18"/>
        <v>155</v>
      </c>
      <c r="M74" s="28">
        <f t="shared" ca="1" si="11"/>
        <v>0</v>
      </c>
      <c r="N74" s="28">
        <f t="shared" ca="1" si="12"/>
        <v>2</v>
      </c>
      <c r="O74" s="26">
        <f t="shared" ca="1" si="13"/>
        <v>1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7">
        <v>66</v>
      </c>
      <c r="B75" s="26">
        <f t="shared" ca="1" si="6"/>
        <v>0.96768416584984607</v>
      </c>
      <c r="C75" s="26">
        <f t="shared" ref="C75:C106" ca="1" si="85">VLOOKUP(B75,Arrival,2,TRUE)</f>
        <v>4</v>
      </c>
      <c r="D75" s="26">
        <f t="shared" ca="1" si="15"/>
        <v>141</v>
      </c>
      <c r="E75" s="26">
        <f t="shared" ref="E75:F75" ca="1" si="86">K74</f>
        <v>139</v>
      </c>
      <c r="F75" s="26">
        <f t="shared" ca="1" si="86"/>
        <v>155</v>
      </c>
      <c r="G75" s="26" t="str">
        <f t="shared" ca="1" si="7"/>
        <v>Able</v>
      </c>
      <c r="H75" s="26">
        <f t="shared" ca="1" si="8"/>
        <v>0.98500876726374154</v>
      </c>
      <c r="I75" s="26">
        <f t="shared" ca="1" si="84"/>
        <v>5</v>
      </c>
      <c r="J75" s="26">
        <f t="shared" ca="1" si="10"/>
        <v>141</v>
      </c>
      <c r="K75" s="28">
        <f t="shared" ca="1" si="17"/>
        <v>146</v>
      </c>
      <c r="L75" s="28">
        <f t="shared" ca="1" si="18"/>
        <v>155</v>
      </c>
      <c r="M75" s="28">
        <f t="shared" ca="1" si="11"/>
        <v>0</v>
      </c>
      <c r="N75" s="28">
        <f t="shared" ca="1" si="12"/>
        <v>5</v>
      </c>
      <c r="O75" s="26">
        <f t="shared" ca="1" si="13"/>
        <v>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7">
        <v>67</v>
      </c>
      <c r="B76" s="26">
        <f t="shared" ca="1" si="6"/>
        <v>0.58060686857546906</v>
      </c>
      <c r="C76" s="26">
        <f t="shared" ca="1" si="85"/>
        <v>2</v>
      </c>
      <c r="D76" s="26">
        <f t="shared" ca="1" si="15"/>
        <v>143</v>
      </c>
      <c r="E76" s="26">
        <f t="shared" ref="E76:F76" ca="1" si="87">K75</f>
        <v>146</v>
      </c>
      <c r="F76" s="26">
        <f t="shared" ca="1" si="87"/>
        <v>155</v>
      </c>
      <c r="G76" s="26" t="str">
        <f t="shared" ca="1" si="7"/>
        <v>Baker</v>
      </c>
      <c r="H76" s="26">
        <f t="shared" ca="1" si="8"/>
        <v>0.63333491611324566</v>
      </c>
      <c r="I76" s="26">
        <f t="shared" ca="1" si="84"/>
        <v>5</v>
      </c>
      <c r="J76" s="26">
        <f t="shared" ca="1" si="10"/>
        <v>155</v>
      </c>
      <c r="K76" s="28">
        <f t="shared" ca="1" si="17"/>
        <v>146</v>
      </c>
      <c r="L76" s="28">
        <f t="shared" ca="1" si="18"/>
        <v>160</v>
      </c>
      <c r="M76" s="28">
        <f t="shared" ca="1" si="11"/>
        <v>12</v>
      </c>
      <c r="N76" s="28">
        <f t="shared" ca="1" si="12"/>
        <v>17</v>
      </c>
      <c r="O76" s="26">
        <f t="shared" ca="1" si="13"/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7">
        <v>68</v>
      </c>
      <c r="B77" s="26">
        <f t="shared" ca="1" si="6"/>
        <v>0.59188038678227861</v>
      </c>
      <c r="C77" s="26">
        <f t="shared" ca="1" si="85"/>
        <v>2</v>
      </c>
      <c r="D77" s="26">
        <f t="shared" ca="1" si="15"/>
        <v>145</v>
      </c>
      <c r="E77" s="26">
        <f t="shared" ref="E77:F77" ca="1" si="88">K76</f>
        <v>146</v>
      </c>
      <c r="F77" s="26">
        <f t="shared" ca="1" si="88"/>
        <v>160</v>
      </c>
      <c r="G77" s="26" t="str">
        <f t="shared" ca="1" si="7"/>
        <v>Baker</v>
      </c>
      <c r="H77" s="26">
        <f t="shared" ca="1" si="8"/>
        <v>7.2132530290001107E-3</v>
      </c>
      <c r="I77" s="26">
        <f t="shared" ca="1" si="84"/>
        <v>3</v>
      </c>
      <c r="J77" s="26">
        <f t="shared" ca="1" si="10"/>
        <v>160</v>
      </c>
      <c r="K77" s="28">
        <f t="shared" ca="1" si="17"/>
        <v>146</v>
      </c>
      <c r="L77" s="28">
        <f t="shared" ca="1" si="18"/>
        <v>163</v>
      </c>
      <c r="M77" s="28">
        <f t="shared" ca="1" si="11"/>
        <v>15</v>
      </c>
      <c r="N77" s="28">
        <f t="shared" ca="1" si="12"/>
        <v>18</v>
      </c>
      <c r="O77" s="26">
        <f t="shared" ca="1" si="13"/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7">
        <v>69</v>
      </c>
      <c r="B78" s="26">
        <f t="shared" ca="1" si="6"/>
        <v>0.83960502122304292</v>
      </c>
      <c r="C78" s="26">
        <f t="shared" ca="1" si="85"/>
        <v>3</v>
      </c>
      <c r="D78" s="26">
        <f t="shared" ca="1" si="15"/>
        <v>148</v>
      </c>
      <c r="E78" s="26">
        <f t="shared" ref="E78:F78" ca="1" si="89">K77</f>
        <v>146</v>
      </c>
      <c r="F78" s="26">
        <f t="shared" ca="1" si="89"/>
        <v>163</v>
      </c>
      <c r="G78" s="26" t="str">
        <f t="shared" ca="1" si="7"/>
        <v>Able</v>
      </c>
      <c r="H78" s="26">
        <f t="shared" ca="1" si="8"/>
        <v>0.83215227260089486</v>
      </c>
      <c r="I78" s="26">
        <f t="shared" ca="1" si="84"/>
        <v>5</v>
      </c>
      <c r="J78" s="26">
        <f t="shared" ca="1" si="10"/>
        <v>148</v>
      </c>
      <c r="K78" s="28">
        <f t="shared" ca="1" si="17"/>
        <v>153</v>
      </c>
      <c r="L78" s="28">
        <f t="shared" ca="1" si="18"/>
        <v>163</v>
      </c>
      <c r="M78" s="28">
        <f t="shared" ca="1" si="11"/>
        <v>0</v>
      </c>
      <c r="N78" s="28">
        <f t="shared" ca="1" si="12"/>
        <v>5</v>
      </c>
      <c r="O78" s="26">
        <f t="shared" ca="1" si="13"/>
        <v>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7">
        <v>70</v>
      </c>
      <c r="B79" s="26">
        <f t="shared" ca="1" si="6"/>
        <v>0.47156031228315853</v>
      </c>
      <c r="C79" s="26">
        <f t="shared" ca="1" si="85"/>
        <v>2</v>
      </c>
      <c r="D79" s="26">
        <f t="shared" ca="1" si="15"/>
        <v>150</v>
      </c>
      <c r="E79" s="26">
        <f t="shared" ref="E79:F79" ca="1" si="90">K78</f>
        <v>153</v>
      </c>
      <c r="F79" s="26">
        <f t="shared" ca="1" si="90"/>
        <v>163</v>
      </c>
      <c r="G79" s="26" t="str">
        <f t="shared" ca="1" si="7"/>
        <v>Baker</v>
      </c>
      <c r="H79" s="26">
        <f t="shared" ca="1" si="8"/>
        <v>0.9183436559699022</v>
      </c>
      <c r="I79" s="26">
        <f t="shared" ca="1" si="84"/>
        <v>6</v>
      </c>
      <c r="J79" s="26">
        <f t="shared" ca="1" si="10"/>
        <v>163</v>
      </c>
      <c r="K79" s="28">
        <f t="shared" ca="1" si="17"/>
        <v>153</v>
      </c>
      <c r="L79" s="28">
        <f t="shared" ca="1" si="18"/>
        <v>169</v>
      </c>
      <c r="M79" s="28">
        <f t="shared" ca="1" si="11"/>
        <v>13</v>
      </c>
      <c r="N79" s="28">
        <f t="shared" ca="1" si="12"/>
        <v>19</v>
      </c>
      <c r="O79" s="26">
        <f t="shared" ca="1" si="13"/>
        <v>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7">
        <v>71</v>
      </c>
      <c r="B80" s="26">
        <f t="shared" ca="1" si="6"/>
        <v>0.88121897708170027</v>
      </c>
      <c r="C80" s="26">
        <f t="shared" ca="1" si="85"/>
        <v>4</v>
      </c>
      <c r="D80" s="26">
        <f t="shared" ca="1" si="15"/>
        <v>154</v>
      </c>
      <c r="E80" s="26">
        <f t="shared" ref="E80:F80" ca="1" si="91">K79</f>
        <v>153</v>
      </c>
      <c r="F80" s="26">
        <f t="shared" ca="1" si="91"/>
        <v>169</v>
      </c>
      <c r="G80" s="26" t="str">
        <f t="shared" ca="1" si="7"/>
        <v>Able</v>
      </c>
      <c r="H80" s="26">
        <f t="shared" ca="1" si="8"/>
        <v>0.59031108616669936</v>
      </c>
      <c r="I80" s="26">
        <f t="shared" ca="1" si="84"/>
        <v>4</v>
      </c>
      <c r="J80" s="26">
        <f t="shared" ca="1" si="10"/>
        <v>154</v>
      </c>
      <c r="K80" s="28">
        <f t="shared" ca="1" si="17"/>
        <v>158</v>
      </c>
      <c r="L80" s="28">
        <f t="shared" ca="1" si="18"/>
        <v>169</v>
      </c>
      <c r="M80" s="28">
        <f t="shared" ca="1" si="11"/>
        <v>0</v>
      </c>
      <c r="N80" s="28">
        <f t="shared" ca="1" si="12"/>
        <v>4</v>
      </c>
      <c r="O80" s="26">
        <f t="shared" ca="1" si="13"/>
        <v>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7">
        <v>72</v>
      </c>
      <c r="B81" s="26">
        <f t="shared" ca="1" si="6"/>
        <v>0.79383326533009824</v>
      </c>
      <c r="C81" s="26">
        <f t="shared" ca="1" si="85"/>
        <v>3</v>
      </c>
      <c r="D81" s="26">
        <f t="shared" ca="1" si="15"/>
        <v>157</v>
      </c>
      <c r="E81" s="26">
        <f t="shared" ref="E81:F81" ca="1" si="92">K80</f>
        <v>158</v>
      </c>
      <c r="F81" s="26">
        <f t="shared" ca="1" si="92"/>
        <v>169</v>
      </c>
      <c r="G81" s="26" t="str">
        <f t="shared" ca="1" si="7"/>
        <v>Baker</v>
      </c>
      <c r="H81" s="26">
        <f t="shared" ca="1" si="8"/>
        <v>0.48712483405364837</v>
      </c>
      <c r="I81" s="26">
        <f t="shared" ca="1" si="84"/>
        <v>4</v>
      </c>
      <c r="J81" s="26">
        <f t="shared" ca="1" si="10"/>
        <v>169</v>
      </c>
      <c r="K81" s="28">
        <f t="shared" ca="1" si="17"/>
        <v>158</v>
      </c>
      <c r="L81" s="28">
        <f t="shared" ca="1" si="18"/>
        <v>173</v>
      </c>
      <c r="M81" s="28">
        <f t="shared" ca="1" si="11"/>
        <v>12</v>
      </c>
      <c r="N81" s="28">
        <f t="shared" ca="1" si="12"/>
        <v>16</v>
      </c>
      <c r="O81" s="26">
        <f t="shared" ca="1" si="13"/>
        <v>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7">
        <v>73</v>
      </c>
      <c r="B82" s="26">
        <f t="shared" ca="1" si="6"/>
        <v>0.7595273180924248</v>
      </c>
      <c r="C82" s="26">
        <f t="shared" ca="1" si="85"/>
        <v>3</v>
      </c>
      <c r="D82" s="26">
        <f t="shared" ca="1" si="15"/>
        <v>160</v>
      </c>
      <c r="E82" s="26">
        <f t="shared" ref="E82:F82" ca="1" si="93">K81</f>
        <v>158</v>
      </c>
      <c r="F82" s="26">
        <f t="shared" ca="1" si="93"/>
        <v>173</v>
      </c>
      <c r="G82" s="26" t="str">
        <f t="shared" ca="1" si="7"/>
        <v>Able</v>
      </c>
      <c r="H82" s="26">
        <f t="shared" ca="1" si="8"/>
        <v>0.6332590382884109</v>
      </c>
      <c r="I82" s="26">
        <f t="shared" ca="1" si="84"/>
        <v>4</v>
      </c>
      <c r="J82" s="26">
        <f t="shared" ca="1" si="10"/>
        <v>160</v>
      </c>
      <c r="K82" s="28">
        <f t="shared" ca="1" si="17"/>
        <v>164</v>
      </c>
      <c r="L82" s="28">
        <f t="shared" ca="1" si="18"/>
        <v>173</v>
      </c>
      <c r="M82" s="28">
        <f t="shared" ca="1" si="11"/>
        <v>0</v>
      </c>
      <c r="N82" s="28">
        <f t="shared" ca="1" si="12"/>
        <v>4</v>
      </c>
      <c r="O82" s="26">
        <f t="shared" ca="1" si="13"/>
        <v>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7">
        <v>74</v>
      </c>
      <c r="B83" s="26">
        <f t="shared" ca="1" si="6"/>
        <v>0.22997195206029619</v>
      </c>
      <c r="C83" s="26">
        <f t="shared" ca="1" si="85"/>
        <v>1</v>
      </c>
      <c r="D83" s="26">
        <f t="shared" ca="1" si="15"/>
        <v>161</v>
      </c>
      <c r="E83" s="26">
        <f t="shared" ref="E83:F83" ca="1" si="94">K82</f>
        <v>164</v>
      </c>
      <c r="F83" s="26">
        <f t="shared" ca="1" si="94"/>
        <v>173</v>
      </c>
      <c r="G83" s="26" t="str">
        <f t="shared" ca="1" si="7"/>
        <v>Baker</v>
      </c>
      <c r="H83" s="26">
        <f t="shared" ca="1" si="8"/>
        <v>0.54129189483498275</v>
      </c>
      <c r="I83" s="26">
        <f t="shared" ca="1" si="84"/>
        <v>4</v>
      </c>
      <c r="J83" s="26">
        <f t="shared" ca="1" si="10"/>
        <v>173</v>
      </c>
      <c r="K83" s="28">
        <f t="shared" ca="1" si="17"/>
        <v>164</v>
      </c>
      <c r="L83" s="28">
        <f t="shared" ca="1" si="18"/>
        <v>177</v>
      </c>
      <c r="M83" s="28">
        <f t="shared" ca="1" si="11"/>
        <v>12</v>
      </c>
      <c r="N83" s="28">
        <f t="shared" ca="1" si="12"/>
        <v>16</v>
      </c>
      <c r="O83" s="26">
        <f t="shared" ca="1" si="13"/>
        <v>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7">
        <v>75</v>
      </c>
      <c r="B84" s="26">
        <f t="shared" ca="1" si="6"/>
        <v>0.16105492565683299</v>
      </c>
      <c r="C84" s="26">
        <f t="shared" ca="1" si="85"/>
        <v>1</v>
      </c>
      <c r="D84" s="26">
        <f t="shared" ca="1" si="15"/>
        <v>162</v>
      </c>
      <c r="E84" s="26">
        <f t="shared" ref="E84:F84" ca="1" si="95">K83</f>
        <v>164</v>
      </c>
      <c r="F84" s="26">
        <f t="shared" ca="1" si="95"/>
        <v>177</v>
      </c>
      <c r="G84" s="26" t="str">
        <f t="shared" ca="1" si="7"/>
        <v>Baker</v>
      </c>
      <c r="H84" s="26">
        <f t="shared" ca="1" si="8"/>
        <v>0.98818644890699892</v>
      </c>
      <c r="I84" s="26">
        <f t="shared" ca="1" si="84"/>
        <v>6</v>
      </c>
      <c r="J84" s="26">
        <f t="shared" ca="1" si="10"/>
        <v>177</v>
      </c>
      <c r="K84" s="28">
        <f t="shared" ca="1" si="17"/>
        <v>164</v>
      </c>
      <c r="L84" s="28">
        <f t="shared" ca="1" si="18"/>
        <v>183</v>
      </c>
      <c r="M84" s="28">
        <f t="shared" ca="1" si="11"/>
        <v>15</v>
      </c>
      <c r="N84" s="28">
        <f t="shared" ca="1" si="12"/>
        <v>21</v>
      </c>
      <c r="O84" s="26">
        <f t="shared" ca="1" si="13"/>
        <v>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7">
        <v>76</v>
      </c>
      <c r="B85" s="26">
        <f t="shared" ca="1" si="6"/>
        <v>0.41514382056454036</v>
      </c>
      <c r="C85" s="26">
        <f t="shared" ca="1" si="85"/>
        <v>2</v>
      </c>
      <c r="D85" s="26">
        <f t="shared" ca="1" si="15"/>
        <v>164</v>
      </c>
      <c r="E85" s="26">
        <f t="shared" ref="E85:F85" ca="1" si="96">K84</f>
        <v>164</v>
      </c>
      <c r="F85" s="26">
        <f t="shared" ca="1" si="96"/>
        <v>183</v>
      </c>
      <c r="G85" s="26" t="str">
        <f t="shared" ca="1" si="7"/>
        <v>Able</v>
      </c>
      <c r="H85" s="26">
        <f t="shared" ca="1" si="8"/>
        <v>0.86439503037180276</v>
      </c>
      <c r="I85" s="26">
        <f t="shared" ca="1" si="84"/>
        <v>5</v>
      </c>
      <c r="J85" s="26">
        <f t="shared" ca="1" si="10"/>
        <v>164</v>
      </c>
      <c r="K85" s="28">
        <f t="shared" ca="1" si="17"/>
        <v>169</v>
      </c>
      <c r="L85" s="28">
        <f t="shared" ca="1" si="18"/>
        <v>183</v>
      </c>
      <c r="M85" s="28">
        <f t="shared" ca="1" si="11"/>
        <v>0</v>
      </c>
      <c r="N85" s="28">
        <f t="shared" ca="1" si="12"/>
        <v>5</v>
      </c>
      <c r="O85" s="26">
        <f t="shared" ca="1" si="13"/>
        <v>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7">
        <v>77</v>
      </c>
      <c r="B86" s="26">
        <f t="shared" ca="1" si="6"/>
        <v>0.30499345072517792</v>
      </c>
      <c r="C86" s="26">
        <f t="shared" ca="1" si="85"/>
        <v>2</v>
      </c>
      <c r="D86" s="26">
        <f t="shared" ca="1" si="15"/>
        <v>166</v>
      </c>
      <c r="E86" s="26">
        <f t="shared" ref="E86:F86" ca="1" si="97">K85</f>
        <v>169</v>
      </c>
      <c r="F86" s="26">
        <f t="shared" ca="1" si="97"/>
        <v>183</v>
      </c>
      <c r="G86" s="26" t="str">
        <f t="shared" ca="1" si="7"/>
        <v>Baker</v>
      </c>
      <c r="H86" s="26">
        <f t="shared" ca="1" si="8"/>
        <v>2.5580650360331747E-2</v>
      </c>
      <c r="I86" s="26">
        <f t="shared" ca="1" si="84"/>
        <v>3</v>
      </c>
      <c r="J86" s="26">
        <f t="shared" ca="1" si="10"/>
        <v>183</v>
      </c>
      <c r="K86" s="28">
        <f t="shared" ca="1" si="17"/>
        <v>169</v>
      </c>
      <c r="L86" s="28">
        <f t="shared" ca="1" si="18"/>
        <v>186</v>
      </c>
      <c r="M86" s="28">
        <f t="shared" ca="1" si="11"/>
        <v>17</v>
      </c>
      <c r="N86" s="28">
        <f t="shared" ca="1" si="12"/>
        <v>20</v>
      </c>
      <c r="O86" s="26">
        <f t="shared" ca="1" si="13"/>
        <v>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7">
        <v>78</v>
      </c>
      <c r="B87" s="26">
        <f t="shared" ca="1" si="6"/>
        <v>5.6024123104053358E-2</v>
      </c>
      <c r="C87" s="26">
        <f t="shared" ca="1" si="85"/>
        <v>1</v>
      </c>
      <c r="D87" s="26">
        <f t="shared" ca="1" si="15"/>
        <v>167</v>
      </c>
      <c r="E87" s="26">
        <f t="shared" ref="E87:F87" ca="1" si="98">K86</f>
        <v>169</v>
      </c>
      <c r="F87" s="26">
        <f t="shared" ca="1" si="98"/>
        <v>186</v>
      </c>
      <c r="G87" s="26" t="str">
        <f t="shared" ca="1" si="7"/>
        <v>Baker</v>
      </c>
      <c r="H87" s="26">
        <f t="shared" ca="1" si="8"/>
        <v>0.25299513284842756</v>
      </c>
      <c r="I87" s="26">
        <f t="shared" ca="1" si="84"/>
        <v>3</v>
      </c>
      <c r="J87" s="26">
        <f t="shared" ca="1" si="10"/>
        <v>186</v>
      </c>
      <c r="K87" s="28">
        <f t="shared" ca="1" si="17"/>
        <v>169</v>
      </c>
      <c r="L87" s="28">
        <f t="shared" ca="1" si="18"/>
        <v>189</v>
      </c>
      <c r="M87" s="28">
        <f t="shared" ca="1" si="11"/>
        <v>19</v>
      </c>
      <c r="N87" s="28">
        <f t="shared" ca="1" si="12"/>
        <v>22</v>
      </c>
      <c r="O87" s="26">
        <f t="shared" ca="1" si="13"/>
        <v>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7">
        <v>79</v>
      </c>
      <c r="B88" s="26">
        <f t="shared" ca="1" si="6"/>
        <v>0.68686719156291054</v>
      </c>
      <c r="C88" s="26">
        <f t="shared" ca="1" si="85"/>
        <v>3</v>
      </c>
      <c r="D88" s="26">
        <f t="shared" ca="1" si="15"/>
        <v>170</v>
      </c>
      <c r="E88" s="26">
        <f t="shared" ref="E88:F88" ca="1" si="99">K87</f>
        <v>169</v>
      </c>
      <c r="F88" s="26">
        <f t="shared" ca="1" si="99"/>
        <v>189</v>
      </c>
      <c r="G88" s="26" t="str">
        <f t="shared" ca="1" si="7"/>
        <v>Able</v>
      </c>
      <c r="H88" s="26">
        <f t="shared" ca="1" si="8"/>
        <v>0.97697565610632853</v>
      </c>
      <c r="I88" s="26">
        <f t="shared" ca="1" si="84"/>
        <v>5</v>
      </c>
      <c r="J88" s="26">
        <f t="shared" ca="1" si="10"/>
        <v>170</v>
      </c>
      <c r="K88" s="28">
        <f t="shared" ca="1" si="17"/>
        <v>175</v>
      </c>
      <c r="L88" s="28">
        <f t="shared" ca="1" si="18"/>
        <v>189</v>
      </c>
      <c r="M88" s="28">
        <f t="shared" ca="1" si="11"/>
        <v>0</v>
      </c>
      <c r="N88" s="28">
        <f t="shared" ca="1" si="12"/>
        <v>5</v>
      </c>
      <c r="O88" s="26">
        <f t="shared" ca="1" si="13"/>
        <v>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7">
        <v>80</v>
      </c>
      <c r="B89" s="26">
        <f t="shared" ca="1" si="6"/>
        <v>7.053709112014972E-3</v>
      </c>
      <c r="C89" s="26">
        <f t="shared" ca="1" si="85"/>
        <v>1</v>
      </c>
      <c r="D89" s="26">
        <f t="shared" ca="1" si="15"/>
        <v>171</v>
      </c>
      <c r="E89" s="26">
        <f t="shared" ref="E89:F89" ca="1" si="100">K88</f>
        <v>175</v>
      </c>
      <c r="F89" s="26">
        <f t="shared" ca="1" si="100"/>
        <v>189</v>
      </c>
      <c r="G89" s="26" t="str">
        <f t="shared" ca="1" si="7"/>
        <v>Baker</v>
      </c>
      <c r="H89" s="26">
        <f t="shared" ca="1" si="8"/>
        <v>0.38214709973983974</v>
      </c>
      <c r="I89" s="26">
        <f t="shared" ca="1" si="84"/>
        <v>4</v>
      </c>
      <c r="J89" s="26">
        <f t="shared" ca="1" si="10"/>
        <v>189</v>
      </c>
      <c r="K89" s="28">
        <f t="shared" ca="1" si="17"/>
        <v>175</v>
      </c>
      <c r="L89" s="28">
        <f t="shared" ca="1" si="18"/>
        <v>193</v>
      </c>
      <c r="M89" s="28">
        <f t="shared" ca="1" si="11"/>
        <v>18</v>
      </c>
      <c r="N89" s="28">
        <f t="shared" ca="1" si="12"/>
        <v>22</v>
      </c>
      <c r="O89" s="26">
        <f t="shared" ca="1" si="13"/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7">
        <v>81</v>
      </c>
      <c r="B90" s="26">
        <f t="shared" ca="1" si="6"/>
        <v>0.97891919725502408</v>
      </c>
      <c r="C90" s="26">
        <f t="shared" ca="1" si="85"/>
        <v>4</v>
      </c>
      <c r="D90" s="26">
        <f t="shared" ca="1" si="15"/>
        <v>175</v>
      </c>
      <c r="E90" s="26">
        <f t="shared" ref="E90:F90" ca="1" si="101">K89</f>
        <v>175</v>
      </c>
      <c r="F90" s="26">
        <f t="shared" ca="1" si="101"/>
        <v>193</v>
      </c>
      <c r="G90" s="26" t="str">
        <f t="shared" ca="1" si="7"/>
        <v>Able</v>
      </c>
      <c r="H90" s="26">
        <f t="shared" ca="1" si="8"/>
        <v>0.60651850081522485</v>
      </c>
      <c r="I90" s="26">
        <f t="shared" ca="1" si="84"/>
        <v>4</v>
      </c>
      <c r="J90" s="26">
        <f t="shared" ca="1" si="10"/>
        <v>175</v>
      </c>
      <c r="K90" s="28">
        <f t="shared" ca="1" si="17"/>
        <v>179</v>
      </c>
      <c r="L90" s="28">
        <f t="shared" ca="1" si="18"/>
        <v>193</v>
      </c>
      <c r="M90" s="28">
        <f t="shared" ca="1" si="11"/>
        <v>0</v>
      </c>
      <c r="N90" s="28">
        <f t="shared" ca="1" si="12"/>
        <v>4</v>
      </c>
      <c r="O90" s="26">
        <f t="shared" ca="1" si="13"/>
        <v>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7">
        <v>82</v>
      </c>
      <c r="B91" s="26">
        <f t="shared" ca="1" si="6"/>
        <v>0.59842873718424461</v>
      </c>
      <c r="C91" s="26">
        <f t="shared" ca="1" si="85"/>
        <v>2</v>
      </c>
      <c r="D91" s="26">
        <f t="shared" ca="1" si="15"/>
        <v>177</v>
      </c>
      <c r="E91" s="26">
        <f t="shared" ref="E91:F91" ca="1" si="102">K90</f>
        <v>179</v>
      </c>
      <c r="F91" s="26">
        <f t="shared" ca="1" si="102"/>
        <v>193</v>
      </c>
      <c r="G91" s="26" t="str">
        <f t="shared" ca="1" si="7"/>
        <v>Baker</v>
      </c>
      <c r="H91" s="26">
        <f t="shared" ca="1" si="8"/>
        <v>0.84808722885182508</v>
      </c>
      <c r="I91" s="26">
        <f t="shared" ca="1" si="84"/>
        <v>6</v>
      </c>
      <c r="J91" s="26">
        <f t="shared" ca="1" si="10"/>
        <v>193</v>
      </c>
      <c r="K91" s="28">
        <f t="shared" ca="1" si="17"/>
        <v>179</v>
      </c>
      <c r="L91" s="28">
        <f t="shared" ca="1" si="18"/>
        <v>199</v>
      </c>
      <c r="M91" s="28">
        <f t="shared" ca="1" si="11"/>
        <v>16</v>
      </c>
      <c r="N91" s="28">
        <f t="shared" ca="1" si="12"/>
        <v>22</v>
      </c>
      <c r="O91" s="26">
        <f t="shared" ca="1" si="13"/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7">
        <v>83</v>
      </c>
      <c r="B92" s="26">
        <f t="shared" ca="1" si="6"/>
        <v>0.57345744913195829</v>
      </c>
      <c r="C92" s="26">
        <f t="shared" ca="1" si="85"/>
        <v>2</v>
      </c>
      <c r="D92" s="26">
        <f t="shared" ca="1" si="15"/>
        <v>179</v>
      </c>
      <c r="E92" s="26">
        <f t="shared" ref="E92:F92" ca="1" si="103">K91</f>
        <v>179</v>
      </c>
      <c r="F92" s="26">
        <f t="shared" ca="1" si="103"/>
        <v>199</v>
      </c>
      <c r="G92" s="26" t="str">
        <f t="shared" ca="1" si="7"/>
        <v>Able</v>
      </c>
      <c r="H92" s="26">
        <f t="shared" ca="1" si="8"/>
        <v>0.61224303202534414</v>
      </c>
      <c r="I92" s="26">
        <f t="shared" ca="1" si="84"/>
        <v>4</v>
      </c>
      <c r="J92" s="26">
        <f t="shared" ca="1" si="10"/>
        <v>179</v>
      </c>
      <c r="K92" s="28">
        <f t="shared" ca="1" si="17"/>
        <v>183</v>
      </c>
      <c r="L92" s="28">
        <f t="shared" ca="1" si="18"/>
        <v>199</v>
      </c>
      <c r="M92" s="28">
        <f t="shared" ca="1" si="11"/>
        <v>0</v>
      </c>
      <c r="N92" s="28">
        <f t="shared" ca="1" si="12"/>
        <v>4</v>
      </c>
      <c r="O92" s="26">
        <f t="shared" ca="1" si="13"/>
        <v>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7">
        <v>84</v>
      </c>
      <c r="B93" s="26">
        <f t="shared" ca="1" si="6"/>
        <v>8.0923014024609108E-2</v>
      </c>
      <c r="C93" s="26">
        <f t="shared" ca="1" si="85"/>
        <v>1</v>
      </c>
      <c r="D93" s="26">
        <f t="shared" ca="1" si="15"/>
        <v>180</v>
      </c>
      <c r="E93" s="26">
        <f t="shared" ref="E93:F93" ca="1" si="104">K92</f>
        <v>183</v>
      </c>
      <c r="F93" s="26">
        <f t="shared" ca="1" si="104"/>
        <v>199</v>
      </c>
      <c r="G93" s="26" t="str">
        <f t="shared" ca="1" si="7"/>
        <v>Baker</v>
      </c>
      <c r="H93" s="26">
        <f t="shared" ca="1" si="8"/>
        <v>0.15576237793744374</v>
      </c>
      <c r="I93" s="26">
        <f t="shared" ca="1" si="84"/>
        <v>3</v>
      </c>
      <c r="J93" s="26">
        <f t="shared" ca="1" si="10"/>
        <v>199</v>
      </c>
      <c r="K93" s="28">
        <f t="shared" ca="1" si="17"/>
        <v>183</v>
      </c>
      <c r="L93" s="28">
        <f t="shared" ca="1" si="18"/>
        <v>202</v>
      </c>
      <c r="M93" s="28">
        <f t="shared" ca="1" si="11"/>
        <v>19</v>
      </c>
      <c r="N93" s="28">
        <f t="shared" ca="1" si="12"/>
        <v>22</v>
      </c>
      <c r="O93" s="26">
        <f t="shared" ca="1" si="13"/>
        <v>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7">
        <v>85</v>
      </c>
      <c r="B94" s="26">
        <f t="shared" ca="1" si="6"/>
        <v>0.37003620746855181</v>
      </c>
      <c r="C94" s="26">
        <f t="shared" ca="1" si="85"/>
        <v>2</v>
      </c>
      <c r="D94" s="26">
        <f t="shared" ca="1" si="15"/>
        <v>182</v>
      </c>
      <c r="E94" s="26">
        <f t="shared" ref="E94:F94" ca="1" si="105">K93</f>
        <v>183</v>
      </c>
      <c r="F94" s="26">
        <f t="shared" ca="1" si="105"/>
        <v>202</v>
      </c>
      <c r="G94" s="26" t="str">
        <f t="shared" ca="1" si="7"/>
        <v>Baker</v>
      </c>
      <c r="H94" s="26">
        <f t="shared" ca="1" si="8"/>
        <v>0.26103565049470057</v>
      </c>
      <c r="I94" s="26">
        <f t="shared" ca="1" si="84"/>
        <v>3</v>
      </c>
      <c r="J94" s="26">
        <f t="shared" ca="1" si="10"/>
        <v>202</v>
      </c>
      <c r="K94" s="28">
        <f t="shared" ca="1" si="17"/>
        <v>183</v>
      </c>
      <c r="L94" s="28">
        <f t="shared" ca="1" si="18"/>
        <v>205</v>
      </c>
      <c r="M94" s="28">
        <f t="shared" ca="1" si="11"/>
        <v>20</v>
      </c>
      <c r="N94" s="28">
        <f t="shared" ca="1" si="12"/>
        <v>23</v>
      </c>
      <c r="O94" s="26">
        <f t="shared" ca="1" si="13"/>
        <v>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7">
        <v>86</v>
      </c>
      <c r="B95" s="26">
        <f t="shared" ca="1" si="6"/>
        <v>0.6345985356886541</v>
      </c>
      <c r="C95" s="26">
        <f t="shared" ca="1" si="85"/>
        <v>2</v>
      </c>
      <c r="D95" s="26">
        <f t="shared" ca="1" si="15"/>
        <v>184</v>
      </c>
      <c r="E95" s="26">
        <f t="shared" ref="E95:F95" ca="1" si="106">K94</f>
        <v>183</v>
      </c>
      <c r="F95" s="26">
        <f t="shared" ca="1" si="106"/>
        <v>205</v>
      </c>
      <c r="G95" s="26" t="str">
        <f t="shared" ca="1" si="7"/>
        <v>Able</v>
      </c>
      <c r="H95" s="26">
        <f t="shared" ca="1" si="8"/>
        <v>0.37885015929801846</v>
      </c>
      <c r="I95" s="26">
        <f t="shared" ca="1" si="84"/>
        <v>3</v>
      </c>
      <c r="J95" s="26">
        <f t="shared" ca="1" si="10"/>
        <v>184</v>
      </c>
      <c r="K95" s="28">
        <f t="shared" ca="1" si="17"/>
        <v>187</v>
      </c>
      <c r="L95" s="28">
        <f t="shared" ca="1" si="18"/>
        <v>205</v>
      </c>
      <c r="M95" s="28">
        <f t="shared" ca="1" si="11"/>
        <v>0</v>
      </c>
      <c r="N95" s="28">
        <f t="shared" ca="1" si="12"/>
        <v>3</v>
      </c>
      <c r="O95" s="26">
        <f t="shared" ca="1" si="13"/>
        <v>1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7">
        <v>87</v>
      </c>
      <c r="B96" s="26">
        <f t="shared" ca="1" si="6"/>
        <v>0.99460294659930226</v>
      </c>
      <c r="C96" s="26">
        <f t="shared" ca="1" si="85"/>
        <v>4</v>
      </c>
      <c r="D96" s="26">
        <f t="shared" ca="1" si="15"/>
        <v>188</v>
      </c>
      <c r="E96" s="26">
        <f t="shared" ref="E96:F96" ca="1" si="107">K95</f>
        <v>187</v>
      </c>
      <c r="F96" s="26">
        <f t="shared" ca="1" si="107"/>
        <v>205</v>
      </c>
      <c r="G96" s="26" t="str">
        <f t="shared" ca="1" si="7"/>
        <v>Able</v>
      </c>
      <c r="H96" s="26">
        <f t="shared" ca="1" si="8"/>
        <v>0.41729230055584743</v>
      </c>
      <c r="I96" s="26">
        <f t="shared" ca="1" si="84"/>
        <v>3</v>
      </c>
      <c r="J96" s="26">
        <f t="shared" ca="1" si="10"/>
        <v>188</v>
      </c>
      <c r="K96" s="28">
        <f t="shared" ca="1" si="17"/>
        <v>191</v>
      </c>
      <c r="L96" s="28">
        <f t="shared" ca="1" si="18"/>
        <v>205</v>
      </c>
      <c r="M96" s="28">
        <f t="shared" ca="1" si="11"/>
        <v>0</v>
      </c>
      <c r="N96" s="28">
        <f t="shared" ca="1" si="12"/>
        <v>3</v>
      </c>
      <c r="O96" s="26">
        <f t="shared" ca="1" si="13"/>
        <v>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7">
        <v>88</v>
      </c>
      <c r="B97" s="26">
        <f t="shared" ca="1" si="6"/>
        <v>0.85211559912200596</v>
      </c>
      <c r="C97" s="26">
        <f t="shared" ca="1" si="85"/>
        <v>4</v>
      </c>
      <c r="D97" s="26">
        <f t="shared" ca="1" si="15"/>
        <v>192</v>
      </c>
      <c r="E97" s="26">
        <f t="shared" ref="E97:F97" ca="1" si="108">K96</f>
        <v>191</v>
      </c>
      <c r="F97" s="26">
        <f t="shared" ca="1" si="108"/>
        <v>205</v>
      </c>
      <c r="G97" s="26" t="str">
        <f t="shared" ca="1" si="7"/>
        <v>Able</v>
      </c>
      <c r="H97" s="26">
        <f t="shared" ca="1" si="8"/>
        <v>0.4679017017680509</v>
      </c>
      <c r="I97" s="26">
        <f t="shared" ca="1" si="84"/>
        <v>3</v>
      </c>
      <c r="J97" s="26">
        <f t="shared" ca="1" si="10"/>
        <v>192</v>
      </c>
      <c r="K97" s="28">
        <f t="shared" ca="1" si="17"/>
        <v>195</v>
      </c>
      <c r="L97" s="28">
        <f t="shared" ca="1" si="18"/>
        <v>205</v>
      </c>
      <c r="M97" s="28">
        <f t="shared" ca="1" si="11"/>
        <v>0</v>
      </c>
      <c r="N97" s="28">
        <f t="shared" ca="1" si="12"/>
        <v>3</v>
      </c>
      <c r="O97" s="26">
        <f t="shared" ca="1" si="13"/>
        <v>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7">
        <v>89</v>
      </c>
      <c r="B98" s="26">
        <f t="shared" ca="1" si="6"/>
        <v>0.93171183733952179</v>
      </c>
      <c r="C98" s="26">
        <f t="shared" ca="1" si="85"/>
        <v>4</v>
      </c>
      <c r="D98" s="26">
        <f t="shared" ca="1" si="15"/>
        <v>196</v>
      </c>
      <c r="E98" s="26">
        <f t="shared" ref="E98:F98" ca="1" si="109">K97</f>
        <v>195</v>
      </c>
      <c r="F98" s="26">
        <f t="shared" ca="1" si="109"/>
        <v>205</v>
      </c>
      <c r="G98" s="26" t="str">
        <f t="shared" ca="1" si="7"/>
        <v>Able</v>
      </c>
      <c r="H98" s="26">
        <f t="shared" ca="1" si="8"/>
        <v>0.88970981866313403</v>
      </c>
      <c r="I98" s="26">
        <f t="shared" ca="1" si="84"/>
        <v>5</v>
      </c>
      <c r="J98" s="26">
        <f t="shared" ca="1" si="10"/>
        <v>196</v>
      </c>
      <c r="K98" s="28">
        <f t="shared" ca="1" si="17"/>
        <v>201</v>
      </c>
      <c r="L98" s="28">
        <f t="shared" ca="1" si="18"/>
        <v>205</v>
      </c>
      <c r="M98" s="28">
        <f t="shared" ca="1" si="11"/>
        <v>0</v>
      </c>
      <c r="N98" s="28">
        <f t="shared" ca="1" si="12"/>
        <v>5</v>
      </c>
      <c r="O98" s="26">
        <f t="shared" ca="1" si="13"/>
        <v>1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7">
        <v>90</v>
      </c>
      <c r="B99" s="26">
        <f t="shared" ca="1" si="6"/>
        <v>5.4372271601018984E-2</v>
      </c>
      <c r="C99" s="26">
        <f t="shared" ca="1" si="85"/>
        <v>1</v>
      </c>
      <c r="D99" s="26">
        <f t="shared" ca="1" si="15"/>
        <v>197</v>
      </c>
      <c r="E99" s="26">
        <f t="shared" ref="E99:F99" ca="1" si="110">K98</f>
        <v>201</v>
      </c>
      <c r="F99" s="26">
        <f t="shared" ca="1" si="110"/>
        <v>205</v>
      </c>
      <c r="G99" s="26" t="str">
        <f t="shared" ca="1" si="7"/>
        <v>Baker</v>
      </c>
      <c r="H99" s="26">
        <f t="shared" ca="1" si="8"/>
        <v>0.72237353221580181</v>
      </c>
      <c r="I99" s="26">
        <f t="shared" ca="1" si="84"/>
        <v>5</v>
      </c>
      <c r="J99" s="26">
        <f t="shared" ca="1" si="10"/>
        <v>205</v>
      </c>
      <c r="K99" s="28">
        <f t="shared" ca="1" si="17"/>
        <v>201</v>
      </c>
      <c r="L99" s="28">
        <f t="shared" ca="1" si="18"/>
        <v>210</v>
      </c>
      <c r="M99" s="28">
        <f t="shared" ca="1" si="11"/>
        <v>8</v>
      </c>
      <c r="N99" s="28">
        <f t="shared" ca="1" si="12"/>
        <v>13</v>
      </c>
      <c r="O99" s="26">
        <f t="shared" ca="1" si="13"/>
        <v>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7">
        <v>91</v>
      </c>
      <c r="B100" s="26">
        <f t="shared" ca="1" si="6"/>
        <v>0.14589330336233863</v>
      </c>
      <c r="C100" s="26">
        <f t="shared" ca="1" si="85"/>
        <v>1</v>
      </c>
      <c r="D100" s="26">
        <f t="shared" ca="1" si="15"/>
        <v>198</v>
      </c>
      <c r="E100" s="26">
        <f t="shared" ref="E100:F100" ca="1" si="111">K99</f>
        <v>201</v>
      </c>
      <c r="F100" s="26">
        <f t="shared" ca="1" si="111"/>
        <v>210</v>
      </c>
      <c r="G100" s="26" t="str">
        <f t="shared" ca="1" si="7"/>
        <v>Baker</v>
      </c>
      <c r="H100" s="26">
        <f t="shared" ca="1" si="8"/>
        <v>0.60846593867370247</v>
      </c>
      <c r="I100" s="26">
        <f t="shared" ca="1" si="84"/>
        <v>5</v>
      </c>
      <c r="J100" s="26">
        <f t="shared" ca="1" si="10"/>
        <v>210</v>
      </c>
      <c r="K100" s="28">
        <f t="shared" ca="1" si="17"/>
        <v>201</v>
      </c>
      <c r="L100" s="28">
        <f t="shared" ca="1" si="18"/>
        <v>215</v>
      </c>
      <c r="M100" s="28">
        <f t="shared" ca="1" si="11"/>
        <v>12</v>
      </c>
      <c r="N100" s="28">
        <f t="shared" ca="1" si="12"/>
        <v>17</v>
      </c>
      <c r="O100" s="26">
        <f t="shared" ca="1" si="13"/>
        <v>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7">
        <v>92</v>
      </c>
      <c r="B101" s="26">
        <f t="shared" ca="1" si="6"/>
        <v>0.14948331753586008</v>
      </c>
      <c r="C101" s="26">
        <f t="shared" ca="1" si="85"/>
        <v>1</v>
      </c>
      <c r="D101" s="26">
        <f t="shared" ca="1" si="15"/>
        <v>199</v>
      </c>
      <c r="E101" s="26">
        <f t="shared" ref="E101:F101" ca="1" si="112">K100</f>
        <v>201</v>
      </c>
      <c r="F101" s="26">
        <f t="shared" ca="1" si="112"/>
        <v>215</v>
      </c>
      <c r="G101" s="26" t="str">
        <f t="shared" ca="1" si="7"/>
        <v>Baker</v>
      </c>
      <c r="H101" s="26">
        <f t="shared" ca="1" si="8"/>
        <v>0.9375528861721345</v>
      </c>
      <c r="I101" s="26">
        <f t="shared" ca="1" si="84"/>
        <v>6</v>
      </c>
      <c r="J101" s="26">
        <f t="shared" ca="1" si="10"/>
        <v>215</v>
      </c>
      <c r="K101" s="28">
        <f t="shared" ca="1" si="17"/>
        <v>201</v>
      </c>
      <c r="L101" s="28">
        <f t="shared" ca="1" si="18"/>
        <v>221</v>
      </c>
      <c r="M101" s="28">
        <f t="shared" ca="1" si="11"/>
        <v>16</v>
      </c>
      <c r="N101" s="28">
        <f t="shared" ca="1" si="12"/>
        <v>22</v>
      </c>
      <c r="O101" s="26">
        <f t="shared" ca="1" si="13"/>
        <v>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7">
        <v>93</v>
      </c>
      <c r="B102" s="26">
        <f t="shared" ca="1" si="6"/>
        <v>0.5009182558282419</v>
      </c>
      <c r="C102" s="26">
        <f t="shared" ca="1" si="85"/>
        <v>2</v>
      </c>
      <c r="D102" s="26">
        <f t="shared" ca="1" si="15"/>
        <v>201</v>
      </c>
      <c r="E102" s="26">
        <f t="shared" ref="E102:F102" ca="1" si="113">K101</f>
        <v>201</v>
      </c>
      <c r="F102" s="26">
        <f t="shared" ca="1" si="113"/>
        <v>221</v>
      </c>
      <c r="G102" s="26" t="str">
        <f t="shared" ca="1" si="7"/>
        <v>Able</v>
      </c>
      <c r="H102" s="26">
        <f t="shared" ca="1" si="8"/>
        <v>0.32654948908112502</v>
      </c>
      <c r="I102" s="26">
        <f t="shared" ca="1" si="84"/>
        <v>3</v>
      </c>
      <c r="J102" s="26">
        <f t="shared" ca="1" si="10"/>
        <v>201</v>
      </c>
      <c r="K102" s="28">
        <f t="shared" ca="1" si="17"/>
        <v>204</v>
      </c>
      <c r="L102" s="28">
        <f t="shared" ca="1" si="18"/>
        <v>221</v>
      </c>
      <c r="M102" s="28">
        <f t="shared" ca="1" si="11"/>
        <v>0</v>
      </c>
      <c r="N102" s="28">
        <f t="shared" ca="1" si="12"/>
        <v>3</v>
      </c>
      <c r="O102" s="26">
        <f t="shared" ca="1" si="13"/>
        <v>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7">
        <v>94</v>
      </c>
      <c r="B103" s="26">
        <f t="shared" ca="1" si="6"/>
        <v>0.31684117876308171</v>
      </c>
      <c r="C103" s="26">
        <f t="shared" ca="1" si="85"/>
        <v>2</v>
      </c>
      <c r="D103" s="26">
        <f t="shared" ca="1" si="15"/>
        <v>203</v>
      </c>
      <c r="E103" s="26">
        <f t="shared" ref="E103:F103" ca="1" si="114">K102</f>
        <v>204</v>
      </c>
      <c r="F103" s="26">
        <f t="shared" ca="1" si="114"/>
        <v>221</v>
      </c>
      <c r="G103" s="26" t="str">
        <f t="shared" ca="1" si="7"/>
        <v>Baker</v>
      </c>
      <c r="H103" s="26">
        <f t="shared" ca="1" si="8"/>
        <v>0.4854780492775802</v>
      </c>
      <c r="I103" s="26">
        <f t="shared" ca="1" si="84"/>
        <v>4</v>
      </c>
      <c r="J103" s="26">
        <f t="shared" ca="1" si="10"/>
        <v>221</v>
      </c>
      <c r="K103" s="28">
        <f t="shared" ca="1" si="17"/>
        <v>204</v>
      </c>
      <c r="L103" s="28">
        <f t="shared" ca="1" si="18"/>
        <v>225</v>
      </c>
      <c r="M103" s="28">
        <f t="shared" ca="1" si="11"/>
        <v>18</v>
      </c>
      <c r="N103" s="28">
        <f t="shared" ca="1" si="12"/>
        <v>22</v>
      </c>
      <c r="O103" s="26">
        <f t="shared" ca="1" si="13"/>
        <v>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7">
        <v>95</v>
      </c>
      <c r="B104" s="26">
        <f t="shared" ca="1" si="6"/>
        <v>0.20061410508137689</v>
      </c>
      <c r="C104" s="26">
        <f t="shared" ca="1" si="85"/>
        <v>1</v>
      </c>
      <c r="D104" s="26">
        <f t="shared" ca="1" si="15"/>
        <v>204</v>
      </c>
      <c r="E104" s="26">
        <f t="shared" ref="E104:F104" ca="1" si="115">K103</f>
        <v>204</v>
      </c>
      <c r="F104" s="26">
        <f t="shared" ca="1" si="115"/>
        <v>225</v>
      </c>
      <c r="G104" s="26" t="str">
        <f t="shared" ca="1" si="7"/>
        <v>Able</v>
      </c>
      <c r="H104" s="26">
        <f t="shared" ca="1" si="8"/>
        <v>0.34656026759349812</v>
      </c>
      <c r="I104" s="26">
        <f t="shared" ca="1" si="84"/>
        <v>3</v>
      </c>
      <c r="J104" s="26">
        <f t="shared" ca="1" si="10"/>
        <v>204</v>
      </c>
      <c r="K104" s="28">
        <f t="shared" ca="1" si="17"/>
        <v>207</v>
      </c>
      <c r="L104" s="28">
        <f t="shared" ca="1" si="18"/>
        <v>225</v>
      </c>
      <c r="M104" s="28">
        <f t="shared" ca="1" si="11"/>
        <v>0</v>
      </c>
      <c r="N104" s="28">
        <f t="shared" ca="1" si="12"/>
        <v>3</v>
      </c>
      <c r="O104" s="26">
        <f t="shared" ca="1" si="13"/>
        <v>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7">
        <v>96</v>
      </c>
      <c r="B105" s="26">
        <f t="shared" ca="1" si="6"/>
        <v>0.25476200240190505</v>
      </c>
      <c r="C105" s="26">
        <f t="shared" ca="1" si="85"/>
        <v>2</v>
      </c>
      <c r="D105" s="26">
        <f t="shared" ca="1" si="15"/>
        <v>206</v>
      </c>
      <c r="E105" s="26">
        <f t="shared" ref="E105:F105" ca="1" si="116">K104</f>
        <v>207</v>
      </c>
      <c r="F105" s="26">
        <f t="shared" ca="1" si="116"/>
        <v>225</v>
      </c>
      <c r="G105" s="26" t="str">
        <f t="shared" ca="1" si="7"/>
        <v>Baker</v>
      </c>
      <c r="H105" s="26">
        <f t="shared" ca="1" si="8"/>
        <v>0.77853407810050468</v>
      </c>
      <c r="I105" s="26">
        <f t="shared" ca="1" si="84"/>
        <v>5</v>
      </c>
      <c r="J105" s="26">
        <f t="shared" ca="1" si="10"/>
        <v>225</v>
      </c>
      <c r="K105" s="28">
        <f t="shared" ca="1" si="17"/>
        <v>207</v>
      </c>
      <c r="L105" s="28">
        <f t="shared" ca="1" si="18"/>
        <v>230</v>
      </c>
      <c r="M105" s="28">
        <f t="shared" ca="1" si="11"/>
        <v>19</v>
      </c>
      <c r="N105" s="28">
        <f t="shared" ca="1" si="12"/>
        <v>24</v>
      </c>
      <c r="O105" s="26">
        <f t="shared" ca="1" si="13"/>
        <v>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7">
        <v>97</v>
      </c>
      <c r="B106" s="26">
        <f t="shared" ca="1" si="6"/>
        <v>0.41714402308615595</v>
      </c>
      <c r="C106" s="26">
        <f t="shared" ca="1" si="85"/>
        <v>2</v>
      </c>
      <c r="D106" s="26">
        <f t="shared" ca="1" si="15"/>
        <v>208</v>
      </c>
      <c r="E106" s="26">
        <f t="shared" ref="E106:F106" ca="1" si="117">K105</f>
        <v>207</v>
      </c>
      <c r="F106" s="26">
        <f t="shared" ca="1" si="117"/>
        <v>230</v>
      </c>
      <c r="G106" s="26" t="str">
        <f t="shared" ca="1" si="7"/>
        <v>Able</v>
      </c>
      <c r="H106" s="26">
        <f t="shared" ca="1" si="8"/>
        <v>0.22471420222840988</v>
      </c>
      <c r="I106" s="26">
        <f t="shared" ref="I106:I137" ca="1" si="118">VLOOKUP(H106, IF(G106="Able", Able, Baker), 2, TRUE)</f>
        <v>2</v>
      </c>
      <c r="J106" s="26">
        <f t="shared" ca="1" si="10"/>
        <v>208</v>
      </c>
      <c r="K106" s="28">
        <f t="shared" ca="1" si="17"/>
        <v>210</v>
      </c>
      <c r="L106" s="28">
        <f t="shared" ca="1" si="18"/>
        <v>230</v>
      </c>
      <c r="M106" s="28">
        <f t="shared" ca="1" si="11"/>
        <v>0</v>
      </c>
      <c r="N106" s="28">
        <f t="shared" ca="1" si="12"/>
        <v>2</v>
      </c>
      <c r="O106" s="26">
        <f t="shared" ca="1" si="13"/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7">
        <v>98</v>
      </c>
      <c r="B107" s="26">
        <f t="shared" ca="1" si="6"/>
        <v>0.72469646570711366</v>
      </c>
      <c r="C107" s="26">
        <f t="shared" ref="C107:C138" ca="1" si="119">VLOOKUP(B107,Arrival,2,TRUE)</f>
        <v>3</v>
      </c>
      <c r="D107" s="26">
        <f t="shared" ca="1" si="15"/>
        <v>211</v>
      </c>
      <c r="E107" s="26">
        <f t="shared" ref="E107:F107" ca="1" si="120">K106</f>
        <v>210</v>
      </c>
      <c r="F107" s="26">
        <f t="shared" ca="1" si="120"/>
        <v>230</v>
      </c>
      <c r="G107" s="26" t="str">
        <f t="shared" ca="1" si="7"/>
        <v>Able</v>
      </c>
      <c r="H107" s="26">
        <f t="shared" ca="1" si="8"/>
        <v>0.61776023813977987</v>
      </c>
      <c r="I107" s="26">
        <f t="shared" ca="1" si="118"/>
        <v>4</v>
      </c>
      <c r="J107" s="26">
        <f t="shared" ca="1" si="10"/>
        <v>211</v>
      </c>
      <c r="K107" s="28">
        <f t="shared" ca="1" si="17"/>
        <v>215</v>
      </c>
      <c r="L107" s="28">
        <f t="shared" ca="1" si="18"/>
        <v>230</v>
      </c>
      <c r="M107" s="28">
        <f t="shared" ca="1" si="11"/>
        <v>0</v>
      </c>
      <c r="N107" s="28">
        <f t="shared" ca="1" si="12"/>
        <v>4</v>
      </c>
      <c r="O107" s="26">
        <f t="shared" ca="1" si="13"/>
        <v>1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7">
        <v>99</v>
      </c>
      <c r="B108" s="26">
        <f t="shared" ca="1" si="6"/>
        <v>0.93354254341605702</v>
      </c>
      <c r="C108" s="26">
        <f t="shared" ca="1" si="119"/>
        <v>4</v>
      </c>
      <c r="D108" s="26">
        <f t="shared" ca="1" si="15"/>
        <v>215</v>
      </c>
      <c r="E108" s="26">
        <f t="shared" ref="E108:F108" ca="1" si="121">K107</f>
        <v>215</v>
      </c>
      <c r="F108" s="26">
        <f t="shared" ca="1" si="121"/>
        <v>230</v>
      </c>
      <c r="G108" s="26" t="str">
        <f t="shared" ca="1" si="7"/>
        <v>Able</v>
      </c>
      <c r="H108" s="26">
        <f t="shared" ca="1" si="8"/>
        <v>0.74023651728831574</v>
      </c>
      <c r="I108" s="26">
        <f t="shared" ca="1" si="118"/>
        <v>4</v>
      </c>
      <c r="J108" s="26">
        <f t="shared" ca="1" si="10"/>
        <v>215</v>
      </c>
      <c r="K108" s="28">
        <f t="shared" ca="1" si="17"/>
        <v>219</v>
      </c>
      <c r="L108" s="28">
        <f t="shared" ca="1" si="18"/>
        <v>230</v>
      </c>
      <c r="M108" s="28">
        <f t="shared" ca="1" si="11"/>
        <v>0</v>
      </c>
      <c r="N108" s="28">
        <f t="shared" ca="1" si="12"/>
        <v>4</v>
      </c>
      <c r="O108" s="26">
        <f t="shared" ca="1" si="13"/>
        <v>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14">
        <v>100</v>
      </c>
      <c r="B109" s="29">
        <f t="shared" ca="1" si="6"/>
        <v>0.56306476788404081</v>
      </c>
      <c r="C109" s="29">
        <f t="shared" ca="1" si="119"/>
        <v>2</v>
      </c>
      <c r="D109" s="29">
        <f t="shared" ca="1" si="15"/>
        <v>217</v>
      </c>
      <c r="E109" s="29">
        <f t="shared" ref="E109:F109" ca="1" si="122">K108</f>
        <v>219</v>
      </c>
      <c r="F109" s="29">
        <f t="shared" ca="1" si="122"/>
        <v>230</v>
      </c>
      <c r="G109" s="29" t="str">
        <f t="shared" ca="1" si="7"/>
        <v>Baker</v>
      </c>
      <c r="H109" s="29">
        <f t="shared" ca="1" si="8"/>
        <v>0.59501819594749761</v>
      </c>
      <c r="I109" s="29">
        <f t="shared" ca="1" si="118"/>
        <v>4</v>
      </c>
      <c r="J109" s="29">
        <f t="shared" ca="1" si="10"/>
        <v>230</v>
      </c>
      <c r="K109" s="30">
        <f t="shared" ca="1" si="17"/>
        <v>219</v>
      </c>
      <c r="L109" s="30">
        <f t="shared" ca="1" si="18"/>
        <v>234</v>
      </c>
      <c r="M109" s="30">
        <f t="shared" ca="1" si="11"/>
        <v>13</v>
      </c>
      <c r="N109" s="30">
        <f t="shared" ca="1" si="12"/>
        <v>17</v>
      </c>
      <c r="O109" s="29">
        <f t="shared" ca="1" si="13"/>
        <v>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31">
        <f ca="1">AVERAGE(C10:C109)</f>
        <v>2.17</v>
      </c>
      <c r="D110" s="4"/>
      <c r="E110" s="4"/>
      <c r="F110" s="4"/>
      <c r="G110" s="4"/>
      <c r="H110" s="4"/>
      <c r="I110" s="31">
        <f ca="1">AVERAGE(I10:I109)</f>
        <v>3.99</v>
      </c>
      <c r="J110" s="4"/>
      <c r="K110" s="4"/>
      <c r="L110" s="4"/>
      <c r="M110" s="31">
        <f ca="1">AVERAGE(M10:M109)</f>
        <v>5.94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39" t="s">
        <v>22</v>
      </c>
      <c r="C112" s="40"/>
      <c r="D112" s="31">
        <f ca="1">COUNTIF(G10:G109, "=Able")</f>
        <v>51</v>
      </c>
      <c r="E112" s="4"/>
      <c r="F112" s="39" t="s">
        <v>23</v>
      </c>
      <c r="G112" s="43"/>
      <c r="H112" s="43"/>
      <c r="I112" s="4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8" x14ac:dyDescent="0.15">
      <c r="A113" s="4"/>
      <c r="B113" s="41" t="s">
        <v>24</v>
      </c>
      <c r="C113" s="38"/>
      <c r="D113" s="30">
        <f ca="1">COUNTIF(G10:G109, "=Baker")</f>
        <v>49</v>
      </c>
      <c r="E113" s="4"/>
      <c r="F113" s="14" t="s">
        <v>25</v>
      </c>
      <c r="G113" s="15" t="s">
        <v>19</v>
      </c>
      <c r="H113" s="32" t="s">
        <v>26</v>
      </c>
      <c r="I113" s="32" t="s">
        <v>27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7">
        <v>1</v>
      </c>
      <c r="G114" s="8">
        <f t="shared" ref="G114:G143" si="123">M10</f>
        <v>0</v>
      </c>
      <c r="H114" s="27">
        <v>0</v>
      </c>
      <c r="I114" s="28">
        <f t="shared" ref="I114:I143" si="124">H114/F114</f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2" t="s">
        <v>28</v>
      </c>
      <c r="C115" s="43"/>
      <c r="D115" s="40"/>
      <c r="E115" s="4"/>
      <c r="F115" s="7">
        <v>2</v>
      </c>
      <c r="G115" s="8">
        <f t="shared" ca="1" si="123"/>
        <v>0</v>
      </c>
      <c r="H115" s="28">
        <f t="shared" ref="H115:H143" ca="1" si="125">H114+G115</f>
        <v>0</v>
      </c>
      <c r="I115" s="28">
        <f t="shared" ca="1" si="124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39" t="s">
        <v>29</v>
      </c>
      <c r="C116" s="40"/>
      <c r="D116" s="33" t="s">
        <v>30</v>
      </c>
      <c r="E116" s="4"/>
      <c r="F116" s="7">
        <v>3</v>
      </c>
      <c r="G116" s="8">
        <f t="shared" ca="1" si="123"/>
        <v>0</v>
      </c>
      <c r="H116" s="28">
        <f t="shared" ca="1" si="125"/>
        <v>0</v>
      </c>
      <c r="I116" s="28">
        <f t="shared" ca="1" si="124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34" t="s">
        <v>31</v>
      </c>
      <c r="C117" s="35"/>
      <c r="D117" s="27">
        <f ca="1">M110</f>
        <v>5.94</v>
      </c>
      <c r="E117" s="4"/>
      <c r="F117" s="7">
        <v>4</v>
      </c>
      <c r="G117" s="8">
        <f t="shared" ca="1" si="123"/>
        <v>0</v>
      </c>
      <c r="H117" s="28">
        <f t="shared" ca="1" si="125"/>
        <v>0</v>
      </c>
      <c r="I117" s="28">
        <f t="shared" ca="1" si="124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34" t="s">
        <v>32</v>
      </c>
      <c r="C118" s="35"/>
      <c r="D118" s="28">
        <f ca="1">COUNTIF(M10:M109, "&lt;&gt;0")/100</f>
        <v>0.46</v>
      </c>
      <c r="E118" s="4"/>
      <c r="F118" s="7">
        <v>5</v>
      </c>
      <c r="G118" s="8">
        <f t="shared" ca="1" si="123"/>
        <v>0</v>
      </c>
      <c r="H118" s="28">
        <f t="shared" ca="1" si="125"/>
        <v>0</v>
      </c>
      <c r="I118" s="28">
        <f t="shared" ca="1" si="124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34" t="s">
        <v>33</v>
      </c>
      <c r="C119" s="35"/>
      <c r="D119" s="28">
        <f ca="1">SUM(O10:O109)/D109</f>
        <v>0.24884792626728111</v>
      </c>
      <c r="E119" s="4"/>
      <c r="F119" s="7">
        <v>6</v>
      </c>
      <c r="G119" s="8">
        <f t="shared" ca="1" si="123"/>
        <v>2</v>
      </c>
      <c r="H119" s="28">
        <f t="shared" ca="1" si="125"/>
        <v>2</v>
      </c>
      <c r="I119" s="28">
        <f t="shared" ca="1" si="124"/>
        <v>0.33333333333333331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34" t="s">
        <v>34</v>
      </c>
      <c r="C120" s="35"/>
      <c r="D120" s="28">
        <f ca="1">I110</f>
        <v>3.99</v>
      </c>
      <c r="E120" s="4"/>
      <c r="F120" s="7">
        <v>7</v>
      </c>
      <c r="G120" s="8">
        <f t="shared" ca="1" si="123"/>
        <v>0</v>
      </c>
      <c r="H120" s="28">
        <f t="shared" ca="1" si="125"/>
        <v>2</v>
      </c>
      <c r="I120" s="28">
        <f t="shared" ca="1" si="124"/>
        <v>0.2857142857142857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34" t="s">
        <v>35</v>
      </c>
      <c r="C121" s="35"/>
      <c r="D121" s="28">
        <f ca="1">AVERAGEIF(G10:G109, "=Able", I10:I109)</f>
        <v>3.5490196078431371</v>
      </c>
      <c r="E121" s="4"/>
      <c r="F121" s="7">
        <v>8</v>
      </c>
      <c r="G121" s="8">
        <f t="shared" ca="1" si="123"/>
        <v>3</v>
      </c>
      <c r="H121" s="28">
        <f t="shared" ca="1" si="125"/>
        <v>5</v>
      </c>
      <c r="I121" s="28">
        <f t="shared" ca="1" si="124"/>
        <v>0.625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34" t="s">
        <v>36</v>
      </c>
      <c r="C122" s="35"/>
      <c r="D122" s="28">
        <f ca="1">AVERAGEIF(G10:G109, "=Baker", I10:I109)</f>
        <v>4.4489795918367347</v>
      </c>
      <c r="E122" s="4"/>
      <c r="F122" s="7">
        <v>9</v>
      </c>
      <c r="G122" s="8">
        <f t="shared" ca="1" si="123"/>
        <v>1</v>
      </c>
      <c r="H122" s="28">
        <f t="shared" ca="1" si="125"/>
        <v>6</v>
      </c>
      <c r="I122" s="28">
        <f t="shared" ca="1" si="124"/>
        <v>0.66666666666666663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34" t="s">
        <v>37</v>
      </c>
      <c r="C123" s="35"/>
      <c r="D123" s="28">
        <f ca="1">C110</f>
        <v>2.17</v>
      </c>
      <c r="E123" s="4"/>
      <c r="F123" s="7">
        <v>10</v>
      </c>
      <c r="G123" s="8">
        <f t="shared" ca="1" si="123"/>
        <v>4</v>
      </c>
      <c r="H123" s="28">
        <f t="shared" ca="1" si="125"/>
        <v>10</v>
      </c>
      <c r="I123" s="28">
        <f t="shared" ca="1" si="124"/>
        <v>1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36" t="s">
        <v>38</v>
      </c>
      <c r="C124" s="35"/>
      <c r="D124" s="28">
        <f ca="1">AVERAGEIF(M10:M109, "&lt;&gt;0")</f>
        <v>12.913043478260869</v>
      </c>
      <c r="E124" s="4"/>
      <c r="F124" s="7">
        <v>11</v>
      </c>
      <c r="G124" s="8">
        <f t="shared" ca="1" si="123"/>
        <v>8</v>
      </c>
      <c r="H124" s="28">
        <f t="shared" ca="1" si="125"/>
        <v>18</v>
      </c>
      <c r="I124" s="28">
        <f t="shared" ca="1" si="124"/>
        <v>1.6363636363636365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37" t="s">
        <v>39</v>
      </c>
      <c r="C125" s="38"/>
      <c r="D125" s="30">
        <f ca="1">AVERAGE(N10:N109)</f>
        <v>9.93</v>
      </c>
      <c r="E125" s="4"/>
      <c r="F125" s="7">
        <v>12</v>
      </c>
      <c r="G125" s="8">
        <f t="shared" ca="1" si="123"/>
        <v>0</v>
      </c>
      <c r="H125" s="28">
        <f t="shared" ca="1" si="125"/>
        <v>18</v>
      </c>
      <c r="I125" s="28">
        <f t="shared" ca="1" si="124"/>
        <v>1.5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7">
        <v>13</v>
      </c>
      <c r="G126" s="8">
        <f t="shared" ca="1" si="123"/>
        <v>8</v>
      </c>
      <c r="H126" s="28">
        <f t="shared" ca="1" si="125"/>
        <v>26</v>
      </c>
      <c r="I126" s="28">
        <f t="shared" ca="1" si="124"/>
        <v>2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7">
        <v>14</v>
      </c>
      <c r="G127" s="8">
        <f t="shared" ca="1" si="123"/>
        <v>12</v>
      </c>
      <c r="H127" s="28">
        <f t="shared" ca="1" si="125"/>
        <v>38</v>
      </c>
      <c r="I127" s="28">
        <f t="shared" ca="1" si="124"/>
        <v>2.7142857142857144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7">
        <v>15</v>
      </c>
      <c r="G128" s="8">
        <f t="shared" ca="1" si="123"/>
        <v>0</v>
      </c>
      <c r="H128" s="28">
        <f t="shared" ca="1" si="125"/>
        <v>38</v>
      </c>
      <c r="I128" s="28">
        <f t="shared" ca="1" si="124"/>
        <v>2.5333333333333332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7">
        <v>16</v>
      </c>
      <c r="G129" s="8">
        <f t="shared" ca="1" si="123"/>
        <v>11</v>
      </c>
      <c r="H129" s="28">
        <f t="shared" ca="1" si="125"/>
        <v>49</v>
      </c>
      <c r="I129" s="28">
        <f t="shared" ca="1" si="124"/>
        <v>3.0625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7">
        <v>17</v>
      </c>
      <c r="G130" s="8">
        <f t="shared" ca="1" si="123"/>
        <v>0</v>
      </c>
      <c r="H130" s="28">
        <f t="shared" ca="1" si="125"/>
        <v>49</v>
      </c>
      <c r="I130" s="28">
        <f t="shared" ca="1" si="124"/>
        <v>2.8823529411764706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7">
        <v>18</v>
      </c>
      <c r="G131" s="8">
        <f t="shared" ca="1" si="123"/>
        <v>11</v>
      </c>
      <c r="H131" s="28">
        <f t="shared" ca="1" si="125"/>
        <v>60</v>
      </c>
      <c r="I131" s="28">
        <f t="shared" ca="1" si="124"/>
        <v>3.3333333333333335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7">
        <v>19</v>
      </c>
      <c r="G132" s="8">
        <f t="shared" ca="1" si="123"/>
        <v>11</v>
      </c>
      <c r="H132" s="28">
        <f t="shared" ca="1" si="125"/>
        <v>71</v>
      </c>
      <c r="I132" s="28">
        <f t="shared" ca="1" si="124"/>
        <v>3.736842105263158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7">
        <v>20</v>
      </c>
      <c r="G133" s="8">
        <f t="shared" ca="1" si="123"/>
        <v>0</v>
      </c>
      <c r="H133" s="28">
        <f t="shared" ca="1" si="125"/>
        <v>71</v>
      </c>
      <c r="I133" s="28">
        <f t="shared" ca="1" si="124"/>
        <v>3.55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7">
        <v>21</v>
      </c>
      <c r="G134" s="8">
        <f t="shared" ca="1" si="123"/>
        <v>13</v>
      </c>
      <c r="H134" s="28">
        <f t="shared" ca="1" si="125"/>
        <v>84</v>
      </c>
      <c r="I134" s="28">
        <f t="shared" ca="1" si="124"/>
        <v>4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7">
        <v>22</v>
      </c>
      <c r="G135" s="8">
        <f t="shared" ca="1" si="123"/>
        <v>16</v>
      </c>
      <c r="H135" s="28">
        <f t="shared" ca="1" si="125"/>
        <v>100</v>
      </c>
      <c r="I135" s="28">
        <f t="shared" ca="1" si="124"/>
        <v>4.5454545454545459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7">
        <v>23</v>
      </c>
      <c r="G136" s="8">
        <f t="shared" ca="1" si="123"/>
        <v>0</v>
      </c>
      <c r="H136" s="28">
        <f t="shared" ca="1" si="125"/>
        <v>100</v>
      </c>
      <c r="I136" s="28">
        <f t="shared" ca="1" si="124"/>
        <v>4.3478260869565215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7">
        <v>24</v>
      </c>
      <c r="G137" s="8">
        <f t="shared" ca="1" si="123"/>
        <v>17</v>
      </c>
      <c r="H137" s="28">
        <f t="shared" ca="1" si="125"/>
        <v>117</v>
      </c>
      <c r="I137" s="28">
        <f t="shared" ca="1" si="124"/>
        <v>4.875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7">
        <v>25</v>
      </c>
      <c r="G138" s="8">
        <f t="shared" ca="1" si="123"/>
        <v>22</v>
      </c>
      <c r="H138" s="28">
        <f t="shared" ca="1" si="125"/>
        <v>139</v>
      </c>
      <c r="I138" s="28">
        <f t="shared" ca="1" si="124"/>
        <v>5.56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7">
        <v>26</v>
      </c>
      <c r="G139" s="8">
        <f t="shared" ca="1" si="123"/>
        <v>0</v>
      </c>
      <c r="H139" s="28">
        <f t="shared" ca="1" si="125"/>
        <v>139</v>
      </c>
      <c r="I139" s="28">
        <f t="shared" ca="1" si="124"/>
        <v>5.3461538461538458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7">
        <v>27</v>
      </c>
      <c r="G140" s="8">
        <f t="shared" ca="1" si="123"/>
        <v>24</v>
      </c>
      <c r="H140" s="28">
        <f t="shared" ca="1" si="125"/>
        <v>163</v>
      </c>
      <c r="I140" s="28">
        <f t="shared" ca="1" si="124"/>
        <v>6.0370370370370372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7">
        <v>28</v>
      </c>
      <c r="G141" s="8">
        <f t="shared" ca="1" si="123"/>
        <v>0</v>
      </c>
      <c r="H141" s="28">
        <f t="shared" ca="1" si="125"/>
        <v>163</v>
      </c>
      <c r="I141" s="28">
        <f t="shared" ca="1" si="124"/>
        <v>5.8214285714285712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7">
        <v>29</v>
      </c>
      <c r="G142" s="8">
        <f t="shared" ca="1" si="123"/>
        <v>0</v>
      </c>
      <c r="H142" s="28">
        <f t="shared" ca="1" si="125"/>
        <v>163</v>
      </c>
      <c r="I142" s="28">
        <f t="shared" ca="1" si="124"/>
        <v>5.6206896551724137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14">
        <v>30</v>
      </c>
      <c r="G143" s="15">
        <f t="shared" ca="1" si="123"/>
        <v>0</v>
      </c>
      <c r="H143" s="30">
        <f t="shared" ca="1" si="125"/>
        <v>163</v>
      </c>
      <c r="I143" s="30">
        <f t="shared" ca="1" si="124"/>
        <v>5.4333333333333336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F112:I112"/>
    <mergeCell ref="B125:C125"/>
    <mergeCell ref="B112:C112"/>
    <mergeCell ref="B113:C113"/>
    <mergeCell ref="B115:D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Able</vt:lpstr>
      <vt:lpstr>Arrival</vt:lpstr>
      <vt:lpstr>Baker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Pargat Singh Dhanjal</cp:lastModifiedBy>
  <dcterms:modified xsi:type="dcterms:W3CDTF">2024-08-03T17:54:05Z</dcterms:modified>
</cp:coreProperties>
</file>