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argatsinghdhanjal/Sem 7/CSM/"/>
    </mc:Choice>
  </mc:AlternateContent>
  <xr:revisionPtr revIDLastSave="0" documentId="13_ncr:1_{825526B8-EDD2-D34A-A04F-50EB422B25A4}" xr6:coauthVersionLast="47" xr6:coauthVersionMax="47" xr10:uidLastSave="{00000000-0000-0000-0000-000000000000}"/>
  <bookViews>
    <workbookView xWindow="0" yWindow="740" windowWidth="29400" windowHeight="17280" activeTab="4" xr2:uid="{00000000-000D-0000-FFFF-FFFF00000000}"/>
  </bookViews>
  <sheets>
    <sheet name="Master" sheetId="1" r:id="rId1"/>
    <sheet name="40" sheetId="2" r:id="rId2"/>
    <sheet name="50" sheetId="3" r:id="rId3"/>
    <sheet name="60" sheetId="4" r:id="rId4"/>
    <sheet name="70" sheetId="5" r:id="rId5"/>
    <sheet name="80" sheetId="6" r:id="rId6"/>
    <sheet name="90" sheetId="7" r:id="rId7"/>
    <sheet name="100" sheetId="8" r:id="rId8"/>
    <sheet name="Post Lab" sheetId="9" r:id="rId9"/>
  </sheets>
  <definedNames>
    <definedName name="Fair" localSheetId="7">'100'!$G$7:$H$14</definedName>
    <definedName name="Fair" localSheetId="1">'40'!$G$7:$H$14</definedName>
    <definedName name="Fair" localSheetId="2">'50'!$G$7:$H$14</definedName>
    <definedName name="Fair" localSheetId="3">'60'!$G$7:$H$14</definedName>
    <definedName name="Fair" localSheetId="5">'80'!$G$7:$H$14</definedName>
    <definedName name="Fair" localSheetId="6">'90'!$G$7:$H$14</definedName>
    <definedName name="Fair" localSheetId="8">'Post Lab'!$G$7:$H$14</definedName>
    <definedName name="Fair">'70'!$G$7:$H$14</definedName>
    <definedName name="Good" localSheetId="7">'100'!$E$7:$F$14</definedName>
    <definedName name="Good" localSheetId="1">'40'!$E$7:$F$14</definedName>
    <definedName name="Good" localSheetId="2">'50'!$E$7:$F$14</definedName>
    <definedName name="Good" localSheetId="3">'60'!$E$7:$F$14</definedName>
    <definedName name="Good" localSheetId="5">'80'!$E$7:$F$14</definedName>
    <definedName name="Good" localSheetId="6">'90'!$E$7:$F$14</definedName>
    <definedName name="Good" localSheetId="8">'Post Lab'!$E$7:$F$14</definedName>
    <definedName name="Good">'70'!$E$7:$F$14</definedName>
    <definedName name="Newsday" localSheetId="7">'100'!$D$1:$E$4</definedName>
    <definedName name="Newsday" localSheetId="1">'40'!$D$1:$E$4</definedName>
    <definedName name="Newsday" localSheetId="2">'50'!$D$1:$E$4</definedName>
    <definedName name="Newsday" localSheetId="3">'60'!$D$1:$E$4</definedName>
    <definedName name="Newsday" localSheetId="5">'80'!$D$1:$E$4</definedName>
    <definedName name="Newsday" localSheetId="6">'90'!$D$1:$E$4</definedName>
    <definedName name="Newsday" localSheetId="8">'Post Lab'!$D$1:$E$4</definedName>
    <definedName name="Newsday">'70'!$D$1:$E$4</definedName>
    <definedName name="Poor" localSheetId="7">'100'!$I$7:$J$14</definedName>
    <definedName name="Poor" localSheetId="1">'40'!$I$7:$J$14</definedName>
    <definedName name="Poor" localSheetId="2">'50'!$I$7:$J$14</definedName>
    <definedName name="Poor" localSheetId="3">'60'!$I$7:$J$14</definedName>
    <definedName name="Poor" localSheetId="5">'80'!$I$7:$J$14</definedName>
    <definedName name="Poor" localSheetId="6">'90'!$I$7:$J$14</definedName>
    <definedName name="Poor" localSheetId="8">'Post Lab'!$I$7:$J$14</definedName>
    <definedName name="Poor">'70'!$I$7:$J$14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9" l="1"/>
  <c r="B48" i="9"/>
  <c r="C48" i="9" s="1"/>
  <c r="D47" i="9"/>
  <c r="B47" i="9"/>
  <c r="C47" i="9" s="1"/>
  <c r="D46" i="9"/>
  <c r="E46" i="9" s="1"/>
  <c r="B46" i="9"/>
  <c r="C46" i="9" s="1"/>
  <c r="D45" i="9"/>
  <c r="C45" i="9"/>
  <c r="B45" i="9"/>
  <c r="D44" i="9"/>
  <c r="B44" i="9"/>
  <c r="C44" i="9" s="1"/>
  <c r="D43" i="9"/>
  <c r="B43" i="9"/>
  <c r="C43" i="9" s="1"/>
  <c r="D42" i="9"/>
  <c r="B42" i="9"/>
  <c r="C42" i="9" s="1"/>
  <c r="E42" i="9" s="1"/>
  <c r="D41" i="9"/>
  <c r="B41" i="9"/>
  <c r="C41" i="9" s="1"/>
  <c r="D40" i="9"/>
  <c r="C40" i="9"/>
  <c r="B40" i="9"/>
  <c r="D39" i="9"/>
  <c r="B39" i="9"/>
  <c r="C39" i="9" s="1"/>
  <c r="D38" i="9"/>
  <c r="B38" i="9"/>
  <c r="C38" i="9" s="1"/>
  <c r="E38" i="9" s="1"/>
  <c r="D37" i="9"/>
  <c r="B37" i="9"/>
  <c r="C37" i="9" s="1"/>
  <c r="D36" i="9"/>
  <c r="C36" i="9"/>
  <c r="B36" i="9"/>
  <c r="D35" i="9"/>
  <c r="E35" i="9" s="1"/>
  <c r="B35" i="9"/>
  <c r="C35" i="9" s="1"/>
  <c r="D34" i="9"/>
  <c r="B34" i="9"/>
  <c r="C34" i="9" s="1"/>
  <c r="D33" i="9"/>
  <c r="E33" i="9" s="1"/>
  <c r="H33" i="9" s="1"/>
  <c r="B33" i="9"/>
  <c r="C33" i="9" s="1"/>
  <c r="D32" i="9"/>
  <c r="B32" i="9"/>
  <c r="C32" i="9" s="1"/>
  <c r="D31" i="9"/>
  <c r="E31" i="9" s="1"/>
  <c r="B31" i="9"/>
  <c r="C31" i="9" s="1"/>
  <c r="D30" i="9"/>
  <c r="B30" i="9"/>
  <c r="C30" i="9" s="1"/>
  <c r="D29" i="9"/>
  <c r="B29" i="9"/>
  <c r="C29" i="9" s="1"/>
  <c r="D28" i="9"/>
  <c r="B28" i="9"/>
  <c r="C28" i="9" s="1"/>
  <c r="D27" i="9"/>
  <c r="E27" i="9" s="1"/>
  <c r="B27" i="9"/>
  <c r="C27" i="9" s="1"/>
  <c r="D26" i="9"/>
  <c r="B26" i="9"/>
  <c r="C26" i="9" s="1"/>
  <c r="E26" i="9" s="1"/>
  <c r="H26" i="9" s="1"/>
  <c r="D25" i="9"/>
  <c r="C25" i="9"/>
  <c r="B25" i="9"/>
  <c r="D24" i="9"/>
  <c r="B24" i="9"/>
  <c r="C24" i="9" s="1"/>
  <c r="D23" i="9"/>
  <c r="B23" i="9"/>
  <c r="C23" i="9" s="1"/>
  <c r="A23" i="9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D22" i="9"/>
  <c r="B22" i="9"/>
  <c r="C22" i="9" s="1"/>
  <c r="A22" i="9"/>
  <c r="G21" i="9"/>
  <c r="D21" i="9"/>
  <c r="C21" i="9"/>
  <c r="E21" i="9" s="1"/>
  <c r="B21" i="9"/>
  <c r="D20" i="9"/>
  <c r="B20" i="9"/>
  <c r="C20" i="9" s="1"/>
  <c r="A20" i="9"/>
  <c r="A21" i="9" s="1"/>
  <c r="D19" i="9"/>
  <c r="E19" i="9" s="1"/>
  <c r="B19" i="9"/>
  <c r="C19" i="9" s="1"/>
  <c r="C3" i="9"/>
  <c r="C4" i="9" s="1"/>
  <c r="D48" i="8"/>
  <c r="B48" i="8"/>
  <c r="C48" i="8" s="1"/>
  <c r="D47" i="8"/>
  <c r="C47" i="8"/>
  <c r="B47" i="8"/>
  <c r="D46" i="8"/>
  <c r="E46" i="8" s="1"/>
  <c r="B46" i="8"/>
  <c r="C46" i="8" s="1"/>
  <c r="D45" i="8"/>
  <c r="C45" i="8"/>
  <c r="E45" i="8" s="1"/>
  <c r="B45" i="8"/>
  <c r="E44" i="8"/>
  <c r="D44" i="8"/>
  <c r="B44" i="8"/>
  <c r="C44" i="8" s="1"/>
  <c r="D43" i="8"/>
  <c r="E43" i="8" s="1"/>
  <c r="B43" i="8"/>
  <c r="C43" i="8" s="1"/>
  <c r="D42" i="8"/>
  <c r="B42" i="8"/>
  <c r="C42" i="8" s="1"/>
  <c r="D41" i="8"/>
  <c r="B41" i="8"/>
  <c r="C41" i="8" s="1"/>
  <c r="D40" i="8"/>
  <c r="B40" i="8"/>
  <c r="C40" i="8" s="1"/>
  <c r="D39" i="8"/>
  <c r="B39" i="8"/>
  <c r="C39" i="8" s="1"/>
  <c r="E39" i="8" s="1"/>
  <c r="D38" i="8"/>
  <c r="B38" i="8"/>
  <c r="C38" i="8" s="1"/>
  <c r="D37" i="8"/>
  <c r="C37" i="8"/>
  <c r="E37" i="8" s="1"/>
  <c r="B37" i="8"/>
  <c r="D36" i="8"/>
  <c r="B36" i="8"/>
  <c r="C36" i="8" s="1"/>
  <c r="D35" i="8"/>
  <c r="B35" i="8"/>
  <c r="C35" i="8" s="1"/>
  <c r="E35" i="8" s="1"/>
  <c r="G35" i="8" s="1"/>
  <c r="D34" i="8"/>
  <c r="B34" i="8"/>
  <c r="C34" i="8" s="1"/>
  <c r="D33" i="8"/>
  <c r="C33" i="8"/>
  <c r="B33" i="8"/>
  <c r="D32" i="8"/>
  <c r="B32" i="8"/>
  <c r="C32" i="8" s="1"/>
  <c r="D31" i="8"/>
  <c r="B31" i="8"/>
  <c r="C31" i="8" s="1"/>
  <c r="D30" i="8"/>
  <c r="B30" i="8"/>
  <c r="C30" i="8" s="1"/>
  <c r="D29" i="8"/>
  <c r="B29" i="8"/>
  <c r="C29" i="8" s="1"/>
  <c r="D28" i="8"/>
  <c r="E28" i="8" s="1"/>
  <c r="H28" i="8" s="1"/>
  <c r="B28" i="8"/>
  <c r="C28" i="8" s="1"/>
  <c r="D27" i="8"/>
  <c r="B27" i="8"/>
  <c r="C27" i="8" s="1"/>
  <c r="E27" i="8" s="1"/>
  <c r="H27" i="8" s="1"/>
  <c r="D26" i="8"/>
  <c r="B26" i="8"/>
  <c r="C26" i="8" s="1"/>
  <c r="E26" i="8" s="1"/>
  <c r="D25" i="8"/>
  <c r="C25" i="8"/>
  <c r="B25" i="8"/>
  <c r="D24" i="8"/>
  <c r="B24" i="8"/>
  <c r="C24" i="8" s="1"/>
  <c r="D23" i="8"/>
  <c r="C23" i="8"/>
  <c r="E23" i="8" s="1"/>
  <c r="B23" i="8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D22" i="8"/>
  <c r="B22" i="8"/>
  <c r="C22" i="8" s="1"/>
  <c r="D21" i="8"/>
  <c r="C21" i="8"/>
  <c r="B21" i="8"/>
  <c r="D20" i="8"/>
  <c r="E20" i="8" s="1"/>
  <c r="B20" i="8"/>
  <c r="C20" i="8" s="1"/>
  <c r="A20" i="8"/>
  <c r="A21" i="8" s="1"/>
  <c r="A22" i="8" s="1"/>
  <c r="D19" i="8"/>
  <c r="B19" i="8"/>
  <c r="C19" i="8" s="1"/>
  <c r="E19" i="8" s="1"/>
  <c r="C3" i="8"/>
  <c r="C4" i="8" s="1"/>
  <c r="D48" i="7"/>
  <c r="E48" i="7" s="1"/>
  <c r="B48" i="7"/>
  <c r="C48" i="7" s="1"/>
  <c r="D47" i="7"/>
  <c r="B47" i="7"/>
  <c r="C47" i="7" s="1"/>
  <c r="E47" i="7" s="1"/>
  <c r="D46" i="7"/>
  <c r="C46" i="7"/>
  <c r="B46" i="7"/>
  <c r="D45" i="7"/>
  <c r="B45" i="7"/>
  <c r="C45" i="7" s="1"/>
  <c r="D44" i="7"/>
  <c r="B44" i="7"/>
  <c r="C44" i="7" s="1"/>
  <c r="D43" i="7"/>
  <c r="B43" i="7"/>
  <c r="C43" i="7" s="1"/>
  <c r="E43" i="7" s="1"/>
  <c r="D42" i="7"/>
  <c r="B42" i="7"/>
  <c r="C42" i="7" s="1"/>
  <c r="D41" i="7"/>
  <c r="C41" i="7"/>
  <c r="B41" i="7"/>
  <c r="D40" i="7"/>
  <c r="B40" i="7"/>
  <c r="C40" i="7" s="1"/>
  <c r="D39" i="7"/>
  <c r="B39" i="7"/>
  <c r="C39" i="7" s="1"/>
  <c r="D38" i="7"/>
  <c r="B38" i="7"/>
  <c r="C38" i="7" s="1"/>
  <c r="D37" i="7"/>
  <c r="B37" i="7"/>
  <c r="C37" i="7" s="1"/>
  <c r="D36" i="7"/>
  <c r="E36" i="7" s="1"/>
  <c r="B36" i="7"/>
  <c r="C36" i="7" s="1"/>
  <c r="D35" i="7"/>
  <c r="B35" i="7"/>
  <c r="C35" i="7" s="1"/>
  <c r="E35" i="7" s="1"/>
  <c r="D34" i="7"/>
  <c r="C34" i="7"/>
  <c r="B34" i="7"/>
  <c r="D33" i="7"/>
  <c r="C33" i="7"/>
  <c r="E33" i="7" s="1"/>
  <c r="B33" i="7"/>
  <c r="D32" i="7"/>
  <c r="C32" i="7"/>
  <c r="E32" i="7" s="1"/>
  <c r="H32" i="7" s="1"/>
  <c r="B32" i="7"/>
  <c r="D31" i="7"/>
  <c r="C31" i="7"/>
  <c r="E31" i="7" s="1"/>
  <c r="H31" i="7" s="1"/>
  <c r="B31" i="7"/>
  <c r="D30" i="7"/>
  <c r="C30" i="7"/>
  <c r="E30" i="7" s="1"/>
  <c r="B30" i="7"/>
  <c r="D29" i="7"/>
  <c r="B29" i="7"/>
  <c r="C29" i="7" s="1"/>
  <c r="D28" i="7"/>
  <c r="B28" i="7"/>
  <c r="C28" i="7" s="1"/>
  <c r="D27" i="7"/>
  <c r="B27" i="7"/>
  <c r="C27" i="7" s="1"/>
  <c r="D26" i="7"/>
  <c r="B26" i="7"/>
  <c r="C26" i="7" s="1"/>
  <c r="D25" i="7"/>
  <c r="B25" i="7"/>
  <c r="C25" i="7" s="1"/>
  <c r="D24" i="7"/>
  <c r="E24" i="7" s="1"/>
  <c r="B24" i="7"/>
  <c r="C24" i="7" s="1"/>
  <c r="D23" i="7"/>
  <c r="B23" i="7"/>
  <c r="C23" i="7" s="1"/>
  <c r="D22" i="7"/>
  <c r="B22" i="7"/>
  <c r="C22" i="7" s="1"/>
  <c r="D21" i="7"/>
  <c r="C21" i="7"/>
  <c r="B21" i="7"/>
  <c r="D20" i="7"/>
  <c r="B20" i="7"/>
  <c r="C20" i="7" s="1"/>
  <c r="A20" i="7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D19" i="7"/>
  <c r="B19" i="7"/>
  <c r="C19" i="7" s="1"/>
  <c r="C3" i="7"/>
  <c r="C4" i="7" s="1"/>
  <c r="D48" i="6"/>
  <c r="B48" i="6"/>
  <c r="C48" i="6" s="1"/>
  <c r="D47" i="6"/>
  <c r="B47" i="6"/>
  <c r="C47" i="6" s="1"/>
  <c r="E47" i="6" s="1"/>
  <c r="D46" i="6"/>
  <c r="E46" i="6" s="1"/>
  <c r="B46" i="6"/>
  <c r="C46" i="6" s="1"/>
  <c r="D45" i="6"/>
  <c r="B45" i="6"/>
  <c r="C45" i="6" s="1"/>
  <c r="D44" i="6"/>
  <c r="C44" i="6"/>
  <c r="E44" i="6" s="1"/>
  <c r="H44" i="6" s="1"/>
  <c r="B44" i="6"/>
  <c r="D43" i="6"/>
  <c r="B43" i="6"/>
  <c r="C43" i="6" s="1"/>
  <c r="D42" i="6"/>
  <c r="C42" i="6"/>
  <c r="B42" i="6"/>
  <c r="D41" i="6"/>
  <c r="E41" i="6" s="1"/>
  <c r="B41" i="6"/>
  <c r="C41" i="6" s="1"/>
  <c r="E40" i="6"/>
  <c r="F40" i="6" s="1"/>
  <c r="D40" i="6"/>
  <c r="B40" i="6"/>
  <c r="C40" i="6" s="1"/>
  <c r="D39" i="6"/>
  <c r="E39" i="6" s="1"/>
  <c r="F39" i="6" s="1"/>
  <c r="B39" i="6"/>
  <c r="C39" i="6" s="1"/>
  <c r="D38" i="6"/>
  <c r="B38" i="6"/>
  <c r="C38" i="6" s="1"/>
  <c r="D37" i="6"/>
  <c r="B37" i="6"/>
  <c r="C37" i="6" s="1"/>
  <c r="D36" i="6"/>
  <c r="B36" i="6"/>
  <c r="C36" i="6" s="1"/>
  <c r="D35" i="6"/>
  <c r="E35" i="6" s="1"/>
  <c r="B35" i="6"/>
  <c r="C35" i="6" s="1"/>
  <c r="D34" i="6"/>
  <c r="B34" i="6"/>
  <c r="C34" i="6" s="1"/>
  <c r="D33" i="6"/>
  <c r="B33" i="6"/>
  <c r="C33" i="6" s="1"/>
  <c r="E33" i="6" s="1"/>
  <c r="D32" i="6"/>
  <c r="E32" i="6" s="1"/>
  <c r="B32" i="6"/>
  <c r="C32" i="6" s="1"/>
  <c r="D31" i="6"/>
  <c r="B31" i="6"/>
  <c r="C31" i="6" s="1"/>
  <c r="D30" i="6"/>
  <c r="B30" i="6"/>
  <c r="C30" i="6" s="1"/>
  <c r="D29" i="6"/>
  <c r="B29" i="6"/>
  <c r="C29" i="6" s="1"/>
  <c r="D28" i="6"/>
  <c r="B28" i="6"/>
  <c r="C28" i="6" s="1"/>
  <c r="E28" i="6" s="1"/>
  <c r="D27" i="6"/>
  <c r="E27" i="6" s="1"/>
  <c r="B27" i="6"/>
  <c r="C27" i="6" s="1"/>
  <c r="D26" i="6"/>
  <c r="B26" i="6"/>
  <c r="C26" i="6" s="1"/>
  <c r="D25" i="6"/>
  <c r="E25" i="6" s="1"/>
  <c r="F25" i="6" s="1"/>
  <c r="B25" i="6"/>
  <c r="C25" i="6" s="1"/>
  <c r="D24" i="6"/>
  <c r="B24" i="6"/>
  <c r="C24" i="6" s="1"/>
  <c r="D23" i="6"/>
  <c r="B23" i="6"/>
  <c r="C23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D22" i="6"/>
  <c r="B22" i="6"/>
  <c r="C22" i="6" s="1"/>
  <c r="D21" i="6"/>
  <c r="B21" i="6"/>
  <c r="C21" i="6" s="1"/>
  <c r="D20" i="6"/>
  <c r="C20" i="6"/>
  <c r="B20" i="6"/>
  <c r="A20" i="6"/>
  <c r="A21" i="6" s="1"/>
  <c r="A22" i="6" s="1"/>
  <c r="D19" i="6"/>
  <c r="B19" i="6"/>
  <c r="C19" i="6" s="1"/>
  <c r="C3" i="6"/>
  <c r="C4" i="6" s="1"/>
  <c r="D48" i="5"/>
  <c r="C48" i="5"/>
  <c r="B48" i="5"/>
  <c r="D47" i="5"/>
  <c r="C47" i="5"/>
  <c r="B47" i="5"/>
  <c r="D46" i="5"/>
  <c r="B46" i="5"/>
  <c r="C46" i="5" s="1"/>
  <c r="D45" i="5"/>
  <c r="C45" i="5"/>
  <c r="B45" i="5"/>
  <c r="D44" i="5"/>
  <c r="B44" i="5"/>
  <c r="C44" i="5" s="1"/>
  <c r="D43" i="5"/>
  <c r="B43" i="5"/>
  <c r="C43" i="5" s="1"/>
  <c r="D42" i="5"/>
  <c r="C42" i="5"/>
  <c r="B42" i="5"/>
  <c r="D41" i="5"/>
  <c r="B41" i="5"/>
  <c r="C41" i="5" s="1"/>
  <c r="E40" i="5"/>
  <c r="H40" i="5" s="1"/>
  <c r="D40" i="5"/>
  <c r="B40" i="5"/>
  <c r="C40" i="5" s="1"/>
  <c r="D39" i="5"/>
  <c r="B39" i="5"/>
  <c r="C39" i="5" s="1"/>
  <c r="D38" i="5"/>
  <c r="B38" i="5"/>
  <c r="C38" i="5" s="1"/>
  <c r="D37" i="5"/>
  <c r="C37" i="5"/>
  <c r="E37" i="5" s="1"/>
  <c r="B37" i="5"/>
  <c r="D36" i="5"/>
  <c r="B36" i="5"/>
  <c r="C36" i="5" s="1"/>
  <c r="D35" i="5"/>
  <c r="C35" i="5"/>
  <c r="B35" i="5"/>
  <c r="D34" i="5"/>
  <c r="B34" i="5"/>
  <c r="C34" i="5" s="1"/>
  <c r="D33" i="5"/>
  <c r="C33" i="5"/>
  <c r="B33" i="5"/>
  <c r="D32" i="5"/>
  <c r="E32" i="5" s="1"/>
  <c r="B32" i="5"/>
  <c r="C32" i="5" s="1"/>
  <c r="D31" i="5"/>
  <c r="B31" i="5"/>
  <c r="C31" i="5" s="1"/>
  <c r="E31" i="5" s="1"/>
  <c r="D30" i="5"/>
  <c r="B30" i="5"/>
  <c r="C30" i="5" s="1"/>
  <c r="D29" i="5"/>
  <c r="E29" i="5" s="1"/>
  <c r="C29" i="5"/>
  <c r="B29" i="5"/>
  <c r="H28" i="5"/>
  <c r="D28" i="5"/>
  <c r="E28" i="5" s="1"/>
  <c r="G28" i="5" s="1"/>
  <c r="B28" i="5"/>
  <c r="C28" i="5" s="1"/>
  <c r="D27" i="5"/>
  <c r="C27" i="5"/>
  <c r="B27" i="5"/>
  <c r="D26" i="5"/>
  <c r="E26" i="5" s="1"/>
  <c r="B26" i="5"/>
  <c r="C26" i="5" s="1"/>
  <c r="D25" i="5"/>
  <c r="C25" i="5"/>
  <c r="E25" i="5" s="1"/>
  <c r="G25" i="5" s="1"/>
  <c r="B25" i="5"/>
  <c r="D24" i="5"/>
  <c r="E24" i="5" s="1"/>
  <c r="B24" i="5"/>
  <c r="C24" i="5" s="1"/>
  <c r="E23" i="5"/>
  <c r="D23" i="5"/>
  <c r="B23" i="5"/>
  <c r="C23" i="5" s="1"/>
  <c r="D22" i="5"/>
  <c r="C22" i="5"/>
  <c r="B22" i="5"/>
  <c r="D21" i="5"/>
  <c r="B21" i="5"/>
  <c r="C21" i="5" s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D20" i="5"/>
  <c r="E20" i="5" s="1"/>
  <c r="B20" i="5"/>
  <c r="C20" i="5" s="1"/>
  <c r="A20" i="5"/>
  <c r="E19" i="5"/>
  <c r="D19" i="5"/>
  <c r="B19" i="5"/>
  <c r="C19" i="5" s="1"/>
  <c r="C4" i="5"/>
  <c r="C3" i="5"/>
  <c r="D48" i="4"/>
  <c r="B48" i="4"/>
  <c r="C48" i="4" s="1"/>
  <c r="E48" i="4" s="1"/>
  <c r="D47" i="4"/>
  <c r="B47" i="4"/>
  <c r="C47" i="4" s="1"/>
  <c r="D46" i="4"/>
  <c r="B46" i="4"/>
  <c r="C46" i="4" s="1"/>
  <c r="D45" i="4"/>
  <c r="B45" i="4"/>
  <c r="C45" i="4" s="1"/>
  <c r="D44" i="4"/>
  <c r="B44" i="4"/>
  <c r="C44" i="4" s="1"/>
  <c r="D43" i="4"/>
  <c r="B43" i="4"/>
  <c r="C43" i="4" s="1"/>
  <c r="D42" i="4"/>
  <c r="C42" i="4"/>
  <c r="E42" i="4" s="1"/>
  <c r="B42" i="4"/>
  <c r="D41" i="4"/>
  <c r="B41" i="4"/>
  <c r="C41" i="4" s="1"/>
  <c r="E41" i="4" s="1"/>
  <c r="D40" i="4"/>
  <c r="B40" i="4"/>
  <c r="C40" i="4" s="1"/>
  <c r="E40" i="4" s="1"/>
  <c r="D39" i="4"/>
  <c r="C39" i="4"/>
  <c r="B39" i="4"/>
  <c r="D38" i="4"/>
  <c r="C38" i="4"/>
  <c r="E38" i="4" s="1"/>
  <c r="B38" i="4"/>
  <c r="D37" i="4"/>
  <c r="B37" i="4"/>
  <c r="C37" i="4" s="1"/>
  <c r="E37" i="4" s="1"/>
  <c r="D36" i="4"/>
  <c r="B36" i="4"/>
  <c r="C36" i="4" s="1"/>
  <c r="E36" i="4" s="1"/>
  <c r="D35" i="4"/>
  <c r="B35" i="4"/>
  <c r="C35" i="4" s="1"/>
  <c r="D34" i="4"/>
  <c r="C34" i="4"/>
  <c r="E34" i="4" s="1"/>
  <c r="B34" i="4"/>
  <c r="D33" i="4"/>
  <c r="B33" i="4"/>
  <c r="C33" i="4" s="1"/>
  <c r="D32" i="4"/>
  <c r="B32" i="4"/>
  <c r="C32" i="4" s="1"/>
  <c r="E32" i="4" s="1"/>
  <c r="A32" i="4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D31" i="4"/>
  <c r="C31" i="4"/>
  <c r="B31" i="4"/>
  <c r="D30" i="4"/>
  <c r="B30" i="4"/>
  <c r="C30" i="4" s="1"/>
  <c r="E29" i="4"/>
  <c r="G29" i="4" s="1"/>
  <c r="D29" i="4"/>
  <c r="B29" i="4"/>
  <c r="C29" i="4" s="1"/>
  <c r="D28" i="4"/>
  <c r="E28" i="4" s="1"/>
  <c r="B28" i="4"/>
  <c r="C28" i="4" s="1"/>
  <c r="D27" i="4"/>
  <c r="B27" i="4"/>
  <c r="C27" i="4" s="1"/>
  <c r="D26" i="4"/>
  <c r="E26" i="4" s="1"/>
  <c r="F26" i="4" s="1"/>
  <c r="C26" i="4"/>
  <c r="B26" i="4"/>
  <c r="D25" i="4"/>
  <c r="B25" i="4"/>
  <c r="C25" i="4" s="1"/>
  <c r="D24" i="4"/>
  <c r="C24" i="4"/>
  <c r="E24" i="4" s="1"/>
  <c r="H24" i="4" s="1"/>
  <c r="B24" i="4"/>
  <c r="D23" i="4"/>
  <c r="C23" i="4"/>
  <c r="B23" i="4"/>
  <c r="D22" i="4"/>
  <c r="B22" i="4"/>
  <c r="C22" i="4" s="1"/>
  <c r="E22" i="4" s="1"/>
  <c r="D21" i="4"/>
  <c r="B21" i="4"/>
  <c r="C21" i="4" s="1"/>
  <c r="E21" i="4" s="1"/>
  <c r="D20" i="4"/>
  <c r="B20" i="4"/>
  <c r="C20" i="4" s="1"/>
  <c r="E20" i="4" s="1"/>
  <c r="H20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D19" i="4"/>
  <c r="B19" i="4"/>
  <c r="C19" i="4" s="1"/>
  <c r="E19" i="4" s="1"/>
  <c r="C3" i="4"/>
  <c r="C4" i="4" s="1"/>
  <c r="D48" i="3"/>
  <c r="B48" i="3"/>
  <c r="C48" i="3" s="1"/>
  <c r="E48" i="3" s="1"/>
  <c r="D47" i="3"/>
  <c r="B47" i="3"/>
  <c r="C47" i="3" s="1"/>
  <c r="D46" i="3"/>
  <c r="C46" i="3"/>
  <c r="E46" i="3" s="1"/>
  <c r="H46" i="3" s="1"/>
  <c r="B46" i="3"/>
  <c r="H45" i="3"/>
  <c r="G45" i="3"/>
  <c r="D45" i="3"/>
  <c r="B45" i="3"/>
  <c r="C45" i="3" s="1"/>
  <c r="E45" i="3" s="1"/>
  <c r="F45" i="3" s="1"/>
  <c r="D44" i="3"/>
  <c r="B44" i="3"/>
  <c r="C44" i="3" s="1"/>
  <c r="H43" i="3"/>
  <c r="D43" i="3"/>
  <c r="E43" i="3" s="1"/>
  <c r="G43" i="3" s="1"/>
  <c r="B43" i="3"/>
  <c r="C43" i="3" s="1"/>
  <c r="D42" i="3"/>
  <c r="B42" i="3"/>
  <c r="C42" i="3" s="1"/>
  <c r="E42" i="3" s="1"/>
  <c r="D41" i="3"/>
  <c r="C41" i="3"/>
  <c r="B41" i="3"/>
  <c r="D40" i="3"/>
  <c r="B40" i="3"/>
  <c r="C40" i="3" s="1"/>
  <c r="D39" i="3"/>
  <c r="B39" i="3"/>
  <c r="C39" i="3" s="1"/>
  <c r="D38" i="3"/>
  <c r="E38" i="3" s="1"/>
  <c r="B38" i="3"/>
  <c r="C38" i="3" s="1"/>
  <c r="D37" i="3"/>
  <c r="E37" i="3" s="1"/>
  <c r="B37" i="3"/>
  <c r="C37" i="3" s="1"/>
  <c r="D36" i="3"/>
  <c r="C36" i="3"/>
  <c r="E36" i="3" s="1"/>
  <c r="F36" i="3" s="1"/>
  <c r="B36" i="3"/>
  <c r="D35" i="3"/>
  <c r="B35" i="3"/>
  <c r="C35" i="3" s="1"/>
  <c r="D34" i="3"/>
  <c r="C34" i="3"/>
  <c r="B34" i="3"/>
  <c r="D33" i="3"/>
  <c r="B33" i="3"/>
  <c r="C33" i="3" s="1"/>
  <c r="D32" i="3"/>
  <c r="B32" i="3"/>
  <c r="C32" i="3" s="1"/>
  <c r="E32" i="3" s="1"/>
  <c r="G32" i="3" s="1"/>
  <c r="D31" i="3"/>
  <c r="B31" i="3"/>
  <c r="C31" i="3" s="1"/>
  <c r="E31" i="3" s="1"/>
  <c r="D30" i="3"/>
  <c r="B30" i="3"/>
  <c r="C30" i="3" s="1"/>
  <c r="E29" i="3"/>
  <c r="G29" i="3" s="1"/>
  <c r="D29" i="3"/>
  <c r="B29" i="3"/>
  <c r="C29" i="3" s="1"/>
  <c r="D28" i="3"/>
  <c r="B28" i="3"/>
  <c r="C28" i="3" s="1"/>
  <c r="E28" i="3" s="1"/>
  <c r="D27" i="3"/>
  <c r="B27" i="3"/>
  <c r="C27" i="3" s="1"/>
  <c r="D26" i="3"/>
  <c r="C26" i="3"/>
  <c r="B26" i="3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B21" i="3"/>
  <c r="C21" i="3" s="1"/>
  <c r="D20" i="3"/>
  <c r="C20" i="3"/>
  <c r="B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D19" i="3"/>
  <c r="B19" i="3"/>
  <c r="C19" i="3" s="1"/>
  <c r="E19" i="3" s="1"/>
  <c r="C4" i="3"/>
  <c r="C3" i="3"/>
  <c r="D48" i="2"/>
  <c r="B48" i="2"/>
  <c r="C48" i="2" s="1"/>
  <c r="D47" i="2"/>
  <c r="C47" i="2"/>
  <c r="B47" i="2"/>
  <c r="D46" i="2"/>
  <c r="B46" i="2"/>
  <c r="C46" i="2" s="1"/>
  <c r="D45" i="2"/>
  <c r="C45" i="2"/>
  <c r="B45" i="2"/>
  <c r="D44" i="2"/>
  <c r="E44" i="2" s="1"/>
  <c r="B44" i="2"/>
  <c r="C44" i="2" s="1"/>
  <c r="D43" i="2"/>
  <c r="B43" i="2"/>
  <c r="C43" i="2" s="1"/>
  <c r="E43" i="2" s="1"/>
  <c r="D42" i="2"/>
  <c r="E42" i="2" s="1"/>
  <c r="H42" i="2" s="1"/>
  <c r="C42" i="2"/>
  <c r="B42" i="2"/>
  <c r="D41" i="2"/>
  <c r="B41" i="2"/>
  <c r="C41" i="2" s="1"/>
  <c r="D40" i="2"/>
  <c r="B40" i="2"/>
  <c r="C40" i="2" s="1"/>
  <c r="E40" i="2" s="1"/>
  <c r="D39" i="2"/>
  <c r="B39" i="2"/>
  <c r="C39" i="2" s="1"/>
  <c r="D38" i="2"/>
  <c r="C38" i="2"/>
  <c r="B38" i="2"/>
  <c r="D37" i="2"/>
  <c r="C37" i="2"/>
  <c r="B37" i="2"/>
  <c r="D36" i="2"/>
  <c r="B36" i="2"/>
  <c r="C36" i="2" s="1"/>
  <c r="D35" i="2"/>
  <c r="C35" i="2"/>
  <c r="E35" i="2" s="1"/>
  <c r="B35" i="2"/>
  <c r="D34" i="2"/>
  <c r="C34" i="2"/>
  <c r="B34" i="2"/>
  <c r="D33" i="2"/>
  <c r="B33" i="2"/>
  <c r="C33" i="2" s="1"/>
  <c r="D32" i="2"/>
  <c r="B32" i="2"/>
  <c r="C32" i="2" s="1"/>
  <c r="D31" i="2"/>
  <c r="B31" i="2"/>
  <c r="C31" i="2" s="1"/>
  <c r="E31" i="2" s="1"/>
  <c r="D30" i="2"/>
  <c r="C30" i="2"/>
  <c r="B30" i="2"/>
  <c r="D29" i="2"/>
  <c r="C29" i="2"/>
  <c r="B29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D28" i="2"/>
  <c r="E28" i="2" s="1"/>
  <c r="B28" i="2"/>
  <c r="C28" i="2" s="1"/>
  <c r="A28" i="2"/>
  <c r="D27" i="2"/>
  <c r="B27" i="2"/>
  <c r="C27" i="2" s="1"/>
  <c r="E27" i="2" s="1"/>
  <c r="D26" i="2"/>
  <c r="B26" i="2"/>
  <c r="C26" i="2" s="1"/>
  <c r="D25" i="2"/>
  <c r="B25" i="2"/>
  <c r="C25" i="2" s="1"/>
  <c r="D24" i="2"/>
  <c r="B24" i="2"/>
  <c r="C24" i="2" s="1"/>
  <c r="D23" i="2"/>
  <c r="B23" i="2"/>
  <c r="C23" i="2" s="1"/>
  <c r="E23" i="2" s="1"/>
  <c r="D22" i="2"/>
  <c r="E22" i="2" s="1"/>
  <c r="B22" i="2"/>
  <c r="C22" i="2" s="1"/>
  <c r="D21" i="2"/>
  <c r="C21" i="2"/>
  <c r="B21" i="2"/>
  <c r="D20" i="2"/>
  <c r="E20" i="2" s="1"/>
  <c r="B20" i="2"/>
  <c r="C20" i="2" s="1"/>
  <c r="A20" i="2"/>
  <c r="A21" i="2" s="1"/>
  <c r="A22" i="2" s="1"/>
  <c r="A23" i="2" s="1"/>
  <c r="A24" i="2" s="1"/>
  <c r="A25" i="2" s="1"/>
  <c r="A26" i="2" s="1"/>
  <c r="A27" i="2" s="1"/>
  <c r="D19" i="2"/>
  <c r="C19" i="2"/>
  <c r="E19" i="2" s="1"/>
  <c r="B19" i="2"/>
  <c r="C4" i="2"/>
  <c r="C3" i="2"/>
  <c r="B9" i="1"/>
  <c r="G19" i="2" l="1"/>
  <c r="F19" i="2"/>
  <c r="G33" i="6"/>
  <c r="F33" i="6"/>
  <c r="H33" i="6"/>
  <c r="E37" i="7"/>
  <c r="G21" i="4"/>
  <c r="H21" i="4"/>
  <c r="F21" i="4"/>
  <c r="F22" i="4"/>
  <c r="H22" i="4"/>
  <c r="E33" i="2"/>
  <c r="F33" i="2" s="1"/>
  <c r="G20" i="2"/>
  <c r="F20" i="2"/>
  <c r="F37" i="5"/>
  <c r="G37" i="5"/>
  <c r="E26" i="6"/>
  <c r="F26" i="6" s="1"/>
  <c r="E29" i="7"/>
  <c r="G29" i="7" s="1"/>
  <c r="G19" i="4"/>
  <c r="H19" i="4"/>
  <c r="E29" i="8"/>
  <c r="H29" i="8" s="1"/>
  <c r="E30" i="3"/>
  <c r="E44" i="3"/>
  <c r="H44" i="3" s="1"/>
  <c r="E41" i="5"/>
  <c r="E19" i="7"/>
  <c r="E37" i="9"/>
  <c r="E46" i="4"/>
  <c r="G46" i="4" s="1"/>
  <c r="E21" i="2"/>
  <c r="E25" i="2"/>
  <c r="E36" i="2"/>
  <c r="E47" i="2"/>
  <c r="E22" i="3"/>
  <c r="E41" i="3"/>
  <c r="F41" i="3" s="1"/>
  <c r="F43" i="3"/>
  <c r="I43" i="3" s="1"/>
  <c r="E47" i="3"/>
  <c r="H47" i="3" s="1"/>
  <c r="E47" i="5"/>
  <c r="E36" i="6"/>
  <c r="G36" i="6" s="1"/>
  <c r="E28" i="7"/>
  <c r="E46" i="7"/>
  <c r="E22" i="8"/>
  <c r="E34" i="9"/>
  <c r="E43" i="9"/>
  <c r="E41" i="2"/>
  <c r="E39" i="2"/>
  <c r="E45" i="2"/>
  <c r="H45" i="2" s="1"/>
  <c r="E26" i="3"/>
  <c r="E34" i="3"/>
  <c r="F34" i="3" s="1"/>
  <c r="G36" i="3"/>
  <c r="E44" i="4"/>
  <c r="G44" i="4" s="1"/>
  <c r="E27" i="5"/>
  <c r="F27" i="5" s="1"/>
  <c r="E35" i="5"/>
  <c r="E45" i="5"/>
  <c r="E24" i="6"/>
  <c r="E29" i="6"/>
  <c r="E37" i="6"/>
  <c r="H37" i="6" s="1"/>
  <c r="E45" i="6"/>
  <c r="E27" i="7"/>
  <c r="E44" i="7"/>
  <c r="E20" i="3"/>
  <c r="G26" i="4"/>
  <c r="E34" i="6"/>
  <c r="G34" i="6" s="1"/>
  <c r="E31" i="8"/>
  <c r="E44" i="9"/>
  <c r="E29" i="2"/>
  <c r="E37" i="2"/>
  <c r="E32" i="2"/>
  <c r="E24" i="3"/>
  <c r="H24" i="3" s="1"/>
  <c r="E35" i="3"/>
  <c r="H35" i="3" s="1"/>
  <c r="E25" i="4"/>
  <c r="E30" i="4"/>
  <c r="H30" i="4" s="1"/>
  <c r="E33" i="4"/>
  <c r="G33" i="4" s="1"/>
  <c r="E22" i="5"/>
  <c r="E33" i="5"/>
  <c r="E36" i="5"/>
  <c r="F36" i="5" s="1"/>
  <c r="E43" i="5"/>
  <c r="E21" i="6"/>
  <c r="E30" i="6"/>
  <c r="G40" i="6"/>
  <c r="E47" i="8"/>
  <c r="E22" i="9"/>
  <c r="E46" i="5"/>
  <c r="H40" i="6"/>
  <c r="G31" i="7"/>
  <c r="E38" i="7"/>
  <c r="E20" i="9"/>
  <c r="E28" i="9"/>
  <c r="E46" i="2"/>
  <c r="F46" i="2" s="1"/>
  <c r="E24" i="2"/>
  <c r="H24" i="2" s="1"/>
  <c r="E30" i="2"/>
  <c r="E38" i="2"/>
  <c r="E39" i="4"/>
  <c r="F28" i="5"/>
  <c r="I28" i="5" s="1"/>
  <c r="E39" i="5"/>
  <c r="E44" i="5"/>
  <c r="E22" i="6"/>
  <c r="F22" i="6" s="1"/>
  <c r="E21" i="7"/>
  <c r="H21" i="7" s="1"/>
  <c r="E39" i="7"/>
  <c r="E36" i="8"/>
  <c r="E23" i="9"/>
  <c r="E36" i="9"/>
  <c r="E45" i="9"/>
  <c r="H28" i="4"/>
  <c r="G28" i="4"/>
  <c r="F28" i="4"/>
  <c r="F25" i="2"/>
  <c r="G25" i="2"/>
  <c r="H25" i="2"/>
  <c r="H48" i="3"/>
  <c r="F48" i="3"/>
  <c r="G48" i="3"/>
  <c r="G41" i="4"/>
  <c r="H41" i="4"/>
  <c r="F41" i="4"/>
  <c r="G21" i="2"/>
  <c r="F21" i="2"/>
  <c r="H21" i="2"/>
  <c r="H31" i="2"/>
  <c r="F31" i="2"/>
  <c r="G31" i="2"/>
  <c r="H36" i="2"/>
  <c r="G36" i="2"/>
  <c r="F36" i="2"/>
  <c r="H47" i="2"/>
  <c r="F47" i="2"/>
  <c r="G47" i="2"/>
  <c r="G40" i="2"/>
  <c r="H40" i="2"/>
  <c r="F40" i="2"/>
  <c r="G22" i="2"/>
  <c r="F22" i="2"/>
  <c r="H22" i="2"/>
  <c r="E48" i="2"/>
  <c r="H23" i="2"/>
  <c r="G23" i="2"/>
  <c r="F23" i="2"/>
  <c r="I23" i="2" s="1"/>
  <c r="H29" i="2"/>
  <c r="G29" i="2"/>
  <c r="F29" i="2"/>
  <c r="G37" i="2"/>
  <c r="H37" i="2"/>
  <c r="F37" i="2"/>
  <c r="G32" i="2"/>
  <c r="F32" i="2"/>
  <c r="H32" i="2"/>
  <c r="G43" i="2"/>
  <c r="H43" i="2"/>
  <c r="F43" i="2"/>
  <c r="H28" i="2"/>
  <c r="G28" i="2"/>
  <c r="F28" i="2"/>
  <c r="F41" i="2"/>
  <c r="H41" i="2"/>
  <c r="G41" i="2"/>
  <c r="G44" i="2"/>
  <c r="H44" i="2"/>
  <c r="F44" i="2"/>
  <c r="F45" i="2"/>
  <c r="G45" i="2"/>
  <c r="F26" i="3"/>
  <c r="H26" i="3"/>
  <c r="G26" i="3"/>
  <c r="G27" i="2"/>
  <c r="F27" i="2"/>
  <c r="H27" i="2"/>
  <c r="H35" i="2"/>
  <c r="G35" i="2"/>
  <c r="F35" i="2"/>
  <c r="G31" i="3"/>
  <c r="H31" i="3"/>
  <c r="F31" i="3"/>
  <c r="H39" i="2"/>
  <c r="G39" i="2"/>
  <c r="F39" i="2"/>
  <c r="G24" i="2"/>
  <c r="F24" i="2"/>
  <c r="H30" i="2"/>
  <c r="G30" i="2"/>
  <c r="F30" i="2"/>
  <c r="G38" i="2"/>
  <c r="F38" i="2"/>
  <c r="H38" i="2"/>
  <c r="F24" i="3"/>
  <c r="G24" i="3"/>
  <c r="E39" i="3"/>
  <c r="G41" i="3"/>
  <c r="H41" i="3"/>
  <c r="I41" i="3" s="1"/>
  <c r="G47" i="3"/>
  <c r="F47" i="3"/>
  <c r="F42" i="4"/>
  <c r="H42" i="4"/>
  <c r="F29" i="5"/>
  <c r="H29" i="5"/>
  <c r="G29" i="5"/>
  <c r="H24" i="6"/>
  <c r="F24" i="6"/>
  <c r="H28" i="6"/>
  <c r="G28" i="6"/>
  <c r="F28" i="6"/>
  <c r="F38" i="4"/>
  <c r="H38" i="4"/>
  <c r="G38" i="4"/>
  <c r="G44" i="5"/>
  <c r="H44" i="5"/>
  <c r="F44" i="5"/>
  <c r="G46" i="5"/>
  <c r="F46" i="5"/>
  <c r="H19" i="2"/>
  <c r="I19" i="2" s="1"/>
  <c r="H20" i="2"/>
  <c r="I20" i="2" s="1"/>
  <c r="G35" i="3"/>
  <c r="F35" i="3"/>
  <c r="I35" i="3" s="1"/>
  <c r="H36" i="3"/>
  <c r="I36" i="3" s="1"/>
  <c r="F44" i="3"/>
  <c r="F29" i="4"/>
  <c r="H33" i="4"/>
  <c r="H40" i="4"/>
  <c r="G40" i="4"/>
  <c r="F40" i="4"/>
  <c r="G42" i="4"/>
  <c r="H23" i="5"/>
  <c r="G23" i="5"/>
  <c r="F23" i="5"/>
  <c r="H35" i="5"/>
  <c r="G35" i="5"/>
  <c r="F35" i="5"/>
  <c r="F41" i="5"/>
  <c r="G41" i="5"/>
  <c r="H41" i="5"/>
  <c r="H46" i="5"/>
  <c r="H32" i="3"/>
  <c r="F32" i="3"/>
  <c r="E27" i="4"/>
  <c r="G21" i="6"/>
  <c r="H21" i="6"/>
  <c r="F21" i="6"/>
  <c r="G24" i="6"/>
  <c r="G32" i="6"/>
  <c r="F32" i="6"/>
  <c r="H32" i="6"/>
  <c r="H33" i="2"/>
  <c r="G42" i="2"/>
  <c r="G23" i="3"/>
  <c r="F23" i="3"/>
  <c r="H28" i="3"/>
  <c r="G28" i="3"/>
  <c r="H29" i="4"/>
  <c r="H36" i="4"/>
  <c r="F36" i="4"/>
  <c r="G36" i="4"/>
  <c r="H19" i="5"/>
  <c r="F19" i="5"/>
  <c r="G19" i="5"/>
  <c r="G26" i="5"/>
  <c r="F26" i="5"/>
  <c r="H23" i="3"/>
  <c r="F30" i="6"/>
  <c r="H30" i="6"/>
  <c r="E21" i="3"/>
  <c r="F29" i="3"/>
  <c r="H29" i="3"/>
  <c r="G44" i="3"/>
  <c r="F20" i="4"/>
  <c r="F24" i="4"/>
  <c r="E26" i="2"/>
  <c r="E34" i="2"/>
  <c r="H38" i="3"/>
  <c r="G38" i="3"/>
  <c r="F38" i="3"/>
  <c r="I38" i="3" s="1"/>
  <c r="E40" i="3"/>
  <c r="F46" i="3"/>
  <c r="F19" i="4"/>
  <c r="I19" i="4" s="1"/>
  <c r="G20" i="4"/>
  <c r="G24" i="4"/>
  <c r="H48" i="4"/>
  <c r="G48" i="4"/>
  <c r="F48" i="4"/>
  <c r="I48" i="4" s="1"/>
  <c r="G24" i="5"/>
  <c r="H24" i="5"/>
  <c r="H26" i="5"/>
  <c r="F33" i="5"/>
  <c r="G33" i="5"/>
  <c r="H33" i="5"/>
  <c r="G20" i="3"/>
  <c r="E25" i="3"/>
  <c r="F28" i="3"/>
  <c r="G34" i="3"/>
  <c r="I34" i="3" s="1"/>
  <c r="G46" i="3"/>
  <c r="F30" i="4"/>
  <c r="I30" i="4" s="1"/>
  <c r="G30" i="4"/>
  <c r="H32" i="4"/>
  <c r="G32" i="4"/>
  <c r="F32" i="4"/>
  <c r="G37" i="4"/>
  <c r="H37" i="4"/>
  <c r="F37" i="4"/>
  <c r="F24" i="5"/>
  <c r="G36" i="5"/>
  <c r="H36" i="5"/>
  <c r="H45" i="5"/>
  <c r="F45" i="5"/>
  <c r="G45" i="5"/>
  <c r="F47" i="5"/>
  <c r="G47" i="5"/>
  <c r="H47" i="5"/>
  <c r="H30" i="3"/>
  <c r="F30" i="3"/>
  <c r="H34" i="3"/>
  <c r="G37" i="3"/>
  <c r="F37" i="3"/>
  <c r="F42" i="3"/>
  <c r="H42" i="3"/>
  <c r="I45" i="3"/>
  <c r="F34" i="4"/>
  <c r="G34" i="4"/>
  <c r="H34" i="4"/>
  <c r="H39" i="4"/>
  <c r="F39" i="4"/>
  <c r="H44" i="4"/>
  <c r="F44" i="4"/>
  <c r="H27" i="5"/>
  <c r="G27" i="5"/>
  <c r="I36" i="5"/>
  <c r="G30" i="6"/>
  <c r="I33" i="2"/>
  <c r="G19" i="3"/>
  <c r="F19" i="3"/>
  <c r="H22" i="3"/>
  <c r="F22" i="3"/>
  <c r="G33" i="2"/>
  <c r="F42" i="2"/>
  <c r="I42" i="2" s="1"/>
  <c r="H19" i="3"/>
  <c r="G22" i="3"/>
  <c r="E27" i="3"/>
  <c r="G30" i="3"/>
  <c r="H37" i="3"/>
  <c r="G42" i="3"/>
  <c r="G22" i="4"/>
  <c r="I22" i="4" s="1"/>
  <c r="H26" i="4"/>
  <c r="I26" i="4" s="1"/>
  <c r="G39" i="4"/>
  <c r="G20" i="5"/>
  <c r="H20" i="5"/>
  <c r="F20" i="5"/>
  <c r="G22" i="5"/>
  <c r="F22" i="5"/>
  <c r="H22" i="5"/>
  <c r="F25" i="5"/>
  <c r="I25" i="5" s="1"/>
  <c r="H25" i="5"/>
  <c r="H43" i="5"/>
  <c r="F43" i="5"/>
  <c r="G43" i="5"/>
  <c r="G32" i="5"/>
  <c r="F32" i="5"/>
  <c r="G27" i="6"/>
  <c r="F27" i="6"/>
  <c r="E43" i="4"/>
  <c r="H32" i="5"/>
  <c r="E34" i="5"/>
  <c r="G22" i="6"/>
  <c r="H27" i="6"/>
  <c r="I40" i="6"/>
  <c r="G47" i="6"/>
  <c r="H47" i="6"/>
  <c r="F47" i="6"/>
  <c r="G21" i="7"/>
  <c r="F21" i="7"/>
  <c r="H30" i="7"/>
  <c r="G30" i="7"/>
  <c r="F30" i="7"/>
  <c r="E33" i="3"/>
  <c r="F46" i="4"/>
  <c r="I46" i="4" s="1"/>
  <c r="H46" i="4"/>
  <c r="H31" i="5"/>
  <c r="G31" i="5"/>
  <c r="H22" i="6"/>
  <c r="G24" i="7"/>
  <c r="H24" i="7"/>
  <c r="F24" i="7"/>
  <c r="H35" i="7"/>
  <c r="G35" i="7"/>
  <c r="H46" i="7"/>
  <c r="G46" i="7"/>
  <c r="F46" i="7"/>
  <c r="E45" i="4"/>
  <c r="F31" i="5"/>
  <c r="H37" i="5"/>
  <c r="I37" i="5" s="1"/>
  <c r="G40" i="5"/>
  <c r="F40" i="5"/>
  <c r="E19" i="6"/>
  <c r="G26" i="6"/>
  <c r="H26" i="6"/>
  <c r="G37" i="6"/>
  <c r="F37" i="6"/>
  <c r="I37" i="6" s="1"/>
  <c r="G39" i="6"/>
  <c r="H39" i="6"/>
  <c r="I39" i="6" s="1"/>
  <c r="F44" i="6"/>
  <c r="F35" i="7"/>
  <c r="F35" i="6"/>
  <c r="H35" i="6"/>
  <c r="G35" i="6"/>
  <c r="F41" i="6"/>
  <c r="H41" i="6"/>
  <c r="G44" i="6"/>
  <c r="F46" i="6"/>
  <c r="G46" i="6"/>
  <c r="F33" i="7"/>
  <c r="H33" i="7"/>
  <c r="G33" i="7"/>
  <c r="E21" i="5"/>
  <c r="F39" i="5"/>
  <c r="H25" i="6"/>
  <c r="G25" i="6"/>
  <c r="I25" i="6" s="1"/>
  <c r="G41" i="6"/>
  <c r="H46" i="6"/>
  <c r="E47" i="4"/>
  <c r="G29" i="6"/>
  <c r="H29" i="6"/>
  <c r="F29" i="6"/>
  <c r="E43" i="6"/>
  <c r="F45" i="6"/>
  <c r="H45" i="6"/>
  <c r="H39" i="7"/>
  <c r="F39" i="7"/>
  <c r="G39" i="7"/>
  <c r="F34" i="6"/>
  <c r="H34" i="6"/>
  <c r="H36" i="6"/>
  <c r="F36" i="6"/>
  <c r="E38" i="6"/>
  <c r="G45" i="6"/>
  <c r="F28" i="7"/>
  <c r="H28" i="7"/>
  <c r="G28" i="7"/>
  <c r="H36" i="7"/>
  <c r="F36" i="7"/>
  <c r="F37" i="8"/>
  <c r="H37" i="8"/>
  <c r="G36" i="7"/>
  <c r="E42" i="7"/>
  <c r="E45" i="7"/>
  <c r="H48" i="7"/>
  <c r="G48" i="7"/>
  <c r="F48" i="7"/>
  <c r="H46" i="8"/>
  <c r="G46" i="8"/>
  <c r="F46" i="8"/>
  <c r="E35" i="4"/>
  <c r="E42" i="5"/>
  <c r="G32" i="7"/>
  <c r="F32" i="7"/>
  <c r="G38" i="7"/>
  <c r="F38" i="7"/>
  <c r="E21" i="8"/>
  <c r="G37" i="8"/>
  <c r="E20" i="6"/>
  <c r="E30" i="5"/>
  <c r="E42" i="6"/>
  <c r="E20" i="7"/>
  <c r="H29" i="7"/>
  <c r="F29" i="7"/>
  <c r="H38" i="7"/>
  <c r="H43" i="7"/>
  <c r="G43" i="7"/>
  <c r="F43" i="7"/>
  <c r="H19" i="8"/>
  <c r="F19" i="8"/>
  <c r="G19" i="8"/>
  <c r="E23" i="4"/>
  <c r="E31" i="4"/>
  <c r="E38" i="5"/>
  <c r="E48" i="5"/>
  <c r="H22" i="9"/>
  <c r="G22" i="9"/>
  <c r="F22" i="9"/>
  <c r="F19" i="7"/>
  <c r="H19" i="7"/>
  <c r="G37" i="7"/>
  <c r="H37" i="7"/>
  <c r="H47" i="7"/>
  <c r="F47" i="7"/>
  <c r="G47" i="7"/>
  <c r="H20" i="9"/>
  <c r="G20" i="9"/>
  <c r="F20" i="9"/>
  <c r="G19" i="7"/>
  <c r="E25" i="7"/>
  <c r="F31" i="7"/>
  <c r="I31" i="7" s="1"/>
  <c r="F37" i="7"/>
  <c r="E41" i="7"/>
  <c r="H20" i="8"/>
  <c r="F20" i="8"/>
  <c r="G20" i="8"/>
  <c r="G31" i="9"/>
  <c r="F31" i="9"/>
  <c r="H31" i="9"/>
  <c r="H28" i="9"/>
  <c r="G28" i="9"/>
  <c r="F43" i="9"/>
  <c r="H43" i="9"/>
  <c r="G43" i="9"/>
  <c r="H23" i="8"/>
  <c r="G23" i="8"/>
  <c r="F23" i="8"/>
  <c r="H26" i="8"/>
  <c r="G26" i="8"/>
  <c r="F26" i="8"/>
  <c r="E30" i="8"/>
  <c r="F36" i="8"/>
  <c r="H36" i="8"/>
  <c r="E38" i="8"/>
  <c r="H44" i="8"/>
  <c r="G44" i="8"/>
  <c r="F44" i="8"/>
  <c r="G23" i="9"/>
  <c r="F23" i="9"/>
  <c r="H23" i="9"/>
  <c r="F28" i="9"/>
  <c r="H37" i="9"/>
  <c r="G37" i="9"/>
  <c r="F37" i="9"/>
  <c r="E23" i="6"/>
  <c r="E48" i="6"/>
  <c r="E26" i="7"/>
  <c r="F19" i="9"/>
  <c r="H19" i="9"/>
  <c r="H21" i="9"/>
  <c r="F21" i="9"/>
  <c r="H35" i="9"/>
  <c r="G35" i="9"/>
  <c r="F35" i="9"/>
  <c r="I35" i="9" s="1"/>
  <c r="E31" i="6"/>
  <c r="E23" i="7"/>
  <c r="E40" i="7"/>
  <c r="E24" i="8"/>
  <c r="G36" i="8"/>
  <c r="H39" i="8"/>
  <c r="G39" i="8"/>
  <c r="F39" i="8"/>
  <c r="I39" i="8" s="1"/>
  <c r="E42" i="8"/>
  <c r="H47" i="8"/>
  <c r="G47" i="8"/>
  <c r="F47" i="8"/>
  <c r="I47" i="8" s="1"/>
  <c r="G19" i="9"/>
  <c r="E29" i="9"/>
  <c r="H38" i="9"/>
  <c r="G38" i="9"/>
  <c r="F38" i="9"/>
  <c r="H44" i="9"/>
  <c r="G44" i="9"/>
  <c r="F44" i="9"/>
  <c r="I44" i="9" s="1"/>
  <c r="H44" i="7"/>
  <c r="G44" i="7"/>
  <c r="H22" i="8"/>
  <c r="G22" i="8"/>
  <c r="F22" i="8"/>
  <c r="H31" i="8"/>
  <c r="G31" i="8"/>
  <c r="F31" i="8"/>
  <c r="I31" i="8" s="1"/>
  <c r="H45" i="8"/>
  <c r="G45" i="8"/>
  <c r="F45" i="8"/>
  <c r="H27" i="9"/>
  <c r="G27" i="9"/>
  <c r="F27" i="9"/>
  <c r="E30" i="9"/>
  <c r="H36" i="9"/>
  <c r="G36" i="9"/>
  <c r="F36" i="9"/>
  <c r="H42" i="9"/>
  <c r="G42" i="9"/>
  <c r="F42" i="9"/>
  <c r="E22" i="7"/>
  <c r="F44" i="7"/>
  <c r="E32" i="8"/>
  <c r="F35" i="8"/>
  <c r="H35" i="8"/>
  <c r="E40" i="8"/>
  <c r="H43" i="8"/>
  <c r="G43" i="8"/>
  <c r="F43" i="8"/>
  <c r="E48" i="8"/>
  <c r="H34" i="9"/>
  <c r="G34" i="9"/>
  <c r="F34" i="9"/>
  <c r="H45" i="9"/>
  <c r="G45" i="9"/>
  <c r="F45" i="9"/>
  <c r="H46" i="9"/>
  <c r="G46" i="9"/>
  <c r="F46" i="9"/>
  <c r="I46" i="9" s="1"/>
  <c r="E41" i="8"/>
  <c r="E25" i="9"/>
  <c r="E40" i="9"/>
  <c r="E24" i="9"/>
  <c r="F26" i="9"/>
  <c r="G26" i="9"/>
  <c r="E39" i="9"/>
  <c r="E47" i="9"/>
  <c r="E25" i="8"/>
  <c r="F27" i="8"/>
  <c r="F28" i="8"/>
  <c r="F29" i="8"/>
  <c r="I29" i="8" s="1"/>
  <c r="F33" i="9"/>
  <c r="G27" i="8"/>
  <c r="G28" i="8"/>
  <c r="G29" i="8"/>
  <c r="E34" i="8"/>
  <c r="E32" i="9"/>
  <c r="G33" i="9"/>
  <c r="E34" i="7"/>
  <c r="E33" i="8"/>
  <c r="E41" i="9"/>
  <c r="E48" i="9"/>
  <c r="I35" i="8" l="1"/>
  <c r="I21" i="9"/>
  <c r="I23" i="8"/>
  <c r="I28" i="7"/>
  <c r="I27" i="5"/>
  <c r="I26" i="3"/>
  <c r="I40" i="2"/>
  <c r="I28" i="4"/>
  <c r="I46" i="8"/>
  <c r="I31" i="5"/>
  <c r="I28" i="9"/>
  <c r="I24" i="4"/>
  <c r="I29" i="5"/>
  <c r="I31" i="3"/>
  <c r="I28" i="2"/>
  <c r="I43" i="8"/>
  <c r="I29" i="7"/>
  <c r="I36" i="6"/>
  <c r="I46" i="7"/>
  <c r="I22" i="6"/>
  <c r="I47" i="5"/>
  <c r="I20" i="4"/>
  <c r="H39" i="5"/>
  <c r="G39" i="5"/>
  <c r="I39" i="5" s="1"/>
  <c r="F25" i="4"/>
  <c r="G25" i="4"/>
  <c r="H25" i="4"/>
  <c r="I20" i="8"/>
  <c r="I48" i="7"/>
  <c r="I26" i="6"/>
  <c r="I43" i="5"/>
  <c r="I37" i="3"/>
  <c r="I23" i="5"/>
  <c r="I29" i="4"/>
  <c r="I24" i="2"/>
  <c r="I33" i="6"/>
  <c r="I44" i="5"/>
  <c r="F33" i="4"/>
  <c r="G46" i="2"/>
  <c r="F20" i="3"/>
  <c r="H20" i="3"/>
  <c r="I34" i="6"/>
  <c r="I44" i="6"/>
  <c r="I40" i="5"/>
  <c r="I20" i="3"/>
  <c r="I21" i="6"/>
  <c r="H46" i="2"/>
  <c r="I30" i="3"/>
  <c r="I41" i="4"/>
  <c r="H27" i="7"/>
  <c r="G27" i="7"/>
  <c r="F27" i="7"/>
  <c r="I27" i="7" s="1"/>
  <c r="I21" i="4"/>
  <c r="H41" i="9"/>
  <c r="G41" i="9"/>
  <c r="F41" i="9"/>
  <c r="H34" i="7"/>
  <c r="G34" i="7"/>
  <c r="F34" i="7"/>
  <c r="I28" i="8"/>
  <c r="F40" i="9"/>
  <c r="H40" i="9"/>
  <c r="G40" i="9"/>
  <c r="G40" i="8"/>
  <c r="F40" i="8"/>
  <c r="I40" i="8" s="1"/>
  <c r="H40" i="8"/>
  <c r="I45" i="8"/>
  <c r="F23" i="6"/>
  <c r="G23" i="6"/>
  <c r="H23" i="6"/>
  <c r="I44" i="8"/>
  <c r="F42" i="6"/>
  <c r="H42" i="6"/>
  <c r="G42" i="6"/>
  <c r="F27" i="3"/>
  <c r="H27" i="3"/>
  <c r="G27" i="3"/>
  <c r="I39" i="4"/>
  <c r="I46" i="3"/>
  <c r="I26" i="5"/>
  <c r="I32" i="6"/>
  <c r="I38" i="4"/>
  <c r="I35" i="2"/>
  <c r="I43" i="2"/>
  <c r="I21" i="2"/>
  <c r="H48" i="6"/>
  <c r="F48" i="6"/>
  <c r="G48" i="6"/>
  <c r="G41" i="7"/>
  <c r="F41" i="7"/>
  <c r="H41" i="7"/>
  <c r="F32" i="9"/>
  <c r="G32" i="9"/>
  <c r="H32" i="9"/>
  <c r="I27" i="8"/>
  <c r="H25" i="9"/>
  <c r="G25" i="9"/>
  <c r="F25" i="9"/>
  <c r="I34" i="9"/>
  <c r="I36" i="9"/>
  <c r="H29" i="9"/>
  <c r="G29" i="9"/>
  <c r="F29" i="9"/>
  <c r="I37" i="9"/>
  <c r="I37" i="7"/>
  <c r="I47" i="7"/>
  <c r="I43" i="7"/>
  <c r="G30" i="5"/>
  <c r="H30" i="5"/>
  <c r="F30" i="5"/>
  <c r="H42" i="5"/>
  <c r="F42" i="5"/>
  <c r="G42" i="5"/>
  <c r="H45" i="7"/>
  <c r="G45" i="7"/>
  <c r="F45" i="7"/>
  <c r="I45" i="7" s="1"/>
  <c r="F21" i="5"/>
  <c r="H21" i="5"/>
  <c r="G21" i="5"/>
  <c r="I41" i="6"/>
  <c r="I47" i="6"/>
  <c r="F43" i="4"/>
  <c r="G43" i="4"/>
  <c r="H43" i="4"/>
  <c r="I45" i="5"/>
  <c r="I32" i="4"/>
  <c r="I28" i="3"/>
  <c r="H40" i="3"/>
  <c r="F40" i="3"/>
  <c r="G40" i="3"/>
  <c r="I32" i="3"/>
  <c r="I46" i="5"/>
  <c r="I28" i="6"/>
  <c r="I30" i="2"/>
  <c r="I29" i="2"/>
  <c r="I22" i="2"/>
  <c r="I36" i="2"/>
  <c r="H35" i="4"/>
  <c r="F35" i="4"/>
  <c r="G35" i="4"/>
  <c r="F42" i="7"/>
  <c r="H42" i="7"/>
  <c r="G42" i="7"/>
  <c r="I39" i="7"/>
  <c r="I24" i="7"/>
  <c r="I27" i="6"/>
  <c r="G25" i="3"/>
  <c r="H25" i="3"/>
  <c r="F25" i="3"/>
  <c r="G39" i="3"/>
  <c r="H39" i="3"/>
  <c r="F39" i="3"/>
  <c r="G33" i="3"/>
  <c r="H33" i="3"/>
  <c r="F33" i="3"/>
  <c r="I29" i="3"/>
  <c r="I19" i="5"/>
  <c r="I23" i="3"/>
  <c r="I44" i="3"/>
  <c r="I42" i="4"/>
  <c r="I25" i="2"/>
  <c r="H48" i="9"/>
  <c r="G48" i="9"/>
  <c r="F48" i="9"/>
  <c r="G39" i="9"/>
  <c r="F39" i="9"/>
  <c r="H39" i="9"/>
  <c r="G48" i="8"/>
  <c r="F48" i="8"/>
  <c r="H48" i="8"/>
  <c r="I44" i="7"/>
  <c r="H30" i="9"/>
  <c r="G30" i="9"/>
  <c r="F30" i="9"/>
  <c r="H40" i="7"/>
  <c r="G40" i="7"/>
  <c r="F40" i="7"/>
  <c r="H31" i="4"/>
  <c r="G31" i="4"/>
  <c r="F31" i="4"/>
  <c r="H21" i="8"/>
  <c r="F21" i="8"/>
  <c r="G21" i="8"/>
  <c r="F38" i="6"/>
  <c r="G38" i="6"/>
  <c r="H38" i="6"/>
  <c r="I33" i="7"/>
  <c r="G45" i="4"/>
  <c r="H45" i="4"/>
  <c r="F45" i="4"/>
  <c r="I30" i="7"/>
  <c r="I34" i="4"/>
  <c r="F21" i="3"/>
  <c r="H21" i="3"/>
  <c r="G21" i="3"/>
  <c r="I24" i="6"/>
  <c r="I33" i="4"/>
  <c r="I24" i="3"/>
  <c r="I41" i="2"/>
  <c r="I32" i="2"/>
  <c r="F41" i="8"/>
  <c r="H41" i="8"/>
  <c r="G41" i="8"/>
  <c r="H48" i="5"/>
  <c r="G48" i="5"/>
  <c r="F48" i="5"/>
  <c r="H20" i="6"/>
  <c r="F20" i="6"/>
  <c r="G20" i="6"/>
  <c r="H47" i="9"/>
  <c r="G47" i="9"/>
  <c r="F47" i="9"/>
  <c r="G32" i="8"/>
  <c r="F32" i="8"/>
  <c r="H32" i="8"/>
  <c r="G24" i="8"/>
  <c r="F24" i="8"/>
  <c r="H24" i="8"/>
  <c r="H38" i="8"/>
  <c r="G38" i="8"/>
  <c r="F38" i="8"/>
  <c r="I31" i="9"/>
  <c r="H22" i="7"/>
  <c r="G22" i="7"/>
  <c r="F22" i="7"/>
  <c r="I27" i="9"/>
  <c r="H23" i="7"/>
  <c r="G23" i="7"/>
  <c r="F23" i="7"/>
  <c r="I19" i="9"/>
  <c r="I36" i="8"/>
  <c r="I20" i="9"/>
  <c r="F23" i="4"/>
  <c r="H23" i="4"/>
  <c r="G23" i="4"/>
  <c r="I38" i="7"/>
  <c r="I37" i="8"/>
  <c r="I45" i="6"/>
  <c r="I35" i="6"/>
  <c r="I32" i="5"/>
  <c r="I22" i="5"/>
  <c r="I22" i="3"/>
  <c r="I24" i="5"/>
  <c r="H34" i="2"/>
  <c r="G34" i="2"/>
  <c r="F34" i="2"/>
  <c r="I27" i="2"/>
  <c r="I45" i="2"/>
  <c r="I31" i="2"/>
  <c r="F33" i="8"/>
  <c r="I33" i="8" s="1"/>
  <c r="H33" i="8"/>
  <c r="G33" i="8"/>
  <c r="I33" i="9"/>
  <c r="I26" i="9"/>
  <c r="I45" i="9"/>
  <c r="I42" i="9"/>
  <c r="I22" i="8"/>
  <c r="I38" i="9"/>
  <c r="H42" i="8"/>
  <c r="G42" i="8"/>
  <c r="F42" i="8"/>
  <c r="I42" i="8" s="1"/>
  <c r="H31" i="6"/>
  <c r="G31" i="6"/>
  <c r="F31" i="6"/>
  <c r="F26" i="7"/>
  <c r="G26" i="7"/>
  <c r="H26" i="7"/>
  <c r="I23" i="9"/>
  <c r="H30" i="8"/>
  <c r="G30" i="8"/>
  <c r="F30" i="8"/>
  <c r="I19" i="7"/>
  <c r="I36" i="7"/>
  <c r="F43" i="6"/>
  <c r="H43" i="6"/>
  <c r="G43" i="6"/>
  <c r="I46" i="6"/>
  <c r="I35" i="7"/>
  <c r="I44" i="4"/>
  <c r="I37" i="4"/>
  <c r="I33" i="5"/>
  <c r="H26" i="2"/>
  <c r="G26" i="2"/>
  <c r="F26" i="2"/>
  <c r="I30" i="6"/>
  <c r="I36" i="4"/>
  <c r="I41" i="5"/>
  <c r="I40" i="4"/>
  <c r="I47" i="3"/>
  <c r="I37" i="2"/>
  <c r="F34" i="8"/>
  <c r="H34" i="8"/>
  <c r="G34" i="8"/>
  <c r="F25" i="8"/>
  <c r="H25" i="8"/>
  <c r="G25" i="8"/>
  <c r="F25" i="7"/>
  <c r="G25" i="7"/>
  <c r="H25" i="7"/>
  <c r="H38" i="5"/>
  <c r="G38" i="5"/>
  <c r="F38" i="5"/>
  <c r="G47" i="4"/>
  <c r="F47" i="4"/>
  <c r="H47" i="4"/>
  <c r="F24" i="9"/>
  <c r="H24" i="9"/>
  <c r="G24" i="9"/>
  <c r="G49" i="9" s="1"/>
  <c r="I26" i="8"/>
  <c r="I43" i="9"/>
  <c r="I22" i="9"/>
  <c r="I19" i="8"/>
  <c r="F20" i="7"/>
  <c r="H20" i="7"/>
  <c r="G20" i="7"/>
  <c r="I32" i="7"/>
  <c r="I29" i="6"/>
  <c r="H19" i="6"/>
  <c r="F19" i="6"/>
  <c r="G19" i="6"/>
  <c r="I21" i="7"/>
  <c r="H34" i="5"/>
  <c r="G34" i="5"/>
  <c r="F34" i="5"/>
  <c r="I34" i="5" s="1"/>
  <c r="I20" i="5"/>
  <c r="I19" i="3"/>
  <c r="I42" i="3"/>
  <c r="H27" i="4"/>
  <c r="G27" i="4"/>
  <c r="F27" i="4"/>
  <c r="I35" i="5"/>
  <c r="I38" i="2"/>
  <c r="I39" i="2"/>
  <c r="I46" i="2"/>
  <c r="I44" i="2"/>
  <c r="G48" i="2"/>
  <c r="F48" i="2"/>
  <c r="H48" i="2"/>
  <c r="I47" i="2"/>
  <c r="I48" i="3"/>
  <c r="G49" i="8" l="1"/>
  <c r="C8" i="1" s="1"/>
  <c r="I29" i="9"/>
  <c r="I25" i="8"/>
  <c r="I34" i="2"/>
  <c r="I32" i="8"/>
  <c r="I48" i="5"/>
  <c r="I45" i="4"/>
  <c r="I21" i="8"/>
  <c r="I26" i="2"/>
  <c r="I32" i="9"/>
  <c r="I23" i="6"/>
  <c r="G49" i="5"/>
  <c r="C5" i="1" s="1"/>
  <c r="G49" i="7"/>
  <c r="C7" i="1" s="1"/>
  <c r="I27" i="4"/>
  <c r="G49" i="2"/>
  <c r="C2" i="1" s="1"/>
  <c r="G49" i="4"/>
  <c r="C4" i="1" s="1"/>
  <c r="G49" i="3"/>
  <c r="C3" i="1" s="1"/>
  <c r="I33" i="3"/>
  <c r="G49" i="6"/>
  <c r="C6" i="1" s="1"/>
  <c r="I47" i="4"/>
  <c r="I42" i="5"/>
  <c r="I41" i="9"/>
  <c r="I25" i="4"/>
  <c r="C9" i="1"/>
  <c r="I30" i="8"/>
  <c r="I39" i="3"/>
  <c r="I40" i="3"/>
  <c r="I23" i="7"/>
  <c r="I38" i="8"/>
  <c r="I30" i="9"/>
  <c r="I39" i="9"/>
  <c r="I48" i="6"/>
  <c r="I42" i="6"/>
  <c r="I48" i="2"/>
  <c r="I24" i="9"/>
  <c r="I34" i="8"/>
  <c r="I47" i="9"/>
  <c r="I30" i="5"/>
  <c r="I31" i="4"/>
  <c r="I20" i="7"/>
  <c r="I49" i="7" s="1"/>
  <c r="I25" i="7"/>
  <c r="I43" i="6"/>
  <c r="I48" i="9"/>
  <c r="I25" i="3"/>
  <c r="I42" i="7"/>
  <c r="I21" i="5"/>
  <c r="I40" i="9"/>
  <c r="I19" i="6"/>
  <c r="I26" i="7"/>
  <c r="I23" i="4"/>
  <c r="I22" i="7"/>
  <c r="I24" i="8"/>
  <c r="I41" i="8"/>
  <c r="I21" i="3"/>
  <c r="I35" i="4"/>
  <c r="I38" i="5"/>
  <c r="I49" i="5" s="1"/>
  <c r="I31" i="6"/>
  <c r="I20" i="6"/>
  <c r="I38" i="6"/>
  <c r="I40" i="7"/>
  <c r="I48" i="8"/>
  <c r="I43" i="4"/>
  <c r="I25" i="9"/>
  <c r="I41" i="7"/>
  <c r="I27" i="3"/>
  <c r="I34" i="7"/>
  <c r="I49" i="9" l="1"/>
  <c r="I49" i="3"/>
  <c r="I49" i="4"/>
  <c r="I49" i="2"/>
  <c r="I49" i="8"/>
  <c r="I49" i="6"/>
</calcChain>
</file>

<file path=xl/sharedStrings.xml><?xml version="1.0" encoding="utf-8"?>
<sst xmlns="http://schemas.openxmlformats.org/spreadsheetml/2006/main" count="324" uniqueCount="29">
  <si>
    <t>Inventory Size</t>
  </si>
  <si>
    <t xml:space="preserve">Total Profit </t>
  </si>
  <si>
    <t>Lost Sales</t>
  </si>
  <si>
    <t xml:space="preserve">Average </t>
  </si>
  <si>
    <t>Newsday</t>
  </si>
  <si>
    <t>Probability</t>
  </si>
  <si>
    <t>Cum Probablity</t>
  </si>
  <si>
    <t>Good</t>
  </si>
  <si>
    <t>Fair</t>
  </si>
  <si>
    <t>Poor</t>
  </si>
  <si>
    <t>Distribution of Daily Demand</t>
  </si>
  <si>
    <t>Demand</t>
  </si>
  <si>
    <t xml:space="preserve">Good </t>
  </si>
  <si>
    <t xml:space="preserve">Fair </t>
  </si>
  <si>
    <t>Cum Prob</t>
  </si>
  <si>
    <t>cost</t>
  </si>
  <si>
    <t>Inventory</t>
  </si>
  <si>
    <t>Dem&gt;70</t>
  </si>
  <si>
    <t>Dem&lt;70</t>
  </si>
  <si>
    <t>Day</t>
  </si>
  <si>
    <t>Random
Digits for
Type of
Newsday</t>
  </si>
  <si>
    <t>Type of
Newsday</t>
  </si>
  <si>
    <t>Random
digits for
Demand</t>
  </si>
  <si>
    <t>Revenue
from
Sales
(Rupees)</t>
  </si>
  <si>
    <t>Lost Profit
from
Excess
Demand</t>
  </si>
  <si>
    <t>Salvage
from
Sale of
Scrap</t>
  </si>
  <si>
    <t>Daily
profit</t>
  </si>
  <si>
    <t>Total Lost 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</si>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</sst>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5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9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4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4" borderId="9" xfId="0" applyFont="1" applyFill="1" applyBorder="1"/>
    <xf numFmtId="0" fontId="1" fillId="4" borderId="4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/>
    <xf numFmtId="0" fontId="1" fillId="2" borderId="10" xfId="0" applyFont="1" applyFill="1" applyBorder="1"/>
    <xf numFmtId="0" fontId="1" fillId="2" borderId="6" xfId="0" applyFont="1" applyFill="1" applyBorder="1"/>
    <xf numFmtId="0" fontId="1" fillId="3" borderId="10" xfId="0" applyFont="1" applyFill="1" applyBorder="1"/>
    <xf numFmtId="0" fontId="1" fillId="3" borderId="6" xfId="0" applyFont="1" applyFill="1" applyBorder="1"/>
    <xf numFmtId="0" fontId="1" fillId="4" borderId="10" xfId="0" applyFont="1" applyFill="1" applyBorder="1"/>
    <xf numFmtId="0" fontId="1" fillId="4" borderId="6" xfId="0" applyFont="1" applyFill="1" applyBorder="1"/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right"/>
    </xf>
    <xf numFmtId="0" fontId="3" fillId="0" borderId="2" xfId="0" applyFont="1" applyBorder="1"/>
    <xf numFmtId="0" fontId="3" fillId="0" borderId="8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1" fillId="0" borderId="12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1" fillId="2" borderId="7" xfId="0" applyFont="1" applyFill="1" applyBorder="1" applyAlignment="1">
      <alignment horizontal="center"/>
    </xf>
    <xf numFmtId="0" fontId="2" fillId="0" borderId="2" xfId="0" applyFont="1" applyBorder="1"/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Inventory Size vs. Total Profit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Master!$B$1</c:f>
              <c:strCache>
                <c:ptCount val="1"/>
                <c:pt idx="0">
                  <c:v>Total Profit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Master!$A$2:$A$9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Average </c:v>
                </c:pt>
              </c:strCache>
            </c:strRef>
          </c:cat>
          <c:val>
            <c:numRef>
              <c:f>Master!$B$2:$B$9</c:f>
              <c:numCache>
                <c:formatCode>General</c:formatCode>
                <c:ptCount val="8"/>
                <c:pt idx="0">
                  <c:v>105.39999999999998</c:v>
                </c:pt>
                <c:pt idx="1">
                  <c:v>159.30000000000001</c:v>
                </c:pt>
                <c:pt idx="2">
                  <c:v>229.7999999999999</c:v>
                </c:pt>
                <c:pt idx="3">
                  <c:v>184.10000000000002</c:v>
                </c:pt>
                <c:pt idx="4">
                  <c:v>204.2999999999999</c:v>
                </c:pt>
                <c:pt idx="5">
                  <c:v>101.79999999999991</c:v>
                </c:pt>
                <c:pt idx="6">
                  <c:v>52.299999999999912</c:v>
                </c:pt>
                <c:pt idx="7">
                  <c:v>148.14285714285711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4-734D-8FAB-F40A7CB0920D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Lost Sales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Master!$A$2:$A$9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Average </c:v>
                </c:pt>
              </c:strCache>
            </c:strRef>
          </c:cat>
          <c:val>
            <c:numRef>
              <c:f>Master!$C$2:$C$8</c:f>
              <c:numCache>
                <c:formatCode>General</c:formatCode>
                <c:ptCount val="7"/>
                <c:pt idx="0">
                  <c:v>113.90000000000005</c:v>
                </c:pt>
                <c:pt idx="1">
                  <c:v>81.600000000000009</c:v>
                </c:pt>
                <c:pt idx="2">
                  <c:v>51.000000000000007</c:v>
                </c:pt>
                <c:pt idx="3">
                  <c:v>15.3</c:v>
                </c:pt>
                <c:pt idx="4">
                  <c:v>10.200000000000001</c:v>
                </c:pt>
                <c:pt idx="5">
                  <c:v>1.7000000000000002</c:v>
                </c:pt>
                <c:pt idx="6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4-734D-8FAB-F40A7CB0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818931"/>
        <c:axId val="247096881"/>
      </c:lineChart>
      <c:catAx>
        <c:axId val="91681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 Profit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096881"/>
        <c:crosses val="autoZero"/>
        <c:auto val="1"/>
        <c:lblAlgn val="ctr"/>
        <c:lblOffset val="100"/>
        <c:noMultiLvlLbl val="1"/>
      </c:catAx>
      <c:valAx>
        <c:axId val="247096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Inventory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818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2</xdr:row>
      <xdr:rowOff>69850</xdr:rowOff>
    </xdr:from>
    <xdr:ext cx="4727575" cy="2686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workbookViewId="0">
      <selection activeCell="D34" sqref="D34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2" t="s">
        <v>1</v>
      </c>
      <c r="C1" s="1" t="s">
        <v>2</v>
      </c>
    </row>
    <row r="2" spans="1:3" ht="15.75" customHeight="1" x14ac:dyDescent="0.15">
      <c r="A2" s="3">
        <v>40</v>
      </c>
      <c r="B2" s="4">
        <v>105.39999999999998</v>
      </c>
      <c r="C2" s="5">
        <f ca="1">'40'!G49</f>
        <v>113.90000000000005</v>
      </c>
    </row>
    <row r="3" spans="1:3" ht="15.75" customHeight="1" x14ac:dyDescent="0.15">
      <c r="A3" s="3">
        <v>50</v>
      </c>
      <c r="B3" s="4">
        <v>159.30000000000001</v>
      </c>
      <c r="C3" s="5">
        <f ca="1">'50'!G49</f>
        <v>81.600000000000009</v>
      </c>
    </row>
    <row r="4" spans="1:3" ht="15.75" customHeight="1" x14ac:dyDescent="0.15">
      <c r="A4" s="3">
        <v>60</v>
      </c>
      <c r="B4" s="4">
        <v>229.7999999999999</v>
      </c>
      <c r="C4" s="5">
        <f ca="1">'60'!G49</f>
        <v>51.000000000000007</v>
      </c>
    </row>
    <row r="5" spans="1:3" ht="15.75" customHeight="1" x14ac:dyDescent="0.15">
      <c r="A5" s="3">
        <v>70</v>
      </c>
      <c r="B5" s="4">
        <v>184.10000000000002</v>
      </c>
      <c r="C5" s="5">
        <f ca="1">'70'!G49</f>
        <v>15.3</v>
      </c>
    </row>
    <row r="6" spans="1:3" ht="15.75" customHeight="1" x14ac:dyDescent="0.15">
      <c r="A6" s="3">
        <v>80</v>
      </c>
      <c r="B6" s="4">
        <v>204.2999999999999</v>
      </c>
      <c r="C6" s="5">
        <f ca="1">'80'!G49</f>
        <v>10.200000000000001</v>
      </c>
    </row>
    <row r="7" spans="1:3" ht="15.75" customHeight="1" x14ac:dyDescent="0.15">
      <c r="A7" s="3">
        <v>90</v>
      </c>
      <c r="B7" s="4">
        <v>101.79999999999991</v>
      </c>
      <c r="C7" s="5">
        <f ca="1">'90'!G49</f>
        <v>1.7000000000000002</v>
      </c>
    </row>
    <row r="8" spans="1:3" ht="15.75" customHeight="1" x14ac:dyDescent="0.15">
      <c r="A8" s="6">
        <v>100</v>
      </c>
      <c r="B8" s="7">
        <v>52.299999999999912</v>
      </c>
      <c r="C8" s="5">
        <f ca="1">'100'!G49</f>
        <v>1.7000000000000002</v>
      </c>
    </row>
    <row r="9" spans="1:3" ht="15.75" customHeight="1" x14ac:dyDescent="0.15">
      <c r="A9" s="1" t="s">
        <v>3</v>
      </c>
      <c r="B9" s="2">
        <f t="shared" ref="B9:C9" si="0">AVERAGE(B2:B8)</f>
        <v>148.14285714285711</v>
      </c>
      <c r="C9" s="8">
        <f t="shared" ca="1" si="0"/>
        <v>39.342857142857149</v>
      </c>
    </row>
    <row r="10" spans="1:3" ht="15.75" customHeight="1" x14ac:dyDescent="0.15">
      <c r="B10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40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0.50290252853191864</v>
      </c>
      <c r="C19" s="16" t="str">
        <f ca="1">VLOOKUP(B19,'40'!Newsday,2,TRUE)</f>
        <v>Fair</v>
      </c>
      <c r="D19" s="16">
        <f t="shared" ref="D19:D48" ca="1" si="2">RAND()</f>
        <v>0.37796309188247434</v>
      </c>
      <c r="E19" s="5">
        <f ca="1">VLOOKUP(D19,IF(C19="Good",'40'!Good,IF(C19="Fair",'40'!Fair,'40'!Poor)),2,TRUE)</f>
        <v>60</v>
      </c>
      <c r="F19" s="5">
        <f t="shared" ref="F19:F48" ca="1" si="3">IF(E19&gt;$F$17,$F$17*0.5,E19*0.5)</f>
        <v>20</v>
      </c>
      <c r="G19" s="5">
        <f t="shared" ref="G19:G48" ca="1" si="4">IF(E19&gt;$F$17,(E19-$F$17)*0.17,0)</f>
        <v>3.4000000000000004</v>
      </c>
      <c r="H19" s="5">
        <f t="shared" ref="H19:H48" ca="1" si="5">IF(E19&lt;$F$17,($F$17-E19)*0.05,0)</f>
        <v>0</v>
      </c>
      <c r="I19" s="5">
        <f t="shared" ref="I19:I48" ca="1" si="6">F19-($D$17*$F$17)-G19+H19</f>
        <v>3.3999999999999986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0.65140788936177629</v>
      </c>
      <c r="C20" s="16" t="str">
        <f ca="1">VLOOKUP(B20,'40'!Newsday,2,TRUE)</f>
        <v>Fair</v>
      </c>
      <c r="D20" s="16">
        <f t="shared" ca="1" si="2"/>
        <v>0.65614928247400572</v>
      </c>
      <c r="E20" s="5">
        <f ca="1">VLOOKUP(D20,IF(C20="Good",'40'!Good,IF(C20="Fair",'40'!Fair,'40'!Poor)),2,TRUE)</f>
        <v>60</v>
      </c>
      <c r="F20" s="5">
        <f t="shared" ca="1" si="3"/>
        <v>20</v>
      </c>
      <c r="G20" s="5">
        <f t="shared" ca="1" si="4"/>
        <v>3.4000000000000004</v>
      </c>
      <c r="H20" s="5">
        <f t="shared" ca="1" si="5"/>
        <v>0</v>
      </c>
      <c r="I20" s="5">
        <f t="shared" ca="1" si="6"/>
        <v>3.3999999999999986</v>
      </c>
    </row>
    <row r="21" spans="1:9" ht="15.75" customHeight="1" x14ac:dyDescent="0.15">
      <c r="A21" s="5">
        <f t="shared" si="7"/>
        <v>3</v>
      </c>
      <c r="B21" s="16">
        <f t="shared" ca="1" si="1"/>
        <v>0.15474647665720898</v>
      </c>
      <c r="C21" s="16" t="str">
        <f ca="1">VLOOKUP(B21,'40'!Newsday,2,TRUE)</f>
        <v>Good</v>
      </c>
      <c r="D21" s="16">
        <f t="shared" ca="1" si="2"/>
        <v>0.77464007832192616</v>
      </c>
      <c r="E21" s="5">
        <f ca="1">VLOOKUP(D21,IF(C21="Good",'40'!Good,IF(C21="Fair",'40'!Fair,'40'!Poor)),2,TRUE)</f>
        <v>80</v>
      </c>
      <c r="F21" s="5">
        <f t="shared" ca="1" si="3"/>
        <v>20</v>
      </c>
      <c r="G21" s="5">
        <f t="shared" ca="1" si="4"/>
        <v>6.8000000000000007</v>
      </c>
      <c r="H21" s="5">
        <f t="shared" ca="1" si="5"/>
        <v>0</v>
      </c>
      <c r="I21" s="5">
        <f t="shared" ca="1" si="6"/>
        <v>-1.7763568394002505E-15</v>
      </c>
    </row>
    <row r="22" spans="1:9" ht="15.75" customHeight="1" x14ac:dyDescent="0.15">
      <c r="A22" s="5">
        <f t="shared" si="7"/>
        <v>4</v>
      </c>
      <c r="B22" s="16">
        <f t="shared" ca="1" si="1"/>
        <v>0.82282320966686096</v>
      </c>
      <c r="C22" s="16" t="str">
        <f ca="1">VLOOKUP(B22,'40'!Newsday,2,TRUE)</f>
        <v>Poor</v>
      </c>
      <c r="D22" s="16">
        <f t="shared" ca="1" si="2"/>
        <v>0.77824178516366926</v>
      </c>
      <c r="E22" s="5">
        <f ca="1">VLOOKUP(D22,IF(C22="Good",'40'!Good,IF(C22="Fair",'40'!Fair,'40'!Poor)),2,TRUE)</f>
        <v>60</v>
      </c>
      <c r="F22" s="5">
        <f t="shared" ca="1" si="3"/>
        <v>20</v>
      </c>
      <c r="G22" s="5">
        <f t="shared" ca="1" si="4"/>
        <v>3.4000000000000004</v>
      </c>
      <c r="H22" s="5">
        <f t="shared" ca="1" si="5"/>
        <v>0</v>
      </c>
      <c r="I22" s="5">
        <f t="shared" ca="1" si="6"/>
        <v>3.3999999999999986</v>
      </c>
    </row>
    <row r="23" spans="1:9" ht="15.75" customHeight="1" x14ac:dyDescent="0.15">
      <c r="A23" s="5">
        <f t="shared" si="7"/>
        <v>5</v>
      </c>
      <c r="B23" s="16">
        <f t="shared" ca="1" si="1"/>
        <v>0.86965613102995598</v>
      </c>
      <c r="C23" s="16" t="str">
        <f ca="1">VLOOKUP(B23,'40'!Newsday,2,TRUE)</f>
        <v>Poor</v>
      </c>
      <c r="D23" s="16">
        <f t="shared" ca="1" si="2"/>
        <v>0.28985558642984932</v>
      </c>
      <c r="E23" s="5">
        <f ca="1">VLOOKUP(D23,IF(C23="Good",'40'!Good,IF(C23="Fair",'40'!Fair,'40'!Poor)),2,TRUE)</f>
        <v>40</v>
      </c>
      <c r="F23" s="5">
        <f t="shared" ca="1" si="3"/>
        <v>20</v>
      </c>
      <c r="G23" s="5">
        <f t="shared" ca="1" si="4"/>
        <v>0</v>
      </c>
      <c r="H23" s="5">
        <f t="shared" ca="1" si="5"/>
        <v>0</v>
      </c>
      <c r="I23" s="5">
        <f t="shared" ca="1" si="6"/>
        <v>6.7999999999999989</v>
      </c>
    </row>
    <row r="24" spans="1:9" ht="15.75" customHeight="1" x14ac:dyDescent="0.15">
      <c r="A24" s="5">
        <f t="shared" si="7"/>
        <v>6</v>
      </c>
      <c r="B24" s="16">
        <f t="shared" ca="1" si="1"/>
        <v>0.55236370088778641</v>
      </c>
      <c r="C24" s="16" t="str">
        <f ca="1">VLOOKUP(B24,'40'!Newsday,2,TRUE)</f>
        <v>Fair</v>
      </c>
      <c r="D24" s="16">
        <f t="shared" ca="1" si="2"/>
        <v>0.27945698137966724</v>
      </c>
      <c r="E24" s="5">
        <f ca="1">VLOOKUP(D24,IF(C24="Good",'40'!Good,IF(C24="Fair",'40'!Fair,'40'!Poor)),2,TRUE)</f>
        <v>50</v>
      </c>
      <c r="F24" s="5">
        <f t="shared" ca="1" si="3"/>
        <v>20</v>
      </c>
      <c r="G24" s="5">
        <f t="shared" ca="1" si="4"/>
        <v>1.7000000000000002</v>
      </c>
      <c r="H24" s="5">
        <f t="shared" ca="1" si="5"/>
        <v>0</v>
      </c>
      <c r="I24" s="5">
        <f t="shared" ca="1" si="6"/>
        <v>5.0999999999999988</v>
      </c>
    </row>
    <row r="25" spans="1:9" ht="15.75" customHeight="1" x14ac:dyDescent="0.15">
      <c r="A25" s="5">
        <f t="shared" si="7"/>
        <v>7</v>
      </c>
      <c r="B25" s="16">
        <f t="shared" ca="1" si="1"/>
        <v>0.57317478453945536</v>
      </c>
      <c r="C25" s="16" t="str">
        <f ca="1">VLOOKUP(B25,'40'!Newsday,2,TRUE)</f>
        <v>Fair</v>
      </c>
      <c r="D25" s="16">
        <f t="shared" ca="1" si="2"/>
        <v>0.91429959871056521</v>
      </c>
      <c r="E25" s="5">
        <f ca="1">VLOOKUP(D25,IF(C25="Good",'40'!Good,IF(C25="Fair",'40'!Fair,'40'!Poor)),2,TRUE)</f>
        <v>80</v>
      </c>
      <c r="F25" s="5">
        <f t="shared" ca="1" si="3"/>
        <v>20</v>
      </c>
      <c r="G25" s="5">
        <f t="shared" ca="1" si="4"/>
        <v>6.8000000000000007</v>
      </c>
      <c r="H25" s="5">
        <f t="shared" ca="1" si="5"/>
        <v>0</v>
      </c>
      <c r="I25" s="5">
        <f t="shared" ca="1" si="6"/>
        <v>-1.7763568394002505E-15</v>
      </c>
    </row>
    <row r="26" spans="1:9" ht="15.75" customHeight="1" x14ac:dyDescent="0.15">
      <c r="A26" s="5">
        <f t="shared" si="7"/>
        <v>8</v>
      </c>
      <c r="B26" s="16">
        <f t="shared" ca="1" si="1"/>
        <v>0.55517901059336838</v>
      </c>
      <c r="C26" s="16" t="str">
        <f ca="1">VLOOKUP(B26,'40'!Newsday,2,TRUE)</f>
        <v>Fair</v>
      </c>
      <c r="D26" s="16">
        <f t="shared" ca="1" si="2"/>
        <v>0.77465496319483051</v>
      </c>
      <c r="E26" s="5">
        <f ca="1">VLOOKUP(D26,IF(C26="Good",'40'!Good,IF(C26="Fair",'40'!Fair,'40'!Poor)),2,TRUE)</f>
        <v>70</v>
      </c>
      <c r="F26" s="5">
        <f t="shared" ca="1" si="3"/>
        <v>20</v>
      </c>
      <c r="G26" s="5">
        <f t="shared" ca="1" si="4"/>
        <v>5.1000000000000005</v>
      </c>
      <c r="H26" s="5">
        <f t="shared" ca="1" si="5"/>
        <v>0</v>
      </c>
      <c r="I26" s="5">
        <f t="shared" ca="1" si="6"/>
        <v>1.6999999999999984</v>
      </c>
    </row>
    <row r="27" spans="1:9" ht="15.75" customHeight="1" x14ac:dyDescent="0.15">
      <c r="A27" s="5">
        <f t="shared" si="7"/>
        <v>9</v>
      </c>
      <c r="B27" s="16">
        <f t="shared" ca="1" si="1"/>
        <v>6.2424460146705441E-2</v>
      </c>
      <c r="C27" s="16" t="str">
        <f ca="1">VLOOKUP(B27,'40'!Newsday,2,TRUE)</f>
        <v>Good</v>
      </c>
      <c r="D27" s="16">
        <f t="shared" ca="1" si="2"/>
        <v>0.20436251136623029</v>
      </c>
      <c r="E27" s="5">
        <f ca="1">VLOOKUP(D27,IF(C27="Good",'40'!Good,IF(C27="Fair",'40'!Fair,'40'!Poor)),2,TRUE)</f>
        <v>60</v>
      </c>
      <c r="F27" s="5">
        <f t="shared" ca="1" si="3"/>
        <v>20</v>
      </c>
      <c r="G27" s="5">
        <f t="shared" ca="1" si="4"/>
        <v>3.4000000000000004</v>
      </c>
      <c r="H27" s="5">
        <f t="shared" ca="1" si="5"/>
        <v>0</v>
      </c>
      <c r="I27" s="5">
        <f t="shared" ca="1" si="6"/>
        <v>3.3999999999999986</v>
      </c>
    </row>
    <row r="28" spans="1:9" ht="15.75" customHeight="1" x14ac:dyDescent="0.15">
      <c r="A28" s="5">
        <f t="shared" si="7"/>
        <v>10</v>
      </c>
      <c r="B28" s="16">
        <f t="shared" ca="1" si="1"/>
        <v>0.10494075497719113</v>
      </c>
      <c r="C28" s="16" t="str">
        <f ca="1">VLOOKUP(B28,'40'!Newsday,2,TRUE)</f>
        <v>Good</v>
      </c>
      <c r="D28" s="16">
        <f t="shared" ca="1" si="2"/>
        <v>0.83663604157751348</v>
      </c>
      <c r="E28" s="5">
        <f ca="1">VLOOKUP(D28,IF(C28="Good",'40'!Good,IF(C28="Fair",'40'!Fair,'40'!Poor)),2,TRUE)</f>
        <v>90</v>
      </c>
      <c r="F28" s="5">
        <f t="shared" ca="1" si="3"/>
        <v>20</v>
      </c>
      <c r="G28" s="5">
        <f t="shared" ca="1" si="4"/>
        <v>8.5</v>
      </c>
      <c r="H28" s="5">
        <f t="shared" ca="1" si="5"/>
        <v>0</v>
      </c>
      <c r="I28" s="5">
        <f t="shared" ca="1" si="6"/>
        <v>-1.7000000000000011</v>
      </c>
    </row>
    <row r="29" spans="1:9" ht="15.75" customHeight="1" x14ac:dyDescent="0.15">
      <c r="A29" s="5">
        <f t="shared" si="7"/>
        <v>11</v>
      </c>
      <c r="B29" s="16">
        <f t="shared" ca="1" si="1"/>
        <v>0.57957612489541621</v>
      </c>
      <c r="C29" s="16" t="str">
        <f ca="1">VLOOKUP(B29,'40'!Newsday,2,TRUE)</f>
        <v>Fair</v>
      </c>
      <c r="D29" s="16">
        <f t="shared" ca="1" si="2"/>
        <v>0.9086274983619792</v>
      </c>
      <c r="E29" s="5">
        <f ca="1">VLOOKUP(D29,IF(C29="Good",'40'!Good,IF(C29="Fair",'40'!Fair,'40'!Poor)),2,TRUE)</f>
        <v>80</v>
      </c>
      <c r="F29" s="5">
        <f t="shared" ca="1" si="3"/>
        <v>20</v>
      </c>
      <c r="G29" s="5">
        <f t="shared" ca="1" si="4"/>
        <v>6.8000000000000007</v>
      </c>
      <c r="H29" s="5">
        <f t="shared" ca="1" si="5"/>
        <v>0</v>
      </c>
      <c r="I29" s="5">
        <f t="shared" ca="1" si="6"/>
        <v>-1.7763568394002505E-15</v>
      </c>
    </row>
    <row r="30" spans="1:9" ht="15.75" customHeight="1" x14ac:dyDescent="0.15">
      <c r="A30" s="5">
        <f t="shared" si="7"/>
        <v>12</v>
      </c>
      <c r="B30" s="16">
        <f t="shared" ca="1" si="1"/>
        <v>0.56914475035466228</v>
      </c>
      <c r="C30" s="16" t="str">
        <f ca="1">VLOOKUP(B30,'40'!Newsday,2,TRUE)</f>
        <v>Fair</v>
      </c>
      <c r="D30" s="16">
        <f t="shared" ca="1" si="2"/>
        <v>0.81208977812061844</v>
      </c>
      <c r="E30" s="5">
        <f ca="1">VLOOKUP(D30,IF(C30="Good",'40'!Good,IF(C30="Fair",'40'!Fair,'40'!Poor)),2,TRUE)</f>
        <v>70</v>
      </c>
      <c r="F30" s="5">
        <f t="shared" ca="1" si="3"/>
        <v>20</v>
      </c>
      <c r="G30" s="5">
        <f t="shared" ca="1" si="4"/>
        <v>5.1000000000000005</v>
      </c>
      <c r="H30" s="5">
        <f t="shared" ca="1" si="5"/>
        <v>0</v>
      </c>
      <c r="I30" s="5">
        <f t="shared" ca="1" si="6"/>
        <v>1.6999999999999984</v>
      </c>
    </row>
    <row r="31" spans="1:9" ht="15.75" customHeight="1" x14ac:dyDescent="0.15">
      <c r="A31" s="5">
        <f t="shared" si="7"/>
        <v>13</v>
      </c>
      <c r="B31" s="16">
        <f t="shared" ca="1" si="1"/>
        <v>0.16875069568518797</v>
      </c>
      <c r="C31" s="16" t="str">
        <f ca="1">VLOOKUP(B31,'40'!Newsday,2,TRUE)</f>
        <v>Good</v>
      </c>
      <c r="D31" s="16">
        <f t="shared" ca="1" si="2"/>
        <v>0.77233042559821674</v>
      </c>
      <c r="E31" s="5">
        <f ca="1">VLOOKUP(D31,IF(C31="Good",'40'!Good,IF(C31="Fair",'40'!Fair,'40'!Poor)),2,TRUE)</f>
        <v>80</v>
      </c>
      <c r="F31" s="5">
        <f t="shared" ca="1" si="3"/>
        <v>20</v>
      </c>
      <c r="G31" s="5">
        <f t="shared" ca="1" si="4"/>
        <v>6.8000000000000007</v>
      </c>
      <c r="H31" s="5">
        <f t="shared" ca="1" si="5"/>
        <v>0</v>
      </c>
      <c r="I31" s="5">
        <f t="shared" ca="1" si="6"/>
        <v>-1.7763568394002505E-15</v>
      </c>
    </row>
    <row r="32" spans="1:9" ht="15.75" customHeight="1" x14ac:dyDescent="0.15">
      <c r="A32" s="5">
        <f t="shared" si="7"/>
        <v>14</v>
      </c>
      <c r="B32" s="16">
        <f t="shared" ca="1" si="1"/>
        <v>0.71831527764240521</v>
      </c>
      <c r="C32" s="16" t="str">
        <f ca="1">VLOOKUP(B32,'40'!Newsday,2,TRUE)</f>
        <v>Fair</v>
      </c>
      <c r="D32" s="16">
        <f t="shared" ca="1" si="2"/>
        <v>0.62792353671320111</v>
      </c>
      <c r="E32" s="5">
        <f ca="1">VLOOKUP(D32,IF(C32="Good",'40'!Good,IF(C32="Fair",'40'!Fair,'40'!Poor)),2,TRUE)</f>
        <v>60</v>
      </c>
      <c r="F32" s="5">
        <f t="shared" ca="1" si="3"/>
        <v>20</v>
      </c>
      <c r="G32" s="5">
        <f t="shared" ca="1" si="4"/>
        <v>3.4000000000000004</v>
      </c>
      <c r="H32" s="5">
        <f t="shared" ca="1" si="5"/>
        <v>0</v>
      </c>
      <c r="I32" s="5">
        <f t="shared" ca="1" si="6"/>
        <v>3.3999999999999986</v>
      </c>
    </row>
    <row r="33" spans="1:9" ht="15.75" customHeight="1" x14ac:dyDescent="0.15">
      <c r="A33" s="5">
        <f t="shared" si="7"/>
        <v>15</v>
      </c>
      <c r="B33" s="16">
        <f t="shared" ca="1" si="1"/>
        <v>0.34686815597258192</v>
      </c>
      <c r="C33" s="16" t="str">
        <f ca="1">VLOOKUP(B33,'40'!Newsday,2,TRUE)</f>
        <v>Good</v>
      </c>
      <c r="D33" s="16">
        <f t="shared" ca="1" si="2"/>
        <v>0.79023285088544193</v>
      </c>
      <c r="E33" s="5">
        <f ca="1">VLOOKUP(D33,IF(C33="Good",'40'!Good,IF(C33="Fair",'40'!Fair,'40'!Poor)),2,TRUE)</f>
        <v>90</v>
      </c>
      <c r="F33" s="5">
        <f t="shared" ca="1" si="3"/>
        <v>20</v>
      </c>
      <c r="G33" s="5">
        <f t="shared" ca="1" si="4"/>
        <v>8.5</v>
      </c>
      <c r="H33" s="5">
        <f t="shared" ca="1" si="5"/>
        <v>0</v>
      </c>
      <c r="I33" s="5">
        <f t="shared" ca="1" si="6"/>
        <v>-1.7000000000000011</v>
      </c>
    </row>
    <row r="34" spans="1:9" ht="15.75" customHeight="1" x14ac:dyDescent="0.15">
      <c r="A34" s="5">
        <f t="shared" si="7"/>
        <v>16</v>
      </c>
      <c r="B34" s="16">
        <f t="shared" ca="1" si="1"/>
        <v>0.30598465719562773</v>
      </c>
      <c r="C34" s="16" t="str">
        <f ca="1">VLOOKUP(B34,'40'!Newsday,2,TRUE)</f>
        <v>Good</v>
      </c>
      <c r="D34" s="16">
        <f t="shared" ca="1" si="2"/>
        <v>0.68176579555770978</v>
      </c>
      <c r="E34" s="5">
        <f ca="1">VLOOKUP(D34,IF(C34="Good",'40'!Good,IF(C34="Fair",'40'!Fair,'40'!Poor)),2,TRUE)</f>
        <v>80</v>
      </c>
      <c r="F34" s="5">
        <f t="shared" ca="1" si="3"/>
        <v>20</v>
      </c>
      <c r="G34" s="5">
        <f t="shared" ca="1" si="4"/>
        <v>6.8000000000000007</v>
      </c>
      <c r="H34" s="5">
        <f t="shared" ca="1" si="5"/>
        <v>0</v>
      </c>
      <c r="I34" s="5">
        <f t="shared" ca="1" si="6"/>
        <v>-1.7763568394002505E-15</v>
      </c>
    </row>
    <row r="35" spans="1:9" ht="15.75" customHeight="1" x14ac:dyDescent="0.15">
      <c r="A35" s="5">
        <f t="shared" si="7"/>
        <v>17</v>
      </c>
      <c r="B35" s="16">
        <f t="shared" ca="1" si="1"/>
        <v>0.54321549101892475</v>
      </c>
      <c r="C35" s="16" t="str">
        <f ca="1">VLOOKUP(B35,'40'!Newsday,2,TRUE)</f>
        <v>Fair</v>
      </c>
      <c r="D35" s="16">
        <f t="shared" ca="1" si="2"/>
        <v>8.2562524163325435E-3</v>
      </c>
      <c r="E35" s="5">
        <f ca="1">VLOOKUP(D35,IF(C35="Good",'40'!Good,IF(C35="Fair",'40'!Fair,'40'!Poor)),2,TRUE)</f>
        <v>40</v>
      </c>
      <c r="F35" s="5">
        <f t="shared" ca="1" si="3"/>
        <v>20</v>
      </c>
      <c r="G35" s="5">
        <f t="shared" ca="1" si="4"/>
        <v>0</v>
      </c>
      <c r="H35" s="5">
        <f t="shared" ca="1" si="5"/>
        <v>0</v>
      </c>
      <c r="I35" s="5">
        <f t="shared" ca="1" si="6"/>
        <v>6.7999999999999989</v>
      </c>
    </row>
    <row r="36" spans="1:9" ht="15.75" customHeight="1" x14ac:dyDescent="0.15">
      <c r="A36" s="5">
        <f t="shared" si="7"/>
        <v>18</v>
      </c>
      <c r="B36" s="16">
        <f t="shared" ca="1" si="1"/>
        <v>0.11092503701421008</v>
      </c>
      <c r="C36" s="16" t="str">
        <f ca="1">VLOOKUP(B36,'40'!Newsday,2,TRUE)</f>
        <v>Good</v>
      </c>
      <c r="D36" s="16">
        <f t="shared" ca="1" si="2"/>
        <v>0.36384196985348793</v>
      </c>
      <c r="E36" s="5">
        <f ca="1">VLOOKUP(D36,IF(C36="Good",'40'!Good,IF(C36="Fair",'40'!Fair,'40'!Poor)),2,TRUE)</f>
        <v>70</v>
      </c>
      <c r="F36" s="5">
        <f t="shared" ca="1" si="3"/>
        <v>20</v>
      </c>
      <c r="G36" s="5">
        <f t="shared" ca="1" si="4"/>
        <v>5.1000000000000005</v>
      </c>
      <c r="H36" s="5">
        <f t="shared" ca="1" si="5"/>
        <v>0</v>
      </c>
      <c r="I36" s="5">
        <f t="shared" ca="1" si="6"/>
        <v>1.6999999999999984</v>
      </c>
    </row>
    <row r="37" spans="1:9" ht="15.75" customHeight="1" x14ac:dyDescent="0.15">
      <c r="A37" s="5">
        <f t="shared" si="7"/>
        <v>19</v>
      </c>
      <c r="B37" s="16">
        <f t="shared" ca="1" si="1"/>
        <v>0.63161919208880557</v>
      </c>
      <c r="C37" s="16" t="str">
        <f ca="1">VLOOKUP(B37,'40'!Newsday,2,TRUE)</f>
        <v>Fair</v>
      </c>
      <c r="D37" s="16">
        <f t="shared" ca="1" si="2"/>
        <v>0.13313186549318379</v>
      </c>
      <c r="E37" s="5">
        <f ca="1">VLOOKUP(D37,IF(C37="Good",'40'!Good,IF(C37="Fair",'40'!Fair,'40'!Poor)),2,TRUE)</f>
        <v>50</v>
      </c>
      <c r="F37" s="5">
        <f t="shared" ca="1" si="3"/>
        <v>20</v>
      </c>
      <c r="G37" s="5">
        <f t="shared" ca="1" si="4"/>
        <v>1.7000000000000002</v>
      </c>
      <c r="H37" s="5">
        <f t="shared" ca="1" si="5"/>
        <v>0</v>
      </c>
      <c r="I37" s="5">
        <f t="shared" ca="1" si="6"/>
        <v>5.0999999999999988</v>
      </c>
    </row>
    <row r="38" spans="1:9" ht="15.75" customHeight="1" x14ac:dyDescent="0.15">
      <c r="A38" s="5">
        <f t="shared" si="7"/>
        <v>20</v>
      </c>
      <c r="B38" s="16">
        <f t="shared" ca="1" si="1"/>
        <v>0.72746561816558408</v>
      </c>
      <c r="C38" s="16" t="str">
        <f ca="1">VLOOKUP(B38,'40'!Newsday,2,TRUE)</f>
        <v>Fair</v>
      </c>
      <c r="D38" s="16">
        <f t="shared" ca="1" si="2"/>
        <v>0.65749474937025154</v>
      </c>
      <c r="E38" s="5">
        <f ca="1">VLOOKUP(D38,IF(C38="Good",'40'!Good,IF(C38="Fair",'40'!Fair,'40'!Poor)),2,TRUE)</f>
        <v>60</v>
      </c>
      <c r="F38" s="5">
        <f t="shared" ca="1" si="3"/>
        <v>20</v>
      </c>
      <c r="G38" s="5">
        <f t="shared" ca="1" si="4"/>
        <v>3.4000000000000004</v>
      </c>
      <c r="H38" s="5">
        <f t="shared" ca="1" si="5"/>
        <v>0</v>
      </c>
      <c r="I38" s="5">
        <f t="shared" ca="1" si="6"/>
        <v>3.3999999999999986</v>
      </c>
    </row>
    <row r="39" spans="1:9" ht="15.75" customHeight="1" x14ac:dyDescent="0.15">
      <c r="A39" s="5">
        <f t="shared" si="7"/>
        <v>21</v>
      </c>
      <c r="B39" s="16">
        <f t="shared" ca="1" si="1"/>
        <v>0.23570142724771936</v>
      </c>
      <c r="C39" s="16" t="str">
        <f ca="1">VLOOKUP(B39,'40'!Newsday,2,TRUE)</f>
        <v>Good</v>
      </c>
      <c r="D39" s="16">
        <f t="shared" ca="1" si="2"/>
        <v>0.18724248799341947</v>
      </c>
      <c r="E39" s="5">
        <f ca="1">VLOOKUP(D39,IF(C39="Good",'40'!Good,IF(C39="Fair",'40'!Fair,'40'!Poor)),2,TRUE)</f>
        <v>60</v>
      </c>
      <c r="F39" s="5">
        <f t="shared" ca="1" si="3"/>
        <v>20</v>
      </c>
      <c r="G39" s="5">
        <f t="shared" ca="1" si="4"/>
        <v>3.4000000000000004</v>
      </c>
      <c r="H39" s="5">
        <f t="shared" ca="1" si="5"/>
        <v>0</v>
      </c>
      <c r="I39" s="5">
        <f t="shared" ca="1" si="6"/>
        <v>3.3999999999999986</v>
      </c>
    </row>
    <row r="40" spans="1:9" ht="15.75" customHeight="1" x14ac:dyDescent="0.15">
      <c r="A40" s="5">
        <f t="shared" si="7"/>
        <v>22</v>
      </c>
      <c r="B40" s="16">
        <f t="shared" ca="1" si="1"/>
        <v>0.60653058233071921</v>
      </c>
      <c r="C40" s="16" t="str">
        <f ca="1">VLOOKUP(B40,'40'!Newsday,2,TRUE)</f>
        <v>Fair</v>
      </c>
      <c r="D40" s="16">
        <f t="shared" ca="1" si="2"/>
        <v>0.55569167553885113</v>
      </c>
      <c r="E40" s="5">
        <f ca="1">VLOOKUP(D40,IF(C40="Good",'40'!Good,IF(C40="Fair",'40'!Fair,'40'!Poor)),2,TRUE)</f>
        <v>60</v>
      </c>
      <c r="F40" s="5">
        <f t="shared" ca="1" si="3"/>
        <v>20</v>
      </c>
      <c r="G40" s="5">
        <f t="shared" ca="1" si="4"/>
        <v>3.4000000000000004</v>
      </c>
      <c r="H40" s="5">
        <f t="shared" ca="1" si="5"/>
        <v>0</v>
      </c>
      <c r="I40" s="5">
        <f t="shared" ca="1" si="6"/>
        <v>3.3999999999999986</v>
      </c>
    </row>
    <row r="41" spans="1:9" ht="15.75" customHeight="1" x14ac:dyDescent="0.15">
      <c r="A41" s="5">
        <f t="shared" si="7"/>
        <v>23</v>
      </c>
      <c r="B41" s="16">
        <f t="shared" ca="1" si="1"/>
        <v>0.9697918125199515</v>
      </c>
      <c r="C41" s="16" t="str">
        <f ca="1">VLOOKUP(B41,'40'!Newsday,2,TRUE)</f>
        <v>Poor</v>
      </c>
      <c r="D41" s="16">
        <f t="shared" ca="1" si="2"/>
        <v>0.72075413822659928</v>
      </c>
      <c r="E41" s="5">
        <f ca="1">VLOOKUP(D41,IF(C41="Good",'40'!Good,IF(C41="Fair",'40'!Fair,'40'!Poor)),2,TRUE)</f>
        <v>60</v>
      </c>
      <c r="F41" s="5">
        <f t="shared" ca="1" si="3"/>
        <v>20</v>
      </c>
      <c r="G41" s="5">
        <f t="shared" ca="1" si="4"/>
        <v>3.4000000000000004</v>
      </c>
      <c r="H41" s="5">
        <f t="shared" ca="1" si="5"/>
        <v>0</v>
      </c>
      <c r="I41" s="5">
        <f t="shared" ca="1" si="6"/>
        <v>3.3999999999999986</v>
      </c>
    </row>
    <row r="42" spans="1:9" ht="15.75" customHeight="1" x14ac:dyDescent="0.15">
      <c r="A42" s="5">
        <f t="shared" si="7"/>
        <v>24</v>
      </c>
      <c r="B42" s="16">
        <f t="shared" ca="1" si="1"/>
        <v>0.27009996937685921</v>
      </c>
      <c r="C42" s="16" t="str">
        <f ca="1">VLOOKUP(B42,'40'!Newsday,2,TRUE)</f>
        <v>Good</v>
      </c>
      <c r="D42" s="16">
        <f t="shared" ca="1" si="2"/>
        <v>0.18062250214024678</v>
      </c>
      <c r="E42" s="5">
        <f ca="1">VLOOKUP(D42,IF(C42="Good",'40'!Good,IF(C42="Fair",'40'!Fair,'40'!Poor)),2,TRUE)</f>
        <v>60</v>
      </c>
      <c r="F42" s="5">
        <f t="shared" ca="1" si="3"/>
        <v>20</v>
      </c>
      <c r="G42" s="5">
        <f t="shared" ca="1" si="4"/>
        <v>3.4000000000000004</v>
      </c>
      <c r="H42" s="5">
        <f t="shared" ca="1" si="5"/>
        <v>0</v>
      </c>
      <c r="I42" s="5">
        <f t="shared" ca="1" si="6"/>
        <v>3.3999999999999986</v>
      </c>
    </row>
    <row r="43" spans="1:9" ht="15.75" customHeight="1" x14ac:dyDescent="0.15">
      <c r="A43" s="5">
        <f t="shared" si="7"/>
        <v>25</v>
      </c>
      <c r="B43" s="16">
        <f t="shared" ca="1" si="1"/>
        <v>0.43071565078412788</v>
      </c>
      <c r="C43" s="16" t="str">
        <f ca="1">VLOOKUP(B43,'40'!Newsday,2,TRUE)</f>
        <v>Fair</v>
      </c>
      <c r="D43" s="16">
        <f t="shared" ca="1" si="2"/>
        <v>0.41114619498686655</v>
      </c>
      <c r="E43" s="5">
        <f ca="1">VLOOKUP(D43,IF(C43="Good",'40'!Good,IF(C43="Fair",'40'!Fair,'40'!Poor)),2,TRUE)</f>
        <v>60</v>
      </c>
      <c r="F43" s="5">
        <f t="shared" ca="1" si="3"/>
        <v>20</v>
      </c>
      <c r="G43" s="5">
        <f t="shared" ca="1" si="4"/>
        <v>3.4000000000000004</v>
      </c>
      <c r="H43" s="5">
        <f t="shared" ca="1" si="5"/>
        <v>0</v>
      </c>
      <c r="I43" s="5">
        <f t="shared" ca="1" si="6"/>
        <v>3.3999999999999986</v>
      </c>
    </row>
    <row r="44" spans="1:9" ht="15.75" customHeight="1" x14ac:dyDescent="0.15">
      <c r="A44" s="5">
        <f t="shared" si="7"/>
        <v>26</v>
      </c>
      <c r="B44" s="16">
        <f t="shared" ca="1" si="1"/>
        <v>5.9083088353043545E-2</v>
      </c>
      <c r="C44" s="16" t="str">
        <f ca="1">VLOOKUP(B44,'40'!Newsday,2,TRUE)</f>
        <v>Good</v>
      </c>
      <c r="D44" s="16">
        <f t="shared" ca="1" si="2"/>
        <v>7.1678891690275526E-3</v>
      </c>
      <c r="E44" s="5">
        <f ca="1">VLOOKUP(D44,IF(C44="Good",'40'!Good,IF(C44="Fair",'40'!Fair,'40'!Poor)),2,TRUE)</f>
        <v>40</v>
      </c>
      <c r="F44" s="5">
        <f t="shared" ca="1" si="3"/>
        <v>20</v>
      </c>
      <c r="G44" s="5">
        <f t="shared" ca="1" si="4"/>
        <v>0</v>
      </c>
      <c r="H44" s="5">
        <f t="shared" ca="1" si="5"/>
        <v>0</v>
      </c>
      <c r="I44" s="5">
        <f t="shared" ca="1" si="6"/>
        <v>6.7999999999999989</v>
      </c>
    </row>
    <row r="45" spans="1:9" ht="15.75" customHeight="1" x14ac:dyDescent="0.15">
      <c r="A45" s="5">
        <f t="shared" si="7"/>
        <v>27</v>
      </c>
      <c r="B45" s="16">
        <f t="shared" ca="1" si="1"/>
        <v>0.96130215843808353</v>
      </c>
      <c r="C45" s="16" t="str">
        <f ca="1">VLOOKUP(B45,'40'!Newsday,2,TRUE)</f>
        <v>Poor</v>
      </c>
      <c r="D45" s="16">
        <f t="shared" ca="1" si="2"/>
        <v>0.66748611086074816</v>
      </c>
      <c r="E45" s="5">
        <f ca="1">VLOOKUP(D45,IF(C45="Good",'40'!Good,IF(C45="Fair",'40'!Fair,'40'!Poor)),2,TRUE)</f>
        <v>60</v>
      </c>
      <c r="F45" s="5">
        <f t="shared" ca="1" si="3"/>
        <v>20</v>
      </c>
      <c r="G45" s="5">
        <f t="shared" ca="1" si="4"/>
        <v>3.4000000000000004</v>
      </c>
      <c r="H45" s="5">
        <f t="shared" ca="1" si="5"/>
        <v>0</v>
      </c>
      <c r="I45" s="5">
        <f t="shared" ca="1" si="6"/>
        <v>3.3999999999999986</v>
      </c>
    </row>
    <row r="46" spans="1:9" ht="15.75" customHeight="1" x14ac:dyDescent="0.15">
      <c r="A46" s="5">
        <f t="shared" si="7"/>
        <v>28</v>
      </c>
      <c r="B46" s="16">
        <f t="shared" ca="1" si="1"/>
        <v>0.86508810834161731</v>
      </c>
      <c r="C46" s="16" t="str">
        <f ca="1">VLOOKUP(B46,'40'!Newsday,2,TRUE)</f>
        <v>Poor</v>
      </c>
      <c r="D46" s="16">
        <f t="shared" ca="1" si="2"/>
        <v>0.6204752326268469</v>
      </c>
      <c r="E46" s="5">
        <f ca="1">VLOOKUP(D46,IF(C46="Good",'40'!Good,IF(C46="Fair",'40'!Fair,'40'!Poor)),2,TRUE)</f>
        <v>50</v>
      </c>
      <c r="F46" s="5">
        <f t="shared" ca="1" si="3"/>
        <v>20</v>
      </c>
      <c r="G46" s="5">
        <f t="shared" ca="1" si="4"/>
        <v>1.7000000000000002</v>
      </c>
      <c r="H46" s="5">
        <f t="shared" ca="1" si="5"/>
        <v>0</v>
      </c>
      <c r="I46" s="5">
        <f t="shared" ca="1" si="6"/>
        <v>5.0999999999999988</v>
      </c>
    </row>
    <row r="47" spans="1:9" ht="15.75" customHeight="1" x14ac:dyDescent="0.15">
      <c r="A47" s="5">
        <f t="shared" si="7"/>
        <v>29</v>
      </c>
      <c r="B47" s="16">
        <f t="shared" ca="1" si="1"/>
        <v>0.85307309784857877</v>
      </c>
      <c r="C47" s="16" t="str">
        <f ca="1">VLOOKUP(B47,'40'!Newsday,2,TRUE)</f>
        <v>Poor</v>
      </c>
      <c r="D47" s="16">
        <f t="shared" ca="1" si="2"/>
        <v>0.38516903416268833</v>
      </c>
      <c r="E47" s="5">
        <f ca="1">VLOOKUP(D47,IF(C47="Good",'40'!Good,IF(C47="Fair",'40'!Fair,'40'!Poor)),2,TRUE)</f>
        <v>40</v>
      </c>
      <c r="F47" s="5">
        <f t="shared" ca="1" si="3"/>
        <v>20</v>
      </c>
      <c r="G47" s="5">
        <f t="shared" ca="1" si="4"/>
        <v>0</v>
      </c>
      <c r="H47" s="5">
        <f t="shared" ca="1" si="5"/>
        <v>0</v>
      </c>
      <c r="I47" s="5">
        <f t="shared" ca="1" si="6"/>
        <v>6.7999999999999989</v>
      </c>
    </row>
    <row r="48" spans="1:9" ht="15.75" customHeight="1" x14ac:dyDescent="0.15">
      <c r="A48" s="11">
        <f t="shared" si="7"/>
        <v>30</v>
      </c>
      <c r="B48" s="25">
        <f t="shared" ca="1" si="1"/>
        <v>0.52273149766606097</v>
      </c>
      <c r="C48" s="25" t="str">
        <f ca="1">VLOOKUP(B48,'40'!Newsday,2,TRUE)</f>
        <v>Fair</v>
      </c>
      <c r="D48" s="25">
        <f t="shared" ca="1" si="2"/>
        <v>0.26007268636583003</v>
      </c>
      <c r="E48" s="11">
        <f ca="1">VLOOKUP(D48,IF(C48="Good",'40'!Good,IF(C48="Fair",'40'!Fair,'40'!Poor)),2,TRUE)</f>
        <v>50</v>
      </c>
      <c r="F48" s="11">
        <f t="shared" ca="1" si="3"/>
        <v>20</v>
      </c>
      <c r="G48" s="11">
        <f t="shared" ca="1" si="4"/>
        <v>1.7000000000000002</v>
      </c>
      <c r="H48" s="5">
        <f t="shared" ca="1" si="5"/>
        <v>0</v>
      </c>
      <c r="I48" s="5">
        <f t="shared" ca="1" si="6"/>
        <v>5.0999999999999988</v>
      </c>
    </row>
    <row r="49" spans="6:9" ht="15.75" customHeight="1" x14ac:dyDescent="0.15">
      <c r="F49" s="32" t="s">
        <v>27</v>
      </c>
      <c r="G49" s="33">
        <f ca="1">SUM(G18:G48)</f>
        <v>113.90000000000005</v>
      </c>
      <c r="H49" s="32" t="s">
        <v>28</v>
      </c>
      <c r="I49" s="33">
        <f ca="1">SUM(I17:I48)</f>
        <v>90.099999999999952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50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3.0256613646364894E-2</v>
      </c>
      <c r="C19" s="16" t="str">
        <f ca="1">VLOOKUP(B19,'50'!Newsday,2,TRUE)</f>
        <v>Good</v>
      </c>
      <c r="D19" s="16">
        <f t="shared" ref="D19:D48" ca="1" si="2">RAND()</f>
        <v>0.66557661657359124</v>
      </c>
      <c r="E19" s="5">
        <f ca="1">VLOOKUP(D19,IF(C19="Good",'50'!Good,IF(C19="Fair",'50'!Fair,'50'!Poor)),2,TRUE)</f>
        <v>80</v>
      </c>
      <c r="F19" s="5">
        <f t="shared" ref="F19:F48" ca="1" si="3">IF(E19&gt;$F$17,$F$17*0.5,E19*0.5)</f>
        <v>25</v>
      </c>
      <c r="G19" s="5">
        <f t="shared" ref="G19:G48" ca="1" si="4">IF(E19&gt;$F$17,(E19-$F$17)*0.17,0)</f>
        <v>5.1000000000000005</v>
      </c>
      <c r="H19" s="5">
        <f t="shared" ref="H19:H48" ca="1" si="5">IF(E19&lt;$F$17,($F$17-E19)*0.05,0)</f>
        <v>0</v>
      </c>
      <c r="I19" s="5">
        <f t="shared" ref="I19:I48" ca="1" si="6">F19-($D$17*$F$17)-G19+H19</f>
        <v>3.3999999999999995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0.42398955649096215</v>
      </c>
      <c r="C20" s="16" t="str">
        <f ca="1">VLOOKUP(B20,'50'!Newsday,2,TRUE)</f>
        <v>Fair</v>
      </c>
      <c r="D20" s="16">
        <f t="shared" ca="1" si="2"/>
        <v>0.35937111298655378</v>
      </c>
      <c r="E20" s="5">
        <f ca="1">VLOOKUP(D20,IF(C20="Good",'50'!Good,IF(C20="Fair",'50'!Fair,'50'!Poor)),2,TRUE)</f>
        <v>60</v>
      </c>
      <c r="F20" s="5">
        <f t="shared" ca="1" si="3"/>
        <v>25</v>
      </c>
      <c r="G20" s="5">
        <f t="shared" ca="1" si="4"/>
        <v>1.7000000000000002</v>
      </c>
      <c r="H20" s="5">
        <f t="shared" ca="1" si="5"/>
        <v>0</v>
      </c>
      <c r="I20" s="5">
        <f t="shared" ca="1" si="6"/>
        <v>6.8</v>
      </c>
    </row>
    <row r="21" spans="1:9" ht="15.75" customHeight="1" x14ac:dyDescent="0.15">
      <c r="A21" s="5">
        <f t="shared" si="7"/>
        <v>3</v>
      </c>
      <c r="B21" s="16">
        <f t="shared" ca="1" si="1"/>
        <v>0.95299513461387497</v>
      </c>
      <c r="C21" s="16" t="str">
        <f ca="1">VLOOKUP(B21,'50'!Newsday,2,TRUE)</f>
        <v>Poor</v>
      </c>
      <c r="D21" s="16">
        <f t="shared" ca="1" si="2"/>
        <v>0.11411573753839976</v>
      </c>
      <c r="E21" s="5">
        <f ca="1">VLOOKUP(D21,IF(C21="Good",'50'!Good,IF(C21="Fair",'50'!Fair,'50'!Poor)),2,TRUE)</f>
        <v>40</v>
      </c>
      <c r="F21" s="5">
        <f t="shared" ca="1" si="3"/>
        <v>20</v>
      </c>
      <c r="G21" s="5">
        <f t="shared" ca="1" si="4"/>
        <v>0</v>
      </c>
      <c r="H21" s="5">
        <f t="shared" ca="1" si="5"/>
        <v>0.5</v>
      </c>
      <c r="I21" s="5">
        <f t="shared" ca="1" si="6"/>
        <v>4</v>
      </c>
    </row>
    <row r="22" spans="1:9" ht="15.75" customHeight="1" x14ac:dyDescent="0.15">
      <c r="A22" s="5">
        <f t="shared" si="7"/>
        <v>4</v>
      </c>
      <c r="B22" s="16">
        <f t="shared" ca="1" si="1"/>
        <v>0.93554905977987912</v>
      </c>
      <c r="C22" s="16" t="str">
        <f ca="1">VLOOKUP(B22,'50'!Newsday,2,TRUE)</f>
        <v>Poor</v>
      </c>
      <c r="D22" s="16">
        <f t="shared" ca="1" si="2"/>
        <v>0.87105838875586716</v>
      </c>
      <c r="E22" s="5">
        <f ca="1">VLOOKUP(D22,IF(C22="Good",'50'!Good,IF(C22="Fair",'50'!Fair,'50'!Poor)),2,TRUE)</f>
        <v>70</v>
      </c>
      <c r="F22" s="5">
        <f t="shared" ca="1" si="3"/>
        <v>25</v>
      </c>
      <c r="G22" s="5">
        <f t="shared" ca="1" si="4"/>
        <v>3.4000000000000004</v>
      </c>
      <c r="H22" s="5">
        <f t="shared" ca="1" si="5"/>
        <v>0</v>
      </c>
      <c r="I22" s="5">
        <f t="shared" ca="1" si="6"/>
        <v>5.0999999999999996</v>
      </c>
    </row>
    <row r="23" spans="1:9" ht="15.75" customHeight="1" x14ac:dyDescent="0.15">
      <c r="A23" s="5">
        <f t="shared" si="7"/>
        <v>5</v>
      </c>
      <c r="B23" s="16">
        <f t="shared" ca="1" si="1"/>
        <v>0.36576292834124224</v>
      </c>
      <c r="C23" s="16" t="str">
        <f ca="1">VLOOKUP(B23,'50'!Newsday,2,TRUE)</f>
        <v>Fair</v>
      </c>
      <c r="D23" s="16">
        <f t="shared" ca="1" si="2"/>
        <v>0.62656170861777916</v>
      </c>
      <c r="E23" s="5">
        <f ca="1">VLOOKUP(D23,IF(C23="Good",'50'!Good,IF(C23="Fair",'50'!Fair,'50'!Poor)),2,TRUE)</f>
        <v>60</v>
      </c>
      <c r="F23" s="5">
        <f t="shared" ca="1" si="3"/>
        <v>25</v>
      </c>
      <c r="G23" s="5">
        <f t="shared" ca="1" si="4"/>
        <v>1.7000000000000002</v>
      </c>
      <c r="H23" s="5">
        <f t="shared" ca="1" si="5"/>
        <v>0</v>
      </c>
      <c r="I23" s="5">
        <f t="shared" ca="1" si="6"/>
        <v>6.8</v>
      </c>
    </row>
    <row r="24" spans="1:9" ht="15.75" customHeight="1" x14ac:dyDescent="0.15">
      <c r="A24" s="5">
        <f t="shared" si="7"/>
        <v>6</v>
      </c>
      <c r="B24" s="16">
        <f t="shared" ca="1" si="1"/>
        <v>0.26209197590398103</v>
      </c>
      <c r="C24" s="16" t="str">
        <f ca="1">VLOOKUP(B24,'50'!Newsday,2,TRUE)</f>
        <v>Good</v>
      </c>
      <c r="D24" s="16">
        <f t="shared" ca="1" si="2"/>
        <v>0.77281930720148451</v>
      </c>
      <c r="E24" s="5">
        <f ca="1">VLOOKUP(D24,IF(C24="Good",'50'!Good,IF(C24="Fair",'50'!Fair,'50'!Poor)),2,TRUE)</f>
        <v>80</v>
      </c>
      <c r="F24" s="5">
        <f t="shared" ca="1" si="3"/>
        <v>25</v>
      </c>
      <c r="G24" s="5">
        <f t="shared" ca="1" si="4"/>
        <v>5.1000000000000005</v>
      </c>
      <c r="H24" s="5">
        <f t="shared" ca="1" si="5"/>
        <v>0</v>
      </c>
      <c r="I24" s="5">
        <f t="shared" ca="1" si="6"/>
        <v>3.3999999999999995</v>
      </c>
    </row>
    <row r="25" spans="1:9" ht="15.75" customHeight="1" x14ac:dyDescent="0.15">
      <c r="A25" s="5">
        <f t="shared" si="7"/>
        <v>7</v>
      </c>
      <c r="B25" s="16">
        <f t="shared" ca="1" si="1"/>
        <v>0.45875710693962335</v>
      </c>
      <c r="C25" s="16" t="str">
        <f ca="1">VLOOKUP(B25,'50'!Newsday,2,TRUE)</f>
        <v>Fair</v>
      </c>
      <c r="D25" s="16">
        <f t="shared" ca="1" si="2"/>
        <v>0.64615616495958583</v>
      </c>
      <c r="E25" s="5">
        <f ca="1">VLOOKUP(D25,IF(C25="Good",'50'!Good,IF(C25="Fair",'50'!Fair,'50'!Poor)),2,TRUE)</f>
        <v>60</v>
      </c>
      <c r="F25" s="5">
        <f t="shared" ca="1" si="3"/>
        <v>25</v>
      </c>
      <c r="G25" s="5">
        <f t="shared" ca="1" si="4"/>
        <v>1.7000000000000002</v>
      </c>
      <c r="H25" s="5">
        <f t="shared" ca="1" si="5"/>
        <v>0</v>
      </c>
      <c r="I25" s="5">
        <f t="shared" ca="1" si="6"/>
        <v>6.8</v>
      </c>
    </row>
    <row r="26" spans="1:9" ht="15.75" customHeight="1" x14ac:dyDescent="0.15">
      <c r="A26" s="5">
        <f t="shared" si="7"/>
        <v>8</v>
      </c>
      <c r="B26" s="16">
        <f t="shared" ca="1" si="1"/>
        <v>0.39384442571794342</v>
      </c>
      <c r="C26" s="16" t="str">
        <f ca="1">VLOOKUP(B26,'50'!Newsday,2,TRUE)</f>
        <v>Fair</v>
      </c>
      <c r="D26" s="16">
        <f t="shared" ca="1" si="2"/>
        <v>0.74337550882804693</v>
      </c>
      <c r="E26" s="5">
        <f ca="1">VLOOKUP(D26,IF(C26="Good",'50'!Good,IF(C26="Fair",'50'!Fair,'50'!Poor)),2,TRUE)</f>
        <v>70</v>
      </c>
      <c r="F26" s="5">
        <f t="shared" ca="1" si="3"/>
        <v>25</v>
      </c>
      <c r="G26" s="5">
        <f t="shared" ca="1" si="4"/>
        <v>3.4000000000000004</v>
      </c>
      <c r="H26" s="5">
        <f t="shared" ca="1" si="5"/>
        <v>0</v>
      </c>
      <c r="I26" s="5">
        <f t="shared" ca="1" si="6"/>
        <v>5.0999999999999996</v>
      </c>
    </row>
    <row r="27" spans="1:9" ht="15.75" customHeight="1" x14ac:dyDescent="0.15">
      <c r="A27" s="5">
        <f t="shared" si="7"/>
        <v>9</v>
      </c>
      <c r="B27" s="16">
        <f t="shared" ca="1" si="1"/>
        <v>0.42617482155979336</v>
      </c>
      <c r="C27" s="16" t="str">
        <f ca="1">VLOOKUP(B27,'50'!Newsday,2,TRUE)</f>
        <v>Fair</v>
      </c>
      <c r="D27" s="16">
        <f t="shared" ca="1" si="2"/>
        <v>0.68690494367135024</v>
      </c>
      <c r="E27" s="5">
        <f ca="1">VLOOKUP(D27,IF(C27="Good",'50'!Good,IF(C27="Fair",'50'!Fair,'50'!Poor)),2,TRUE)</f>
        <v>70</v>
      </c>
      <c r="F27" s="5">
        <f t="shared" ca="1" si="3"/>
        <v>25</v>
      </c>
      <c r="G27" s="5">
        <f t="shared" ca="1" si="4"/>
        <v>3.4000000000000004</v>
      </c>
      <c r="H27" s="5">
        <f t="shared" ca="1" si="5"/>
        <v>0</v>
      </c>
      <c r="I27" s="5">
        <f t="shared" ca="1" si="6"/>
        <v>5.0999999999999996</v>
      </c>
    </row>
    <row r="28" spans="1:9" ht="15.75" customHeight="1" x14ac:dyDescent="0.15">
      <c r="A28" s="5">
        <f t="shared" si="7"/>
        <v>10</v>
      </c>
      <c r="B28" s="16">
        <f t="shared" ca="1" si="1"/>
        <v>0.62250962397338627</v>
      </c>
      <c r="C28" s="16" t="str">
        <f ca="1">VLOOKUP(B28,'50'!Newsday,2,TRUE)</f>
        <v>Fair</v>
      </c>
      <c r="D28" s="16">
        <f t="shared" ca="1" si="2"/>
        <v>0.7611587040540081</v>
      </c>
      <c r="E28" s="5">
        <f ca="1">VLOOKUP(D28,IF(C28="Good",'50'!Good,IF(C28="Fair",'50'!Fair,'50'!Poor)),2,TRUE)</f>
        <v>70</v>
      </c>
      <c r="F28" s="5">
        <f t="shared" ca="1" si="3"/>
        <v>25</v>
      </c>
      <c r="G28" s="5">
        <f t="shared" ca="1" si="4"/>
        <v>3.4000000000000004</v>
      </c>
      <c r="H28" s="5">
        <f t="shared" ca="1" si="5"/>
        <v>0</v>
      </c>
      <c r="I28" s="5">
        <f t="shared" ca="1" si="6"/>
        <v>5.0999999999999996</v>
      </c>
    </row>
    <row r="29" spans="1:9" ht="15.75" customHeight="1" x14ac:dyDescent="0.15">
      <c r="A29" s="5">
        <f t="shared" si="7"/>
        <v>11</v>
      </c>
      <c r="B29" s="16">
        <f t="shared" ca="1" si="1"/>
        <v>0.80834527047262483</v>
      </c>
      <c r="C29" s="16" t="str">
        <f ca="1">VLOOKUP(B29,'50'!Newsday,2,TRUE)</f>
        <v>Poor</v>
      </c>
      <c r="D29" s="16">
        <f t="shared" ca="1" si="2"/>
        <v>0.80196168842767801</v>
      </c>
      <c r="E29" s="5">
        <f ca="1">VLOOKUP(D29,IF(C29="Good",'50'!Good,IF(C29="Fair",'50'!Fair,'50'!Poor)),2,TRUE)</f>
        <v>60</v>
      </c>
      <c r="F29" s="5">
        <f t="shared" ca="1" si="3"/>
        <v>25</v>
      </c>
      <c r="G29" s="5">
        <f t="shared" ca="1" si="4"/>
        <v>1.7000000000000002</v>
      </c>
      <c r="H29" s="5">
        <f t="shared" ca="1" si="5"/>
        <v>0</v>
      </c>
      <c r="I29" s="5">
        <f t="shared" ca="1" si="6"/>
        <v>6.8</v>
      </c>
    </row>
    <row r="30" spans="1:9" ht="15.75" customHeight="1" x14ac:dyDescent="0.15">
      <c r="A30" s="5">
        <f t="shared" si="7"/>
        <v>12</v>
      </c>
      <c r="B30" s="16">
        <f t="shared" ca="1" si="1"/>
        <v>0.24050131254102836</v>
      </c>
      <c r="C30" s="16" t="str">
        <f ca="1">VLOOKUP(B30,'50'!Newsday,2,TRUE)</f>
        <v>Good</v>
      </c>
      <c r="D30" s="16">
        <f t="shared" ca="1" si="2"/>
        <v>0.18815212464616948</v>
      </c>
      <c r="E30" s="5">
        <f ca="1">VLOOKUP(D30,IF(C30="Good",'50'!Good,IF(C30="Fair",'50'!Fair,'50'!Poor)),2,TRUE)</f>
        <v>60</v>
      </c>
      <c r="F30" s="5">
        <f t="shared" ca="1" si="3"/>
        <v>25</v>
      </c>
      <c r="G30" s="5">
        <f t="shared" ca="1" si="4"/>
        <v>1.7000000000000002</v>
      </c>
      <c r="H30" s="5">
        <f t="shared" ca="1" si="5"/>
        <v>0</v>
      </c>
      <c r="I30" s="5">
        <f t="shared" ca="1" si="6"/>
        <v>6.8</v>
      </c>
    </row>
    <row r="31" spans="1:9" ht="15.75" customHeight="1" x14ac:dyDescent="0.15">
      <c r="A31" s="5">
        <f t="shared" si="7"/>
        <v>13</v>
      </c>
      <c r="B31" s="16">
        <f t="shared" ca="1" si="1"/>
        <v>0.40672930532153773</v>
      </c>
      <c r="C31" s="16" t="str">
        <f ca="1">VLOOKUP(B31,'50'!Newsday,2,TRUE)</f>
        <v>Fair</v>
      </c>
      <c r="D31" s="16">
        <f t="shared" ca="1" si="2"/>
        <v>0.24018074172942583</v>
      </c>
      <c r="E31" s="5">
        <f ca="1">VLOOKUP(D31,IF(C31="Good",'50'!Good,IF(C31="Fair",'50'!Fair,'50'!Poor)),2,TRUE)</f>
        <v>50</v>
      </c>
      <c r="F31" s="5">
        <f t="shared" ca="1" si="3"/>
        <v>25</v>
      </c>
      <c r="G31" s="5">
        <f t="shared" ca="1" si="4"/>
        <v>0</v>
      </c>
      <c r="H31" s="5">
        <f t="shared" ca="1" si="5"/>
        <v>0</v>
      </c>
      <c r="I31" s="5">
        <f t="shared" ca="1" si="6"/>
        <v>8.5</v>
      </c>
    </row>
    <row r="32" spans="1:9" ht="15.75" customHeight="1" x14ac:dyDescent="0.15">
      <c r="A32" s="5">
        <f t="shared" si="7"/>
        <v>14</v>
      </c>
      <c r="B32" s="16">
        <f t="shared" ca="1" si="1"/>
        <v>0.34957794846760903</v>
      </c>
      <c r="C32" s="16" t="str">
        <f ca="1">VLOOKUP(B32,'50'!Newsday,2,TRUE)</f>
        <v>Good</v>
      </c>
      <c r="D32" s="16">
        <f t="shared" ca="1" si="2"/>
        <v>0.19581531325389101</v>
      </c>
      <c r="E32" s="5">
        <f ca="1">VLOOKUP(D32,IF(C32="Good",'50'!Good,IF(C32="Fair",'50'!Fair,'50'!Poor)),2,TRUE)</f>
        <v>60</v>
      </c>
      <c r="F32" s="5">
        <f t="shared" ca="1" si="3"/>
        <v>25</v>
      </c>
      <c r="G32" s="5">
        <f t="shared" ca="1" si="4"/>
        <v>1.7000000000000002</v>
      </c>
      <c r="H32" s="5">
        <f t="shared" ca="1" si="5"/>
        <v>0</v>
      </c>
      <c r="I32" s="5">
        <f t="shared" ca="1" si="6"/>
        <v>6.8</v>
      </c>
    </row>
    <row r="33" spans="1:9" ht="15.75" customHeight="1" x14ac:dyDescent="0.15">
      <c r="A33" s="5">
        <f t="shared" si="7"/>
        <v>15</v>
      </c>
      <c r="B33" s="16">
        <f t="shared" ca="1" si="1"/>
        <v>0.63356143877059201</v>
      </c>
      <c r="C33" s="16" t="str">
        <f ca="1">VLOOKUP(B33,'50'!Newsday,2,TRUE)</f>
        <v>Fair</v>
      </c>
      <c r="D33" s="16">
        <f t="shared" ca="1" si="2"/>
        <v>0.18761985924416202</v>
      </c>
      <c r="E33" s="5">
        <f ca="1">VLOOKUP(D33,IF(C33="Good",'50'!Good,IF(C33="Fair",'50'!Fair,'50'!Poor)),2,TRUE)</f>
        <v>50</v>
      </c>
      <c r="F33" s="5">
        <f t="shared" ca="1" si="3"/>
        <v>25</v>
      </c>
      <c r="G33" s="5">
        <f t="shared" ca="1" si="4"/>
        <v>0</v>
      </c>
      <c r="H33" s="5">
        <f t="shared" ca="1" si="5"/>
        <v>0</v>
      </c>
      <c r="I33" s="5">
        <f t="shared" ca="1" si="6"/>
        <v>8.5</v>
      </c>
    </row>
    <row r="34" spans="1:9" ht="15.75" customHeight="1" x14ac:dyDescent="0.15">
      <c r="A34" s="5">
        <f t="shared" si="7"/>
        <v>16</v>
      </c>
      <c r="B34" s="16">
        <f t="shared" ca="1" si="1"/>
        <v>0.58459108422218287</v>
      </c>
      <c r="C34" s="16" t="str">
        <f ca="1">VLOOKUP(B34,'50'!Newsday,2,TRUE)</f>
        <v>Fair</v>
      </c>
      <c r="D34" s="16">
        <f t="shared" ca="1" si="2"/>
        <v>0.29635078333108444</v>
      </c>
      <c r="E34" s="5">
        <f ca="1">VLOOKUP(D34,IF(C34="Good",'50'!Good,IF(C34="Fair",'50'!Fair,'50'!Poor)),2,TRUE)</f>
        <v>60</v>
      </c>
      <c r="F34" s="5">
        <f t="shared" ca="1" si="3"/>
        <v>25</v>
      </c>
      <c r="G34" s="5">
        <f t="shared" ca="1" si="4"/>
        <v>1.7000000000000002</v>
      </c>
      <c r="H34" s="5">
        <f t="shared" ca="1" si="5"/>
        <v>0</v>
      </c>
      <c r="I34" s="5">
        <f t="shared" ca="1" si="6"/>
        <v>6.8</v>
      </c>
    </row>
    <row r="35" spans="1:9" ht="15.75" customHeight="1" x14ac:dyDescent="0.15">
      <c r="A35" s="5">
        <f t="shared" si="7"/>
        <v>17</v>
      </c>
      <c r="B35" s="16">
        <f t="shared" ca="1" si="1"/>
        <v>0.24016572452747031</v>
      </c>
      <c r="C35" s="16" t="str">
        <f ca="1">VLOOKUP(B35,'50'!Newsday,2,TRUE)</f>
        <v>Good</v>
      </c>
      <c r="D35" s="16">
        <f t="shared" ca="1" si="2"/>
        <v>0.11773087908921021</v>
      </c>
      <c r="E35" s="5">
        <f ca="1">VLOOKUP(D35,IF(C35="Good",'50'!Good,IF(C35="Fair",'50'!Fair,'50'!Poor)),2,TRUE)</f>
        <v>60</v>
      </c>
      <c r="F35" s="5">
        <f t="shared" ca="1" si="3"/>
        <v>25</v>
      </c>
      <c r="G35" s="5">
        <f t="shared" ca="1" si="4"/>
        <v>1.7000000000000002</v>
      </c>
      <c r="H35" s="5">
        <f t="shared" ca="1" si="5"/>
        <v>0</v>
      </c>
      <c r="I35" s="5">
        <f t="shared" ca="1" si="6"/>
        <v>6.8</v>
      </c>
    </row>
    <row r="36" spans="1:9" ht="15.75" customHeight="1" x14ac:dyDescent="0.15">
      <c r="A36" s="5">
        <f t="shared" si="7"/>
        <v>18</v>
      </c>
      <c r="B36" s="16">
        <f t="shared" ca="1" si="1"/>
        <v>0.71864331108882207</v>
      </c>
      <c r="C36" s="16" t="str">
        <f ca="1">VLOOKUP(B36,'50'!Newsday,2,TRUE)</f>
        <v>Fair</v>
      </c>
      <c r="D36" s="16">
        <f t="shared" ca="1" si="2"/>
        <v>0.20674087149369591</v>
      </c>
      <c r="E36" s="5">
        <f ca="1">VLOOKUP(D36,IF(C36="Good",'50'!Good,IF(C36="Fair",'50'!Fair,'50'!Poor)),2,TRUE)</f>
        <v>50</v>
      </c>
      <c r="F36" s="5">
        <f t="shared" ca="1" si="3"/>
        <v>25</v>
      </c>
      <c r="G36" s="5">
        <f t="shared" ca="1" si="4"/>
        <v>0</v>
      </c>
      <c r="H36" s="5">
        <f t="shared" ca="1" si="5"/>
        <v>0</v>
      </c>
      <c r="I36" s="5">
        <f t="shared" ca="1" si="6"/>
        <v>8.5</v>
      </c>
    </row>
    <row r="37" spans="1:9" ht="15.75" customHeight="1" x14ac:dyDescent="0.15">
      <c r="A37" s="5">
        <f t="shared" si="7"/>
        <v>19</v>
      </c>
      <c r="B37" s="16">
        <f t="shared" ca="1" si="1"/>
        <v>0.56024453633911742</v>
      </c>
      <c r="C37" s="16" t="str">
        <f ca="1">VLOOKUP(B37,'50'!Newsday,2,TRUE)</f>
        <v>Fair</v>
      </c>
      <c r="D37" s="16">
        <f t="shared" ca="1" si="2"/>
        <v>0.66854441983859225</v>
      </c>
      <c r="E37" s="5">
        <f ca="1">VLOOKUP(D37,IF(C37="Good",'50'!Good,IF(C37="Fair",'50'!Fair,'50'!Poor)),2,TRUE)</f>
        <v>60</v>
      </c>
      <c r="F37" s="5">
        <f t="shared" ca="1" si="3"/>
        <v>25</v>
      </c>
      <c r="G37" s="5">
        <f t="shared" ca="1" si="4"/>
        <v>1.7000000000000002</v>
      </c>
      <c r="H37" s="5">
        <f t="shared" ca="1" si="5"/>
        <v>0</v>
      </c>
      <c r="I37" s="5">
        <f t="shared" ca="1" si="6"/>
        <v>6.8</v>
      </c>
    </row>
    <row r="38" spans="1:9" ht="15.75" customHeight="1" x14ac:dyDescent="0.15">
      <c r="A38" s="5">
        <f t="shared" si="7"/>
        <v>20</v>
      </c>
      <c r="B38" s="16">
        <f t="shared" ca="1" si="1"/>
        <v>0.19308566308374575</v>
      </c>
      <c r="C38" s="16" t="str">
        <f ca="1">VLOOKUP(B38,'50'!Newsday,2,TRUE)</f>
        <v>Good</v>
      </c>
      <c r="D38" s="16">
        <f t="shared" ca="1" si="2"/>
        <v>0.6392434775371123</v>
      </c>
      <c r="E38" s="5">
        <f ca="1">VLOOKUP(D38,IF(C38="Good",'50'!Good,IF(C38="Fair",'50'!Fair,'50'!Poor)),2,TRUE)</f>
        <v>80</v>
      </c>
      <c r="F38" s="5">
        <f t="shared" ca="1" si="3"/>
        <v>25</v>
      </c>
      <c r="G38" s="5">
        <f t="shared" ca="1" si="4"/>
        <v>5.1000000000000005</v>
      </c>
      <c r="H38" s="5">
        <f t="shared" ca="1" si="5"/>
        <v>0</v>
      </c>
      <c r="I38" s="5">
        <f t="shared" ca="1" si="6"/>
        <v>3.3999999999999995</v>
      </c>
    </row>
    <row r="39" spans="1:9" ht="15.75" customHeight="1" x14ac:dyDescent="0.15">
      <c r="A39" s="5">
        <f t="shared" si="7"/>
        <v>21</v>
      </c>
      <c r="B39" s="16">
        <f t="shared" ca="1" si="1"/>
        <v>0.31857893563927242</v>
      </c>
      <c r="C39" s="16" t="str">
        <f ca="1">VLOOKUP(B39,'50'!Newsday,2,TRUE)</f>
        <v>Good</v>
      </c>
      <c r="D39" s="16">
        <f t="shared" ca="1" si="2"/>
        <v>0.78119165612386265</v>
      </c>
      <c r="E39" s="5">
        <f ca="1">VLOOKUP(D39,IF(C39="Good",'50'!Good,IF(C39="Fair",'50'!Fair,'50'!Poor)),2,TRUE)</f>
        <v>90</v>
      </c>
      <c r="F39" s="5">
        <f t="shared" ca="1" si="3"/>
        <v>25</v>
      </c>
      <c r="G39" s="5">
        <f t="shared" ca="1" si="4"/>
        <v>6.8000000000000007</v>
      </c>
      <c r="H39" s="5">
        <f t="shared" ca="1" si="5"/>
        <v>0</v>
      </c>
      <c r="I39" s="5">
        <f t="shared" ca="1" si="6"/>
        <v>1.6999999999999993</v>
      </c>
    </row>
    <row r="40" spans="1:9" ht="15.75" customHeight="1" x14ac:dyDescent="0.15">
      <c r="A40" s="5">
        <f t="shared" si="7"/>
        <v>22</v>
      </c>
      <c r="B40" s="16">
        <f t="shared" ca="1" si="1"/>
        <v>0.21467397785943576</v>
      </c>
      <c r="C40" s="16" t="str">
        <f ca="1">VLOOKUP(B40,'50'!Newsday,2,TRUE)</f>
        <v>Good</v>
      </c>
      <c r="D40" s="16">
        <f t="shared" ca="1" si="2"/>
        <v>0.95900401433615823</v>
      </c>
      <c r="E40" s="5">
        <f ca="1">VLOOKUP(D40,IF(C40="Good",'50'!Good,IF(C40="Fair",'50'!Fair,'50'!Poor)),2,TRUE)</f>
        <v>100</v>
      </c>
      <c r="F40" s="5">
        <f t="shared" ca="1" si="3"/>
        <v>25</v>
      </c>
      <c r="G40" s="5">
        <f t="shared" ca="1" si="4"/>
        <v>8.5</v>
      </c>
      <c r="H40" s="5">
        <f t="shared" ca="1" si="5"/>
        <v>0</v>
      </c>
      <c r="I40" s="5">
        <f t="shared" ca="1" si="6"/>
        <v>0</v>
      </c>
    </row>
    <row r="41" spans="1:9" ht="15.75" customHeight="1" x14ac:dyDescent="0.15">
      <c r="A41" s="5">
        <f t="shared" si="7"/>
        <v>23</v>
      </c>
      <c r="B41" s="16">
        <f t="shared" ca="1" si="1"/>
        <v>0.36755489772333261</v>
      </c>
      <c r="C41" s="16" t="str">
        <f ca="1">VLOOKUP(B41,'50'!Newsday,2,TRUE)</f>
        <v>Fair</v>
      </c>
      <c r="D41" s="16">
        <f t="shared" ca="1" si="2"/>
        <v>8.8119108501953702E-2</v>
      </c>
      <c r="E41" s="5">
        <f ca="1">VLOOKUP(D41,IF(C41="Good",'50'!Good,IF(C41="Fair",'50'!Fair,'50'!Poor)),2,TRUE)</f>
        <v>40</v>
      </c>
      <c r="F41" s="5">
        <f t="shared" ca="1" si="3"/>
        <v>20</v>
      </c>
      <c r="G41" s="5">
        <f t="shared" ca="1" si="4"/>
        <v>0</v>
      </c>
      <c r="H41" s="5">
        <f t="shared" ca="1" si="5"/>
        <v>0.5</v>
      </c>
      <c r="I41" s="5">
        <f t="shared" ca="1" si="6"/>
        <v>4</v>
      </c>
    </row>
    <row r="42" spans="1:9" ht="15.75" customHeight="1" x14ac:dyDescent="0.15">
      <c r="A42" s="5">
        <f t="shared" si="7"/>
        <v>24</v>
      </c>
      <c r="B42" s="16">
        <f t="shared" ca="1" si="1"/>
        <v>0.76519300589551142</v>
      </c>
      <c r="C42" s="16" t="str">
        <f ca="1">VLOOKUP(B42,'50'!Newsday,2,TRUE)</f>
        <v>Fair</v>
      </c>
      <c r="D42" s="16">
        <f t="shared" ca="1" si="2"/>
        <v>0.45507158337493792</v>
      </c>
      <c r="E42" s="5">
        <f ca="1">VLOOKUP(D42,IF(C42="Good",'50'!Good,IF(C42="Fair",'50'!Fair,'50'!Poor)),2,TRUE)</f>
        <v>60</v>
      </c>
      <c r="F42" s="5">
        <f t="shared" ca="1" si="3"/>
        <v>25</v>
      </c>
      <c r="G42" s="5">
        <f t="shared" ca="1" si="4"/>
        <v>1.7000000000000002</v>
      </c>
      <c r="H42" s="5">
        <f t="shared" ca="1" si="5"/>
        <v>0</v>
      </c>
      <c r="I42" s="5">
        <f t="shared" ca="1" si="6"/>
        <v>6.8</v>
      </c>
    </row>
    <row r="43" spans="1:9" ht="15.75" customHeight="1" x14ac:dyDescent="0.15">
      <c r="A43" s="5">
        <f t="shared" si="7"/>
        <v>25</v>
      </c>
      <c r="B43" s="16">
        <f t="shared" ca="1" si="1"/>
        <v>0.31715253125242837</v>
      </c>
      <c r="C43" s="16" t="str">
        <f ca="1">VLOOKUP(B43,'50'!Newsday,2,TRUE)</f>
        <v>Good</v>
      </c>
      <c r="D43" s="16">
        <f t="shared" ca="1" si="2"/>
        <v>4.9555951760549166E-2</v>
      </c>
      <c r="E43" s="5">
        <f ca="1">VLOOKUP(D43,IF(C43="Good",'50'!Good,IF(C43="Fair",'50'!Fair,'50'!Poor)),2,TRUE)</f>
        <v>50</v>
      </c>
      <c r="F43" s="5">
        <f t="shared" ca="1" si="3"/>
        <v>25</v>
      </c>
      <c r="G43" s="5">
        <f t="shared" ca="1" si="4"/>
        <v>0</v>
      </c>
      <c r="H43" s="5">
        <f t="shared" ca="1" si="5"/>
        <v>0</v>
      </c>
      <c r="I43" s="5">
        <f t="shared" ca="1" si="6"/>
        <v>8.5</v>
      </c>
    </row>
    <row r="44" spans="1:9" ht="15.75" customHeight="1" x14ac:dyDescent="0.15">
      <c r="A44" s="5">
        <f t="shared" si="7"/>
        <v>26</v>
      </c>
      <c r="B44" s="16">
        <f t="shared" ca="1" si="1"/>
        <v>3.8195751609116813E-2</v>
      </c>
      <c r="C44" s="16" t="str">
        <f ca="1">VLOOKUP(B44,'50'!Newsday,2,TRUE)</f>
        <v>Good</v>
      </c>
      <c r="D44" s="16">
        <f t="shared" ca="1" si="2"/>
        <v>0.73742766903281198</v>
      </c>
      <c r="E44" s="5">
        <f ca="1">VLOOKUP(D44,IF(C44="Good",'50'!Good,IF(C44="Fair",'50'!Fair,'50'!Poor)),2,TRUE)</f>
        <v>80</v>
      </c>
      <c r="F44" s="5">
        <f t="shared" ca="1" si="3"/>
        <v>25</v>
      </c>
      <c r="G44" s="5">
        <f t="shared" ca="1" si="4"/>
        <v>5.1000000000000005</v>
      </c>
      <c r="H44" s="5">
        <f t="shared" ca="1" si="5"/>
        <v>0</v>
      </c>
      <c r="I44" s="5">
        <f t="shared" ca="1" si="6"/>
        <v>3.3999999999999995</v>
      </c>
    </row>
    <row r="45" spans="1:9" ht="15.75" customHeight="1" x14ac:dyDescent="0.15">
      <c r="A45" s="5">
        <f t="shared" si="7"/>
        <v>27</v>
      </c>
      <c r="B45" s="16">
        <f t="shared" ca="1" si="1"/>
        <v>8.6214163066337779E-2</v>
      </c>
      <c r="C45" s="16" t="str">
        <f ca="1">VLOOKUP(B45,'50'!Newsday,2,TRUE)</f>
        <v>Good</v>
      </c>
      <c r="D45" s="16">
        <f t="shared" ca="1" si="2"/>
        <v>0.50338799472824325</v>
      </c>
      <c r="E45" s="5">
        <f ca="1">VLOOKUP(D45,IF(C45="Good",'50'!Good,IF(C45="Fair",'50'!Fair,'50'!Poor)),2,TRUE)</f>
        <v>80</v>
      </c>
      <c r="F45" s="5">
        <f t="shared" ca="1" si="3"/>
        <v>25</v>
      </c>
      <c r="G45" s="5">
        <f t="shared" ca="1" si="4"/>
        <v>5.1000000000000005</v>
      </c>
      <c r="H45" s="5">
        <f t="shared" ca="1" si="5"/>
        <v>0</v>
      </c>
      <c r="I45" s="5">
        <f t="shared" ca="1" si="6"/>
        <v>3.3999999999999995</v>
      </c>
    </row>
    <row r="46" spans="1:9" ht="15.75" customHeight="1" x14ac:dyDescent="0.15">
      <c r="A46" s="5">
        <f t="shared" si="7"/>
        <v>28</v>
      </c>
      <c r="B46" s="16">
        <f t="shared" ca="1" si="1"/>
        <v>0.90640784929001128</v>
      </c>
      <c r="C46" s="16" t="str">
        <f ca="1">VLOOKUP(B46,'50'!Newsday,2,TRUE)</f>
        <v>Poor</v>
      </c>
      <c r="D46" s="16">
        <f t="shared" ca="1" si="2"/>
        <v>0.97506769121571246</v>
      </c>
      <c r="E46" s="5">
        <f ca="1">VLOOKUP(D46,IF(C46="Good",'50'!Good,IF(C46="Fair",'50'!Fair,'50'!Poor)),2,TRUE)</f>
        <v>80</v>
      </c>
      <c r="F46" s="5">
        <f t="shared" ca="1" si="3"/>
        <v>25</v>
      </c>
      <c r="G46" s="5">
        <f t="shared" ca="1" si="4"/>
        <v>5.1000000000000005</v>
      </c>
      <c r="H46" s="5">
        <f t="shared" ca="1" si="5"/>
        <v>0</v>
      </c>
      <c r="I46" s="5">
        <f t="shared" ca="1" si="6"/>
        <v>3.3999999999999995</v>
      </c>
    </row>
    <row r="47" spans="1:9" ht="15.75" customHeight="1" x14ac:dyDescent="0.15">
      <c r="A47" s="5">
        <f t="shared" si="7"/>
        <v>29</v>
      </c>
      <c r="B47" s="16">
        <f t="shared" ca="1" si="1"/>
        <v>0.75268202433105902</v>
      </c>
      <c r="C47" s="16" t="str">
        <f ca="1">VLOOKUP(B47,'50'!Newsday,2,TRUE)</f>
        <v>Fair</v>
      </c>
      <c r="D47" s="16">
        <f t="shared" ca="1" si="2"/>
        <v>0.77437161421930512</v>
      </c>
      <c r="E47" s="5">
        <f ca="1">VLOOKUP(D47,IF(C47="Good",'50'!Good,IF(C47="Fair",'50'!Fair,'50'!Poor)),2,TRUE)</f>
        <v>70</v>
      </c>
      <c r="F47" s="5">
        <f t="shared" ca="1" si="3"/>
        <v>25</v>
      </c>
      <c r="G47" s="5">
        <f t="shared" ca="1" si="4"/>
        <v>3.4000000000000004</v>
      </c>
      <c r="H47" s="5">
        <f t="shared" ca="1" si="5"/>
        <v>0</v>
      </c>
      <c r="I47" s="5">
        <f t="shared" ca="1" si="6"/>
        <v>5.0999999999999996</v>
      </c>
    </row>
    <row r="48" spans="1:9" ht="15.75" customHeight="1" x14ac:dyDescent="0.15">
      <c r="A48" s="11">
        <f t="shared" si="7"/>
        <v>30</v>
      </c>
      <c r="B48" s="25">
        <f t="shared" ca="1" si="1"/>
        <v>0.6960096154556551</v>
      </c>
      <c r="C48" s="25" t="str">
        <f ca="1">VLOOKUP(B48,'50'!Newsday,2,TRUE)</f>
        <v>Fair</v>
      </c>
      <c r="D48" s="25">
        <f t="shared" ca="1" si="2"/>
        <v>0.58691957657264049</v>
      </c>
      <c r="E48" s="11">
        <f ca="1">VLOOKUP(D48,IF(C48="Good",'50'!Good,IF(C48="Fair",'50'!Fair,'50'!Poor)),2,TRUE)</f>
        <v>60</v>
      </c>
      <c r="F48" s="11">
        <f t="shared" ca="1" si="3"/>
        <v>25</v>
      </c>
      <c r="G48" s="11">
        <f t="shared" ca="1" si="4"/>
        <v>1.7000000000000002</v>
      </c>
      <c r="H48" s="11">
        <f t="shared" ca="1" si="5"/>
        <v>0</v>
      </c>
      <c r="I48" s="11">
        <f t="shared" ca="1" si="6"/>
        <v>6.8</v>
      </c>
    </row>
    <row r="49" spans="6:9" ht="15.75" customHeight="1" x14ac:dyDescent="0.15">
      <c r="F49" s="32" t="s">
        <v>27</v>
      </c>
      <c r="G49" s="33">
        <f ca="1">SUM(G18:G48)</f>
        <v>81.600000000000009</v>
      </c>
      <c r="H49" s="32" t="s">
        <v>28</v>
      </c>
      <c r="I49" s="33">
        <f ca="1">SUM(I17:I48)</f>
        <v>164.40000000000003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60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0.99767982764267482</v>
      </c>
      <c r="C19" s="16" t="str">
        <f ca="1">VLOOKUP(B19,'60'!Newsday,2,TRUE)</f>
        <v>Poor</v>
      </c>
      <c r="D19" s="16">
        <f t="shared" ref="D19:D48" ca="1" si="2">RAND()</f>
        <v>5.2412954453319727E-2</v>
      </c>
      <c r="E19" s="5">
        <f ca="1">VLOOKUP(D19,IF(C19="Good",'60'!Good,IF(C19="Fair",'60'!Fair,'60'!Poor)),2,TRUE)</f>
        <v>40</v>
      </c>
      <c r="F19" s="5">
        <f t="shared" ref="F19:F48" ca="1" si="3">IF(E19&gt;$F$17,$F$17*0.5,E19*0.5)</f>
        <v>20</v>
      </c>
      <c r="G19" s="5">
        <f t="shared" ref="G19:G48" ca="1" si="4">IF(E19&gt;$F$17,(E19-$F$17)*0.17,0)</f>
        <v>0</v>
      </c>
      <c r="H19" s="5">
        <f t="shared" ref="H19:H48" ca="1" si="5">IF(E19&lt;$F$17,($F$17-E19)*0.05,0)</f>
        <v>1</v>
      </c>
      <c r="I19" s="5">
        <f t="shared" ref="I19:I48" ca="1" si="6">F19-($D$17*$F$17)-G19+H19</f>
        <v>1.1999999999999993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0.60001099252887558</v>
      </c>
      <c r="C20" s="16" t="str">
        <f ca="1">VLOOKUP(B20,'60'!Newsday,2,TRUE)</f>
        <v>Fair</v>
      </c>
      <c r="D20" s="16">
        <f t="shared" ca="1" si="2"/>
        <v>0.56719006981924736</v>
      </c>
      <c r="E20" s="5">
        <f ca="1">VLOOKUP(D20,IF(C20="Good",'60'!Good,IF(C20="Fair",'60'!Fair,'60'!Poor)),2,TRUE)</f>
        <v>60</v>
      </c>
      <c r="F20" s="5">
        <f t="shared" ca="1" si="3"/>
        <v>30</v>
      </c>
      <c r="G20" s="5">
        <f t="shared" ca="1" si="4"/>
        <v>0</v>
      </c>
      <c r="H20" s="5">
        <f t="shared" ca="1" si="5"/>
        <v>0</v>
      </c>
      <c r="I20" s="5">
        <f t="shared" ca="1" si="6"/>
        <v>10.199999999999999</v>
      </c>
    </row>
    <row r="21" spans="1:9" ht="15.75" customHeight="1" x14ac:dyDescent="0.15">
      <c r="A21" s="5">
        <f t="shared" si="7"/>
        <v>3</v>
      </c>
      <c r="B21" s="16">
        <f t="shared" ca="1" si="1"/>
        <v>0.54787734682140532</v>
      </c>
      <c r="C21" s="16" t="str">
        <f ca="1">VLOOKUP(B21,'60'!Newsday,2,TRUE)</f>
        <v>Fair</v>
      </c>
      <c r="D21" s="16">
        <f t="shared" ca="1" si="2"/>
        <v>0.55025515169863237</v>
      </c>
      <c r="E21" s="5">
        <f ca="1">VLOOKUP(D21,IF(C21="Good",'60'!Good,IF(C21="Fair",'60'!Fair,'60'!Poor)),2,TRUE)</f>
        <v>60</v>
      </c>
      <c r="F21" s="5">
        <f t="shared" ca="1" si="3"/>
        <v>30</v>
      </c>
      <c r="G21" s="5">
        <f t="shared" ca="1" si="4"/>
        <v>0</v>
      </c>
      <c r="H21" s="5">
        <f t="shared" ca="1" si="5"/>
        <v>0</v>
      </c>
      <c r="I21" s="5">
        <f t="shared" ca="1" si="6"/>
        <v>10.199999999999999</v>
      </c>
    </row>
    <row r="22" spans="1:9" ht="15.75" customHeight="1" x14ac:dyDescent="0.15">
      <c r="A22" s="5">
        <f t="shared" si="7"/>
        <v>4</v>
      </c>
      <c r="B22" s="16">
        <f t="shared" ca="1" si="1"/>
        <v>0.13428561745637746</v>
      </c>
      <c r="C22" s="16" t="str">
        <f ca="1">VLOOKUP(B22,'60'!Newsday,2,TRUE)</f>
        <v>Good</v>
      </c>
      <c r="D22" s="16">
        <f t="shared" ca="1" si="2"/>
        <v>0.66814050181001328</v>
      </c>
      <c r="E22" s="5">
        <f ca="1">VLOOKUP(D22,IF(C22="Good",'60'!Good,IF(C22="Fair",'60'!Fair,'60'!Poor)),2,TRUE)</f>
        <v>80</v>
      </c>
      <c r="F22" s="5">
        <f t="shared" ca="1" si="3"/>
        <v>30</v>
      </c>
      <c r="G22" s="5">
        <f t="shared" ca="1" si="4"/>
        <v>3.4000000000000004</v>
      </c>
      <c r="H22" s="5">
        <f t="shared" ca="1" si="5"/>
        <v>0</v>
      </c>
      <c r="I22" s="5">
        <f t="shared" ca="1" si="6"/>
        <v>6.7999999999999989</v>
      </c>
    </row>
    <row r="23" spans="1:9" ht="15.75" customHeight="1" x14ac:dyDescent="0.15">
      <c r="A23" s="5">
        <f t="shared" si="7"/>
        <v>5</v>
      </c>
      <c r="B23" s="16">
        <f t="shared" ca="1" si="1"/>
        <v>0.73084213697924205</v>
      </c>
      <c r="C23" s="16" t="str">
        <f ca="1">VLOOKUP(B23,'60'!Newsday,2,TRUE)</f>
        <v>Fair</v>
      </c>
      <c r="D23" s="16">
        <f t="shared" ca="1" si="2"/>
        <v>0.19135893645912549</v>
      </c>
      <c r="E23" s="5">
        <f ca="1">VLOOKUP(D23,IF(C23="Good",'60'!Good,IF(C23="Fair",'60'!Fair,'60'!Poor)),2,TRUE)</f>
        <v>50</v>
      </c>
      <c r="F23" s="5">
        <f t="shared" ca="1" si="3"/>
        <v>25</v>
      </c>
      <c r="G23" s="5">
        <f t="shared" ca="1" si="4"/>
        <v>0</v>
      </c>
      <c r="H23" s="5">
        <f t="shared" ca="1" si="5"/>
        <v>0.5</v>
      </c>
      <c r="I23" s="5">
        <f t="shared" ca="1" si="6"/>
        <v>5.6999999999999993</v>
      </c>
    </row>
    <row r="24" spans="1:9" ht="15.75" customHeight="1" x14ac:dyDescent="0.15">
      <c r="A24" s="5">
        <f t="shared" si="7"/>
        <v>6</v>
      </c>
      <c r="B24" s="16">
        <f t="shared" ca="1" si="1"/>
        <v>0.91887043210150432</v>
      </c>
      <c r="C24" s="16" t="str">
        <f ca="1">VLOOKUP(B24,'60'!Newsday,2,TRUE)</f>
        <v>Poor</v>
      </c>
      <c r="D24" s="16">
        <f t="shared" ca="1" si="2"/>
        <v>0.66951664922518594</v>
      </c>
      <c r="E24" s="5">
        <f ca="1">VLOOKUP(D24,IF(C24="Good",'60'!Good,IF(C24="Fair",'60'!Fair,'60'!Poor)),2,TRUE)</f>
        <v>60</v>
      </c>
      <c r="F24" s="5">
        <f t="shared" ca="1" si="3"/>
        <v>30</v>
      </c>
      <c r="G24" s="5">
        <f t="shared" ca="1" si="4"/>
        <v>0</v>
      </c>
      <c r="H24" s="5">
        <f t="shared" ca="1" si="5"/>
        <v>0</v>
      </c>
      <c r="I24" s="5">
        <f t="shared" ca="1" si="6"/>
        <v>10.199999999999999</v>
      </c>
    </row>
    <row r="25" spans="1:9" ht="15.75" customHeight="1" x14ac:dyDescent="0.15">
      <c r="A25" s="5">
        <f t="shared" si="7"/>
        <v>7</v>
      </c>
      <c r="B25" s="16">
        <f t="shared" ca="1" si="1"/>
        <v>0.15615829322223118</v>
      </c>
      <c r="C25" s="16" t="str">
        <f ca="1">VLOOKUP(B25,'60'!Newsday,2,TRUE)</f>
        <v>Good</v>
      </c>
      <c r="D25" s="16">
        <f t="shared" ca="1" si="2"/>
        <v>0.11985736317136919</v>
      </c>
      <c r="E25" s="5">
        <f ca="1">VLOOKUP(D25,IF(C25="Good",'60'!Good,IF(C25="Fair",'60'!Fair,'60'!Poor)),2,TRUE)</f>
        <v>60</v>
      </c>
      <c r="F25" s="5">
        <f t="shared" ca="1" si="3"/>
        <v>30</v>
      </c>
      <c r="G25" s="5">
        <f t="shared" ca="1" si="4"/>
        <v>0</v>
      </c>
      <c r="H25" s="5">
        <f t="shared" ca="1" si="5"/>
        <v>0</v>
      </c>
      <c r="I25" s="5">
        <f t="shared" ca="1" si="6"/>
        <v>10.199999999999999</v>
      </c>
    </row>
    <row r="26" spans="1:9" ht="15.75" customHeight="1" x14ac:dyDescent="0.15">
      <c r="A26" s="5">
        <f t="shared" si="7"/>
        <v>8</v>
      </c>
      <c r="B26" s="16">
        <f t="shared" ca="1" si="1"/>
        <v>0.15101903983650034</v>
      </c>
      <c r="C26" s="16" t="str">
        <f ca="1">VLOOKUP(B26,'60'!Newsday,2,TRUE)</f>
        <v>Good</v>
      </c>
      <c r="D26" s="16">
        <f t="shared" ca="1" si="2"/>
        <v>0.67960827937170842</v>
      </c>
      <c r="E26" s="5">
        <f ca="1">VLOOKUP(D26,IF(C26="Good",'60'!Good,IF(C26="Fair",'60'!Fair,'60'!Poor)),2,TRUE)</f>
        <v>80</v>
      </c>
      <c r="F26" s="5">
        <f t="shared" ca="1" si="3"/>
        <v>30</v>
      </c>
      <c r="G26" s="5">
        <f t="shared" ca="1" si="4"/>
        <v>3.4000000000000004</v>
      </c>
      <c r="H26" s="5">
        <f t="shared" ca="1" si="5"/>
        <v>0</v>
      </c>
      <c r="I26" s="5">
        <f t="shared" ca="1" si="6"/>
        <v>6.7999999999999989</v>
      </c>
    </row>
    <row r="27" spans="1:9" ht="15.75" customHeight="1" x14ac:dyDescent="0.15">
      <c r="A27" s="5">
        <f t="shared" si="7"/>
        <v>9</v>
      </c>
      <c r="B27" s="16">
        <f t="shared" ca="1" si="1"/>
        <v>0.93868305553077869</v>
      </c>
      <c r="C27" s="16" t="str">
        <f ca="1">VLOOKUP(B27,'60'!Newsday,2,TRUE)</f>
        <v>Poor</v>
      </c>
      <c r="D27" s="16">
        <f t="shared" ca="1" si="2"/>
        <v>3.1870180896634293E-2</v>
      </c>
      <c r="E27" s="5">
        <f ca="1">VLOOKUP(D27,IF(C27="Good",'60'!Good,IF(C27="Fair",'60'!Fair,'60'!Poor)),2,TRUE)</f>
        <v>40</v>
      </c>
      <c r="F27" s="5">
        <f t="shared" ca="1" si="3"/>
        <v>20</v>
      </c>
      <c r="G27" s="5">
        <f t="shared" ca="1" si="4"/>
        <v>0</v>
      </c>
      <c r="H27" s="5">
        <f t="shared" ca="1" si="5"/>
        <v>1</v>
      </c>
      <c r="I27" s="5">
        <f t="shared" ca="1" si="6"/>
        <v>1.1999999999999993</v>
      </c>
    </row>
    <row r="28" spans="1:9" ht="15.75" customHeight="1" x14ac:dyDescent="0.15">
      <c r="A28" s="5">
        <f t="shared" si="7"/>
        <v>10</v>
      </c>
      <c r="B28" s="16">
        <f t="shared" ca="1" si="1"/>
        <v>0.70675248109763678</v>
      </c>
      <c r="C28" s="16" t="str">
        <f ca="1">VLOOKUP(B28,'60'!Newsday,2,TRUE)</f>
        <v>Fair</v>
      </c>
      <c r="D28" s="16">
        <f t="shared" ca="1" si="2"/>
        <v>0.84814060131816249</v>
      </c>
      <c r="E28" s="5">
        <f ca="1">VLOOKUP(D28,IF(C28="Good",'60'!Good,IF(C28="Fair",'60'!Fair,'60'!Poor)),2,TRUE)</f>
        <v>70</v>
      </c>
      <c r="F28" s="5">
        <f t="shared" ca="1" si="3"/>
        <v>30</v>
      </c>
      <c r="G28" s="5">
        <f t="shared" ca="1" si="4"/>
        <v>1.7000000000000002</v>
      </c>
      <c r="H28" s="5">
        <f t="shared" ca="1" si="5"/>
        <v>0</v>
      </c>
      <c r="I28" s="5">
        <f t="shared" ca="1" si="6"/>
        <v>8.5</v>
      </c>
    </row>
    <row r="29" spans="1:9" ht="15.75" customHeight="1" x14ac:dyDescent="0.15">
      <c r="A29" s="5">
        <f t="shared" si="7"/>
        <v>11</v>
      </c>
      <c r="B29" s="16">
        <f t="shared" ca="1" si="1"/>
        <v>0.32649708282052325</v>
      </c>
      <c r="C29" s="16" t="str">
        <f ca="1">VLOOKUP(B29,'60'!Newsday,2,TRUE)</f>
        <v>Good</v>
      </c>
      <c r="D29" s="16">
        <f t="shared" ca="1" si="2"/>
        <v>0.91487530739098766</v>
      </c>
      <c r="E29" s="5">
        <f ca="1">VLOOKUP(D29,IF(C29="Good",'60'!Good,IF(C29="Fair",'60'!Fair,'60'!Poor)),2,TRUE)</f>
        <v>90</v>
      </c>
      <c r="F29" s="5">
        <f t="shared" ca="1" si="3"/>
        <v>30</v>
      </c>
      <c r="G29" s="5">
        <f t="shared" ca="1" si="4"/>
        <v>5.1000000000000005</v>
      </c>
      <c r="H29" s="5">
        <f t="shared" ca="1" si="5"/>
        <v>0</v>
      </c>
      <c r="I29" s="5">
        <f t="shared" ca="1" si="6"/>
        <v>5.0999999999999988</v>
      </c>
    </row>
    <row r="30" spans="1:9" ht="15.75" customHeight="1" x14ac:dyDescent="0.15">
      <c r="A30" s="5">
        <f t="shared" si="7"/>
        <v>12</v>
      </c>
      <c r="B30" s="16">
        <f t="shared" ca="1" si="1"/>
        <v>0.68612711662899839</v>
      </c>
      <c r="C30" s="16" t="str">
        <f ca="1">VLOOKUP(B30,'60'!Newsday,2,TRUE)</f>
        <v>Fair</v>
      </c>
      <c r="D30" s="16">
        <f t="shared" ca="1" si="2"/>
        <v>0.77408022469350168</v>
      </c>
      <c r="E30" s="5">
        <f ca="1">VLOOKUP(D30,IF(C30="Good",'60'!Good,IF(C30="Fair",'60'!Fair,'60'!Poor)),2,TRUE)</f>
        <v>70</v>
      </c>
      <c r="F30" s="5">
        <f t="shared" ca="1" si="3"/>
        <v>30</v>
      </c>
      <c r="G30" s="5">
        <f t="shared" ca="1" si="4"/>
        <v>1.7000000000000002</v>
      </c>
      <c r="H30" s="5">
        <f t="shared" ca="1" si="5"/>
        <v>0</v>
      </c>
      <c r="I30" s="5">
        <f t="shared" ca="1" si="6"/>
        <v>8.5</v>
      </c>
    </row>
    <row r="31" spans="1:9" ht="15.75" customHeight="1" x14ac:dyDescent="0.15">
      <c r="A31" s="5">
        <f t="shared" si="7"/>
        <v>13</v>
      </c>
      <c r="B31" s="16">
        <f t="shared" ca="1" si="1"/>
        <v>0.77577950885588565</v>
      </c>
      <c r="C31" s="16" t="str">
        <f ca="1">VLOOKUP(B31,'60'!Newsday,2,TRUE)</f>
        <v>Fair</v>
      </c>
      <c r="D31" s="16">
        <f t="shared" ca="1" si="2"/>
        <v>0.27829777160473623</v>
      </c>
      <c r="E31" s="5">
        <f ca="1">VLOOKUP(D31,IF(C31="Good",'60'!Good,IF(C31="Fair",'60'!Fair,'60'!Poor)),2,TRUE)</f>
        <v>50</v>
      </c>
      <c r="F31" s="5">
        <f t="shared" ca="1" si="3"/>
        <v>25</v>
      </c>
      <c r="G31" s="5">
        <f t="shared" ca="1" si="4"/>
        <v>0</v>
      </c>
      <c r="H31" s="5">
        <f t="shared" ca="1" si="5"/>
        <v>0.5</v>
      </c>
      <c r="I31" s="5">
        <f t="shared" ca="1" si="6"/>
        <v>5.6999999999999993</v>
      </c>
    </row>
    <row r="32" spans="1:9" ht="15.75" customHeight="1" x14ac:dyDescent="0.15">
      <c r="A32" s="5">
        <f t="shared" si="7"/>
        <v>14</v>
      </c>
      <c r="B32" s="16">
        <f t="shared" ca="1" si="1"/>
        <v>0.84495204277455072</v>
      </c>
      <c r="C32" s="16" t="str">
        <f ca="1">VLOOKUP(B32,'60'!Newsday,2,TRUE)</f>
        <v>Poor</v>
      </c>
      <c r="D32" s="16">
        <f t="shared" ca="1" si="2"/>
        <v>0.40697827594643665</v>
      </c>
      <c r="E32" s="5">
        <f ca="1">VLOOKUP(D32,IF(C32="Good",'60'!Good,IF(C32="Fair",'60'!Fair,'60'!Poor)),2,TRUE)</f>
        <v>40</v>
      </c>
      <c r="F32" s="5">
        <f t="shared" ca="1" si="3"/>
        <v>20</v>
      </c>
      <c r="G32" s="5">
        <f t="shared" ca="1" si="4"/>
        <v>0</v>
      </c>
      <c r="H32" s="5">
        <f t="shared" ca="1" si="5"/>
        <v>1</v>
      </c>
      <c r="I32" s="5">
        <f t="shared" ca="1" si="6"/>
        <v>1.1999999999999993</v>
      </c>
    </row>
    <row r="33" spans="1:9" ht="15.75" customHeight="1" x14ac:dyDescent="0.15">
      <c r="A33" s="5">
        <f t="shared" si="7"/>
        <v>15</v>
      </c>
      <c r="B33" s="16">
        <f t="shared" ca="1" si="1"/>
        <v>0.8759121991665656</v>
      </c>
      <c r="C33" s="16" t="str">
        <f ca="1">VLOOKUP(B33,'60'!Newsday,2,TRUE)</f>
        <v>Poor</v>
      </c>
      <c r="D33" s="16">
        <f t="shared" ca="1" si="2"/>
        <v>0.18647418001589378</v>
      </c>
      <c r="E33" s="5">
        <f ca="1">VLOOKUP(D33,IF(C33="Good",'60'!Good,IF(C33="Fair",'60'!Fair,'60'!Poor)),2,TRUE)</f>
        <v>40</v>
      </c>
      <c r="F33" s="5">
        <f t="shared" ca="1" si="3"/>
        <v>20</v>
      </c>
      <c r="G33" s="5">
        <f t="shared" ca="1" si="4"/>
        <v>0</v>
      </c>
      <c r="H33" s="5">
        <f t="shared" ca="1" si="5"/>
        <v>1</v>
      </c>
      <c r="I33" s="5">
        <f t="shared" ca="1" si="6"/>
        <v>1.1999999999999993</v>
      </c>
    </row>
    <row r="34" spans="1:9" ht="15.75" customHeight="1" x14ac:dyDescent="0.15">
      <c r="A34" s="5">
        <f t="shared" si="7"/>
        <v>16</v>
      </c>
      <c r="B34" s="16">
        <f t="shared" ca="1" si="1"/>
        <v>0.94719695069202736</v>
      </c>
      <c r="C34" s="16" t="str">
        <f ca="1">VLOOKUP(B34,'60'!Newsday,2,TRUE)</f>
        <v>Poor</v>
      </c>
      <c r="D34" s="16">
        <f t="shared" ca="1" si="2"/>
        <v>0.98985401968217457</v>
      </c>
      <c r="E34" s="5">
        <f ca="1">VLOOKUP(D34,IF(C34="Good",'60'!Good,IF(C34="Fair",'60'!Fair,'60'!Poor)),2,TRUE)</f>
        <v>80</v>
      </c>
      <c r="F34" s="5">
        <f t="shared" ca="1" si="3"/>
        <v>30</v>
      </c>
      <c r="G34" s="5">
        <f t="shared" ca="1" si="4"/>
        <v>3.4000000000000004</v>
      </c>
      <c r="H34" s="5">
        <f t="shared" ca="1" si="5"/>
        <v>0</v>
      </c>
      <c r="I34" s="5">
        <f t="shared" ca="1" si="6"/>
        <v>6.7999999999999989</v>
      </c>
    </row>
    <row r="35" spans="1:9" ht="15.75" customHeight="1" x14ac:dyDescent="0.15">
      <c r="A35" s="5">
        <f t="shared" si="7"/>
        <v>17</v>
      </c>
      <c r="B35" s="16">
        <f t="shared" ca="1" si="1"/>
        <v>0.29997644783223687</v>
      </c>
      <c r="C35" s="16" t="str">
        <f ca="1">VLOOKUP(B35,'60'!Newsday,2,TRUE)</f>
        <v>Good</v>
      </c>
      <c r="D35" s="16">
        <f t="shared" ca="1" si="2"/>
        <v>0.98501830739156537</v>
      </c>
      <c r="E35" s="5">
        <f ca="1">VLOOKUP(D35,IF(C35="Good",'60'!Good,IF(C35="Fair",'60'!Fair,'60'!Poor)),2,TRUE)</f>
        <v>100</v>
      </c>
      <c r="F35" s="5">
        <f t="shared" ca="1" si="3"/>
        <v>30</v>
      </c>
      <c r="G35" s="5">
        <f t="shared" ca="1" si="4"/>
        <v>6.8000000000000007</v>
      </c>
      <c r="H35" s="5">
        <f t="shared" ca="1" si="5"/>
        <v>0</v>
      </c>
      <c r="I35" s="5">
        <f t="shared" ca="1" si="6"/>
        <v>3.3999999999999986</v>
      </c>
    </row>
    <row r="36" spans="1:9" ht="15.75" customHeight="1" x14ac:dyDescent="0.15">
      <c r="A36" s="5">
        <f t="shared" si="7"/>
        <v>18</v>
      </c>
      <c r="B36" s="16">
        <f t="shared" ca="1" si="1"/>
        <v>0.53012436684984054</v>
      </c>
      <c r="C36" s="16" t="str">
        <f ca="1">VLOOKUP(B36,'60'!Newsday,2,TRUE)</f>
        <v>Fair</v>
      </c>
      <c r="D36" s="16">
        <f t="shared" ca="1" si="2"/>
        <v>0.50695557981656847</v>
      </c>
      <c r="E36" s="5">
        <f ca="1">VLOOKUP(D36,IF(C36="Good",'60'!Good,IF(C36="Fair",'60'!Fair,'60'!Poor)),2,TRUE)</f>
        <v>60</v>
      </c>
      <c r="F36" s="5">
        <f t="shared" ca="1" si="3"/>
        <v>30</v>
      </c>
      <c r="G36" s="5">
        <f t="shared" ca="1" si="4"/>
        <v>0</v>
      </c>
      <c r="H36" s="5">
        <f t="shared" ca="1" si="5"/>
        <v>0</v>
      </c>
      <c r="I36" s="5">
        <f t="shared" ca="1" si="6"/>
        <v>10.199999999999999</v>
      </c>
    </row>
    <row r="37" spans="1:9" ht="15.75" customHeight="1" x14ac:dyDescent="0.15">
      <c r="A37" s="5">
        <f t="shared" si="7"/>
        <v>19</v>
      </c>
      <c r="B37" s="16">
        <f t="shared" ca="1" si="1"/>
        <v>0.1886551643569182</v>
      </c>
      <c r="C37" s="16" t="str">
        <f ca="1">VLOOKUP(B37,'60'!Newsday,2,TRUE)</f>
        <v>Good</v>
      </c>
      <c r="D37" s="16">
        <f t="shared" ca="1" si="2"/>
        <v>0.98305490579444665</v>
      </c>
      <c r="E37" s="5">
        <f ca="1">VLOOKUP(D37,IF(C37="Good",'60'!Good,IF(C37="Fair",'60'!Fair,'60'!Poor)),2,TRUE)</f>
        <v>100</v>
      </c>
      <c r="F37" s="5">
        <f t="shared" ca="1" si="3"/>
        <v>30</v>
      </c>
      <c r="G37" s="5">
        <f t="shared" ca="1" si="4"/>
        <v>6.8000000000000007</v>
      </c>
      <c r="H37" s="5">
        <f t="shared" ca="1" si="5"/>
        <v>0</v>
      </c>
      <c r="I37" s="5">
        <f t="shared" ca="1" si="6"/>
        <v>3.3999999999999986</v>
      </c>
    </row>
    <row r="38" spans="1:9" ht="15.75" customHeight="1" x14ac:dyDescent="0.15">
      <c r="A38" s="5">
        <f t="shared" si="7"/>
        <v>20</v>
      </c>
      <c r="B38" s="16">
        <f t="shared" ca="1" si="1"/>
        <v>0.6932471104799437</v>
      </c>
      <c r="C38" s="16" t="str">
        <f ca="1">VLOOKUP(B38,'60'!Newsday,2,TRUE)</f>
        <v>Fair</v>
      </c>
      <c r="D38" s="16">
        <f t="shared" ca="1" si="2"/>
        <v>0.63366310033521778</v>
      </c>
      <c r="E38" s="5">
        <f ca="1">VLOOKUP(D38,IF(C38="Good",'60'!Good,IF(C38="Fair",'60'!Fair,'60'!Poor)),2,TRUE)</f>
        <v>60</v>
      </c>
      <c r="F38" s="5">
        <f t="shared" ca="1" si="3"/>
        <v>30</v>
      </c>
      <c r="G38" s="5">
        <f t="shared" ca="1" si="4"/>
        <v>0</v>
      </c>
      <c r="H38" s="5">
        <f t="shared" ca="1" si="5"/>
        <v>0</v>
      </c>
      <c r="I38" s="5">
        <f t="shared" ca="1" si="6"/>
        <v>10.199999999999999</v>
      </c>
    </row>
    <row r="39" spans="1:9" ht="15.75" customHeight="1" x14ac:dyDescent="0.15">
      <c r="A39" s="5">
        <f t="shared" si="7"/>
        <v>21</v>
      </c>
      <c r="B39" s="16">
        <f t="shared" ca="1" si="1"/>
        <v>0.89810116927960626</v>
      </c>
      <c r="C39" s="16" t="str">
        <f ca="1">VLOOKUP(B39,'60'!Newsday,2,TRUE)</f>
        <v>Poor</v>
      </c>
      <c r="D39" s="16">
        <f t="shared" ca="1" si="2"/>
        <v>4.1535120672718251E-2</v>
      </c>
      <c r="E39" s="5">
        <f ca="1">VLOOKUP(D39,IF(C39="Good",'60'!Good,IF(C39="Fair",'60'!Fair,'60'!Poor)),2,TRUE)</f>
        <v>40</v>
      </c>
      <c r="F39" s="5">
        <f t="shared" ca="1" si="3"/>
        <v>20</v>
      </c>
      <c r="G39" s="5">
        <f t="shared" ca="1" si="4"/>
        <v>0</v>
      </c>
      <c r="H39" s="5">
        <f t="shared" ca="1" si="5"/>
        <v>1</v>
      </c>
      <c r="I39" s="5">
        <f t="shared" ca="1" si="6"/>
        <v>1.1999999999999993</v>
      </c>
    </row>
    <row r="40" spans="1:9" ht="15.75" customHeight="1" x14ac:dyDescent="0.15">
      <c r="A40" s="5">
        <f t="shared" si="7"/>
        <v>22</v>
      </c>
      <c r="B40" s="16">
        <f t="shared" ca="1" si="1"/>
        <v>0.15232105678496921</v>
      </c>
      <c r="C40" s="16" t="str">
        <f ca="1">VLOOKUP(B40,'60'!Newsday,2,TRUE)</f>
        <v>Good</v>
      </c>
      <c r="D40" s="16">
        <f t="shared" ca="1" si="2"/>
        <v>0.42361645595567077</v>
      </c>
      <c r="E40" s="5">
        <f ca="1">VLOOKUP(D40,IF(C40="Good",'60'!Good,IF(C40="Fair",'60'!Fair,'60'!Poor)),2,TRUE)</f>
        <v>70</v>
      </c>
      <c r="F40" s="5">
        <f t="shared" ca="1" si="3"/>
        <v>30</v>
      </c>
      <c r="G40" s="5">
        <f t="shared" ca="1" si="4"/>
        <v>1.7000000000000002</v>
      </c>
      <c r="H40" s="5">
        <f t="shared" ca="1" si="5"/>
        <v>0</v>
      </c>
      <c r="I40" s="5">
        <f t="shared" ca="1" si="6"/>
        <v>8.5</v>
      </c>
    </row>
    <row r="41" spans="1:9" ht="15.75" customHeight="1" x14ac:dyDescent="0.15">
      <c r="A41" s="5">
        <f t="shared" si="7"/>
        <v>23</v>
      </c>
      <c r="B41" s="16">
        <f t="shared" ca="1" si="1"/>
        <v>0.31638775436099542</v>
      </c>
      <c r="C41" s="16" t="str">
        <f ca="1">VLOOKUP(B41,'60'!Newsday,2,TRUE)</f>
        <v>Good</v>
      </c>
      <c r="D41" s="16">
        <f t="shared" ca="1" si="2"/>
        <v>0.34385452295003249</v>
      </c>
      <c r="E41" s="5">
        <f ca="1">VLOOKUP(D41,IF(C41="Good",'60'!Good,IF(C41="Fair",'60'!Fair,'60'!Poor)),2,TRUE)</f>
        <v>70</v>
      </c>
      <c r="F41" s="5">
        <f t="shared" ca="1" si="3"/>
        <v>30</v>
      </c>
      <c r="G41" s="5">
        <f t="shared" ca="1" si="4"/>
        <v>1.7000000000000002</v>
      </c>
      <c r="H41" s="5">
        <f t="shared" ca="1" si="5"/>
        <v>0</v>
      </c>
      <c r="I41" s="5">
        <f t="shared" ca="1" si="6"/>
        <v>8.5</v>
      </c>
    </row>
    <row r="42" spans="1:9" ht="15.75" customHeight="1" x14ac:dyDescent="0.15">
      <c r="A42" s="5">
        <f t="shared" si="7"/>
        <v>24</v>
      </c>
      <c r="B42" s="16">
        <f t="shared" ca="1" si="1"/>
        <v>0.10480058782650037</v>
      </c>
      <c r="C42" s="16" t="str">
        <f ca="1">VLOOKUP(B42,'60'!Newsday,2,TRUE)</f>
        <v>Good</v>
      </c>
      <c r="D42" s="16">
        <f t="shared" ca="1" si="2"/>
        <v>0.62690332643776747</v>
      </c>
      <c r="E42" s="5">
        <f ca="1">VLOOKUP(D42,IF(C42="Good",'60'!Good,IF(C42="Fair",'60'!Fair,'60'!Poor)),2,TRUE)</f>
        <v>80</v>
      </c>
      <c r="F42" s="5">
        <f t="shared" ca="1" si="3"/>
        <v>30</v>
      </c>
      <c r="G42" s="5">
        <f t="shared" ca="1" si="4"/>
        <v>3.4000000000000004</v>
      </c>
      <c r="H42" s="5">
        <f t="shared" ca="1" si="5"/>
        <v>0</v>
      </c>
      <c r="I42" s="5">
        <f t="shared" ca="1" si="6"/>
        <v>6.7999999999999989</v>
      </c>
    </row>
    <row r="43" spans="1:9" ht="15.75" customHeight="1" x14ac:dyDescent="0.15">
      <c r="A43" s="5">
        <f t="shared" si="7"/>
        <v>25</v>
      </c>
      <c r="B43" s="16">
        <f t="shared" ca="1" si="1"/>
        <v>0.20502789777163433</v>
      </c>
      <c r="C43" s="16" t="str">
        <f ca="1">VLOOKUP(B43,'60'!Newsday,2,TRUE)</f>
        <v>Good</v>
      </c>
      <c r="D43" s="16">
        <f t="shared" ca="1" si="2"/>
        <v>0.64214902953576181</v>
      </c>
      <c r="E43" s="5">
        <f ca="1">VLOOKUP(D43,IF(C43="Good",'60'!Good,IF(C43="Fair",'60'!Fair,'60'!Poor)),2,TRUE)</f>
        <v>80</v>
      </c>
      <c r="F43" s="5">
        <f t="shared" ca="1" si="3"/>
        <v>30</v>
      </c>
      <c r="G43" s="5">
        <f t="shared" ca="1" si="4"/>
        <v>3.4000000000000004</v>
      </c>
      <c r="H43" s="5">
        <f t="shared" ca="1" si="5"/>
        <v>0</v>
      </c>
      <c r="I43" s="5">
        <f t="shared" ca="1" si="6"/>
        <v>6.7999999999999989</v>
      </c>
    </row>
    <row r="44" spans="1:9" ht="15.75" customHeight="1" x14ac:dyDescent="0.15">
      <c r="A44" s="5">
        <f t="shared" si="7"/>
        <v>26</v>
      </c>
      <c r="B44" s="16">
        <f t="shared" ca="1" si="1"/>
        <v>0.16626746897123357</v>
      </c>
      <c r="C44" s="16" t="str">
        <f ca="1">VLOOKUP(B44,'60'!Newsday,2,TRUE)</f>
        <v>Good</v>
      </c>
      <c r="D44" s="16">
        <f t="shared" ca="1" si="2"/>
        <v>0.8696716435615246</v>
      </c>
      <c r="E44" s="5">
        <f ca="1">VLOOKUP(D44,IF(C44="Good",'60'!Good,IF(C44="Fair",'60'!Fair,'60'!Poor)),2,TRUE)</f>
        <v>90</v>
      </c>
      <c r="F44" s="5">
        <f t="shared" ca="1" si="3"/>
        <v>30</v>
      </c>
      <c r="G44" s="5">
        <f t="shared" ca="1" si="4"/>
        <v>5.1000000000000005</v>
      </c>
      <c r="H44" s="5">
        <f t="shared" ca="1" si="5"/>
        <v>0</v>
      </c>
      <c r="I44" s="5">
        <f t="shared" ca="1" si="6"/>
        <v>5.0999999999999988</v>
      </c>
    </row>
    <row r="45" spans="1:9" ht="15.75" customHeight="1" x14ac:dyDescent="0.15">
      <c r="A45" s="5">
        <f t="shared" si="7"/>
        <v>27</v>
      </c>
      <c r="B45" s="16">
        <f t="shared" ca="1" si="1"/>
        <v>0.53191457335767023</v>
      </c>
      <c r="C45" s="16" t="str">
        <f ca="1">VLOOKUP(B45,'60'!Newsday,2,TRUE)</f>
        <v>Fair</v>
      </c>
      <c r="D45" s="16">
        <f t="shared" ca="1" si="2"/>
        <v>0.4858207558218256</v>
      </c>
      <c r="E45" s="5">
        <f ca="1">VLOOKUP(D45,IF(C45="Good",'60'!Good,IF(C45="Fair",'60'!Fair,'60'!Poor)),2,TRUE)</f>
        <v>60</v>
      </c>
      <c r="F45" s="5">
        <f t="shared" ca="1" si="3"/>
        <v>30</v>
      </c>
      <c r="G45" s="5">
        <f t="shared" ca="1" si="4"/>
        <v>0</v>
      </c>
      <c r="H45" s="5">
        <f t="shared" ca="1" si="5"/>
        <v>0</v>
      </c>
      <c r="I45" s="5">
        <f t="shared" ca="1" si="6"/>
        <v>10.199999999999999</v>
      </c>
    </row>
    <row r="46" spans="1:9" ht="15.75" customHeight="1" x14ac:dyDescent="0.15">
      <c r="A46" s="5">
        <f t="shared" si="7"/>
        <v>28</v>
      </c>
      <c r="B46" s="16">
        <f t="shared" ca="1" si="1"/>
        <v>0.71037750967624402</v>
      </c>
      <c r="C46" s="16" t="str">
        <f ca="1">VLOOKUP(B46,'60'!Newsday,2,TRUE)</f>
        <v>Fair</v>
      </c>
      <c r="D46" s="16">
        <f t="shared" ca="1" si="2"/>
        <v>0.48348509737845902</v>
      </c>
      <c r="E46" s="5">
        <f ca="1">VLOOKUP(D46,IF(C46="Good",'60'!Good,IF(C46="Fair",'60'!Fair,'60'!Poor)),2,TRUE)</f>
        <v>60</v>
      </c>
      <c r="F46" s="5">
        <f t="shared" ca="1" si="3"/>
        <v>30</v>
      </c>
      <c r="G46" s="5">
        <f t="shared" ca="1" si="4"/>
        <v>0</v>
      </c>
      <c r="H46" s="5">
        <f t="shared" ca="1" si="5"/>
        <v>0</v>
      </c>
      <c r="I46" s="5">
        <f t="shared" ca="1" si="6"/>
        <v>10.199999999999999</v>
      </c>
    </row>
    <row r="47" spans="1:9" ht="15.75" customHeight="1" x14ac:dyDescent="0.15">
      <c r="A47" s="5">
        <f t="shared" si="7"/>
        <v>29</v>
      </c>
      <c r="B47" s="16">
        <f t="shared" ca="1" si="1"/>
        <v>0.73820924512457964</v>
      </c>
      <c r="C47" s="16" t="str">
        <f ca="1">VLOOKUP(B47,'60'!Newsday,2,TRUE)</f>
        <v>Fair</v>
      </c>
      <c r="D47" s="16">
        <f t="shared" ca="1" si="2"/>
        <v>0.50907058335623379</v>
      </c>
      <c r="E47" s="5">
        <f ca="1">VLOOKUP(D47,IF(C47="Good",'60'!Good,IF(C47="Fair",'60'!Fair,'60'!Poor)),2,TRUE)</f>
        <v>60</v>
      </c>
      <c r="F47" s="5">
        <f t="shared" ca="1" si="3"/>
        <v>30</v>
      </c>
      <c r="G47" s="5">
        <f t="shared" ca="1" si="4"/>
        <v>0</v>
      </c>
      <c r="H47" s="5">
        <f t="shared" ca="1" si="5"/>
        <v>0</v>
      </c>
      <c r="I47" s="5">
        <f t="shared" ca="1" si="6"/>
        <v>10.199999999999999</v>
      </c>
    </row>
    <row r="48" spans="1:9" ht="15.75" customHeight="1" x14ac:dyDescent="0.15">
      <c r="A48" s="11">
        <f t="shared" si="7"/>
        <v>30</v>
      </c>
      <c r="B48" s="25">
        <f t="shared" ca="1" si="1"/>
        <v>6.6729407501248117E-2</v>
      </c>
      <c r="C48" s="25" t="str">
        <f ca="1">VLOOKUP(B48,'60'!Newsday,2,TRUE)</f>
        <v>Good</v>
      </c>
      <c r="D48" s="25">
        <f t="shared" ca="1" si="2"/>
        <v>0.74033513110571092</v>
      </c>
      <c r="E48" s="11">
        <f ca="1">VLOOKUP(D48,IF(C48="Good",'60'!Good,IF(C48="Fair",'60'!Fair,'60'!Poor)),2,TRUE)</f>
        <v>80</v>
      </c>
      <c r="F48" s="11">
        <f t="shared" ca="1" si="3"/>
        <v>30</v>
      </c>
      <c r="G48" s="11">
        <f t="shared" ca="1" si="4"/>
        <v>3.4000000000000004</v>
      </c>
      <c r="H48" s="11">
        <f t="shared" ca="1" si="5"/>
        <v>0</v>
      </c>
      <c r="I48" s="11">
        <f t="shared" ca="1" si="6"/>
        <v>6.7999999999999989</v>
      </c>
    </row>
    <row r="49" spans="6:9" ht="15.75" customHeight="1" x14ac:dyDescent="0.15">
      <c r="F49" s="37" t="s">
        <v>27</v>
      </c>
      <c r="G49" s="38">
        <f ca="1">SUM(G18:G48)</f>
        <v>51.000000000000007</v>
      </c>
      <c r="H49" s="39" t="s">
        <v>28</v>
      </c>
      <c r="I49" s="38">
        <f ca="1">SUM(I17:I48)</f>
        <v>201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49"/>
  <sheetViews>
    <sheetView tabSelected="1" topLeftCell="A30"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11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70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0.55131962400778756</v>
      </c>
      <c r="C19" s="16" t="str">
        <f t="shared" ref="C19:C48" ca="1" si="2">VLOOKUP(B19,Newsday,2,TRUE)</f>
        <v>Fair</v>
      </c>
      <c r="D19" s="16">
        <f t="shared" ref="D19:D48" ca="1" si="3">RAND()</f>
        <v>2.433613368710752E-2</v>
      </c>
      <c r="E19" s="5">
        <f t="shared" ref="E19:E48" ca="1" si="4">VLOOKUP(D19,IF(C19="Good",Good,IF(C19="Fair",Fair,Poor)),2,TRUE)</f>
        <v>40</v>
      </c>
      <c r="F19" s="5">
        <f t="shared" ref="F19:F48" ca="1" si="5">IF(E19&gt;$F$17,$F$17*0.5,E19*0.5)</f>
        <v>20</v>
      </c>
      <c r="G19" s="5">
        <f t="shared" ref="G19:G48" ca="1" si="6">IF(E19&gt;$F$17,(E19-$F$17)*0.17,0)</f>
        <v>0</v>
      </c>
      <c r="H19" s="5">
        <f t="shared" ref="H19:H48" ca="1" si="7">IF(E19&lt;$F$17,($F$17-E19)*0.05,0)</f>
        <v>1.5</v>
      </c>
      <c r="I19" s="5">
        <f t="shared" ref="I19:I48" ca="1" si="8">F19-($D$17*$F$17)-G19+H19</f>
        <v>-1.6000000000000014</v>
      </c>
    </row>
    <row r="20" spans="1:9" ht="15.75" customHeight="1" x14ac:dyDescent="0.15">
      <c r="A20" s="5">
        <f t="shared" ref="A20:A48" si="9">A19+1</f>
        <v>2</v>
      </c>
      <c r="B20" s="16">
        <f t="shared" ca="1" si="1"/>
        <v>0.22530300391934588</v>
      </c>
      <c r="C20" s="16" t="str">
        <f t="shared" ca="1" si="2"/>
        <v>Good</v>
      </c>
      <c r="D20" s="16">
        <f t="shared" ca="1" si="3"/>
        <v>0.55164691159417722</v>
      </c>
      <c r="E20" s="5">
        <f t="shared" ca="1" si="4"/>
        <v>80</v>
      </c>
      <c r="F20" s="5">
        <f t="shared" ca="1" si="5"/>
        <v>35</v>
      </c>
      <c r="G20" s="5">
        <f t="shared" ca="1" si="6"/>
        <v>1.7000000000000002</v>
      </c>
      <c r="H20" s="5">
        <f t="shared" ca="1" si="7"/>
        <v>0</v>
      </c>
      <c r="I20" s="5">
        <f t="shared" ca="1" si="8"/>
        <v>10.199999999999999</v>
      </c>
    </row>
    <row r="21" spans="1:9" ht="15.75" customHeight="1" x14ac:dyDescent="0.15">
      <c r="A21" s="5">
        <f t="shared" si="9"/>
        <v>3</v>
      </c>
      <c r="B21" s="16">
        <f t="shared" ca="1" si="1"/>
        <v>0.70739626821478385</v>
      </c>
      <c r="C21" s="16" t="str">
        <f t="shared" ca="1" si="2"/>
        <v>Fair</v>
      </c>
      <c r="D21" s="16">
        <f t="shared" ca="1" si="3"/>
        <v>0.89769574517783113</v>
      </c>
      <c r="E21" s="5">
        <f t="shared" ca="1" si="4"/>
        <v>80</v>
      </c>
      <c r="F21" s="5">
        <f t="shared" ca="1" si="5"/>
        <v>35</v>
      </c>
      <c r="G21" s="5">
        <f t="shared" ca="1" si="6"/>
        <v>1.7000000000000002</v>
      </c>
      <c r="H21" s="5">
        <f t="shared" ca="1" si="7"/>
        <v>0</v>
      </c>
      <c r="I21" s="5">
        <f t="shared" ca="1" si="8"/>
        <v>10.199999999999999</v>
      </c>
    </row>
    <row r="22" spans="1:9" ht="15.75" customHeight="1" x14ac:dyDescent="0.15">
      <c r="A22" s="5">
        <f t="shared" si="9"/>
        <v>4</v>
      </c>
      <c r="B22" s="16">
        <f t="shared" ca="1" si="1"/>
        <v>0.40062386190482857</v>
      </c>
      <c r="C22" s="16" t="str">
        <f t="shared" ca="1" si="2"/>
        <v>Fair</v>
      </c>
      <c r="D22" s="16">
        <f t="shared" ca="1" si="3"/>
        <v>0.31478914069855413</v>
      </c>
      <c r="E22" s="5">
        <f t="shared" ca="1" si="4"/>
        <v>60</v>
      </c>
      <c r="F22" s="5">
        <f t="shared" ca="1" si="5"/>
        <v>30</v>
      </c>
      <c r="G22" s="5">
        <f t="shared" ca="1" si="6"/>
        <v>0</v>
      </c>
      <c r="H22" s="5">
        <f t="shared" ca="1" si="7"/>
        <v>0.5</v>
      </c>
      <c r="I22" s="5">
        <f t="shared" ca="1" si="8"/>
        <v>7.3999999999999986</v>
      </c>
    </row>
    <row r="23" spans="1:9" ht="15.75" customHeight="1" x14ac:dyDescent="0.15">
      <c r="A23" s="5">
        <f t="shared" si="9"/>
        <v>5</v>
      </c>
      <c r="B23" s="16">
        <f t="shared" ca="1" si="1"/>
        <v>0.17228492218426616</v>
      </c>
      <c r="C23" s="16" t="str">
        <f t="shared" ca="1" si="2"/>
        <v>Good</v>
      </c>
      <c r="D23" s="16">
        <f t="shared" ca="1" si="3"/>
        <v>0.34128935070241539</v>
      </c>
      <c r="E23" s="5">
        <f t="shared" ca="1" si="4"/>
        <v>70</v>
      </c>
      <c r="F23" s="5">
        <f t="shared" ca="1" si="5"/>
        <v>35</v>
      </c>
      <c r="G23" s="5">
        <f t="shared" ca="1" si="6"/>
        <v>0</v>
      </c>
      <c r="H23" s="5">
        <f t="shared" ca="1" si="7"/>
        <v>0</v>
      </c>
      <c r="I23" s="5">
        <f t="shared" ca="1" si="8"/>
        <v>11.899999999999999</v>
      </c>
    </row>
    <row r="24" spans="1:9" ht="15.75" customHeight="1" x14ac:dyDescent="0.15">
      <c r="A24" s="5">
        <f t="shared" si="9"/>
        <v>6</v>
      </c>
      <c r="B24" s="16">
        <f t="shared" ca="1" si="1"/>
        <v>0.17795428439618222</v>
      </c>
      <c r="C24" s="16" t="str">
        <f t="shared" ca="1" si="2"/>
        <v>Good</v>
      </c>
      <c r="D24" s="16">
        <f t="shared" ca="1" si="3"/>
        <v>0.66917387836953279</v>
      </c>
      <c r="E24" s="5">
        <f t="shared" ca="1" si="4"/>
        <v>80</v>
      </c>
      <c r="F24" s="5">
        <f t="shared" ca="1" si="5"/>
        <v>35</v>
      </c>
      <c r="G24" s="5">
        <f t="shared" ca="1" si="6"/>
        <v>1.7000000000000002</v>
      </c>
      <c r="H24" s="5">
        <f t="shared" ca="1" si="7"/>
        <v>0</v>
      </c>
      <c r="I24" s="5">
        <f t="shared" ca="1" si="8"/>
        <v>10.199999999999999</v>
      </c>
    </row>
    <row r="25" spans="1:9" ht="15.75" customHeight="1" x14ac:dyDescent="0.15">
      <c r="A25" s="5">
        <f t="shared" si="9"/>
        <v>7</v>
      </c>
      <c r="B25" s="16">
        <f t="shared" ca="1" si="1"/>
        <v>0.69934914031848827</v>
      </c>
      <c r="C25" s="16" t="str">
        <f t="shared" ca="1" si="2"/>
        <v>Fair</v>
      </c>
      <c r="D25" s="16">
        <f t="shared" ca="1" si="3"/>
        <v>0.43124876236389864</v>
      </c>
      <c r="E25" s="5">
        <f t="shared" ca="1" si="4"/>
        <v>60</v>
      </c>
      <c r="F25" s="5">
        <f t="shared" ca="1" si="5"/>
        <v>30</v>
      </c>
      <c r="G25" s="5">
        <f t="shared" ca="1" si="6"/>
        <v>0</v>
      </c>
      <c r="H25" s="5">
        <f t="shared" ca="1" si="7"/>
        <v>0.5</v>
      </c>
      <c r="I25" s="5">
        <f t="shared" ca="1" si="8"/>
        <v>7.3999999999999986</v>
      </c>
    </row>
    <row r="26" spans="1:9" ht="15.75" customHeight="1" x14ac:dyDescent="0.15">
      <c r="A26" s="5">
        <f t="shared" si="9"/>
        <v>8</v>
      </c>
      <c r="B26" s="16">
        <f t="shared" ca="1" si="1"/>
        <v>0.13910749638760656</v>
      </c>
      <c r="C26" s="16" t="str">
        <f t="shared" ca="1" si="2"/>
        <v>Good</v>
      </c>
      <c r="D26" s="16">
        <f t="shared" ca="1" si="3"/>
        <v>0.38130318456421297</v>
      </c>
      <c r="E26" s="5">
        <f t="shared" ca="1" si="4"/>
        <v>70</v>
      </c>
      <c r="F26" s="5">
        <f t="shared" ca="1" si="5"/>
        <v>35</v>
      </c>
      <c r="G26" s="5">
        <f t="shared" ca="1" si="6"/>
        <v>0</v>
      </c>
      <c r="H26" s="5">
        <f t="shared" ca="1" si="7"/>
        <v>0</v>
      </c>
      <c r="I26" s="5">
        <f t="shared" ca="1" si="8"/>
        <v>11.899999999999999</v>
      </c>
    </row>
    <row r="27" spans="1:9" ht="15.75" customHeight="1" x14ac:dyDescent="0.15">
      <c r="A27" s="5">
        <f t="shared" si="9"/>
        <v>9</v>
      </c>
      <c r="B27" s="16">
        <f t="shared" ca="1" si="1"/>
        <v>0.99797366194322989</v>
      </c>
      <c r="C27" s="16" t="str">
        <f t="shared" ca="1" si="2"/>
        <v>Poor</v>
      </c>
      <c r="D27" s="16">
        <f t="shared" ca="1" si="3"/>
        <v>0.15026391901020109</v>
      </c>
      <c r="E27" s="5">
        <f t="shared" ca="1" si="4"/>
        <v>40</v>
      </c>
      <c r="F27" s="5">
        <f t="shared" ca="1" si="5"/>
        <v>20</v>
      </c>
      <c r="G27" s="5">
        <f t="shared" ca="1" si="6"/>
        <v>0</v>
      </c>
      <c r="H27" s="5">
        <f t="shared" ca="1" si="7"/>
        <v>1.5</v>
      </c>
      <c r="I27" s="5">
        <f t="shared" ca="1" si="8"/>
        <v>-1.6000000000000014</v>
      </c>
    </row>
    <row r="28" spans="1:9" ht="15.75" customHeight="1" x14ac:dyDescent="0.15">
      <c r="A28" s="5">
        <f t="shared" si="9"/>
        <v>10</v>
      </c>
      <c r="B28" s="16">
        <f t="shared" ca="1" si="1"/>
        <v>0.76390420654471602</v>
      </c>
      <c r="C28" s="16" t="str">
        <f t="shared" ca="1" si="2"/>
        <v>Fair</v>
      </c>
      <c r="D28" s="16">
        <f t="shared" ca="1" si="3"/>
        <v>0.21317714341707639</v>
      </c>
      <c r="E28" s="5">
        <f t="shared" ca="1" si="4"/>
        <v>50</v>
      </c>
      <c r="F28" s="5">
        <f t="shared" ca="1" si="5"/>
        <v>25</v>
      </c>
      <c r="G28" s="5">
        <f t="shared" ca="1" si="6"/>
        <v>0</v>
      </c>
      <c r="H28" s="5">
        <f t="shared" ca="1" si="7"/>
        <v>1</v>
      </c>
      <c r="I28" s="5">
        <f t="shared" ca="1" si="8"/>
        <v>2.8999999999999986</v>
      </c>
    </row>
    <row r="29" spans="1:9" ht="15.75" customHeight="1" x14ac:dyDescent="0.15">
      <c r="A29" s="5">
        <f t="shared" si="9"/>
        <v>11</v>
      </c>
      <c r="B29" s="16">
        <f t="shared" ca="1" si="1"/>
        <v>0.16634155360341196</v>
      </c>
      <c r="C29" s="16" t="str">
        <f t="shared" ca="1" si="2"/>
        <v>Good</v>
      </c>
      <c r="D29" s="16">
        <f t="shared" ca="1" si="3"/>
        <v>0.20252958447256209</v>
      </c>
      <c r="E29" s="5">
        <f t="shared" ca="1" si="4"/>
        <v>60</v>
      </c>
      <c r="F29" s="5">
        <f t="shared" ca="1" si="5"/>
        <v>30</v>
      </c>
      <c r="G29" s="5">
        <f t="shared" ca="1" si="6"/>
        <v>0</v>
      </c>
      <c r="H29" s="5">
        <f t="shared" ca="1" si="7"/>
        <v>0.5</v>
      </c>
      <c r="I29" s="5">
        <f t="shared" ca="1" si="8"/>
        <v>7.3999999999999986</v>
      </c>
    </row>
    <row r="30" spans="1:9" ht="15.75" customHeight="1" x14ac:dyDescent="0.15">
      <c r="A30" s="5">
        <f t="shared" si="9"/>
        <v>12</v>
      </c>
      <c r="B30" s="16">
        <f t="shared" ca="1" si="1"/>
        <v>0.65651648904405657</v>
      </c>
      <c r="C30" s="16" t="str">
        <f t="shared" ca="1" si="2"/>
        <v>Fair</v>
      </c>
      <c r="D30" s="16">
        <f t="shared" ca="1" si="3"/>
        <v>0.4411754179081675</v>
      </c>
      <c r="E30" s="5">
        <f t="shared" ca="1" si="4"/>
        <v>60</v>
      </c>
      <c r="F30" s="5">
        <f t="shared" ca="1" si="5"/>
        <v>30</v>
      </c>
      <c r="G30" s="5">
        <f t="shared" ca="1" si="6"/>
        <v>0</v>
      </c>
      <c r="H30" s="5">
        <f t="shared" ca="1" si="7"/>
        <v>0.5</v>
      </c>
      <c r="I30" s="5">
        <f t="shared" ca="1" si="8"/>
        <v>7.3999999999999986</v>
      </c>
    </row>
    <row r="31" spans="1:9" ht="15.75" customHeight="1" x14ac:dyDescent="0.15">
      <c r="A31" s="5">
        <f t="shared" si="9"/>
        <v>13</v>
      </c>
      <c r="B31" s="16">
        <f t="shared" ca="1" si="1"/>
        <v>0.38181741310629091</v>
      </c>
      <c r="C31" s="16" t="str">
        <f t="shared" ca="1" si="2"/>
        <v>Fair</v>
      </c>
      <c r="D31" s="16">
        <f t="shared" ca="1" si="3"/>
        <v>0.17811278474394554</v>
      </c>
      <c r="E31" s="5">
        <f t="shared" ca="1" si="4"/>
        <v>50</v>
      </c>
      <c r="F31" s="5">
        <f t="shared" ca="1" si="5"/>
        <v>25</v>
      </c>
      <c r="G31" s="5">
        <f t="shared" ca="1" si="6"/>
        <v>0</v>
      </c>
      <c r="H31" s="5">
        <f t="shared" ca="1" si="7"/>
        <v>1</v>
      </c>
      <c r="I31" s="5">
        <f t="shared" ca="1" si="8"/>
        <v>2.8999999999999986</v>
      </c>
    </row>
    <row r="32" spans="1:9" ht="15.75" customHeight="1" x14ac:dyDescent="0.15">
      <c r="A32" s="5">
        <f t="shared" si="9"/>
        <v>14</v>
      </c>
      <c r="B32" s="16">
        <f t="shared" ca="1" si="1"/>
        <v>0.41526612248963435</v>
      </c>
      <c r="C32" s="16" t="str">
        <f t="shared" ca="1" si="2"/>
        <v>Fair</v>
      </c>
      <c r="D32" s="16">
        <f t="shared" ca="1" si="3"/>
        <v>0.24175821607711601</v>
      </c>
      <c r="E32" s="5">
        <f t="shared" ca="1" si="4"/>
        <v>50</v>
      </c>
      <c r="F32" s="5">
        <f t="shared" ca="1" si="5"/>
        <v>25</v>
      </c>
      <c r="G32" s="5">
        <f t="shared" ca="1" si="6"/>
        <v>0</v>
      </c>
      <c r="H32" s="5">
        <f t="shared" ca="1" si="7"/>
        <v>1</v>
      </c>
      <c r="I32" s="5">
        <f t="shared" ca="1" si="8"/>
        <v>2.8999999999999986</v>
      </c>
    </row>
    <row r="33" spans="1:9" ht="15.75" customHeight="1" x14ac:dyDescent="0.15">
      <c r="A33" s="5">
        <f t="shared" si="9"/>
        <v>15</v>
      </c>
      <c r="B33" s="16">
        <f t="shared" ca="1" si="1"/>
        <v>0.40637033751753016</v>
      </c>
      <c r="C33" s="16" t="str">
        <f t="shared" ca="1" si="2"/>
        <v>Fair</v>
      </c>
      <c r="D33" s="16">
        <f t="shared" ca="1" si="3"/>
        <v>0.81356273056127659</v>
      </c>
      <c r="E33" s="5">
        <f t="shared" ca="1" si="4"/>
        <v>70</v>
      </c>
      <c r="F33" s="5">
        <f t="shared" ca="1" si="5"/>
        <v>35</v>
      </c>
      <c r="G33" s="5">
        <f t="shared" ca="1" si="6"/>
        <v>0</v>
      </c>
      <c r="H33" s="5">
        <f t="shared" ca="1" si="7"/>
        <v>0</v>
      </c>
      <c r="I33" s="5">
        <f t="shared" ca="1" si="8"/>
        <v>11.899999999999999</v>
      </c>
    </row>
    <row r="34" spans="1:9" ht="15.75" customHeight="1" x14ac:dyDescent="0.15">
      <c r="A34" s="5">
        <f t="shared" si="9"/>
        <v>16</v>
      </c>
      <c r="B34" s="16">
        <f t="shared" ca="1" si="1"/>
        <v>0.50252051380356677</v>
      </c>
      <c r="C34" s="16" t="str">
        <f t="shared" ca="1" si="2"/>
        <v>Fair</v>
      </c>
      <c r="D34" s="16">
        <f t="shared" ca="1" si="3"/>
        <v>0.405258826543068</v>
      </c>
      <c r="E34" s="5">
        <f t="shared" ca="1" si="4"/>
        <v>60</v>
      </c>
      <c r="F34" s="5">
        <f t="shared" ca="1" si="5"/>
        <v>30</v>
      </c>
      <c r="G34" s="5">
        <f t="shared" ca="1" si="6"/>
        <v>0</v>
      </c>
      <c r="H34" s="5">
        <f t="shared" ca="1" si="7"/>
        <v>0.5</v>
      </c>
      <c r="I34" s="5">
        <f t="shared" ca="1" si="8"/>
        <v>7.3999999999999986</v>
      </c>
    </row>
    <row r="35" spans="1:9" ht="15.75" customHeight="1" x14ac:dyDescent="0.15">
      <c r="A35" s="5">
        <f t="shared" si="9"/>
        <v>17</v>
      </c>
      <c r="B35" s="16">
        <f t="shared" ca="1" si="1"/>
        <v>1.715244330717236E-3</v>
      </c>
      <c r="C35" s="16" t="str">
        <f t="shared" ca="1" si="2"/>
        <v>Good</v>
      </c>
      <c r="D35" s="16">
        <f t="shared" ca="1" si="3"/>
        <v>0.73555092404698519</v>
      </c>
      <c r="E35" s="5">
        <f t="shared" ca="1" si="4"/>
        <v>80</v>
      </c>
      <c r="F35" s="5">
        <f t="shared" ca="1" si="5"/>
        <v>35</v>
      </c>
      <c r="G35" s="5">
        <f t="shared" ca="1" si="6"/>
        <v>1.7000000000000002</v>
      </c>
      <c r="H35" s="5">
        <f t="shared" ca="1" si="7"/>
        <v>0</v>
      </c>
      <c r="I35" s="5">
        <f t="shared" ca="1" si="8"/>
        <v>10.199999999999999</v>
      </c>
    </row>
    <row r="36" spans="1:9" ht="15.75" customHeight="1" x14ac:dyDescent="0.15">
      <c r="A36" s="5">
        <f t="shared" si="9"/>
        <v>18</v>
      </c>
      <c r="B36" s="16">
        <f t="shared" ca="1" si="1"/>
        <v>5.7556595254635079E-2</v>
      </c>
      <c r="C36" s="16" t="str">
        <f t="shared" ca="1" si="2"/>
        <v>Good</v>
      </c>
      <c r="D36" s="16">
        <f t="shared" ca="1" si="3"/>
        <v>0.65837194872869231</v>
      </c>
      <c r="E36" s="5">
        <f t="shared" ca="1" si="4"/>
        <v>80</v>
      </c>
      <c r="F36" s="5">
        <f t="shared" ca="1" si="5"/>
        <v>35</v>
      </c>
      <c r="G36" s="5">
        <f t="shared" ca="1" si="6"/>
        <v>1.7000000000000002</v>
      </c>
      <c r="H36" s="5">
        <f t="shared" ca="1" si="7"/>
        <v>0</v>
      </c>
      <c r="I36" s="5">
        <f t="shared" ca="1" si="8"/>
        <v>10.199999999999999</v>
      </c>
    </row>
    <row r="37" spans="1:9" ht="15.75" customHeight="1" x14ac:dyDescent="0.15">
      <c r="A37" s="5">
        <f t="shared" si="9"/>
        <v>19</v>
      </c>
      <c r="B37" s="16">
        <f t="shared" ca="1" si="1"/>
        <v>0.9369517920132544</v>
      </c>
      <c r="C37" s="16" t="str">
        <f t="shared" ca="1" si="2"/>
        <v>Poor</v>
      </c>
      <c r="D37" s="16">
        <f t="shared" ca="1" si="3"/>
        <v>3.1744672357240988E-2</v>
      </c>
      <c r="E37" s="5">
        <f t="shared" ca="1" si="4"/>
        <v>40</v>
      </c>
      <c r="F37" s="5">
        <f t="shared" ca="1" si="5"/>
        <v>20</v>
      </c>
      <c r="G37" s="5">
        <f t="shared" ca="1" si="6"/>
        <v>0</v>
      </c>
      <c r="H37" s="5">
        <f t="shared" ca="1" si="7"/>
        <v>1.5</v>
      </c>
      <c r="I37" s="5">
        <f t="shared" ca="1" si="8"/>
        <v>-1.6000000000000014</v>
      </c>
    </row>
    <row r="38" spans="1:9" ht="15.75" customHeight="1" x14ac:dyDescent="0.15">
      <c r="A38" s="5">
        <f t="shared" si="9"/>
        <v>20</v>
      </c>
      <c r="B38" s="16">
        <f t="shared" ca="1" si="1"/>
        <v>0.19353911986396111</v>
      </c>
      <c r="C38" s="16" t="str">
        <f t="shared" ca="1" si="2"/>
        <v>Good</v>
      </c>
      <c r="D38" s="16">
        <f t="shared" ca="1" si="3"/>
        <v>0.31587055845349588</v>
      </c>
      <c r="E38" s="5">
        <f t="shared" ca="1" si="4"/>
        <v>70</v>
      </c>
      <c r="F38" s="5">
        <f t="shared" ca="1" si="5"/>
        <v>35</v>
      </c>
      <c r="G38" s="5">
        <f t="shared" ca="1" si="6"/>
        <v>0</v>
      </c>
      <c r="H38" s="5">
        <f t="shared" ca="1" si="7"/>
        <v>0</v>
      </c>
      <c r="I38" s="5">
        <f t="shared" ca="1" si="8"/>
        <v>11.899999999999999</v>
      </c>
    </row>
    <row r="39" spans="1:9" ht="15.75" customHeight="1" x14ac:dyDescent="0.15">
      <c r="A39" s="5">
        <f t="shared" si="9"/>
        <v>21</v>
      </c>
      <c r="B39" s="16">
        <f t="shared" ca="1" si="1"/>
        <v>0.97363176541354435</v>
      </c>
      <c r="C39" s="16" t="str">
        <f t="shared" ca="1" si="2"/>
        <v>Poor</v>
      </c>
      <c r="D39" s="16">
        <f t="shared" ca="1" si="3"/>
        <v>0.28642085782211968</v>
      </c>
      <c r="E39" s="5">
        <f t="shared" ca="1" si="4"/>
        <v>40</v>
      </c>
      <c r="F39" s="5">
        <f t="shared" ca="1" si="5"/>
        <v>20</v>
      </c>
      <c r="G39" s="5">
        <f t="shared" ca="1" si="6"/>
        <v>0</v>
      </c>
      <c r="H39" s="5">
        <f t="shared" ca="1" si="7"/>
        <v>1.5</v>
      </c>
      <c r="I39" s="5">
        <f t="shared" ca="1" si="8"/>
        <v>-1.6000000000000014</v>
      </c>
    </row>
    <row r="40" spans="1:9" ht="15.75" customHeight="1" x14ac:dyDescent="0.15">
      <c r="A40" s="5">
        <f t="shared" si="9"/>
        <v>22</v>
      </c>
      <c r="B40" s="16">
        <f t="shared" ca="1" si="1"/>
        <v>0.44372364262511865</v>
      </c>
      <c r="C40" s="16" t="str">
        <f t="shared" ca="1" si="2"/>
        <v>Fair</v>
      </c>
      <c r="D40" s="16">
        <f t="shared" ca="1" si="3"/>
        <v>0.33135201226311717</v>
      </c>
      <c r="E40" s="5">
        <f t="shared" ca="1" si="4"/>
        <v>60</v>
      </c>
      <c r="F40" s="5">
        <f t="shared" ca="1" si="5"/>
        <v>30</v>
      </c>
      <c r="G40" s="5">
        <f t="shared" ca="1" si="6"/>
        <v>0</v>
      </c>
      <c r="H40" s="5">
        <f t="shared" ca="1" si="7"/>
        <v>0.5</v>
      </c>
      <c r="I40" s="5">
        <f t="shared" ca="1" si="8"/>
        <v>7.3999999999999986</v>
      </c>
    </row>
    <row r="41" spans="1:9" ht="15.75" customHeight="1" x14ac:dyDescent="0.15">
      <c r="A41" s="5">
        <f t="shared" si="9"/>
        <v>23</v>
      </c>
      <c r="B41" s="16">
        <f t="shared" ca="1" si="1"/>
        <v>0.71479896833169376</v>
      </c>
      <c r="C41" s="16" t="str">
        <f t="shared" ca="1" si="2"/>
        <v>Fair</v>
      </c>
      <c r="D41" s="16">
        <f t="shared" ca="1" si="3"/>
        <v>0.72408789456718736</v>
      </c>
      <c r="E41" s="5">
        <f t="shared" ca="1" si="4"/>
        <v>70</v>
      </c>
      <c r="F41" s="5">
        <f t="shared" ca="1" si="5"/>
        <v>35</v>
      </c>
      <c r="G41" s="5">
        <f t="shared" ca="1" si="6"/>
        <v>0</v>
      </c>
      <c r="H41" s="5">
        <f t="shared" ca="1" si="7"/>
        <v>0</v>
      </c>
      <c r="I41" s="5">
        <f t="shared" ca="1" si="8"/>
        <v>11.899999999999999</v>
      </c>
    </row>
    <row r="42" spans="1:9" ht="15.75" customHeight="1" x14ac:dyDescent="0.15">
      <c r="A42" s="5">
        <f t="shared" si="9"/>
        <v>24</v>
      </c>
      <c r="B42" s="16">
        <f t="shared" ca="1" si="1"/>
        <v>0.6349335531984871</v>
      </c>
      <c r="C42" s="16" t="str">
        <f t="shared" ca="1" si="2"/>
        <v>Fair</v>
      </c>
      <c r="D42" s="16">
        <f t="shared" ca="1" si="3"/>
        <v>0.15539223991097861</v>
      </c>
      <c r="E42" s="5">
        <f t="shared" ca="1" si="4"/>
        <v>50</v>
      </c>
      <c r="F42" s="5">
        <f t="shared" ca="1" si="5"/>
        <v>25</v>
      </c>
      <c r="G42" s="5">
        <f t="shared" ca="1" si="6"/>
        <v>0</v>
      </c>
      <c r="H42" s="5">
        <f t="shared" ca="1" si="7"/>
        <v>1</v>
      </c>
      <c r="I42" s="5">
        <f t="shared" ca="1" si="8"/>
        <v>2.8999999999999986</v>
      </c>
    </row>
    <row r="43" spans="1:9" ht="15.75" customHeight="1" x14ac:dyDescent="0.15">
      <c r="A43" s="5">
        <f t="shared" si="9"/>
        <v>25</v>
      </c>
      <c r="B43" s="16">
        <f t="shared" ca="1" si="1"/>
        <v>0.4453000292679713</v>
      </c>
      <c r="C43" s="16" t="str">
        <f t="shared" ca="1" si="2"/>
        <v>Fair</v>
      </c>
      <c r="D43" s="16">
        <f t="shared" ca="1" si="3"/>
        <v>0.38808751274996733</v>
      </c>
      <c r="E43" s="5">
        <f t="shared" ca="1" si="4"/>
        <v>60</v>
      </c>
      <c r="F43" s="5">
        <f t="shared" ca="1" si="5"/>
        <v>30</v>
      </c>
      <c r="G43" s="5">
        <f t="shared" ca="1" si="6"/>
        <v>0</v>
      </c>
      <c r="H43" s="5">
        <f t="shared" ca="1" si="7"/>
        <v>0.5</v>
      </c>
      <c r="I43" s="5">
        <f t="shared" ca="1" si="8"/>
        <v>7.3999999999999986</v>
      </c>
    </row>
    <row r="44" spans="1:9" ht="15.75" customHeight="1" x14ac:dyDescent="0.15">
      <c r="A44" s="5">
        <f t="shared" si="9"/>
        <v>26</v>
      </c>
      <c r="B44" s="16">
        <f t="shared" ca="1" si="1"/>
        <v>0.36378358429622704</v>
      </c>
      <c r="C44" s="16" t="str">
        <f t="shared" ca="1" si="2"/>
        <v>Fair</v>
      </c>
      <c r="D44" s="16">
        <f t="shared" ca="1" si="3"/>
        <v>0.9851546200947221</v>
      </c>
      <c r="E44" s="5">
        <f t="shared" ca="1" si="4"/>
        <v>90</v>
      </c>
      <c r="F44" s="5">
        <f t="shared" ca="1" si="5"/>
        <v>35</v>
      </c>
      <c r="G44" s="5">
        <f t="shared" ca="1" si="6"/>
        <v>3.4000000000000004</v>
      </c>
      <c r="H44" s="5">
        <f t="shared" ca="1" si="7"/>
        <v>0</v>
      </c>
      <c r="I44" s="5">
        <f t="shared" ca="1" si="8"/>
        <v>8.4999999999999982</v>
      </c>
    </row>
    <row r="45" spans="1:9" ht="15.75" customHeight="1" x14ac:dyDescent="0.15">
      <c r="A45" s="5">
        <f t="shared" si="9"/>
        <v>27</v>
      </c>
      <c r="B45" s="16">
        <f t="shared" ca="1" si="1"/>
        <v>0.77526524767576976</v>
      </c>
      <c r="C45" s="16" t="str">
        <f t="shared" ca="1" si="2"/>
        <v>Fair</v>
      </c>
      <c r="D45" s="16">
        <f t="shared" ca="1" si="3"/>
        <v>0.38165178606728245</v>
      </c>
      <c r="E45" s="5">
        <f t="shared" ca="1" si="4"/>
        <v>60</v>
      </c>
      <c r="F45" s="5">
        <f t="shared" ca="1" si="5"/>
        <v>30</v>
      </c>
      <c r="G45" s="5">
        <f t="shared" ca="1" si="6"/>
        <v>0</v>
      </c>
      <c r="H45" s="5">
        <f t="shared" ca="1" si="7"/>
        <v>0.5</v>
      </c>
      <c r="I45" s="5">
        <f t="shared" ca="1" si="8"/>
        <v>7.3999999999999986</v>
      </c>
    </row>
    <row r="46" spans="1:9" ht="15.75" customHeight="1" x14ac:dyDescent="0.15">
      <c r="A46" s="5">
        <f t="shared" si="9"/>
        <v>28</v>
      </c>
      <c r="B46" s="16">
        <f t="shared" ca="1" si="1"/>
        <v>0.67471662139668154</v>
      </c>
      <c r="C46" s="16" t="str">
        <f t="shared" ca="1" si="2"/>
        <v>Fair</v>
      </c>
      <c r="D46" s="16">
        <f t="shared" ca="1" si="3"/>
        <v>0.91498278618729934</v>
      </c>
      <c r="E46" s="5">
        <f t="shared" ca="1" si="4"/>
        <v>80</v>
      </c>
      <c r="F46" s="5">
        <f t="shared" ca="1" si="5"/>
        <v>35</v>
      </c>
      <c r="G46" s="5">
        <f t="shared" ca="1" si="6"/>
        <v>1.7000000000000002</v>
      </c>
      <c r="H46" s="5">
        <f t="shared" ca="1" si="7"/>
        <v>0</v>
      </c>
      <c r="I46" s="5">
        <f t="shared" ca="1" si="8"/>
        <v>10.199999999999999</v>
      </c>
    </row>
    <row r="47" spans="1:9" ht="15.75" customHeight="1" x14ac:dyDescent="0.15">
      <c r="A47" s="5">
        <f t="shared" si="9"/>
        <v>29</v>
      </c>
      <c r="B47" s="16">
        <f t="shared" ca="1" si="1"/>
        <v>0.24846056933616945</v>
      </c>
      <c r="C47" s="16" t="str">
        <f t="shared" ca="1" si="2"/>
        <v>Good</v>
      </c>
      <c r="D47" s="16">
        <f t="shared" ca="1" si="3"/>
        <v>0.66781418705801754</v>
      </c>
      <c r="E47" s="5">
        <f t="shared" ca="1" si="4"/>
        <v>80</v>
      </c>
      <c r="F47" s="5">
        <f t="shared" ca="1" si="5"/>
        <v>35</v>
      </c>
      <c r="G47" s="5">
        <f t="shared" ca="1" si="6"/>
        <v>1.7000000000000002</v>
      </c>
      <c r="H47" s="5">
        <f t="shared" ca="1" si="7"/>
        <v>0</v>
      </c>
      <c r="I47" s="5">
        <f t="shared" ca="1" si="8"/>
        <v>10.199999999999999</v>
      </c>
    </row>
    <row r="48" spans="1:9" ht="15.75" customHeight="1" x14ac:dyDescent="0.15">
      <c r="A48" s="11">
        <f t="shared" si="9"/>
        <v>30</v>
      </c>
      <c r="B48" s="25">
        <f t="shared" ca="1" si="1"/>
        <v>0.45441985345067004</v>
      </c>
      <c r="C48" s="25" t="str">
        <f t="shared" ca="1" si="2"/>
        <v>Fair</v>
      </c>
      <c r="D48" s="25">
        <f t="shared" ca="1" si="3"/>
        <v>0.26076877179745983</v>
      </c>
      <c r="E48" s="11">
        <f t="shared" ca="1" si="4"/>
        <v>50</v>
      </c>
      <c r="F48" s="11">
        <f t="shared" ca="1" si="5"/>
        <v>25</v>
      </c>
      <c r="G48" s="11">
        <f t="shared" ca="1" si="6"/>
        <v>0</v>
      </c>
      <c r="H48" s="11">
        <f t="shared" ca="1" si="7"/>
        <v>1</v>
      </c>
      <c r="I48" s="11">
        <f t="shared" ca="1" si="8"/>
        <v>2.8999999999999986</v>
      </c>
    </row>
    <row r="49" spans="6:9" ht="15.75" customHeight="1" x14ac:dyDescent="0.15">
      <c r="F49" s="37" t="s">
        <v>27</v>
      </c>
      <c r="G49" s="40">
        <f ca="1">SUM(G18:G48)</f>
        <v>15.3</v>
      </c>
      <c r="H49" s="39" t="s">
        <v>28</v>
      </c>
      <c r="I49" s="40">
        <f ca="1">SUM(I17:I48)</f>
        <v>206.70000000000007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80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7.7923112179940635E-2</v>
      </c>
      <c r="C19" s="16" t="str">
        <f ca="1">VLOOKUP(B19,'80'!Newsday,2,TRUE)</f>
        <v>Good</v>
      </c>
      <c r="D19" s="16">
        <f t="shared" ref="D19:D48" ca="1" si="2">RAND()</f>
        <v>0.98703158418250847</v>
      </c>
      <c r="E19" s="5">
        <f ca="1">VLOOKUP(D19,IF(C19="Good",'80'!Good,IF(C19="Fair",'80'!Fair,'80'!Poor)),2,TRUE)</f>
        <v>100</v>
      </c>
      <c r="F19" s="5">
        <f t="shared" ref="F19:F48" ca="1" si="3">IF(E19&gt;$F$17,$F$17*0.5,E19*0.5)</f>
        <v>40</v>
      </c>
      <c r="G19" s="5">
        <f t="shared" ref="G19:G48" ca="1" si="4">IF(E19&gt;$F$17,(E19-$F$17)*0.17,0)</f>
        <v>3.4000000000000004</v>
      </c>
      <c r="H19" s="5">
        <f t="shared" ref="H19:H48" ca="1" si="5">IF(E19&lt;$F$17,($F$17-E19)*0.05,0)</f>
        <v>0</v>
      </c>
      <c r="I19" s="5">
        <f t="shared" ref="I19:I48" ca="1" si="6">F19-($D$17*$F$17)-G19+H19</f>
        <v>10.199999999999998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0.33348479173385326</v>
      </c>
      <c r="C20" s="16" t="str">
        <f ca="1">VLOOKUP(B20,'80'!Newsday,2,TRUE)</f>
        <v>Good</v>
      </c>
      <c r="D20" s="16">
        <f t="shared" ca="1" si="2"/>
        <v>0.48181021300685123</v>
      </c>
      <c r="E20" s="5">
        <f ca="1">VLOOKUP(D20,IF(C20="Good",'80'!Good,IF(C20="Fair",'80'!Fair,'80'!Poor)),2,TRUE)</f>
        <v>80</v>
      </c>
      <c r="F20" s="5">
        <f t="shared" ca="1" si="3"/>
        <v>40</v>
      </c>
      <c r="G20" s="5">
        <f t="shared" ca="1" si="4"/>
        <v>0</v>
      </c>
      <c r="H20" s="5">
        <f t="shared" ca="1" si="5"/>
        <v>0</v>
      </c>
      <c r="I20" s="5">
        <f t="shared" ca="1" si="6"/>
        <v>13.599999999999998</v>
      </c>
    </row>
    <row r="21" spans="1:9" ht="15.75" customHeight="1" x14ac:dyDescent="0.15">
      <c r="A21" s="5">
        <f t="shared" si="7"/>
        <v>3</v>
      </c>
      <c r="B21" s="16">
        <f t="shared" ca="1" si="1"/>
        <v>0.98166216650353211</v>
      </c>
      <c r="C21" s="16" t="str">
        <f ca="1">VLOOKUP(B21,'80'!Newsday,2,TRUE)</f>
        <v>Poor</v>
      </c>
      <c r="D21" s="16">
        <f t="shared" ca="1" si="2"/>
        <v>0.79499681755063212</v>
      </c>
      <c r="E21" s="5">
        <f ca="1">VLOOKUP(D21,IF(C21="Good",'80'!Good,IF(C21="Fair",'80'!Fair,'80'!Poor)),2,TRUE)</f>
        <v>60</v>
      </c>
      <c r="F21" s="5">
        <f t="shared" ca="1" si="3"/>
        <v>30</v>
      </c>
      <c r="G21" s="5">
        <f t="shared" ca="1" si="4"/>
        <v>0</v>
      </c>
      <c r="H21" s="5">
        <f t="shared" ca="1" si="5"/>
        <v>1</v>
      </c>
      <c r="I21" s="5">
        <f t="shared" ca="1" si="6"/>
        <v>4.5999999999999979</v>
      </c>
    </row>
    <row r="22" spans="1:9" ht="15.75" customHeight="1" x14ac:dyDescent="0.15">
      <c r="A22" s="5">
        <f t="shared" si="7"/>
        <v>4</v>
      </c>
      <c r="B22" s="16">
        <f t="shared" ca="1" si="1"/>
        <v>0.80345409280965852</v>
      </c>
      <c r="C22" s="16" t="str">
        <f ca="1">VLOOKUP(B22,'80'!Newsday,2,TRUE)</f>
        <v>Poor</v>
      </c>
      <c r="D22" s="16">
        <f t="shared" ca="1" si="2"/>
        <v>0.27628800939130449</v>
      </c>
      <c r="E22" s="5">
        <f ca="1">VLOOKUP(D22,IF(C22="Good",'80'!Good,IF(C22="Fair",'80'!Fair,'80'!Poor)),2,TRUE)</f>
        <v>40</v>
      </c>
      <c r="F22" s="5">
        <f t="shared" ca="1" si="3"/>
        <v>20</v>
      </c>
      <c r="G22" s="5">
        <f t="shared" ca="1" si="4"/>
        <v>0</v>
      </c>
      <c r="H22" s="5">
        <f t="shared" ca="1" si="5"/>
        <v>2</v>
      </c>
      <c r="I22" s="5">
        <f t="shared" ca="1" si="6"/>
        <v>-4.4000000000000021</v>
      </c>
    </row>
    <row r="23" spans="1:9" ht="15.75" customHeight="1" x14ac:dyDescent="0.15">
      <c r="A23" s="5">
        <f t="shared" si="7"/>
        <v>5</v>
      </c>
      <c r="B23" s="16">
        <f t="shared" ca="1" si="1"/>
        <v>0.66064772125663229</v>
      </c>
      <c r="C23" s="16" t="str">
        <f ca="1">VLOOKUP(B23,'80'!Newsday,2,TRUE)</f>
        <v>Fair</v>
      </c>
      <c r="D23" s="16">
        <f t="shared" ca="1" si="2"/>
        <v>0.68931438307739656</v>
      </c>
      <c r="E23" s="5">
        <f ca="1">VLOOKUP(D23,IF(C23="Good",'80'!Good,IF(C23="Fair",'80'!Fair,'80'!Poor)),2,TRUE)</f>
        <v>70</v>
      </c>
      <c r="F23" s="5">
        <f t="shared" ca="1" si="3"/>
        <v>35</v>
      </c>
      <c r="G23" s="5">
        <f t="shared" ca="1" si="4"/>
        <v>0</v>
      </c>
      <c r="H23" s="5">
        <f t="shared" ca="1" si="5"/>
        <v>0.5</v>
      </c>
      <c r="I23" s="5">
        <f t="shared" ca="1" si="6"/>
        <v>9.0999999999999979</v>
      </c>
    </row>
    <row r="24" spans="1:9" ht="15.75" customHeight="1" x14ac:dyDescent="0.15">
      <c r="A24" s="5">
        <f t="shared" si="7"/>
        <v>6</v>
      </c>
      <c r="B24" s="16">
        <f t="shared" ca="1" si="1"/>
        <v>0.54269177397636903</v>
      </c>
      <c r="C24" s="16" t="str">
        <f ca="1">VLOOKUP(B24,'80'!Newsday,2,TRUE)</f>
        <v>Fair</v>
      </c>
      <c r="D24" s="16">
        <f t="shared" ca="1" si="2"/>
        <v>0.64515721384749802</v>
      </c>
      <c r="E24" s="5">
        <f ca="1">VLOOKUP(D24,IF(C24="Good",'80'!Good,IF(C24="Fair",'80'!Fair,'80'!Poor)),2,TRUE)</f>
        <v>60</v>
      </c>
      <c r="F24" s="5">
        <f t="shared" ca="1" si="3"/>
        <v>30</v>
      </c>
      <c r="G24" s="5">
        <f t="shared" ca="1" si="4"/>
        <v>0</v>
      </c>
      <c r="H24" s="5">
        <f t="shared" ca="1" si="5"/>
        <v>1</v>
      </c>
      <c r="I24" s="5">
        <f t="shared" ca="1" si="6"/>
        <v>4.5999999999999979</v>
      </c>
    </row>
    <row r="25" spans="1:9" ht="15.75" customHeight="1" x14ac:dyDescent="0.15">
      <c r="A25" s="5">
        <f t="shared" si="7"/>
        <v>7</v>
      </c>
      <c r="B25" s="16">
        <f t="shared" ca="1" si="1"/>
        <v>0.97803389900332338</v>
      </c>
      <c r="C25" s="16" t="str">
        <f ca="1">VLOOKUP(B25,'80'!Newsday,2,TRUE)</f>
        <v>Poor</v>
      </c>
      <c r="D25" s="16">
        <f t="shared" ca="1" si="2"/>
        <v>0.84360901945825184</v>
      </c>
      <c r="E25" s="5">
        <f ca="1">VLOOKUP(D25,IF(C25="Good",'80'!Good,IF(C25="Fair",'80'!Fair,'80'!Poor)),2,TRUE)</f>
        <v>70</v>
      </c>
      <c r="F25" s="5">
        <f t="shared" ca="1" si="3"/>
        <v>35</v>
      </c>
      <c r="G25" s="5">
        <f t="shared" ca="1" si="4"/>
        <v>0</v>
      </c>
      <c r="H25" s="5">
        <f t="shared" ca="1" si="5"/>
        <v>0.5</v>
      </c>
      <c r="I25" s="5">
        <f t="shared" ca="1" si="6"/>
        <v>9.0999999999999979</v>
      </c>
    </row>
    <row r="26" spans="1:9" ht="15.75" customHeight="1" x14ac:dyDescent="0.15">
      <c r="A26" s="5">
        <f t="shared" si="7"/>
        <v>8</v>
      </c>
      <c r="B26" s="16">
        <f t="shared" ca="1" si="1"/>
        <v>0.42208379841823351</v>
      </c>
      <c r="C26" s="16" t="str">
        <f ca="1">VLOOKUP(B26,'80'!Newsday,2,TRUE)</f>
        <v>Fair</v>
      </c>
      <c r="D26" s="16">
        <f t="shared" ca="1" si="2"/>
        <v>0.26717897346246355</v>
      </c>
      <c r="E26" s="5">
        <f ca="1">VLOOKUP(D26,IF(C26="Good",'80'!Good,IF(C26="Fair",'80'!Fair,'80'!Poor)),2,TRUE)</f>
        <v>50</v>
      </c>
      <c r="F26" s="5">
        <f t="shared" ca="1" si="3"/>
        <v>25</v>
      </c>
      <c r="G26" s="5">
        <f t="shared" ca="1" si="4"/>
        <v>0</v>
      </c>
      <c r="H26" s="5">
        <f t="shared" ca="1" si="5"/>
        <v>1.5</v>
      </c>
      <c r="I26" s="5">
        <f t="shared" ca="1" si="6"/>
        <v>9.9999999999997868E-2</v>
      </c>
    </row>
    <row r="27" spans="1:9" ht="15.75" customHeight="1" x14ac:dyDescent="0.15">
      <c r="A27" s="5">
        <f t="shared" si="7"/>
        <v>9</v>
      </c>
      <c r="B27" s="16">
        <f t="shared" ca="1" si="1"/>
        <v>0.750307443414998</v>
      </c>
      <c r="C27" s="16" t="str">
        <f ca="1">VLOOKUP(B27,'80'!Newsday,2,TRUE)</f>
        <v>Fair</v>
      </c>
      <c r="D27" s="16">
        <f t="shared" ca="1" si="2"/>
        <v>0.73656752271587311</v>
      </c>
      <c r="E27" s="5">
        <f ca="1">VLOOKUP(D27,IF(C27="Good",'80'!Good,IF(C27="Fair",'80'!Fair,'80'!Poor)),2,TRUE)</f>
        <v>70</v>
      </c>
      <c r="F27" s="5">
        <f t="shared" ca="1" si="3"/>
        <v>35</v>
      </c>
      <c r="G27" s="5">
        <f t="shared" ca="1" si="4"/>
        <v>0</v>
      </c>
      <c r="H27" s="5">
        <f t="shared" ca="1" si="5"/>
        <v>0.5</v>
      </c>
      <c r="I27" s="5">
        <f t="shared" ca="1" si="6"/>
        <v>9.0999999999999979</v>
      </c>
    </row>
    <row r="28" spans="1:9" ht="15.75" customHeight="1" x14ac:dyDescent="0.15">
      <c r="A28" s="5">
        <f t="shared" si="7"/>
        <v>10</v>
      </c>
      <c r="B28" s="16">
        <f t="shared" ca="1" si="1"/>
        <v>0.40863851648995542</v>
      </c>
      <c r="C28" s="16" t="str">
        <f ca="1">VLOOKUP(B28,'80'!Newsday,2,TRUE)</f>
        <v>Fair</v>
      </c>
      <c r="D28" s="16">
        <f t="shared" ca="1" si="2"/>
        <v>0.70852271757143415</v>
      </c>
      <c r="E28" s="5">
        <f ca="1">VLOOKUP(D28,IF(C28="Good",'80'!Good,IF(C28="Fair",'80'!Fair,'80'!Poor)),2,TRUE)</f>
        <v>70</v>
      </c>
      <c r="F28" s="5">
        <f t="shared" ca="1" si="3"/>
        <v>35</v>
      </c>
      <c r="G28" s="5">
        <f t="shared" ca="1" si="4"/>
        <v>0</v>
      </c>
      <c r="H28" s="5">
        <f t="shared" ca="1" si="5"/>
        <v>0.5</v>
      </c>
      <c r="I28" s="5">
        <f t="shared" ca="1" si="6"/>
        <v>9.0999999999999979</v>
      </c>
    </row>
    <row r="29" spans="1:9" ht="15.75" customHeight="1" x14ac:dyDescent="0.15">
      <c r="A29" s="5">
        <f t="shared" si="7"/>
        <v>11</v>
      </c>
      <c r="B29" s="16">
        <f t="shared" ca="1" si="1"/>
        <v>8.853770097709035E-2</v>
      </c>
      <c r="C29" s="16" t="str">
        <f ca="1">VLOOKUP(B29,'80'!Newsday,2,TRUE)</f>
        <v>Good</v>
      </c>
      <c r="D29" s="16">
        <f t="shared" ca="1" si="2"/>
        <v>0.80139987981011063</v>
      </c>
      <c r="E29" s="5">
        <f ca="1">VLOOKUP(D29,IF(C29="Good",'80'!Good,IF(C29="Fair",'80'!Fair,'80'!Poor)),2,TRUE)</f>
        <v>90</v>
      </c>
      <c r="F29" s="5">
        <f t="shared" ca="1" si="3"/>
        <v>40</v>
      </c>
      <c r="G29" s="5">
        <f t="shared" ca="1" si="4"/>
        <v>1.7000000000000002</v>
      </c>
      <c r="H29" s="5">
        <f t="shared" ca="1" si="5"/>
        <v>0</v>
      </c>
      <c r="I29" s="5">
        <f t="shared" ca="1" si="6"/>
        <v>11.899999999999999</v>
      </c>
    </row>
    <row r="30" spans="1:9" ht="15.75" customHeight="1" x14ac:dyDescent="0.15">
      <c r="A30" s="5">
        <f t="shared" si="7"/>
        <v>12</v>
      </c>
      <c r="B30" s="16">
        <f t="shared" ca="1" si="1"/>
        <v>0.5034563096367124</v>
      </c>
      <c r="C30" s="16" t="str">
        <f ca="1">VLOOKUP(B30,'80'!Newsday,2,TRUE)</f>
        <v>Fair</v>
      </c>
      <c r="D30" s="16">
        <f t="shared" ca="1" si="2"/>
        <v>9.6685635966051731E-2</v>
      </c>
      <c r="E30" s="5">
        <f ca="1">VLOOKUP(D30,IF(C30="Good",'80'!Good,IF(C30="Fair",'80'!Fair,'80'!Poor)),2,TRUE)</f>
        <v>40</v>
      </c>
      <c r="F30" s="5">
        <f t="shared" ca="1" si="3"/>
        <v>20</v>
      </c>
      <c r="G30" s="5">
        <f t="shared" ca="1" si="4"/>
        <v>0</v>
      </c>
      <c r="H30" s="5">
        <f t="shared" ca="1" si="5"/>
        <v>2</v>
      </c>
      <c r="I30" s="5">
        <f t="shared" ca="1" si="6"/>
        <v>-4.4000000000000021</v>
      </c>
    </row>
    <row r="31" spans="1:9" ht="15.75" customHeight="1" x14ac:dyDescent="0.15">
      <c r="A31" s="5">
        <f t="shared" si="7"/>
        <v>13</v>
      </c>
      <c r="B31" s="16">
        <f t="shared" ca="1" si="1"/>
        <v>0.92152341671881155</v>
      </c>
      <c r="C31" s="16" t="str">
        <f ca="1">VLOOKUP(B31,'80'!Newsday,2,TRUE)</f>
        <v>Poor</v>
      </c>
      <c r="D31" s="16">
        <f t="shared" ca="1" si="2"/>
        <v>0.87009060573545072</v>
      </c>
      <c r="E31" s="5">
        <f ca="1">VLOOKUP(D31,IF(C31="Good",'80'!Good,IF(C31="Fair",'80'!Fair,'80'!Poor)),2,TRUE)</f>
        <v>70</v>
      </c>
      <c r="F31" s="5">
        <f t="shared" ca="1" si="3"/>
        <v>35</v>
      </c>
      <c r="G31" s="5">
        <f t="shared" ca="1" si="4"/>
        <v>0</v>
      </c>
      <c r="H31" s="5">
        <f t="shared" ca="1" si="5"/>
        <v>0.5</v>
      </c>
      <c r="I31" s="5">
        <f t="shared" ca="1" si="6"/>
        <v>9.0999999999999979</v>
      </c>
    </row>
    <row r="32" spans="1:9" ht="15.75" customHeight="1" x14ac:dyDescent="0.15">
      <c r="A32" s="5">
        <f t="shared" si="7"/>
        <v>14</v>
      </c>
      <c r="B32" s="16">
        <f t="shared" ca="1" si="1"/>
        <v>0.58486059252941336</v>
      </c>
      <c r="C32" s="16" t="str">
        <f ca="1">VLOOKUP(B32,'80'!Newsday,2,TRUE)</f>
        <v>Fair</v>
      </c>
      <c r="D32" s="16">
        <f t="shared" ca="1" si="2"/>
        <v>0.36543585010147706</v>
      </c>
      <c r="E32" s="5">
        <f ca="1">VLOOKUP(D32,IF(C32="Good",'80'!Good,IF(C32="Fair",'80'!Fair,'80'!Poor)),2,TRUE)</f>
        <v>60</v>
      </c>
      <c r="F32" s="5">
        <f t="shared" ca="1" si="3"/>
        <v>30</v>
      </c>
      <c r="G32" s="5">
        <f t="shared" ca="1" si="4"/>
        <v>0</v>
      </c>
      <c r="H32" s="5">
        <f t="shared" ca="1" si="5"/>
        <v>1</v>
      </c>
      <c r="I32" s="5">
        <f t="shared" ca="1" si="6"/>
        <v>4.5999999999999979</v>
      </c>
    </row>
    <row r="33" spans="1:9" ht="15.75" customHeight="1" x14ac:dyDescent="0.15">
      <c r="A33" s="5">
        <f t="shared" si="7"/>
        <v>15</v>
      </c>
      <c r="B33" s="16">
        <f t="shared" ca="1" si="1"/>
        <v>0.29375744934965797</v>
      </c>
      <c r="C33" s="16" t="str">
        <f ca="1">VLOOKUP(B33,'80'!Newsday,2,TRUE)</f>
        <v>Good</v>
      </c>
      <c r="D33" s="16">
        <f t="shared" ca="1" si="2"/>
        <v>0.11748796465717015</v>
      </c>
      <c r="E33" s="5">
        <f ca="1">VLOOKUP(D33,IF(C33="Good",'80'!Good,IF(C33="Fair",'80'!Fair,'80'!Poor)),2,TRUE)</f>
        <v>60</v>
      </c>
      <c r="F33" s="5">
        <f t="shared" ca="1" si="3"/>
        <v>30</v>
      </c>
      <c r="G33" s="5">
        <f t="shared" ca="1" si="4"/>
        <v>0</v>
      </c>
      <c r="H33" s="5">
        <f t="shared" ca="1" si="5"/>
        <v>1</v>
      </c>
      <c r="I33" s="5">
        <f t="shared" ca="1" si="6"/>
        <v>4.5999999999999979</v>
      </c>
    </row>
    <row r="34" spans="1:9" ht="15.75" customHeight="1" x14ac:dyDescent="0.15">
      <c r="A34" s="5">
        <f t="shared" si="7"/>
        <v>16</v>
      </c>
      <c r="B34" s="16">
        <f t="shared" ca="1" si="1"/>
        <v>0.44247999863441267</v>
      </c>
      <c r="C34" s="16" t="str">
        <f ca="1">VLOOKUP(B34,'80'!Newsday,2,TRUE)</f>
        <v>Fair</v>
      </c>
      <c r="D34" s="16">
        <f t="shared" ca="1" si="2"/>
        <v>0.25062726860993234</v>
      </c>
      <c r="E34" s="5">
        <f ca="1">VLOOKUP(D34,IF(C34="Good",'80'!Good,IF(C34="Fair",'80'!Fair,'80'!Poor)),2,TRUE)</f>
        <v>50</v>
      </c>
      <c r="F34" s="5">
        <f t="shared" ca="1" si="3"/>
        <v>25</v>
      </c>
      <c r="G34" s="5">
        <f t="shared" ca="1" si="4"/>
        <v>0</v>
      </c>
      <c r="H34" s="5">
        <f t="shared" ca="1" si="5"/>
        <v>1.5</v>
      </c>
      <c r="I34" s="5">
        <f t="shared" ca="1" si="6"/>
        <v>9.9999999999997868E-2</v>
      </c>
    </row>
    <row r="35" spans="1:9" ht="15.75" customHeight="1" x14ac:dyDescent="0.15">
      <c r="A35" s="5">
        <f t="shared" si="7"/>
        <v>17</v>
      </c>
      <c r="B35" s="16">
        <f t="shared" ca="1" si="1"/>
        <v>0.69961674351361147</v>
      </c>
      <c r="C35" s="16" t="str">
        <f ca="1">VLOOKUP(B35,'80'!Newsday,2,TRUE)</f>
        <v>Fair</v>
      </c>
      <c r="D35" s="16">
        <f t="shared" ca="1" si="2"/>
        <v>0.92428451300575099</v>
      </c>
      <c r="E35" s="5">
        <f ca="1">VLOOKUP(D35,IF(C35="Good",'80'!Good,IF(C35="Fair",'80'!Fair,'80'!Poor)),2,TRUE)</f>
        <v>80</v>
      </c>
      <c r="F35" s="5">
        <f t="shared" ca="1" si="3"/>
        <v>40</v>
      </c>
      <c r="G35" s="5">
        <f t="shared" ca="1" si="4"/>
        <v>0</v>
      </c>
      <c r="H35" s="5">
        <f t="shared" ca="1" si="5"/>
        <v>0</v>
      </c>
      <c r="I35" s="5">
        <f t="shared" ca="1" si="6"/>
        <v>13.599999999999998</v>
      </c>
    </row>
    <row r="36" spans="1:9" ht="15.75" customHeight="1" x14ac:dyDescent="0.15">
      <c r="A36" s="5">
        <f t="shared" si="7"/>
        <v>18</v>
      </c>
      <c r="B36" s="16">
        <f t="shared" ca="1" si="1"/>
        <v>0.73401926756501978</v>
      </c>
      <c r="C36" s="16" t="str">
        <f ca="1">VLOOKUP(B36,'80'!Newsday,2,TRUE)</f>
        <v>Fair</v>
      </c>
      <c r="D36" s="16">
        <f t="shared" ca="1" si="2"/>
        <v>0.99207979891735742</v>
      </c>
      <c r="E36" s="5">
        <f ca="1">VLOOKUP(D36,IF(C36="Good",'80'!Good,IF(C36="Fair",'80'!Fair,'80'!Poor)),2,TRUE)</f>
        <v>90</v>
      </c>
      <c r="F36" s="5">
        <f t="shared" ca="1" si="3"/>
        <v>40</v>
      </c>
      <c r="G36" s="5">
        <f t="shared" ca="1" si="4"/>
        <v>1.7000000000000002</v>
      </c>
      <c r="H36" s="5">
        <f t="shared" ca="1" si="5"/>
        <v>0</v>
      </c>
      <c r="I36" s="5">
        <f t="shared" ca="1" si="6"/>
        <v>11.899999999999999</v>
      </c>
    </row>
    <row r="37" spans="1:9" ht="15.75" customHeight="1" x14ac:dyDescent="0.15">
      <c r="A37" s="5">
        <f t="shared" si="7"/>
        <v>19</v>
      </c>
      <c r="B37" s="16">
        <f t="shared" ca="1" si="1"/>
        <v>0.47493644659664713</v>
      </c>
      <c r="C37" s="16" t="str">
        <f ca="1">VLOOKUP(B37,'80'!Newsday,2,TRUE)</f>
        <v>Fair</v>
      </c>
      <c r="D37" s="16">
        <f t="shared" ca="1" si="2"/>
        <v>0.21155537422312243</v>
      </c>
      <c r="E37" s="5">
        <f ca="1">VLOOKUP(D37,IF(C37="Good",'80'!Good,IF(C37="Fair",'80'!Fair,'80'!Poor)),2,TRUE)</f>
        <v>50</v>
      </c>
      <c r="F37" s="5">
        <f t="shared" ca="1" si="3"/>
        <v>25</v>
      </c>
      <c r="G37" s="5">
        <f t="shared" ca="1" si="4"/>
        <v>0</v>
      </c>
      <c r="H37" s="5">
        <f t="shared" ca="1" si="5"/>
        <v>1.5</v>
      </c>
      <c r="I37" s="5">
        <f t="shared" ca="1" si="6"/>
        <v>9.9999999999997868E-2</v>
      </c>
    </row>
    <row r="38" spans="1:9" ht="15.75" customHeight="1" x14ac:dyDescent="0.15">
      <c r="A38" s="5">
        <f t="shared" si="7"/>
        <v>20</v>
      </c>
      <c r="B38" s="16">
        <f t="shared" ca="1" si="1"/>
        <v>0.29674905120357431</v>
      </c>
      <c r="C38" s="16" t="str">
        <f ca="1">VLOOKUP(B38,'80'!Newsday,2,TRUE)</f>
        <v>Good</v>
      </c>
      <c r="D38" s="16">
        <f t="shared" ca="1" si="2"/>
        <v>0.98346243167071967</v>
      </c>
      <c r="E38" s="5">
        <f ca="1">VLOOKUP(D38,IF(C38="Good",'80'!Good,IF(C38="Fair",'80'!Fair,'80'!Poor)),2,TRUE)</f>
        <v>100</v>
      </c>
      <c r="F38" s="5">
        <f t="shared" ca="1" si="3"/>
        <v>40</v>
      </c>
      <c r="G38" s="5">
        <f t="shared" ca="1" si="4"/>
        <v>3.4000000000000004</v>
      </c>
      <c r="H38" s="5">
        <f t="shared" ca="1" si="5"/>
        <v>0</v>
      </c>
      <c r="I38" s="5">
        <f t="shared" ca="1" si="6"/>
        <v>10.199999999999998</v>
      </c>
    </row>
    <row r="39" spans="1:9" ht="15.75" customHeight="1" x14ac:dyDescent="0.15">
      <c r="A39" s="5">
        <f t="shared" si="7"/>
        <v>21</v>
      </c>
      <c r="B39" s="16">
        <f t="shared" ca="1" si="1"/>
        <v>0.83016182116962833</v>
      </c>
      <c r="C39" s="16" t="str">
        <f ca="1">VLOOKUP(B39,'80'!Newsday,2,TRUE)</f>
        <v>Poor</v>
      </c>
      <c r="D39" s="16">
        <f t="shared" ca="1" si="2"/>
        <v>0.95793295800367761</v>
      </c>
      <c r="E39" s="5">
        <f ca="1">VLOOKUP(D39,IF(C39="Good",'80'!Good,IF(C39="Fair",'80'!Fair,'80'!Poor)),2,TRUE)</f>
        <v>80</v>
      </c>
      <c r="F39" s="5">
        <f t="shared" ca="1" si="3"/>
        <v>40</v>
      </c>
      <c r="G39" s="5">
        <f t="shared" ca="1" si="4"/>
        <v>0</v>
      </c>
      <c r="H39" s="5">
        <f t="shared" ca="1" si="5"/>
        <v>0</v>
      </c>
      <c r="I39" s="5">
        <f t="shared" ca="1" si="6"/>
        <v>13.599999999999998</v>
      </c>
    </row>
    <row r="40" spans="1:9" ht="15.75" customHeight="1" x14ac:dyDescent="0.15">
      <c r="A40" s="5">
        <f t="shared" si="7"/>
        <v>22</v>
      </c>
      <c r="B40" s="16">
        <f t="shared" ca="1" si="1"/>
        <v>0.51825093477218365</v>
      </c>
      <c r="C40" s="16" t="str">
        <f ca="1">VLOOKUP(B40,'80'!Newsday,2,TRUE)</f>
        <v>Fair</v>
      </c>
      <c r="D40" s="16">
        <f t="shared" ca="1" si="2"/>
        <v>0.54422520549405773</v>
      </c>
      <c r="E40" s="5">
        <f ca="1">VLOOKUP(D40,IF(C40="Good",'80'!Good,IF(C40="Fair",'80'!Fair,'80'!Poor)),2,TRUE)</f>
        <v>60</v>
      </c>
      <c r="F40" s="5">
        <f t="shared" ca="1" si="3"/>
        <v>30</v>
      </c>
      <c r="G40" s="5">
        <f t="shared" ca="1" si="4"/>
        <v>0</v>
      </c>
      <c r="H40" s="5">
        <f t="shared" ca="1" si="5"/>
        <v>1</v>
      </c>
      <c r="I40" s="5">
        <f t="shared" ca="1" si="6"/>
        <v>4.5999999999999979</v>
      </c>
    </row>
    <row r="41" spans="1:9" ht="15.75" customHeight="1" x14ac:dyDescent="0.15">
      <c r="A41" s="5">
        <f t="shared" si="7"/>
        <v>23</v>
      </c>
      <c r="B41" s="16">
        <f t="shared" ca="1" si="1"/>
        <v>0.58294915684913151</v>
      </c>
      <c r="C41" s="16" t="str">
        <f ca="1">VLOOKUP(B41,'80'!Newsday,2,TRUE)</f>
        <v>Fair</v>
      </c>
      <c r="D41" s="16">
        <f t="shared" ca="1" si="2"/>
        <v>0.90152594094669192</v>
      </c>
      <c r="E41" s="5">
        <f ca="1">VLOOKUP(D41,IF(C41="Good",'80'!Good,IF(C41="Fair",'80'!Fair,'80'!Poor)),2,TRUE)</f>
        <v>80</v>
      </c>
      <c r="F41" s="5">
        <f t="shared" ca="1" si="3"/>
        <v>40</v>
      </c>
      <c r="G41" s="5">
        <f t="shared" ca="1" si="4"/>
        <v>0</v>
      </c>
      <c r="H41" s="5">
        <f t="shared" ca="1" si="5"/>
        <v>0</v>
      </c>
      <c r="I41" s="5">
        <f t="shared" ca="1" si="6"/>
        <v>13.599999999999998</v>
      </c>
    </row>
    <row r="42" spans="1:9" ht="15.75" customHeight="1" x14ac:dyDescent="0.15">
      <c r="A42" s="5">
        <f t="shared" si="7"/>
        <v>24</v>
      </c>
      <c r="B42" s="16">
        <f t="shared" ca="1" si="1"/>
        <v>0.4615754274552275</v>
      </c>
      <c r="C42" s="16" t="str">
        <f ca="1">VLOOKUP(B42,'80'!Newsday,2,TRUE)</f>
        <v>Fair</v>
      </c>
      <c r="D42" s="16">
        <f t="shared" ca="1" si="2"/>
        <v>0.4941692675462066</v>
      </c>
      <c r="E42" s="5">
        <f ca="1">VLOOKUP(D42,IF(C42="Good",'80'!Good,IF(C42="Fair",'80'!Fair,'80'!Poor)),2,TRUE)</f>
        <v>60</v>
      </c>
      <c r="F42" s="5">
        <f t="shared" ca="1" si="3"/>
        <v>30</v>
      </c>
      <c r="G42" s="5">
        <f t="shared" ca="1" si="4"/>
        <v>0</v>
      </c>
      <c r="H42" s="5">
        <f t="shared" ca="1" si="5"/>
        <v>1</v>
      </c>
      <c r="I42" s="5">
        <f t="shared" ca="1" si="6"/>
        <v>4.5999999999999979</v>
      </c>
    </row>
    <row r="43" spans="1:9" ht="15.75" customHeight="1" x14ac:dyDescent="0.15">
      <c r="A43" s="5">
        <f t="shared" si="7"/>
        <v>25</v>
      </c>
      <c r="B43" s="16">
        <f t="shared" ca="1" si="1"/>
        <v>0.45710867008289635</v>
      </c>
      <c r="C43" s="16" t="str">
        <f ca="1">VLOOKUP(B43,'80'!Newsday,2,TRUE)</f>
        <v>Fair</v>
      </c>
      <c r="D43" s="16">
        <f t="shared" ca="1" si="2"/>
        <v>0.43118767848705997</v>
      </c>
      <c r="E43" s="5">
        <f ca="1">VLOOKUP(D43,IF(C43="Good",'80'!Good,IF(C43="Fair",'80'!Fair,'80'!Poor)),2,TRUE)</f>
        <v>60</v>
      </c>
      <c r="F43" s="5">
        <f t="shared" ca="1" si="3"/>
        <v>30</v>
      </c>
      <c r="G43" s="5">
        <f t="shared" ca="1" si="4"/>
        <v>0</v>
      </c>
      <c r="H43" s="5">
        <f t="shared" ca="1" si="5"/>
        <v>1</v>
      </c>
      <c r="I43" s="5">
        <f t="shared" ca="1" si="6"/>
        <v>4.5999999999999979</v>
      </c>
    </row>
    <row r="44" spans="1:9" ht="15.75" customHeight="1" x14ac:dyDescent="0.15">
      <c r="A44" s="5">
        <f t="shared" si="7"/>
        <v>26</v>
      </c>
      <c r="B44" s="16">
        <f t="shared" ca="1" si="1"/>
        <v>0.7538452282566892</v>
      </c>
      <c r="C44" s="16" t="str">
        <f ca="1">VLOOKUP(B44,'80'!Newsday,2,TRUE)</f>
        <v>Fair</v>
      </c>
      <c r="D44" s="16">
        <f t="shared" ca="1" si="2"/>
        <v>0.13784216921203551</v>
      </c>
      <c r="E44" s="5">
        <f ca="1">VLOOKUP(D44,IF(C44="Good",'80'!Good,IF(C44="Fair",'80'!Fair,'80'!Poor)),2,TRUE)</f>
        <v>50</v>
      </c>
      <c r="F44" s="5">
        <f t="shared" ca="1" si="3"/>
        <v>25</v>
      </c>
      <c r="G44" s="5">
        <f t="shared" ca="1" si="4"/>
        <v>0</v>
      </c>
      <c r="H44" s="5">
        <f t="shared" ca="1" si="5"/>
        <v>1.5</v>
      </c>
      <c r="I44" s="5">
        <f t="shared" ca="1" si="6"/>
        <v>9.9999999999997868E-2</v>
      </c>
    </row>
    <row r="45" spans="1:9" ht="15.75" customHeight="1" x14ac:dyDescent="0.15">
      <c r="A45" s="5">
        <f t="shared" si="7"/>
        <v>27</v>
      </c>
      <c r="B45" s="16">
        <f t="shared" ca="1" si="1"/>
        <v>5.9988715704830109E-2</v>
      </c>
      <c r="C45" s="16" t="str">
        <f ca="1">VLOOKUP(B45,'80'!Newsday,2,TRUE)</f>
        <v>Good</v>
      </c>
      <c r="D45" s="16">
        <f t="shared" ca="1" si="2"/>
        <v>0.68658247345666412</v>
      </c>
      <c r="E45" s="5">
        <f ca="1">VLOOKUP(D45,IF(C45="Good",'80'!Good,IF(C45="Fair",'80'!Fair,'80'!Poor)),2,TRUE)</f>
        <v>80</v>
      </c>
      <c r="F45" s="5">
        <f t="shared" ca="1" si="3"/>
        <v>40</v>
      </c>
      <c r="G45" s="5">
        <f t="shared" ca="1" si="4"/>
        <v>0</v>
      </c>
      <c r="H45" s="5">
        <f t="shared" ca="1" si="5"/>
        <v>0</v>
      </c>
      <c r="I45" s="5">
        <f t="shared" ca="1" si="6"/>
        <v>13.599999999999998</v>
      </c>
    </row>
    <row r="46" spans="1:9" ht="15.75" customHeight="1" x14ac:dyDescent="0.15">
      <c r="A46" s="5">
        <f t="shared" si="7"/>
        <v>28</v>
      </c>
      <c r="B46" s="16">
        <f t="shared" ca="1" si="1"/>
        <v>0.94545403894026425</v>
      </c>
      <c r="C46" s="16" t="str">
        <f ca="1">VLOOKUP(B46,'80'!Newsday,2,TRUE)</f>
        <v>Poor</v>
      </c>
      <c r="D46" s="16">
        <f t="shared" ca="1" si="2"/>
        <v>0.93993115642370051</v>
      </c>
      <c r="E46" s="5">
        <f ca="1">VLOOKUP(D46,IF(C46="Good",'80'!Good,IF(C46="Fair",'80'!Fair,'80'!Poor)),2,TRUE)</f>
        <v>70</v>
      </c>
      <c r="F46" s="5">
        <f t="shared" ca="1" si="3"/>
        <v>35</v>
      </c>
      <c r="G46" s="5">
        <f t="shared" ca="1" si="4"/>
        <v>0</v>
      </c>
      <c r="H46" s="5">
        <f t="shared" ca="1" si="5"/>
        <v>0.5</v>
      </c>
      <c r="I46" s="5">
        <f t="shared" ca="1" si="6"/>
        <v>9.0999999999999979</v>
      </c>
    </row>
    <row r="47" spans="1:9" ht="15.75" customHeight="1" x14ac:dyDescent="0.15">
      <c r="A47" s="5">
        <f t="shared" si="7"/>
        <v>29</v>
      </c>
      <c r="B47" s="16">
        <f t="shared" ca="1" si="1"/>
        <v>0.84102466586934799</v>
      </c>
      <c r="C47" s="16" t="str">
        <f ca="1">VLOOKUP(B47,'80'!Newsday,2,TRUE)</f>
        <v>Poor</v>
      </c>
      <c r="D47" s="16">
        <f t="shared" ca="1" si="2"/>
        <v>0.69914081173712461</v>
      </c>
      <c r="E47" s="5">
        <f ca="1">VLOOKUP(D47,IF(C47="Good",'80'!Good,IF(C47="Fair",'80'!Fair,'80'!Poor)),2,TRUE)</f>
        <v>60</v>
      </c>
      <c r="F47" s="5">
        <f t="shared" ca="1" si="3"/>
        <v>30</v>
      </c>
      <c r="G47" s="5">
        <f t="shared" ca="1" si="4"/>
        <v>0</v>
      </c>
      <c r="H47" s="5">
        <f t="shared" ca="1" si="5"/>
        <v>1</v>
      </c>
      <c r="I47" s="5">
        <f t="shared" ca="1" si="6"/>
        <v>4.5999999999999979</v>
      </c>
    </row>
    <row r="48" spans="1:9" ht="15.75" customHeight="1" x14ac:dyDescent="0.15">
      <c r="A48" s="11">
        <f t="shared" si="7"/>
        <v>30</v>
      </c>
      <c r="B48" s="25">
        <f t="shared" ca="1" si="1"/>
        <v>0.26158544713511855</v>
      </c>
      <c r="C48" s="25" t="str">
        <f ca="1">VLOOKUP(B48,'80'!Newsday,2,TRUE)</f>
        <v>Good</v>
      </c>
      <c r="D48" s="25">
        <f t="shared" ca="1" si="2"/>
        <v>1.5744891260220828E-2</v>
      </c>
      <c r="E48" s="11">
        <f ca="1">VLOOKUP(D48,IF(C48="Good",'80'!Good,IF(C48="Fair",'80'!Fair,'80'!Poor)),2,TRUE)</f>
        <v>40</v>
      </c>
      <c r="F48" s="11">
        <f t="shared" ca="1" si="3"/>
        <v>20</v>
      </c>
      <c r="G48" s="11">
        <f t="shared" ca="1" si="4"/>
        <v>0</v>
      </c>
      <c r="H48" s="11">
        <f t="shared" ca="1" si="5"/>
        <v>2</v>
      </c>
      <c r="I48" s="11">
        <f t="shared" ca="1" si="6"/>
        <v>-4.4000000000000021</v>
      </c>
    </row>
    <row r="49" spans="6:9" ht="15.75" customHeight="1" x14ac:dyDescent="0.15">
      <c r="F49" s="37" t="s">
        <v>27</v>
      </c>
      <c r="G49" s="40">
        <f ca="1">SUM(G18:G48)</f>
        <v>10.200000000000001</v>
      </c>
      <c r="H49" s="39" t="s">
        <v>28</v>
      </c>
      <c r="I49" s="40">
        <f ca="1">SUM(I17:I48)</f>
        <v>190.7999999999999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90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0.15058315414220147</v>
      </c>
      <c r="C19" s="16" t="str">
        <f ca="1">VLOOKUP(B19,'90'!Newsday,2,TRUE)</f>
        <v>Good</v>
      </c>
      <c r="D19" s="16">
        <f t="shared" ref="D19:D48" ca="1" si="2">RAND()</f>
        <v>0.81577847613897658</v>
      </c>
      <c r="E19" s="5">
        <f ca="1">VLOOKUP(D19,IF(C19="Good",'90'!Good,IF(C19="Fair",'90'!Fair,'90'!Poor)),2,TRUE)</f>
        <v>90</v>
      </c>
      <c r="F19" s="5">
        <f t="shared" ref="F19:F48" ca="1" si="3">IF(E19&gt;$F$17,$F$17*0.5,E19*0.5)</f>
        <v>45</v>
      </c>
      <c r="G19" s="5">
        <f t="shared" ref="G19:G48" ca="1" si="4">IF(E19&gt;$F$17,(E19-$F$17)*0.17,0)</f>
        <v>0</v>
      </c>
      <c r="H19" s="5">
        <f t="shared" ref="H19:H48" ca="1" si="5">IF(E19&lt;$F$17,($F$17-E19)*0.05,0)</f>
        <v>0</v>
      </c>
      <c r="I19" s="5">
        <f t="shared" ref="I19:I48" ca="1" si="6">F19-($D$17*$F$17)-G19+H19</f>
        <v>15.299999999999997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0.53681211572667709</v>
      </c>
      <c r="C20" s="16" t="str">
        <f ca="1">VLOOKUP(B20,'90'!Newsday,2,TRUE)</f>
        <v>Fair</v>
      </c>
      <c r="D20" s="16">
        <f t="shared" ca="1" si="2"/>
        <v>0.60564321512644692</v>
      </c>
      <c r="E20" s="5">
        <f ca="1">VLOOKUP(D20,IF(C20="Good",'90'!Good,IF(C20="Fair",'90'!Fair,'90'!Poor)),2,TRUE)</f>
        <v>60</v>
      </c>
      <c r="F20" s="5">
        <f t="shared" ca="1" si="3"/>
        <v>30</v>
      </c>
      <c r="G20" s="5">
        <f t="shared" ca="1" si="4"/>
        <v>0</v>
      </c>
      <c r="H20" s="5">
        <f t="shared" ca="1" si="5"/>
        <v>1.5</v>
      </c>
      <c r="I20" s="5">
        <f t="shared" ca="1" si="6"/>
        <v>1.7999999999999972</v>
      </c>
    </row>
    <row r="21" spans="1:9" ht="15.75" customHeight="1" x14ac:dyDescent="0.15">
      <c r="A21" s="5">
        <f t="shared" si="7"/>
        <v>3</v>
      </c>
      <c r="B21" s="16">
        <f t="shared" ca="1" si="1"/>
        <v>0.28532919314922012</v>
      </c>
      <c r="C21" s="16" t="str">
        <f ca="1">VLOOKUP(B21,'90'!Newsday,2,TRUE)</f>
        <v>Good</v>
      </c>
      <c r="D21" s="16">
        <f t="shared" ca="1" si="2"/>
        <v>0.47182249419760269</v>
      </c>
      <c r="E21" s="5">
        <f ca="1">VLOOKUP(D21,IF(C21="Good",'90'!Good,IF(C21="Fair",'90'!Fair,'90'!Poor)),2,TRUE)</f>
        <v>80</v>
      </c>
      <c r="F21" s="5">
        <f t="shared" ca="1" si="3"/>
        <v>40</v>
      </c>
      <c r="G21" s="5">
        <f t="shared" ca="1" si="4"/>
        <v>0</v>
      </c>
      <c r="H21" s="5">
        <f t="shared" ca="1" si="5"/>
        <v>0.5</v>
      </c>
      <c r="I21" s="5">
        <f t="shared" ca="1" si="6"/>
        <v>10.799999999999997</v>
      </c>
    </row>
    <row r="22" spans="1:9" ht="15.75" customHeight="1" x14ac:dyDescent="0.15">
      <c r="A22" s="5">
        <f t="shared" si="7"/>
        <v>4</v>
      </c>
      <c r="B22" s="16">
        <f t="shared" ca="1" si="1"/>
        <v>0.87607633709996946</v>
      </c>
      <c r="C22" s="16" t="str">
        <f ca="1">VLOOKUP(B22,'90'!Newsday,2,TRUE)</f>
        <v>Poor</v>
      </c>
      <c r="D22" s="16">
        <f t="shared" ca="1" si="2"/>
        <v>0.32646739454425322</v>
      </c>
      <c r="E22" s="5">
        <f ca="1">VLOOKUP(D22,IF(C22="Good",'90'!Good,IF(C22="Fair",'90'!Fair,'90'!Poor)),2,TRUE)</f>
        <v>40</v>
      </c>
      <c r="F22" s="5">
        <f t="shared" ca="1" si="3"/>
        <v>20</v>
      </c>
      <c r="G22" s="5">
        <f t="shared" ca="1" si="4"/>
        <v>0</v>
      </c>
      <c r="H22" s="5">
        <f t="shared" ca="1" si="5"/>
        <v>2.5</v>
      </c>
      <c r="I22" s="5">
        <f t="shared" ca="1" si="6"/>
        <v>-7.2000000000000028</v>
      </c>
    </row>
    <row r="23" spans="1:9" ht="15.75" customHeight="1" x14ac:dyDescent="0.15">
      <c r="A23" s="5">
        <f t="shared" si="7"/>
        <v>5</v>
      </c>
      <c r="B23" s="16">
        <f t="shared" ca="1" si="1"/>
        <v>0.16132808622808714</v>
      </c>
      <c r="C23" s="16" t="str">
        <f ca="1">VLOOKUP(B23,'90'!Newsday,2,TRUE)</f>
        <v>Good</v>
      </c>
      <c r="D23" s="16">
        <f t="shared" ca="1" si="2"/>
        <v>0.74454635660482527</v>
      </c>
      <c r="E23" s="5">
        <f ca="1">VLOOKUP(D23,IF(C23="Good",'90'!Good,IF(C23="Fair",'90'!Fair,'90'!Poor)),2,TRUE)</f>
        <v>80</v>
      </c>
      <c r="F23" s="5">
        <f t="shared" ca="1" si="3"/>
        <v>40</v>
      </c>
      <c r="G23" s="5">
        <f t="shared" ca="1" si="4"/>
        <v>0</v>
      </c>
      <c r="H23" s="5">
        <f t="shared" ca="1" si="5"/>
        <v>0.5</v>
      </c>
      <c r="I23" s="5">
        <f t="shared" ca="1" si="6"/>
        <v>10.799999999999997</v>
      </c>
    </row>
    <row r="24" spans="1:9" ht="15.75" customHeight="1" x14ac:dyDescent="0.15">
      <c r="A24" s="5">
        <f t="shared" si="7"/>
        <v>6</v>
      </c>
      <c r="B24" s="16">
        <f t="shared" ca="1" si="1"/>
        <v>0.40852510413860277</v>
      </c>
      <c r="C24" s="16" t="str">
        <f ca="1">VLOOKUP(B24,'90'!Newsday,2,TRUE)</f>
        <v>Fair</v>
      </c>
      <c r="D24" s="16">
        <f t="shared" ca="1" si="2"/>
        <v>1.9638310225019495E-2</v>
      </c>
      <c r="E24" s="5">
        <f ca="1">VLOOKUP(D24,IF(C24="Good",'90'!Good,IF(C24="Fair",'90'!Fair,'90'!Poor)),2,TRUE)</f>
        <v>40</v>
      </c>
      <c r="F24" s="5">
        <f t="shared" ca="1" si="3"/>
        <v>20</v>
      </c>
      <c r="G24" s="5">
        <f t="shared" ca="1" si="4"/>
        <v>0</v>
      </c>
      <c r="H24" s="5">
        <f t="shared" ca="1" si="5"/>
        <v>2.5</v>
      </c>
      <c r="I24" s="5">
        <f t="shared" ca="1" si="6"/>
        <v>-7.2000000000000028</v>
      </c>
    </row>
    <row r="25" spans="1:9" ht="15.75" customHeight="1" x14ac:dyDescent="0.15">
      <c r="A25" s="5">
        <f t="shared" si="7"/>
        <v>7</v>
      </c>
      <c r="B25" s="16">
        <f t="shared" ca="1" si="1"/>
        <v>0.20444474173764526</v>
      </c>
      <c r="C25" s="16" t="str">
        <f ca="1">VLOOKUP(B25,'90'!Newsday,2,TRUE)</f>
        <v>Good</v>
      </c>
      <c r="D25" s="16">
        <f t="shared" ca="1" si="2"/>
        <v>0.91142580829026409</v>
      </c>
      <c r="E25" s="5">
        <f ca="1">VLOOKUP(D25,IF(C25="Good",'90'!Good,IF(C25="Fair",'90'!Fair,'90'!Poor)),2,TRUE)</f>
        <v>90</v>
      </c>
      <c r="F25" s="5">
        <f t="shared" ca="1" si="3"/>
        <v>45</v>
      </c>
      <c r="G25" s="5">
        <f t="shared" ca="1" si="4"/>
        <v>0</v>
      </c>
      <c r="H25" s="5">
        <f t="shared" ca="1" si="5"/>
        <v>0</v>
      </c>
      <c r="I25" s="5">
        <f t="shared" ca="1" si="6"/>
        <v>15.299999999999997</v>
      </c>
    </row>
    <row r="26" spans="1:9" ht="15.75" customHeight="1" x14ac:dyDescent="0.15">
      <c r="A26" s="5">
        <f t="shared" si="7"/>
        <v>8</v>
      </c>
      <c r="B26" s="16">
        <f t="shared" ca="1" si="1"/>
        <v>0.45437796593103319</v>
      </c>
      <c r="C26" s="16" t="str">
        <f ca="1">VLOOKUP(B26,'90'!Newsday,2,TRUE)</f>
        <v>Fair</v>
      </c>
      <c r="D26" s="16">
        <f t="shared" ca="1" si="2"/>
        <v>0.46209044482320782</v>
      </c>
      <c r="E26" s="5">
        <f ca="1">VLOOKUP(D26,IF(C26="Good",'90'!Good,IF(C26="Fair",'90'!Fair,'90'!Poor)),2,TRUE)</f>
        <v>60</v>
      </c>
      <c r="F26" s="5">
        <f t="shared" ca="1" si="3"/>
        <v>30</v>
      </c>
      <c r="G26" s="5">
        <f t="shared" ca="1" si="4"/>
        <v>0</v>
      </c>
      <c r="H26" s="5">
        <f t="shared" ca="1" si="5"/>
        <v>1.5</v>
      </c>
      <c r="I26" s="5">
        <f t="shared" ca="1" si="6"/>
        <v>1.7999999999999972</v>
      </c>
    </row>
    <row r="27" spans="1:9" ht="15.75" customHeight="1" x14ac:dyDescent="0.15">
      <c r="A27" s="5">
        <f t="shared" si="7"/>
        <v>9</v>
      </c>
      <c r="B27" s="16">
        <f t="shared" ca="1" si="1"/>
        <v>0.34029018158077773</v>
      </c>
      <c r="C27" s="16" t="str">
        <f ca="1">VLOOKUP(B27,'90'!Newsday,2,TRUE)</f>
        <v>Good</v>
      </c>
      <c r="D27" s="16">
        <f t="shared" ca="1" si="2"/>
        <v>0.78231421922445143</v>
      </c>
      <c r="E27" s="5">
        <f ca="1">VLOOKUP(D27,IF(C27="Good",'90'!Good,IF(C27="Fair",'90'!Fair,'90'!Poor)),2,TRUE)</f>
        <v>90</v>
      </c>
      <c r="F27" s="5">
        <f t="shared" ca="1" si="3"/>
        <v>45</v>
      </c>
      <c r="G27" s="5">
        <f t="shared" ca="1" si="4"/>
        <v>0</v>
      </c>
      <c r="H27" s="5">
        <f t="shared" ca="1" si="5"/>
        <v>0</v>
      </c>
      <c r="I27" s="5">
        <f t="shared" ca="1" si="6"/>
        <v>15.299999999999997</v>
      </c>
    </row>
    <row r="28" spans="1:9" ht="15.75" customHeight="1" x14ac:dyDescent="0.15">
      <c r="A28" s="5">
        <f t="shared" si="7"/>
        <v>10</v>
      </c>
      <c r="B28" s="16">
        <f t="shared" ca="1" si="1"/>
        <v>0.85783730644968581</v>
      </c>
      <c r="C28" s="16" t="str">
        <f ca="1">VLOOKUP(B28,'90'!Newsday,2,TRUE)</f>
        <v>Poor</v>
      </c>
      <c r="D28" s="16">
        <f t="shared" ca="1" si="2"/>
        <v>1.8454452826590639E-2</v>
      </c>
      <c r="E28" s="5">
        <f ca="1">VLOOKUP(D28,IF(C28="Good",'90'!Good,IF(C28="Fair",'90'!Fair,'90'!Poor)),2,TRUE)</f>
        <v>40</v>
      </c>
      <c r="F28" s="5">
        <f t="shared" ca="1" si="3"/>
        <v>20</v>
      </c>
      <c r="G28" s="5">
        <f t="shared" ca="1" si="4"/>
        <v>0</v>
      </c>
      <c r="H28" s="5">
        <f t="shared" ca="1" si="5"/>
        <v>2.5</v>
      </c>
      <c r="I28" s="5">
        <f t="shared" ca="1" si="6"/>
        <v>-7.2000000000000028</v>
      </c>
    </row>
    <row r="29" spans="1:9" ht="15.75" customHeight="1" x14ac:dyDescent="0.15">
      <c r="A29" s="5">
        <f t="shared" si="7"/>
        <v>11</v>
      </c>
      <c r="B29" s="16">
        <f t="shared" ca="1" si="1"/>
        <v>0.7695175789015839</v>
      </c>
      <c r="C29" s="16" t="str">
        <f ca="1">VLOOKUP(B29,'90'!Newsday,2,TRUE)</f>
        <v>Fair</v>
      </c>
      <c r="D29" s="16">
        <f t="shared" ca="1" si="2"/>
        <v>9.2387010242749201E-2</v>
      </c>
      <c r="E29" s="5">
        <f ca="1">VLOOKUP(D29,IF(C29="Good",'90'!Good,IF(C29="Fair",'90'!Fair,'90'!Poor)),2,TRUE)</f>
        <v>40</v>
      </c>
      <c r="F29" s="5">
        <f t="shared" ca="1" si="3"/>
        <v>20</v>
      </c>
      <c r="G29" s="5">
        <f t="shared" ca="1" si="4"/>
        <v>0</v>
      </c>
      <c r="H29" s="5">
        <f t="shared" ca="1" si="5"/>
        <v>2.5</v>
      </c>
      <c r="I29" s="5">
        <f t="shared" ca="1" si="6"/>
        <v>-7.2000000000000028</v>
      </c>
    </row>
    <row r="30" spans="1:9" ht="15.75" customHeight="1" x14ac:dyDescent="0.15">
      <c r="A30" s="5">
        <f t="shared" si="7"/>
        <v>12</v>
      </c>
      <c r="B30" s="16">
        <f t="shared" ca="1" si="1"/>
        <v>0.30761240141164981</v>
      </c>
      <c r="C30" s="16" t="str">
        <f ca="1">VLOOKUP(B30,'90'!Newsday,2,TRUE)</f>
        <v>Good</v>
      </c>
      <c r="D30" s="16">
        <f t="shared" ca="1" si="2"/>
        <v>0.66955281309095072</v>
      </c>
      <c r="E30" s="5">
        <f ca="1">VLOOKUP(D30,IF(C30="Good",'90'!Good,IF(C30="Fair",'90'!Fair,'90'!Poor)),2,TRUE)</f>
        <v>80</v>
      </c>
      <c r="F30" s="5">
        <f t="shared" ca="1" si="3"/>
        <v>40</v>
      </c>
      <c r="G30" s="5">
        <f t="shared" ca="1" si="4"/>
        <v>0</v>
      </c>
      <c r="H30" s="5">
        <f t="shared" ca="1" si="5"/>
        <v>0.5</v>
      </c>
      <c r="I30" s="5">
        <f t="shared" ca="1" si="6"/>
        <v>10.799999999999997</v>
      </c>
    </row>
    <row r="31" spans="1:9" ht="15.75" customHeight="1" x14ac:dyDescent="0.15">
      <c r="A31" s="5">
        <f t="shared" si="7"/>
        <v>13</v>
      </c>
      <c r="B31" s="16">
        <f t="shared" ca="1" si="1"/>
        <v>0.76774211305243545</v>
      </c>
      <c r="C31" s="16" t="str">
        <f ca="1">VLOOKUP(B31,'90'!Newsday,2,TRUE)</f>
        <v>Fair</v>
      </c>
      <c r="D31" s="16">
        <f t="shared" ca="1" si="2"/>
        <v>0.22739285621416083</v>
      </c>
      <c r="E31" s="5">
        <f ca="1">VLOOKUP(D31,IF(C31="Good",'90'!Good,IF(C31="Fair",'90'!Fair,'90'!Poor)),2,TRUE)</f>
        <v>50</v>
      </c>
      <c r="F31" s="5">
        <f t="shared" ca="1" si="3"/>
        <v>25</v>
      </c>
      <c r="G31" s="5">
        <f t="shared" ca="1" si="4"/>
        <v>0</v>
      </c>
      <c r="H31" s="5">
        <f t="shared" ca="1" si="5"/>
        <v>2</v>
      </c>
      <c r="I31" s="5">
        <f t="shared" ca="1" si="6"/>
        <v>-2.7000000000000028</v>
      </c>
    </row>
    <row r="32" spans="1:9" ht="15.75" customHeight="1" x14ac:dyDescent="0.15">
      <c r="A32" s="5">
        <f t="shared" si="7"/>
        <v>14</v>
      </c>
      <c r="B32" s="16">
        <f t="shared" ca="1" si="1"/>
        <v>0.13167620438632921</v>
      </c>
      <c r="C32" s="16" t="str">
        <f ca="1">VLOOKUP(B32,'90'!Newsday,2,TRUE)</f>
        <v>Good</v>
      </c>
      <c r="D32" s="16">
        <f t="shared" ca="1" si="2"/>
        <v>0.22948919778743115</v>
      </c>
      <c r="E32" s="5">
        <f ca="1">VLOOKUP(D32,IF(C32="Good",'90'!Good,IF(C32="Fair",'90'!Fair,'90'!Poor)),2,TRUE)</f>
        <v>60</v>
      </c>
      <c r="F32" s="5">
        <f t="shared" ca="1" si="3"/>
        <v>30</v>
      </c>
      <c r="G32" s="5">
        <f t="shared" ca="1" si="4"/>
        <v>0</v>
      </c>
      <c r="H32" s="5">
        <f t="shared" ca="1" si="5"/>
        <v>1.5</v>
      </c>
      <c r="I32" s="5">
        <f t="shared" ca="1" si="6"/>
        <v>1.7999999999999972</v>
      </c>
    </row>
    <row r="33" spans="1:9" ht="15.75" customHeight="1" x14ac:dyDescent="0.15">
      <c r="A33" s="5">
        <f t="shared" si="7"/>
        <v>15</v>
      </c>
      <c r="B33" s="16">
        <f t="shared" ca="1" si="1"/>
        <v>0.66378387716188203</v>
      </c>
      <c r="C33" s="16" t="str">
        <f ca="1">VLOOKUP(B33,'90'!Newsday,2,TRUE)</f>
        <v>Fair</v>
      </c>
      <c r="D33" s="16">
        <f t="shared" ca="1" si="2"/>
        <v>0.55570151685370928</v>
      </c>
      <c r="E33" s="5">
        <f ca="1">VLOOKUP(D33,IF(C33="Good",'90'!Good,IF(C33="Fair",'90'!Fair,'90'!Poor)),2,TRUE)</f>
        <v>60</v>
      </c>
      <c r="F33" s="5">
        <f t="shared" ca="1" si="3"/>
        <v>30</v>
      </c>
      <c r="G33" s="5">
        <f t="shared" ca="1" si="4"/>
        <v>0</v>
      </c>
      <c r="H33" s="5">
        <f t="shared" ca="1" si="5"/>
        <v>1.5</v>
      </c>
      <c r="I33" s="5">
        <f t="shared" ca="1" si="6"/>
        <v>1.7999999999999972</v>
      </c>
    </row>
    <row r="34" spans="1:9" ht="15.75" customHeight="1" x14ac:dyDescent="0.15">
      <c r="A34" s="5">
        <f t="shared" si="7"/>
        <v>16</v>
      </c>
      <c r="B34" s="16">
        <f t="shared" ca="1" si="1"/>
        <v>0.56395639556724675</v>
      </c>
      <c r="C34" s="16" t="str">
        <f ca="1">VLOOKUP(B34,'90'!Newsday,2,TRUE)</f>
        <v>Fair</v>
      </c>
      <c r="D34" s="16">
        <f t="shared" ca="1" si="2"/>
        <v>0.21650934633295837</v>
      </c>
      <c r="E34" s="5">
        <f ca="1">VLOOKUP(D34,IF(C34="Good",'90'!Good,IF(C34="Fair",'90'!Fair,'90'!Poor)),2,TRUE)</f>
        <v>50</v>
      </c>
      <c r="F34" s="5">
        <f t="shared" ca="1" si="3"/>
        <v>25</v>
      </c>
      <c r="G34" s="5">
        <f t="shared" ca="1" si="4"/>
        <v>0</v>
      </c>
      <c r="H34" s="5">
        <f t="shared" ca="1" si="5"/>
        <v>2</v>
      </c>
      <c r="I34" s="5">
        <f t="shared" ca="1" si="6"/>
        <v>-2.7000000000000028</v>
      </c>
    </row>
    <row r="35" spans="1:9" ht="15.75" customHeight="1" x14ac:dyDescent="0.15">
      <c r="A35" s="5">
        <f t="shared" si="7"/>
        <v>17</v>
      </c>
      <c r="B35" s="16">
        <f t="shared" ca="1" si="1"/>
        <v>0.36512013576756785</v>
      </c>
      <c r="C35" s="16" t="str">
        <f ca="1">VLOOKUP(B35,'90'!Newsday,2,TRUE)</f>
        <v>Fair</v>
      </c>
      <c r="D35" s="16">
        <f t="shared" ca="1" si="2"/>
        <v>0.47271015998082544</v>
      </c>
      <c r="E35" s="5">
        <f ca="1">VLOOKUP(D35,IF(C35="Good",'90'!Good,IF(C35="Fair",'90'!Fair,'90'!Poor)),2,TRUE)</f>
        <v>60</v>
      </c>
      <c r="F35" s="5">
        <f t="shared" ca="1" si="3"/>
        <v>30</v>
      </c>
      <c r="G35" s="5">
        <f t="shared" ca="1" si="4"/>
        <v>0</v>
      </c>
      <c r="H35" s="5">
        <f t="shared" ca="1" si="5"/>
        <v>1.5</v>
      </c>
      <c r="I35" s="5">
        <f t="shared" ca="1" si="6"/>
        <v>1.7999999999999972</v>
      </c>
    </row>
    <row r="36" spans="1:9" ht="15.75" customHeight="1" x14ac:dyDescent="0.15">
      <c r="A36" s="5">
        <f t="shared" si="7"/>
        <v>18</v>
      </c>
      <c r="B36" s="16">
        <f t="shared" ca="1" si="1"/>
        <v>0.47187747220550502</v>
      </c>
      <c r="C36" s="16" t="str">
        <f ca="1">VLOOKUP(B36,'90'!Newsday,2,TRUE)</f>
        <v>Fair</v>
      </c>
      <c r="D36" s="16">
        <f t="shared" ca="1" si="2"/>
        <v>0.73811748612150019</v>
      </c>
      <c r="E36" s="5">
        <f ca="1">VLOOKUP(D36,IF(C36="Good",'90'!Good,IF(C36="Fair",'90'!Fair,'90'!Poor)),2,TRUE)</f>
        <v>70</v>
      </c>
      <c r="F36" s="5">
        <f t="shared" ca="1" si="3"/>
        <v>35</v>
      </c>
      <c r="G36" s="5">
        <f t="shared" ca="1" si="4"/>
        <v>0</v>
      </c>
      <c r="H36" s="5">
        <f t="shared" ca="1" si="5"/>
        <v>1</v>
      </c>
      <c r="I36" s="5">
        <f t="shared" ca="1" si="6"/>
        <v>6.2999999999999972</v>
      </c>
    </row>
    <row r="37" spans="1:9" ht="15.75" customHeight="1" x14ac:dyDescent="0.15">
      <c r="A37" s="5">
        <f t="shared" si="7"/>
        <v>19</v>
      </c>
      <c r="B37" s="16">
        <f t="shared" ca="1" si="1"/>
        <v>0.42057941072473415</v>
      </c>
      <c r="C37" s="16" t="str">
        <f ca="1">VLOOKUP(B37,'90'!Newsday,2,TRUE)</f>
        <v>Fair</v>
      </c>
      <c r="D37" s="16">
        <f t="shared" ca="1" si="2"/>
        <v>0.62560857990819729</v>
      </c>
      <c r="E37" s="5">
        <f ca="1">VLOOKUP(D37,IF(C37="Good",'90'!Good,IF(C37="Fair",'90'!Fair,'90'!Poor)),2,TRUE)</f>
        <v>60</v>
      </c>
      <c r="F37" s="5">
        <f t="shared" ca="1" si="3"/>
        <v>30</v>
      </c>
      <c r="G37" s="5">
        <f t="shared" ca="1" si="4"/>
        <v>0</v>
      </c>
      <c r="H37" s="5">
        <f t="shared" ca="1" si="5"/>
        <v>1.5</v>
      </c>
      <c r="I37" s="5">
        <f t="shared" ca="1" si="6"/>
        <v>1.7999999999999972</v>
      </c>
    </row>
    <row r="38" spans="1:9" ht="15.75" customHeight="1" x14ac:dyDescent="0.15">
      <c r="A38" s="5">
        <f t="shared" si="7"/>
        <v>20</v>
      </c>
      <c r="B38" s="16">
        <f t="shared" ca="1" si="1"/>
        <v>0.67080333149274973</v>
      </c>
      <c r="C38" s="16" t="str">
        <f ca="1">VLOOKUP(B38,'90'!Newsday,2,TRUE)</f>
        <v>Fair</v>
      </c>
      <c r="D38" s="16">
        <f t="shared" ca="1" si="2"/>
        <v>3.2888714684761733E-2</v>
      </c>
      <c r="E38" s="5">
        <f ca="1">VLOOKUP(D38,IF(C38="Good",'90'!Good,IF(C38="Fair",'90'!Fair,'90'!Poor)),2,TRUE)</f>
        <v>40</v>
      </c>
      <c r="F38" s="5">
        <f t="shared" ca="1" si="3"/>
        <v>20</v>
      </c>
      <c r="G38" s="5">
        <f t="shared" ca="1" si="4"/>
        <v>0</v>
      </c>
      <c r="H38" s="5">
        <f t="shared" ca="1" si="5"/>
        <v>2.5</v>
      </c>
      <c r="I38" s="5">
        <f t="shared" ca="1" si="6"/>
        <v>-7.2000000000000028</v>
      </c>
    </row>
    <row r="39" spans="1:9" ht="15.75" customHeight="1" x14ac:dyDescent="0.15">
      <c r="A39" s="5">
        <f t="shared" si="7"/>
        <v>21</v>
      </c>
      <c r="B39" s="16">
        <f t="shared" ca="1" si="1"/>
        <v>0.42437491575130182</v>
      </c>
      <c r="C39" s="16" t="str">
        <f ca="1">VLOOKUP(B39,'90'!Newsday,2,TRUE)</f>
        <v>Fair</v>
      </c>
      <c r="D39" s="16">
        <f t="shared" ca="1" si="2"/>
        <v>0.18023400861415828</v>
      </c>
      <c r="E39" s="5">
        <f ca="1">VLOOKUP(D39,IF(C39="Good",'90'!Good,IF(C39="Fair",'90'!Fair,'90'!Poor)),2,TRUE)</f>
        <v>50</v>
      </c>
      <c r="F39" s="5">
        <f t="shared" ca="1" si="3"/>
        <v>25</v>
      </c>
      <c r="G39" s="5">
        <f t="shared" ca="1" si="4"/>
        <v>0</v>
      </c>
      <c r="H39" s="5">
        <f t="shared" ca="1" si="5"/>
        <v>2</v>
      </c>
      <c r="I39" s="5">
        <f t="shared" ca="1" si="6"/>
        <v>-2.7000000000000028</v>
      </c>
    </row>
    <row r="40" spans="1:9" ht="15.75" customHeight="1" x14ac:dyDescent="0.15">
      <c r="A40" s="5">
        <f t="shared" si="7"/>
        <v>22</v>
      </c>
      <c r="B40" s="16">
        <f t="shared" ca="1" si="1"/>
        <v>0.63433456820681067</v>
      </c>
      <c r="C40" s="16" t="str">
        <f ca="1">VLOOKUP(B40,'90'!Newsday,2,TRUE)</f>
        <v>Fair</v>
      </c>
      <c r="D40" s="16">
        <f t="shared" ca="1" si="2"/>
        <v>0.90597326143247869</v>
      </c>
      <c r="E40" s="5">
        <f ca="1">VLOOKUP(D40,IF(C40="Good",'90'!Good,IF(C40="Fair",'90'!Fair,'90'!Poor)),2,TRUE)</f>
        <v>80</v>
      </c>
      <c r="F40" s="5">
        <f t="shared" ca="1" si="3"/>
        <v>40</v>
      </c>
      <c r="G40" s="5">
        <f t="shared" ca="1" si="4"/>
        <v>0</v>
      </c>
      <c r="H40" s="5">
        <f t="shared" ca="1" si="5"/>
        <v>0.5</v>
      </c>
      <c r="I40" s="5">
        <f t="shared" ca="1" si="6"/>
        <v>10.799999999999997</v>
      </c>
    </row>
    <row r="41" spans="1:9" ht="15.75" customHeight="1" x14ac:dyDescent="0.15">
      <c r="A41" s="5">
        <f t="shared" si="7"/>
        <v>23</v>
      </c>
      <c r="B41" s="16">
        <f t="shared" ca="1" si="1"/>
        <v>8.8034112101381123E-2</v>
      </c>
      <c r="C41" s="16" t="str">
        <f ca="1">VLOOKUP(B41,'90'!Newsday,2,TRUE)</f>
        <v>Good</v>
      </c>
      <c r="D41" s="16">
        <f t="shared" ca="1" si="2"/>
        <v>0.94732017297262872</v>
      </c>
      <c r="E41" s="5">
        <f ca="1">VLOOKUP(D41,IF(C41="Good",'90'!Good,IF(C41="Fair",'90'!Fair,'90'!Poor)),2,TRUE)</f>
        <v>100</v>
      </c>
      <c r="F41" s="5">
        <f t="shared" ca="1" si="3"/>
        <v>45</v>
      </c>
      <c r="G41" s="5">
        <f t="shared" ca="1" si="4"/>
        <v>1.7000000000000002</v>
      </c>
      <c r="H41" s="5">
        <f t="shared" ca="1" si="5"/>
        <v>0</v>
      </c>
      <c r="I41" s="5">
        <f t="shared" ca="1" si="6"/>
        <v>13.599999999999998</v>
      </c>
    </row>
    <row r="42" spans="1:9" ht="15.75" customHeight="1" x14ac:dyDescent="0.15">
      <c r="A42" s="5">
        <f t="shared" si="7"/>
        <v>24</v>
      </c>
      <c r="B42" s="16">
        <f t="shared" ca="1" si="1"/>
        <v>0.29996131315304608</v>
      </c>
      <c r="C42" s="16" t="str">
        <f ca="1">VLOOKUP(B42,'90'!Newsday,2,TRUE)</f>
        <v>Good</v>
      </c>
      <c r="D42" s="16">
        <f t="shared" ca="1" si="2"/>
        <v>0.13958429697006147</v>
      </c>
      <c r="E42" s="5">
        <f ca="1">VLOOKUP(D42,IF(C42="Good",'90'!Good,IF(C42="Fair",'90'!Fair,'90'!Poor)),2,TRUE)</f>
        <v>60</v>
      </c>
      <c r="F42" s="5">
        <f t="shared" ca="1" si="3"/>
        <v>30</v>
      </c>
      <c r="G42" s="5">
        <f t="shared" ca="1" si="4"/>
        <v>0</v>
      </c>
      <c r="H42" s="5">
        <f t="shared" ca="1" si="5"/>
        <v>1.5</v>
      </c>
      <c r="I42" s="5">
        <f t="shared" ca="1" si="6"/>
        <v>1.7999999999999972</v>
      </c>
    </row>
    <row r="43" spans="1:9" ht="15.75" customHeight="1" x14ac:dyDescent="0.15">
      <c r="A43" s="5">
        <f t="shared" si="7"/>
        <v>25</v>
      </c>
      <c r="B43" s="16">
        <f t="shared" ca="1" si="1"/>
        <v>0.15643132529724302</v>
      </c>
      <c r="C43" s="16" t="str">
        <f ca="1">VLOOKUP(B43,'90'!Newsday,2,TRUE)</f>
        <v>Good</v>
      </c>
      <c r="D43" s="16">
        <f t="shared" ca="1" si="2"/>
        <v>0.48398596741063826</v>
      </c>
      <c r="E43" s="5">
        <f ca="1">VLOOKUP(D43,IF(C43="Good",'90'!Good,IF(C43="Fair",'90'!Fair,'90'!Poor)),2,TRUE)</f>
        <v>80</v>
      </c>
      <c r="F43" s="5">
        <f t="shared" ca="1" si="3"/>
        <v>40</v>
      </c>
      <c r="G43" s="5">
        <f t="shared" ca="1" si="4"/>
        <v>0</v>
      </c>
      <c r="H43" s="5">
        <f t="shared" ca="1" si="5"/>
        <v>0.5</v>
      </c>
      <c r="I43" s="5">
        <f t="shared" ca="1" si="6"/>
        <v>10.799999999999997</v>
      </c>
    </row>
    <row r="44" spans="1:9" ht="15.75" customHeight="1" x14ac:dyDescent="0.15">
      <c r="A44" s="5">
        <f t="shared" si="7"/>
        <v>26</v>
      </c>
      <c r="B44" s="16">
        <f t="shared" ca="1" si="1"/>
        <v>0.25791898418521897</v>
      </c>
      <c r="C44" s="16" t="str">
        <f ca="1">VLOOKUP(B44,'90'!Newsday,2,TRUE)</f>
        <v>Good</v>
      </c>
      <c r="D44" s="16">
        <f t="shared" ca="1" si="2"/>
        <v>0.5698303168105876</v>
      </c>
      <c r="E44" s="5">
        <f ca="1">VLOOKUP(D44,IF(C44="Good",'90'!Good,IF(C44="Fair",'90'!Fair,'90'!Poor)),2,TRUE)</f>
        <v>80</v>
      </c>
      <c r="F44" s="5">
        <f t="shared" ca="1" si="3"/>
        <v>40</v>
      </c>
      <c r="G44" s="5">
        <f t="shared" ca="1" si="4"/>
        <v>0</v>
      </c>
      <c r="H44" s="5">
        <f t="shared" ca="1" si="5"/>
        <v>0.5</v>
      </c>
      <c r="I44" s="5">
        <f t="shared" ca="1" si="6"/>
        <v>10.799999999999997</v>
      </c>
    </row>
    <row r="45" spans="1:9" ht="15.75" customHeight="1" x14ac:dyDescent="0.15">
      <c r="A45" s="5">
        <f t="shared" si="7"/>
        <v>27</v>
      </c>
      <c r="B45" s="16">
        <f t="shared" ca="1" si="1"/>
        <v>0.89113172173128052</v>
      </c>
      <c r="C45" s="16" t="str">
        <f ca="1">VLOOKUP(B45,'90'!Newsday,2,TRUE)</f>
        <v>Poor</v>
      </c>
      <c r="D45" s="16">
        <f t="shared" ca="1" si="2"/>
        <v>0.5657536148099388</v>
      </c>
      <c r="E45" s="5">
        <f ca="1">VLOOKUP(D45,IF(C45="Good",'90'!Good,IF(C45="Fair",'90'!Fair,'90'!Poor)),2,TRUE)</f>
        <v>50</v>
      </c>
      <c r="F45" s="5">
        <f t="shared" ca="1" si="3"/>
        <v>25</v>
      </c>
      <c r="G45" s="5">
        <f t="shared" ca="1" si="4"/>
        <v>0</v>
      </c>
      <c r="H45" s="5">
        <f t="shared" ca="1" si="5"/>
        <v>2</v>
      </c>
      <c r="I45" s="5">
        <f t="shared" ca="1" si="6"/>
        <v>-2.7000000000000028</v>
      </c>
    </row>
    <row r="46" spans="1:9" ht="15.75" customHeight="1" x14ac:dyDescent="0.15">
      <c r="A46" s="5">
        <f t="shared" si="7"/>
        <v>28</v>
      </c>
      <c r="B46" s="16">
        <f t="shared" ca="1" si="1"/>
        <v>0.30136311865060084</v>
      </c>
      <c r="C46" s="16" t="str">
        <f ca="1">VLOOKUP(B46,'90'!Newsday,2,TRUE)</f>
        <v>Good</v>
      </c>
      <c r="D46" s="16">
        <f t="shared" ca="1" si="2"/>
        <v>0.51610746334180591</v>
      </c>
      <c r="E46" s="5">
        <f ca="1">VLOOKUP(D46,IF(C46="Good",'90'!Good,IF(C46="Fair",'90'!Fair,'90'!Poor)),2,TRUE)</f>
        <v>80</v>
      </c>
      <c r="F46" s="5">
        <f t="shared" ca="1" si="3"/>
        <v>40</v>
      </c>
      <c r="G46" s="5">
        <f t="shared" ca="1" si="4"/>
        <v>0</v>
      </c>
      <c r="H46" s="5">
        <f t="shared" ca="1" si="5"/>
        <v>0.5</v>
      </c>
      <c r="I46" s="5">
        <f t="shared" ca="1" si="6"/>
        <v>10.799999999999997</v>
      </c>
    </row>
    <row r="47" spans="1:9" ht="15.75" customHeight="1" x14ac:dyDescent="0.15">
      <c r="A47" s="5">
        <f t="shared" si="7"/>
        <v>29</v>
      </c>
      <c r="B47" s="16">
        <f t="shared" ca="1" si="1"/>
        <v>0.18191497796307121</v>
      </c>
      <c r="C47" s="16" t="str">
        <f ca="1">VLOOKUP(B47,'90'!Newsday,2,TRUE)</f>
        <v>Good</v>
      </c>
      <c r="D47" s="16">
        <f t="shared" ca="1" si="2"/>
        <v>0.25863015610772244</v>
      </c>
      <c r="E47" s="5">
        <f ca="1">VLOOKUP(D47,IF(C47="Good",'90'!Good,IF(C47="Fair",'90'!Fair,'90'!Poor)),2,TRUE)</f>
        <v>70</v>
      </c>
      <c r="F47" s="5">
        <f t="shared" ca="1" si="3"/>
        <v>35</v>
      </c>
      <c r="G47" s="5">
        <f t="shared" ca="1" si="4"/>
        <v>0</v>
      </c>
      <c r="H47" s="5">
        <f t="shared" ca="1" si="5"/>
        <v>1</v>
      </c>
      <c r="I47" s="5">
        <f t="shared" ca="1" si="6"/>
        <v>6.2999999999999972</v>
      </c>
    </row>
    <row r="48" spans="1:9" ht="15.75" customHeight="1" x14ac:dyDescent="0.15">
      <c r="A48" s="11">
        <f t="shared" si="7"/>
        <v>30</v>
      </c>
      <c r="B48" s="25">
        <f t="shared" ca="1" si="1"/>
        <v>0.69560009450459503</v>
      </c>
      <c r="C48" s="25" t="str">
        <f ca="1">VLOOKUP(B48,'90'!Newsday,2,TRUE)</f>
        <v>Fair</v>
      </c>
      <c r="D48" s="25">
        <f t="shared" ca="1" si="2"/>
        <v>0.91907701268497333</v>
      </c>
      <c r="E48" s="11">
        <f ca="1">VLOOKUP(D48,IF(C48="Good",'90'!Good,IF(C48="Fair",'90'!Fair,'90'!Poor)),2,TRUE)</f>
        <v>80</v>
      </c>
      <c r="F48" s="11">
        <f t="shared" ca="1" si="3"/>
        <v>40</v>
      </c>
      <c r="G48" s="11">
        <f t="shared" ca="1" si="4"/>
        <v>0</v>
      </c>
      <c r="H48" s="11">
        <f t="shared" ca="1" si="5"/>
        <v>0.5</v>
      </c>
      <c r="I48" s="11">
        <f t="shared" ca="1" si="6"/>
        <v>10.799999999999997</v>
      </c>
    </row>
    <row r="49" spans="6:9" ht="15.75" customHeight="1" x14ac:dyDescent="0.15">
      <c r="F49" s="37" t="s">
        <v>27</v>
      </c>
      <c r="G49" s="40">
        <f ca="1">SUM(G18:G48)</f>
        <v>1.7000000000000002</v>
      </c>
      <c r="H49" s="39" t="s">
        <v>28</v>
      </c>
      <c r="I49" s="40">
        <f ca="1">SUM(I17:I48)</f>
        <v>124.29999999999991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49"/>
  <sheetViews>
    <sheetView topLeftCell="A37"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0.35</v>
      </c>
      <c r="C2" s="5">
        <v>0.35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0.45</v>
      </c>
      <c r="C3" s="5">
        <f t="shared" ref="C3:C4" si="0">C2+B3</f>
        <v>0.8</v>
      </c>
      <c r="D3" s="5">
        <v>0.35</v>
      </c>
      <c r="E3" s="5" t="s">
        <v>8</v>
      </c>
    </row>
    <row r="4" spans="1:10" ht="15.75" customHeight="1" x14ac:dyDescent="0.15">
      <c r="A4" s="11" t="s">
        <v>9</v>
      </c>
      <c r="B4" s="11">
        <v>0.2</v>
      </c>
      <c r="C4" s="11">
        <f t="shared" si="0"/>
        <v>1</v>
      </c>
      <c r="D4" s="11">
        <v>0.8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1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1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1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1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1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1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23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90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0.76023557356152949</v>
      </c>
      <c r="C19" s="16" t="str">
        <f ca="1">VLOOKUP(B19,'100'!Newsday,2,TRUE)</f>
        <v>Fair</v>
      </c>
      <c r="D19" s="16">
        <f t="shared" ref="D19:D48" ca="1" si="2">RAND()</f>
        <v>1.365263990292509E-2</v>
      </c>
      <c r="E19" s="5">
        <f ca="1">VLOOKUP(D19,IF(C19="Good",'100'!Good,IF(C19="Fair",'100'!Fair,'100'!Poor)),2,TRUE)</f>
        <v>40</v>
      </c>
      <c r="F19" s="5">
        <f t="shared" ref="F19:F48" ca="1" si="3">IF(E19&gt;$F$17,$F$17*0.5,E19*0.5)</f>
        <v>20</v>
      </c>
      <c r="G19" s="5">
        <f t="shared" ref="G19:G48" ca="1" si="4">IF(E19&gt;$F$17,(E19-$F$17)*0.17,0)</f>
        <v>0</v>
      </c>
      <c r="H19" s="5">
        <f t="shared" ref="H19:H48" ca="1" si="5">IF(E19&lt;$F$17,($F$17-E19)*0.05,0)</f>
        <v>2.5</v>
      </c>
      <c r="I19" s="5">
        <f t="shared" ref="I19:I48" ca="1" si="6">F19-($D$17*$F$17)-G19+H19</f>
        <v>-7.2000000000000028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0.86374205238906776</v>
      </c>
      <c r="C20" s="16" t="str">
        <f ca="1">VLOOKUP(B20,'100'!Newsday,2,TRUE)</f>
        <v>Poor</v>
      </c>
      <c r="D20" s="16">
        <f t="shared" ca="1" si="2"/>
        <v>0.80200308254773178</v>
      </c>
      <c r="E20" s="5">
        <f ca="1">VLOOKUP(D20,IF(C20="Good",'100'!Good,IF(C20="Fair",'100'!Fair,'100'!Poor)),2,TRUE)</f>
        <v>60</v>
      </c>
      <c r="F20" s="5">
        <f t="shared" ca="1" si="3"/>
        <v>30</v>
      </c>
      <c r="G20" s="5">
        <f t="shared" ca="1" si="4"/>
        <v>0</v>
      </c>
      <c r="H20" s="5">
        <f t="shared" ca="1" si="5"/>
        <v>1.5</v>
      </c>
      <c r="I20" s="5">
        <f t="shared" ca="1" si="6"/>
        <v>1.7999999999999972</v>
      </c>
    </row>
    <row r="21" spans="1:9" ht="15.75" customHeight="1" x14ac:dyDescent="0.15">
      <c r="A21" s="5">
        <f t="shared" si="7"/>
        <v>3</v>
      </c>
      <c r="B21" s="16">
        <f t="shared" ca="1" si="1"/>
        <v>0.51785453847320029</v>
      </c>
      <c r="C21" s="16" t="str">
        <f ca="1">VLOOKUP(B21,'100'!Newsday,2,TRUE)</f>
        <v>Fair</v>
      </c>
      <c r="D21" s="16">
        <f t="shared" ca="1" si="2"/>
        <v>0.96071394648687514</v>
      </c>
      <c r="E21" s="5">
        <f ca="1">VLOOKUP(D21,IF(C21="Good",'100'!Good,IF(C21="Fair",'100'!Fair,'100'!Poor)),2,TRUE)</f>
        <v>90</v>
      </c>
      <c r="F21" s="5">
        <f t="shared" ca="1" si="3"/>
        <v>45</v>
      </c>
      <c r="G21" s="5">
        <f t="shared" ca="1" si="4"/>
        <v>0</v>
      </c>
      <c r="H21" s="5">
        <f t="shared" ca="1" si="5"/>
        <v>0</v>
      </c>
      <c r="I21" s="5">
        <f t="shared" ca="1" si="6"/>
        <v>15.299999999999997</v>
      </c>
    </row>
    <row r="22" spans="1:9" ht="15.75" customHeight="1" x14ac:dyDescent="0.15">
      <c r="A22" s="5">
        <f t="shared" si="7"/>
        <v>4</v>
      </c>
      <c r="B22" s="16">
        <f t="shared" ca="1" si="1"/>
        <v>0.49692124388710091</v>
      </c>
      <c r="C22" s="16" t="str">
        <f ca="1">VLOOKUP(B22,'100'!Newsday,2,TRUE)</f>
        <v>Fair</v>
      </c>
      <c r="D22" s="16">
        <f t="shared" ca="1" si="2"/>
        <v>0.23289079425936898</v>
      </c>
      <c r="E22" s="5">
        <f ca="1">VLOOKUP(D22,IF(C22="Good",'100'!Good,IF(C22="Fair",'100'!Fair,'100'!Poor)),2,TRUE)</f>
        <v>50</v>
      </c>
      <c r="F22" s="5">
        <f t="shared" ca="1" si="3"/>
        <v>25</v>
      </c>
      <c r="G22" s="5">
        <f t="shared" ca="1" si="4"/>
        <v>0</v>
      </c>
      <c r="H22" s="5">
        <f t="shared" ca="1" si="5"/>
        <v>2</v>
      </c>
      <c r="I22" s="5">
        <f t="shared" ca="1" si="6"/>
        <v>-2.7000000000000028</v>
      </c>
    </row>
    <row r="23" spans="1:9" ht="15.75" customHeight="1" x14ac:dyDescent="0.15">
      <c r="A23" s="5">
        <f t="shared" si="7"/>
        <v>5</v>
      </c>
      <c r="B23" s="16">
        <f t="shared" ca="1" si="1"/>
        <v>0.8017387345758078</v>
      </c>
      <c r="C23" s="16" t="str">
        <f ca="1">VLOOKUP(B23,'100'!Newsday,2,TRUE)</f>
        <v>Poor</v>
      </c>
      <c r="D23" s="16">
        <f t="shared" ca="1" si="2"/>
        <v>0.26739196312734259</v>
      </c>
      <c r="E23" s="5">
        <f ca="1">VLOOKUP(D23,IF(C23="Good",'100'!Good,IF(C23="Fair",'100'!Fair,'100'!Poor)),2,TRUE)</f>
        <v>40</v>
      </c>
      <c r="F23" s="5">
        <f t="shared" ca="1" si="3"/>
        <v>20</v>
      </c>
      <c r="G23" s="5">
        <f t="shared" ca="1" si="4"/>
        <v>0</v>
      </c>
      <c r="H23" s="5">
        <f t="shared" ca="1" si="5"/>
        <v>2.5</v>
      </c>
      <c r="I23" s="5">
        <f t="shared" ca="1" si="6"/>
        <v>-7.2000000000000028</v>
      </c>
    </row>
    <row r="24" spans="1:9" ht="15.75" customHeight="1" x14ac:dyDescent="0.15">
      <c r="A24" s="5">
        <f t="shared" si="7"/>
        <v>6</v>
      </c>
      <c r="B24" s="16">
        <f t="shared" ca="1" si="1"/>
        <v>0.36488486397707964</v>
      </c>
      <c r="C24" s="16" t="str">
        <f ca="1">VLOOKUP(B24,'100'!Newsday,2,TRUE)</f>
        <v>Fair</v>
      </c>
      <c r="D24" s="16">
        <f t="shared" ca="1" si="2"/>
        <v>0.37673645743040607</v>
      </c>
      <c r="E24" s="5">
        <f ca="1">VLOOKUP(D24,IF(C24="Good",'100'!Good,IF(C24="Fair",'100'!Fair,'100'!Poor)),2,TRUE)</f>
        <v>60</v>
      </c>
      <c r="F24" s="5">
        <f t="shared" ca="1" si="3"/>
        <v>30</v>
      </c>
      <c r="G24" s="5">
        <f t="shared" ca="1" si="4"/>
        <v>0</v>
      </c>
      <c r="H24" s="5">
        <f t="shared" ca="1" si="5"/>
        <v>1.5</v>
      </c>
      <c r="I24" s="5">
        <f t="shared" ca="1" si="6"/>
        <v>1.7999999999999972</v>
      </c>
    </row>
    <row r="25" spans="1:9" ht="15.75" customHeight="1" x14ac:dyDescent="0.15">
      <c r="A25" s="5">
        <f t="shared" si="7"/>
        <v>7</v>
      </c>
      <c r="B25" s="16">
        <f t="shared" ca="1" si="1"/>
        <v>0.73811482938193829</v>
      </c>
      <c r="C25" s="16" t="str">
        <f ca="1">VLOOKUP(B25,'100'!Newsday,2,TRUE)</f>
        <v>Fair</v>
      </c>
      <c r="D25" s="16">
        <f t="shared" ca="1" si="2"/>
        <v>0.55768074990891803</v>
      </c>
      <c r="E25" s="5">
        <f ca="1">VLOOKUP(D25,IF(C25="Good",'100'!Good,IF(C25="Fair",'100'!Fair,'100'!Poor)),2,TRUE)</f>
        <v>60</v>
      </c>
      <c r="F25" s="5">
        <f t="shared" ca="1" si="3"/>
        <v>30</v>
      </c>
      <c r="G25" s="5">
        <f t="shared" ca="1" si="4"/>
        <v>0</v>
      </c>
      <c r="H25" s="5">
        <f t="shared" ca="1" si="5"/>
        <v>1.5</v>
      </c>
      <c r="I25" s="5">
        <f t="shared" ca="1" si="6"/>
        <v>1.7999999999999972</v>
      </c>
    </row>
    <row r="26" spans="1:9" ht="15.75" customHeight="1" x14ac:dyDescent="0.15">
      <c r="A26" s="5">
        <f t="shared" si="7"/>
        <v>8</v>
      </c>
      <c r="B26" s="16">
        <f t="shared" ca="1" si="1"/>
        <v>0.76372884095432192</v>
      </c>
      <c r="C26" s="16" t="str">
        <f ca="1">VLOOKUP(B26,'100'!Newsday,2,TRUE)</f>
        <v>Fair</v>
      </c>
      <c r="D26" s="16">
        <f t="shared" ca="1" si="2"/>
        <v>0.57977300217871908</v>
      </c>
      <c r="E26" s="5">
        <f ca="1">VLOOKUP(D26,IF(C26="Good",'100'!Good,IF(C26="Fair",'100'!Fair,'100'!Poor)),2,TRUE)</f>
        <v>60</v>
      </c>
      <c r="F26" s="5">
        <f t="shared" ca="1" si="3"/>
        <v>30</v>
      </c>
      <c r="G26" s="5">
        <f t="shared" ca="1" si="4"/>
        <v>0</v>
      </c>
      <c r="H26" s="5">
        <f t="shared" ca="1" si="5"/>
        <v>1.5</v>
      </c>
      <c r="I26" s="5">
        <f t="shared" ca="1" si="6"/>
        <v>1.7999999999999972</v>
      </c>
    </row>
    <row r="27" spans="1:9" ht="15.75" customHeight="1" x14ac:dyDescent="0.15">
      <c r="A27" s="5">
        <f t="shared" si="7"/>
        <v>9</v>
      </c>
      <c r="B27" s="16">
        <f t="shared" ca="1" si="1"/>
        <v>0.21566470048556308</v>
      </c>
      <c r="C27" s="16" t="str">
        <f ca="1">VLOOKUP(B27,'100'!Newsday,2,TRUE)</f>
        <v>Good</v>
      </c>
      <c r="D27" s="16">
        <f t="shared" ca="1" si="2"/>
        <v>0.99487433129054403</v>
      </c>
      <c r="E27" s="5">
        <f ca="1">VLOOKUP(D27,IF(C27="Good",'100'!Good,IF(C27="Fair",'100'!Fair,'100'!Poor)),2,TRUE)</f>
        <v>100</v>
      </c>
      <c r="F27" s="5">
        <f t="shared" ca="1" si="3"/>
        <v>45</v>
      </c>
      <c r="G27" s="5">
        <f t="shared" ca="1" si="4"/>
        <v>1.7000000000000002</v>
      </c>
      <c r="H27" s="5">
        <f t="shared" ca="1" si="5"/>
        <v>0</v>
      </c>
      <c r="I27" s="5">
        <f t="shared" ca="1" si="6"/>
        <v>13.599999999999998</v>
      </c>
    </row>
    <row r="28" spans="1:9" ht="15.75" customHeight="1" x14ac:dyDescent="0.15">
      <c r="A28" s="5">
        <f t="shared" si="7"/>
        <v>10</v>
      </c>
      <c r="B28" s="16">
        <f t="shared" ca="1" si="1"/>
        <v>0.25727453377450893</v>
      </c>
      <c r="C28" s="16" t="str">
        <f ca="1">VLOOKUP(B28,'100'!Newsday,2,TRUE)</f>
        <v>Good</v>
      </c>
      <c r="D28" s="16">
        <f t="shared" ca="1" si="2"/>
        <v>0.30988940193923065</v>
      </c>
      <c r="E28" s="5">
        <f ca="1">VLOOKUP(D28,IF(C28="Good",'100'!Good,IF(C28="Fair",'100'!Fair,'100'!Poor)),2,TRUE)</f>
        <v>70</v>
      </c>
      <c r="F28" s="5">
        <f t="shared" ca="1" si="3"/>
        <v>35</v>
      </c>
      <c r="G28" s="5">
        <f t="shared" ca="1" si="4"/>
        <v>0</v>
      </c>
      <c r="H28" s="5">
        <f t="shared" ca="1" si="5"/>
        <v>1</v>
      </c>
      <c r="I28" s="5">
        <f t="shared" ca="1" si="6"/>
        <v>6.2999999999999972</v>
      </c>
    </row>
    <row r="29" spans="1:9" ht="15.75" customHeight="1" x14ac:dyDescent="0.15">
      <c r="A29" s="5">
        <f t="shared" si="7"/>
        <v>11</v>
      </c>
      <c r="B29" s="16">
        <f t="shared" ca="1" si="1"/>
        <v>0.23973091889322051</v>
      </c>
      <c r="C29" s="16" t="str">
        <f ca="1">VLOOKUP(B29,'100'!Newsday,2,TRUE)</f>
        <v>Good</v>
      </c>
      <c r="D29" s="16">
        <f t="shared" ca="1" si="2"/>
        <v>0.82937758952150487</v>
      </c>
      <c r="E29" s="5">
        <f ca="1">VLOOKUP(D29,IF(C29="Good",'100'!Good,IF(C29="Fair",'100'!Fair,'100'!Poor)),2,TRUE)</f>
        <v>90</v>
      </c>
      <c r="F29" s="5">
        <f t="shared" ca="1" si="3"/>
        <v>45</v>
      </c>
      <c r="G29" s="5">
        <f t="shared" ca="1" si="4"/>
        <v>0</v>
      </c>
      <c r="H29" s="5">
        <f t="shared" ca="1" si="5"/>
        <v>0</v>
      </c>
      <c r="I29" s="5">
        <f t="shared" ca="1" si="6"/>
        <v>15.299999999999997</v>
      </c>
    </row>
    <row r="30" spans="1:9" ht="15.75" customHeight="1" x14ac:dyDescent="0.15">
      <c r="A30" s="5">
        <f t="shared" si="7"/>
        <v>12</v>
      </c>
      <c r="B30" s="16">
        <f t="shared" ca="1" si="1"/>
        <v>0.58402895062416893</v>
      </c>
      <c r="C30" s="16" t="str">
        <f ca="1">VLOOKUP(B30,'100'!Newsday,2,TRUE)</f>
        <v>Fair</v>
      </c>
      <c r="D30" s="16">
        <f t="shared" ca="1" si="2"/>
        <v>3.8895692219042433E-2</v>
      </c>
      <c r="E30" s="5">
        <f ca="1">VLOOKUP(D30,IF(C30="Good",'100'!Good,IF(C30="Fair",'100'!Fair,'100'!Poor)),2,TRUE)</f>
        <v>40</v>
      </c>
      <c r="F30" s="5">
        <f t="shared" ca="1" si="3"/>
        <v>20</v>
      </c>
      <c r="G30" s="5">
        <f t="shared" ca="1" si="4"/>
        <v>0</v>
      </c>
      <c r="H30" s="5">
        <f t="shared" ca="1" si="5"/>
        <v>2.5</v>
      </c>
      <c r="I30" s="5">
        <f t="shared" ca="1" si="6"/>
        <v>-7.2000000000000028</v>
      </c>
    </row>
    <row r="31" spans="1:9" ht="15.75" customHeight="1" x14ac:dyDescent="0.15">
      <c r="A31" s="5">
        <f t="shared" si="7"/>
        <v>13</v>
      </c>
      <c r="B31" s="16">
        <f t="shared" ca="1" si="1"/>
        <v>0.19607443574681116</v>
      </c>
      <c r="C31" s="16" t="str">
        <f ca="1">VLOOKUP(B31,'100'!Newsday,2,TRUE)</f>
        <v>Good</v>
      </c>
      <c r="D31" s="16">
        <f t="shared" ca="1" si="2"/>
        <v>0.34770259404020043</v>
      </c>
      <c r="E31" s="5">
        <f ca="1">VLOOKUP(D31,IF(C31="Good",'100'!Good,IF(C31="Fair",'100'!Fair,'100'!Poor)),2,TRUE)</f>
        <v>70</v>
      </c>
      <c r="F31" s="5">
        <f t="shared" ca="1" si="3"/>
        <v>35</v>
      </c>
      <c r="G31" s="5">
        <f t="shared" ca="1" si="4"/>
        <v>0</v>
      </c>
      <c r="H31" s="5">
        <f t="shared" ca="1" si="5"/>
        <v>1</v>
      </c>
      <c r="I31" s="5">
        <f t="shared" ca="1" si="6"/>
        <v>6.2999999999999972</v>
      </c>
    </row>
    <row r="32" spans="1:9" ht="15.75" customHeight="1" x14ac:dyDescent="0.15">
      <c r="A32" s="5">
        <f t="shared" si="7"/>
        <v>14</v>
      </c>
      <c r="B32" s="16">
        <f t="shared" ca="1" si="1"/>
        <v>0.38070918699745482</v>
      </c>
      <c r="C32" s="16" t="str">
        <f ca="1">VLOOKUP(B32,'100'!Newsday,2,TRUE)</f>
        <v>Fair</v>
      </c>
      <c r="D32" s="16">
        <f t="shared" ca="1" si="2"/>
        <v>0.52751462017338202</v>
      </c>
      <c r="E32" s="5">
        <f ca="1">VLOOKUP(D32,IF(C32="Good",'100'!Good,IF(C32="Fair",'100'!Fair,'100'!Poor)),2,TRUE)</f>
        <v>60</v>
      </c>
      <c r="F32" s="5">
        <f t="shared" ca="1" si="3"/>
        <v>30</v>
      </c>
      <c r="G32" s="5">
        <f t="shared" ca="1" si="4"/>
        <v>0</v>
      </c>
      <c r="H32" s="5">
        <f t="shared" ca="1" si="5"/>
        <v>1.5</v>
      </c>
      <c r="I32" s="5">
        <f t="shared" ca="1" si="6"/>
        <v>1.7999999999999972</v>
      </c>
    </row>
    <row r="33" spans="1:9" ht="15.75" customHeight="1" x14ac:dyDescent="0.15">
      <c r="A33" s="5">
        <f t="shared" si="7"/>
        <v>15</v>
      </c>
      <c r="B33" s="16">
        <f t="shared" ca="1" si="1"/>
        <v>0.84576383092598428</v>
      </c>
      <c r="C33" s="16" t="str">
        <f ca="1">VLOOKUP(B33,'100'!Newsday,2,TRUE)</f>
        <v>Poor</v>
      </c>
      <c r="D33" s="16">
        <f t="shared" ca="1" si="2"/>
        <v>0.63499022534097305</v>
      </c>
      <c r="E33" s="5">
        <f ca="1">VLOOKUP(D33,IF(C33="Good",'100'!Good,IF(C33="Fair",'100'!Fair,'100'!Poor)),2,TRUE)</f>
        <v>50</v>
      </c>
      <c r="F33" s="5">
        <f t="shared" ca="1" si="3"/>
        <v>25</v>
      </c>
      <c r="G33" s="5">
        <f t="shared" ca="1" si="4"/>
        <v>0</v>
      </c>
      <c r="H33" s="5">
        <f t="shared" ca="1" si="5"/>
        <v>2</v>
      </c>
      <c r="I33" s="5">
        <f t="shared" ca="1" si="6"/>
        <v>-2.7000000000000028</v>
      </c>
    </row>
    <row r="34" spans="1:9" ht="15.75" customHeight="1" x14ac:dyDescent="0.15">
      <c r="A34" s="5">
        <f t="shared" si="7"/>
        <v>16</v>
      </c>
      <c r="B34" s="16">
        <f t="shared" ca="1" si="1"/>
        <v>0.90938505630698419</v>
      </c>
      <c r="C34" s="16" t="str">
        <f ca="1">VLOOKUP(B34,'100'!Newsday,2,TRUE)</f>
        <v>Poor</v>
      </c>
      <c r="D34" s="16">
        <f t="shared" ca="1" si="2"/>
        <v>0.32169891986436094</v>
      </c>
      <c r="E34" s="5">
        <f ca="1">VLOOKUP(D34,IF(C34="Good",'100'!Good,IF(C34="Fair",'100'!Fair,'100'!Poor)),2,TRUE)</f>
        <v>40</v>
      </c>
      <c r="F34" s="5">
        <f t="shared" ca="1" si="3"/>
        <v>20</v>
      </c>
      <c r="G34" s="5">
        <f t="shared" ca="1" si="4"/>
        <v>0</v>
      </c>
      <c r="H34" s="5">
        <f t="shared" ca="1" si="5"/>
        <v>2.5</v>
      </c>
      <c r="I34" s="5">
        <f t="shared" ca="1" si="6"/>
        <v>-7.2000000000000028</v>
      </c>
    </row>
    <row r="35" spans="1:9" ht="15.75" customHeight="1" x14ac:dyDescent="0.15">
      <c r="A35" s="5">
        <f t="shared" si="7"/>
        <v>17</v>
      </c>
      <c r="B35" s="16">
        <f t="shared" ca="1" si="1"/>
        <v>0.50161527308919029</v>
      </c>
      <c r="C35" s="16" t="str">
        <f ca="1">VLOOKUP(B35,'100'!Newsday,2,TRUE)</f>
        <v>Fair</v>
      </c>
      <c r="D35" s="16">
        <f t="shared" ca="1" si="2"/>
        <v>0.11600355982930777</v>
      </c>
      <c r="E35" s="5">
        <f ca="1">VLOOKUP(D35,IF(C35="Good",'100'!Good,IF(C35="Fair",'100'!Fair,'100'!Poor)),2,TRUE)</f>
        <v>50</v>
      </c>
      <c r="F35" s="5">
        <f t="shared" ca="1" si="3"/>
        <v>25</v>
      </c>
      <c r="G35" s="5">
        <f t="shared" ca="1" si="4"/>
        <v>0</v>
      </c>
      <c r="H35" s="5">
        <f t="shared" ca="1" si="5"/>
        <v>2</v>
      </c>
      <c r="I35" s="5">
        <f t="shared" ca="1" si="6"/>
        <v>-2.7000000000000028</v>
      </c>
    </row>
    <row r="36" spans="1:9" ht="15.75" customHeight="1" x14ac:dyDescent="0.15">
      <c r="A36" s="5">
        <f t="shared" si="7"/>
        <v>18</v>
      </c>
      <c r="B36" s="16">
        <f t="shared" ca="1" si="1"/>
        <v>0.76929599619277755</v>
      </c>
      <c r="C36" s="16" t="str">
        <f ca="1">VLOOKUP(B36,'100'!Newsday,2,TRUE)</f>
        <v>Fair</v>
      </c>
      <c r="D36" s="16">
        <f t="shared" ca="1" si="2"/>
        <v>0.63948214124582703</v>
      </c>
      <c r="E36" s="5">
        <f ca="1">VLOOKUP(D36,IF(C36="Good",'100'!Good,IF(C36="Fair",'100'!Fair,'100'!Poor)),2,TRUE)</f>
        <v>60</v>
      </c>
      <c r="F36" s="5">
        <f t="shared" ca="1" si="3"/>
        <v>30</v>
      </c>
      <c r="G36" s="5">
        <f t="shared" ca="1" si="4"/>
        <v>0</v>
      </c>
      <c r="H36" s="5">
        <f t="shared" ca="1" si="5"/>
        <v>1.5</v>
      </c>
      <c r="I36" s="5">
        <f t="shared" ca="1" si="6"/>
        <v>1.7999999999999972</v>
      </c>
    </row>
    <row r="37" spans="1:9" ht="15.75" customHeight="1" x14ac:dyDescent="0.15">
      <c r="A37" s="5">
        <f t="shared" si="7"/>
        <v>19</v>
      </c>
      <c r="B37" s="16">
        <f t="shared" ca="1" si="1"/>
        <v>0.80927140082149407</v>
      </c>
      <c r="C37" s="16" t="str">
        <f ca="1">VLOOKUP(B37,'100'!Newsday,2,TRUE)</f>
        <v>Poor</v>
      </c>
      <c r="D37" s="16">
        <f t="shared" ca="1" si="2"/>
        <v>0.48777116725947567</v>
      </c>
      <c r="E37" s="5">
        <f ca="1">VLOOKUP(D37,IF(C37="Good",'100'!Good,IF(C37="Fair",'100'!Fair,'100'!Poor)),2,TRUE)</f>
        <v>50</v>
      </c>
      <c r="F37" s="5">
        <f t="shared" ca="1" si="3"/>
        <v>25</v>
      </c>
      <c r="G37" s="5">
        <f t="shared" ca="1" si="4"/>
        <v>0</v>
      </c>
      <c r="H37" s="5">
        <f t="shared" ca="1" si="5"/>
        <v>2</v>
      </c>
      <c r="I37" s="5">
        <f t="shared" ca="1" si="6"/>
        <v>-2.7000000000000028</v>
      </c>
    </row>
    <row r="38" spans="1:9" ht="15.75" customHeight="1" x14ac:dyDescent="0.15">
      <c r="A38" s="5">
        <f t="shared" si="7"/>
        <v>20</v>
      </c>
      <c r="B38" s="16">
        <f t="shared" ca="1" si="1"/>
        <v>0.45396618853235016</v>
      </c>
      <c r="C38" s="16" t="str">
        <f ca="1">VLOOKUP(B38,'100'!Newsday,2,TRUE)</f>
        <v>Fair</v>
      </c>
      <c r="D38" s="16">
        <f t="shared" ca="1" si="2"/>
        <v>0.2525540519022359</v>
      </c>
      <c r="E38" s="5">
        <f ca="1">VLOOKUP(D38,IF(C38="Good",'100'!Good,IF(C38="Fair",'100'!Fair,'100'!Poor)),2,TRUE)</f>
        <v>50</v>
      </c>
      <c r="F38" s="5">
        <f t="shared" ca="1" si="3"/>
        <v>25</v>
      </c>
      <c r="G38" s="5">
        <f t="shared" ca="1" si="4"/>
        <v>0</v>
      </c>
      <c r="H38" s="5">
        <f t="shared" ca="1" si="5"/>
        <v>2</v>
      </c>
      <c r="I38" s="5">
        <f t="shared" ca="1" si="6"/>
        <v>-2.7000000000000028</v>
      </c>
    </row>
    <row r="39" spans="1:9" ht="15.75" customHeight="1" x14ac:dyDescent="0.15">
      <c r="A39" s="5">
        <f t="shared" si="7"/>
        <v>21</v>
      </c>
      <c r="B39" s="16">
        <f t="shared" ca="1" si="1"/>
        <v>0.57589471718851903</v>
      </c>
      <c r="C39" s="16" t="str">
        <f ca="1">VLOOKUP(B39,'100'!Newsday,2,TRUE)</f>
        <v>Fair</v>
      </c>
      <c r="D39" s="16">
        <f t="shared" ca="1" si="2"/>
        <v>0.85938602198149538</v>
      </c>
      <c r="E39" s="5">
        <f ca="1">VLOOKUP(D39,IF(C39="Good",'100'!Good,IF(C39="Fair",'100'!Fair,'100'!Poor)),2,TRUE)</f>
        <v>70</v>
      </c>
      <c r="F39" s="5">
        <f t="shared" ca="1" si="3"/>
        <v>35</v>
      </c>
      <c r="G39" s="5">
        <f t="shared" ca="1" si="4"/>
        <v>0</v>
      </c>
      <c r="H39" s="5">
        <f t="shared" ca="1" si="5"/>
        <v>1</v>
      </c>
      <c r="I39" s="5">
        <f t="shared" ca="1" si="6"/>
        <v>6.2999999999999972</v>
      </c>
    </row>
    <row r="40" spans="1:9" ht="15.75" customHeight="1" x14ac:dyDescent="0.15">
      <c r="A40" s="5">
        <f t="shared" si="7"/>
        <v>22</v>
      </c>
      <c r="B40" s="16">
        <f t="shared" ca="1" si="1"/>
        <v>0.86074631424798564</v>
      </c>
      <c r="C40" s="16" t="str">
        <f ca="1">VLOOKUP(B40,'100'!Newsday,2,TRUE)</f>
        <v>Poor</v>
      </c>
      <c r="D40" s="16">
        <f t="shared" ca="1" si="2"/>
        <v>0.4997115298288316</v>
      </c>
      <c r="E40" s="5">
        <f ca="1">VLOOKUP(D40,IF(C40="Good",'100'!Good,IF(C40="Fair",'100'!Fair,'100'!Poor)),2,TRUE)</f>
        <v>50</v>
      </c>
      <c r="F40" s="5">
        <f t="shared" ca="1" si="3"/>
        <v>25</v>
      </c>
      <c r="G40" s="5">
        <f t="shared" ca="1" si="4"/>
        <v>0</v>
      </c>
      <c r="H40" s="5">
        <f t="shared" ca="1" si="5"/>
        <v>2</v>
      </c>
      <c r="I40" s="5">
        <f t="shared" ca="1" si="6"/>
        <v>-2.7000000000000028</v>
      </c>
    </row>
    <row r="41" spans="1:9" ht="15.75" customHeight="1" x14ac:dyDescent="0.15">
      <c r="A41" s="5">
        <f t="shared" si="7"/>
        <v>23</v>
      </c>
      <c r="B41" s="16">
        <f t="shared" ca="1" si="1"/>
        <v>0.1304064062936694</v>
      </c>
      <c r="C41" s="16" t="str">
        <f ca="1">VLOOKUP(B41,'100'!Newsday,2,TRUE)</f>
        <v>Good</v>
      </c>
      <c r="D41" s="16">
        <f t="shared" ca="1" si="2"/>
        <v>0.91302975532707165</v>
      </c>
      <c r="E41" s="5">
        <f ca="1">VLOOKUP(D41,IF(C41="Good",'100'!Good,IF(C41="Fair",'100'!Fair,'100'!Poor)),2,TRUE)</f>
        <v>90</v>
      </c>
      <c r="F41" s="5">
        <f t="shared" ca="1" si="3"/>
        <v>45</v>
      </c>
      <c r="G41" s="5">
        <f t="shared" ca="1" si="4"/>
        <v>0</v>
      </c>
      <c r="H41" s="5">
        <f t="shared" ca="1" si="5"/>
        <v>0</v>
      </c>
      <c r="I41" s="5">
        <f t="shared" ca="1" si="6"/>
        <v>15.299999999999997</v>
      </c>
    </row>
    <row r="42" spans="1:9" ht="15.75" customHeight="1" x14ac:dyDescent="0.15">
      <c r="A42" s="5">
        <f t="shared" si="7"/>
        <v>24</v>
      </c>
      <c r="B42" s="16">
        <f t="shared" ca="1" si="1"/>
        <v>0.64162876786521494</v>
      </c>
      <c r="C42" s="16" t="str">
        <f ca="1">VLOOKUP(B42,'100'!Newsday,2,TRUE)</f>
        <v>Fair</v>
      </c>
      <c r="D42" s="16">
        <f t="shared" ca="1" si="2"/>
        <v>0.14615274572795822</v>
      </c>
      <c r="E42" s="5">
        <f ca="1">VLOOKUP(D42,IF(C42="Good",'100'!Good,IF(C42="Fair",'100'!Fair,'100'!Poor)),2,TRUE)</f>
        <v>50</v>
      </c>
      <c r="F42" s="5">
        <f t="shared" ca="1" si="3"/>
        <v>25</v>
      </c>
      <c r="G42" s="5">
        <f t="shared" ca="1" si="4"/>
        <v>0</v>
      </c>
      <c r="H42" s="5">
        <f t="shared" ca="1" si="5"/>
        <v>2</v>
      </c>
      <c r="I42" s="5">
        <f t="shared" ca="1" si="6"/>
        <v>-2.7000000000000028</v>
      </c>
    </row>
    <row r="43" spans="1:9" ht="15.75" customHeight="1" x14ac:dyDescent="0.15">
      <c r="A43" s="5">
        <f t="shared" si="7"/>
        <v>25</v>
      </c>
      <c r="B43" s="16">
        <f t="shared" ca="1" si="1"/>
        <v>0.84203223256225757</v>
      </c>
      <c r="C43" s="16" t="str">
        <f ca="1">VLOOKUP(B43,'100'!Newsday,2,TRUE)</f>
        <v>Poor</v>
      </c>
      <c r="D43" s="16">
        <f t="shared" ca="1" si="2"/>
        <v>4.3925241528382619E-2</v>
      </c>
      <c r="E43" s="5">
        <f ca="1">VLOOKUP(D43,IF(C43="Good",'100'!Good,IF(C43="Fair",'100'!Fair,'100'!Poor)),2,TRUE)</f>
        <v>40</v>
      </c>
      <c r="F43" s="5">
        <f t="shared" ca="1" si="3"/>
        <v>20</v>
      </c>
      <c r="G43" s="5">
        <f t="shared" ca="1" si="4"/>
        <v>0</v>
      </c>
      <c r="H43" s="5">
        <f t="shared" ca="1" si="5"/>
        <v>2.5</v>
      </c>
      <c r="I43" s="5">
        <f t="shared" ca="1" si="6"/>
        <v>-7.2000000000000028</v>
      </c>
    </row>
    <row r="44" spans="1:9" ht="15.75" customHeight="1" x14ac:dyDescent="0.15">
      <c r="A44" s="5">
        <f t="shared" si="7"/>
        <v>26</v>
      </c>
      <c r="B44" s="16">
        <f t="shared" ca="1" si="1"/>
        <v>0.66767112844762255</v>
      </c>
      <c r="C44" s="16" t="str">
        <f ca="1">VLOOKUP(B44,'100'!Newsday,2,TRUE)</f>
        <v>Fair</v>
      </c>
      <c r="D44" s="16">
        <f t="shared" ca="1" si="2"/>
        <v>0.96455812465837398</v>
      </c>
      <c r="E44" s="5">
        <f ca="1">VLOOKUP(D44,IF(C44="Good",'100'!Good,IF(C44="Fair",'100'!Fair,'100'!Poor)),2,TRUE)</f>
        <v>90</v>
      </c>
      <c r="F44" s="5">
        <f t="shared" ca="1" si="3"/>
        <v>45</v>
      </c>
      <c r="G44" s="5">
        <f t="shared" ca="1" si="4"/>
        <v>0</v>
      </c>
      <c r="H44" s="5">
        <f t="shared" ca="1" si="5"/>
        <v>0</v>
      </c>
      <c r="I44" s="5">
        <f t="shared" ca="1" si="6"/>
        <v>15.299999999999997</v>
      </c>
    </row>
    <row r="45" spans="1:9" ht="15.75" customHeight="1" x14ac:dyDescent="0.15">
      <c r="A45" s="5">
        <f t="shared" si="7"/>
        <v>27</v>
      </c>
      <c r="B45" s="16">
        <f t="shared" ca="1" si="1"/>
        <v>0.20747149912782048</v>
      </c>
      <c r="C45" s="16" t="str">
        <f ca="1">VLOOKUP(B45,'100'!Newsday,2,TRUE)</f>
        <v>Good</v>
      </c>
      <c r="D45" s="16">
        <f t="shared" ca="1" si="2"/>
        <v>0.51559193243249157</v>
      </c>
      <c r="E45" s="5">
        <f ca="1">VLOOKUP(D45,IF(C45="Good",'100'!Good,IF(C45="Fair",'100'!Fair,'100'!Poor)),2,TRUE)</f>
        <v>80</v>
      </c>
      <c r="F45" s="5">
        <f t="shared" ca="1" si="3"/>
        <v>40</v>
      </c>
      <c r="G45" s="5">
        <f t="shared" ca="1" si="4"/>
        <v>0</v>
      </c>
      <c r="H45" s="5">
        <f t="shared" ca="1" si="5"/>
        <v>0.5</v>
      </c>
      <c r="I45" s="5">
        <f t="shared" ca="1" si="6"/>
        <v>10.799999999999997</v>
      </c>
    </row>
    <row r="46" spans="1:9" ht="15.75" customHeight="1" x14ac:dyDescent="0.15">
      <c r="A46" s="5">
        <f t="shared" si="7"/>
        <v>28</v>
      </c>
      <c r="B46" s="16">
        <f t="shared" ca="1" si="1"/>
        <v>0.8707370036477754</v>
      </c>
      <c r="C46" s="16" t="str">
        <f ca="1">VLOOKUP(B46,'100'!Newsday,2,TRUE)</f>
        <v>Poor</v>
      </c>
      <c r="D46" s="16">
        <f t="shared" ca="1" si="2"/>
        <v>0.25229946547226245</v>
      </c>
      <c r="E46" s="5">
        <f ca="1">VLOOKUP(D46,IF(C46="Good",'100'!Good,IF(C46="Fair",'100'!Fair,'100'!Poor)),2,TRUE)</f>
        <v>40</v>
      </c>
      <c r="F46" s="5">
        <f t="shared" ca="1" si="3"/>
        <v>20</v>
      </c>
      <c r="G46" s="5">
        <f t="shared" ca="1" si="4"/>
        <v>0</v>
      </c>
      <c r="H46" s="5">
        <f t="shared" ca="1" si="5"/>
        <v>2.5</v>
      </c>
      <c r="I46" s="5">
        <f t="shared" ca="1" si="6"/>
        <v>-7.2000000000000028</v>
      </c>
    </row>
    <row r="47" spans="1:9" ht="15.75" customHeight="1" x14ac:dyDescent="0.15">
      <c r="A47" s="5">
        <f t="shared" si="7"/>
        <v>29</v>
      </c>
      <c r="B47" s="16">
        <f t="shared" ca="1" si="1"/>
        <v>0.11323086994997356</v>
      </c>
      <c r="C47" s="16" t="str">
        <f ca="1">VLOOKUP(B47,'100'!Newsday,2,TRUE)</f>
        <v>Good</v>
      </c>
      <c r="D47" s="16">
        <f t="shared" ca="1" si="2"/>
        <v>0.76167875794897177</v>
      </c>
      <c r="E47" s="5">
        <f ca="1">VLOOKUP(D47,IF(C47="Good",'100'!Good,IF(C47="Fair",'100'!Fair,'100'!Poor)),2,TRUE)</f>
        <v>80</v>
      </c>
      <c r="F47" s="5">
        <f t="shared" ca="1" si="3"/>
        <v>40</v>
      </c>
      <c r="G47" s="5">
        <f t="shared" ca="1" si="4"/>
        <v>0</v>
      </c>
      <c r="H47" s="5">
        <f t="shared" ca="1" si="5"/>
        <v>0.5</v>
      </c>
      <c r="I47" s="5">
        <f t="shared" ca="1" si="6"/>
        <v>10.799999999999997</v>
      </c>
    </row>
    <row r="48" spans="1:9" ht="15.75" customHeight="1" x14ac:dyDescent="0.15">
      <c r="A48" s="11">
        <f t="shared" si="7"/>
        <v>30</v>
      </c>
      <c r="B48" s="25">
        <f t="shared" ca="1" si="1"/>
        <v>0.76069572318776346</v>
      </c>
      <c r="C48" s="25" t="str">
        <f ca="1">VLOOKUP(B48,'100'!Newsday,2,TRUE)</f>
        <v>Fair</v>
      </c>
      <c r="D48" s="25">
        <f t="shared" ca="1" si="2"/>
        <v>0.96325748104385667</v>
      </c>
      <c r="E48" s="11">
        <f ca="1">VLOOKUP(D48,IF(C48="Good",'100'!Good,IF(C48="Fair",'100'!Fair,'100'!Poor)),2,TRUE)</f>
        <v>90</v>
      </c>
      <c r="F48" s="11">
        <f t="shared" ca="1" si="3"/>
        <v>45</v>
      </c>
      <c r="G48" s="11">
        <f t="shared" ca="1" si="4"/>
        <v>0</v>
      </c>
      <c r="H48" s="11">
        <f t="shared" ca="1" si="5"/>
        <v>0</v>
      </c>
      <c r="I48" s="11">
        <f t="shared" ca="1" si="6"/>
        <v>15.299999999999997</v>
      </c>
    </row>
    <row r="49" spans="6:9" ht="15.75" customHeight="1" x14ac:dyDescent="0.15">
      <c r="F49" s="37" t="s">
        <v>27</v>
      </c>
      <c r="G49" s="40">
        <f ca="1">SUM(G18:G48)</f>
        <v>1.7000000000000002</v>
      </c>
      <c r="H49" s="39" t="s">
        <v>28</v>
      </c>
      <c r="I49" s="40">
        <f ca="1">SUM(I17:I48)</f>
        <v>79.299999999999912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9"/>
  <sheetViews>
    <sheetView topLeftCell="A10" zoomScale="81" workbookViewId="0">
      <selection activeCell="M35" sqref="M35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8" t="s">
        <v>4</v>
      </c>
      <c r="B1" s="8" t="s">
        <v>5</v>
      </c>
      <c r="C1" s="10" t="s">
        <v>6</v>
      </c>
      <c r="D1" s="8" t="s">
        <v>6</v>
      </c>
      <c r="E1" s="8" t="s">
        <v>4</v>
      </c>
    </row>
    <row r="2" spans="1:10" ht="15.75" customHeight="1" x14ac:dyDescent="0.15">
      <c r="A2" s="5" t="s">
        <v>7</v>
      </c>
      <c r="B2" s="5">
        <v>0.25</v>
      </c>
      <c r="C2" s="41">
        <v>0.25</v>
      </c>
      <c r="D2" s="5">
        <v>0</v>
      </c>
      <c r="E2" s="5" t="s">
        <v>7</v>
      </c>
    </row>
    <row r="3" spans="1:10" ht="15.75" customHeight="1" x14ac:dyDescent="0.15">
      <c r="A3" s="5" t="s">
        <v>8</v>
      </c>
      <c r="B3" s="5">
        <v>0.5</v>
      </c>
      <c r="C3" s="5">
        <f t="shared" ref="C3:C4" si="0">C2+B3</f>
        <v>0.75</v>
      </c>
      <c r="D3" s="5">
        <v>0.25</v>
      </c>
      <c r="E3" s="5" t="s">
        <v>8</v>
      </c>
    </row>
    <row r="4" spans="1:10" ht="15.75" customHeight="1" x14ac:dyDescent="0.15">
      <c r="A4" s="11" t="s">
        <v>9</v>
      </c>
      <c r="B4" s="23">
        <v>0.25</v>
      </c>
      <c r="C4" s="11">
        <f t="shared" si="0"/>
        <v>1</v>
      </c>
      <c r="D4" s="25">
        <v>0.75</v>
      </c>
      <c r="E4" s="11" t="s">
        <v>9</v>
      </c>
    </row>
    <row r="6" spans="1:10" ht="15.75" customHeight="1" x14ac:dyDescent="0.15">
      <c r="A6" s="42" t="s">
        <v>10</v>
      </c>
      <c r="B6" s="43"/>
      <c r="C6" s="43"/>
      <c r="D6" s="43"/>
      <c r="E6" s="44" t="s">
        <v>7</v>
      </c>
      <c r="F6" s="45"/>
      <c r="G6" s="46" t="s">
        <v>8</v>
      </c>
      <c r="H6" s="45"/>
      <c r="I6" s="47" t="s">
        <v>9</v>
      </c>
      <c r="J6" s="45"/>
    </row>
    <row r="7" spans="1:10" ht="15.75" customHeight="1" x14ac:dyDescent="0.15">
      <c r="A7" s="8" t="s">
        <v>11</v>
      </c>
      <c r="B7" s="8" t="s">
        <v>12</v>
      </c>
      <c r="C7" s="8" t="s">
        <v>13</v>
      </c>
      <c r="D7" s="8" t="s">
        <v>9</v>
      </c>
      <c r="E7" s="12" t="s">
        <v>14</v>
      </c>
      <c r="F7" s="12" t="s">
        <v>11</v>
      </c>
      <c r="G7" s="13" t="s">
        <v>14</v>
      </c>
      <c r="H7" s="13" t="s">
        <v>11</v>
      </c>
      <c r="I7" s="14" t="s">
        <v>14</v>
      </c>
      <c r="J7" s="14" t="s">
        <v>11</v>
      </c>
    </row>
    <row r="8" spans="1:10" ht="15.75" customHeight="1" x14ac:dyDescent="0.15">
      <c r="A8" s="5">
        <v>40</v>
      </c>
      <c r="B8" s="9">
        <v>0.03</v>
      </c>
      <c r="C8" s="9">
        <v>0.1</v>
      </c>
      <c r="D8" s="16">
        <v>0.44</v>
      </c>
      <c r="E8" s="17">
        <v>0</v>
      </c>
      <c r="F8" s="18">
        <v>40</v>
      </c>
      <c r="G8" s="19">
        <v>0</v>
      </c>
      <c r="H8" s="20">
        <v>40</v>
      </c>
      <c r="I8" s="21">
        <v>0</v>
      </c>
      <c r="J8" s="22">
        <v>40</v>
      </c>
    </row>
    <row r="9" spans="1:10" ht="15.75" customHeight="1" x14ac:dyDescent="0.15">
      <c r="A9" s="5">
        <v>50</v>
      </c>
      <c r="B9" s="9">
        <v>0.05</v>
      </c>
      <c r="C9" s="9">
        <v>0.18</v>
      </c>
      <c r="D9" s="16">
        <v>0.22</v>
      </c>
      <c r="E9" s="17">
        <v>0.03</v>
      </c>
      <c r="F9" s="18">
        <v>50</v>
      </c>
      <c r="G9" s="19">
        <v>0.1</v>
      </c>
      <c r="H9" s="20">
        <v>50</v>
      </c>
      <c r="I9" s="21">
        <v>0.44</v>
      </c>
      <c r="J9" s="22">
        <v>50</v>
      </c>
    </row>
    <row r="10" spans="1:10" ht="15.75" customHeight="1" x14ac:dyDescent="0.15">
      <c r="A10" s="5">
        <v>60</v>
      </c>
      <c r="B10" s="9">
        <v>0.15</v>
      </c>
      <c r="C10" s="9">
        <v>0.4</v>
      </c>
      <c r="D10" s="16">
        <v>0.16</v>
      </c>
      <c r="E10" s="17">
        <v>0.08</v>
      </c>
      <c r="F10" s="18">
        <v>60</v>
      </c>
      <c r="G10" s="19">
        <v>0.28000000000000003</v>
      </c>
      <c r="H10" s="20">
        <v>60</v>
      </c>
      <c r="I10" s="21">
        <v>0.66</v>
      </c>
      <c r="J10" s="22">
        <v>60</v>
      </c>
    </row>
    <row r="11" spans="1:10" ht="15.75" customHeight="1" x14ac:dyDescent="0.15">
      <c r="A11" s="5">
        <v>70</v>
      </c>
      <c r="B11" s="9">
        <v>0.2</v>
      </c>
      <c r="C11" s="9">
        <v>0.2</v>
      </c>
      <c r="D11" s="16">
        <v>0.12</v>
      </c>
      <c r="E11" s="17">
        <v>0.22999999999999998</v>
      </c>
      <c r="F11" s="18">
        <v>70</v>
      </c>
      <c r="G11" s="19">
        <v>0.68</v>
      </c>
      <c r="H11" s="20">
        <v>70</v>
      </c>
      <c r="I11" s="21">
        <v>0.82000000000000006</v>
      </c>
      <c r="J11" s="22">
        <v>70</v>
      </c>
    </row>
    <row r="12" spans="1:10" ht="15.75" customHeight="1" x14ac:dyDescent="0.15">
      <c r="A12" s="5">
        <v>80</v>
      </c>
      <c r="B12" s="9">
        <v>0.35</v>
      </c>
      <c r="C12" s="9">
        <v>0.08</v>
      </c>
      <c r="D12" s="16">
        <v>0.06</v>
      </c>
      <c r="E12" s="17">
        <v>0.43</v>
      </c>
      <c r="F12" s="18">
        <v>80</v>
      </c>
      <c r="G12" s="19">
        <v>0.88000000000000012</v>
      </c>
      <c r="H12" s="20">
        <v>80</v>
      </c>
      <c r="I12" s="21">
        <v>0.94000000000000006</v>
      </c>
      <c r="J12" s="22">
        <v>80</v>
      </c>
    </row>
    <row r="13" spans="1:10" ht="15.75" customHeight="1" x14ac:dyDescent="0.15">
      <c r="A13" s="5">
        <v>90</v>
      </c>
      <c r="B13" s="9">
        <v>0.15</v>
      </c>
      <c r="C13" s="9">
        <v>0.04</v>
      </c>
      <c r="D13" s="16">
        <v>0</v>
      </c>
      <c r="E13" s="17">
        <v>0.78</v>
      </c>
      <c r="F13" s="18">
        <v>90</v>
      </c>
      <c r="G13" s="19">
        <v>0.96000000000000008</v>
      </c>
      <c r="H13" s="20">
        <v>90</v>
      </c>
      <c r="I13" s="21">
        <v>1</v>
      </c>
      <c r="J13" s="22">
        <v>90</v>
      </c>
    </row>
    <row r="14" spans="1:10" ht="15.75" customHeight="1" x14ac:dyDescent="0.15">
      <c r="A14" s="11">
        <v>100</v>
      </c>
      <c r="B14" s="24">
        <v>7.0000000000000007E-2</v>
      </c>
      <c r="C14" s="24">
        <v>0</v>
      </c>
      <c r="D14" s="25">
        <v>0</v>
      </c>
      <c r="E14" s="26">
        <v>0.93</v>
      </c>
      <c r="F14" s="27">
        <v>100</v>
      </c>
      <c r="G14" s="28">
        <v>1</v>
      </c>
      <c r="H14" s="29">
        <v>100</v>
      </c>
      <c r="I14" s="30">
        <v>1</v>
      </c>
      <c r="J14" s="31">
        <v>100</v>
      </c>
    </row>
    <row r="15" spans="1:10" ht="15.75" customHeight="1" x14ac:dyDescent="0.15">
      <c r="E15" s="9"/>
    </row>
    <row r="17" spans="1:9" ht="15.75" customHeight="1" x14ac:dyDescent="0.15">
      <c r="C17" s="32" t="s">
        <v>15</v>
      </c>
      <c r="D17" s="33">
        <v>0.33</v>
      </c>
      <c r="E17" s="34" t="s">
        <v>16</v>
      </c>
      <c r="F17" s="33">
        <v>70</v>
      </c>
      <c r="G17" s="35" t="s">
        <v>17</v>
      </c>
      <c r="H17" s="2" t="s">
        <v>18</v>
      </c>
    </row>
    <row r="18" spans="1:9" ht="15.75" customHeight="1" x14ac:dyDescent="0.15">
      <c r="A18" s="36" t="s">
        <v>19</v>
      </c>
      <c r="B18" s="36" t="s">
        <v>20</v>
      </c>
      <c r="C18" s="36" t="s">
        <v>21</v>
      </c>
      <c r="D18" s="36" t="s">
        <v>22</v>
      </c>
      <c r="E18" s="36" t="s">
        <v>11</v>
      </c>
      <c r="F18" s="36" t="s">
        <v>23</v>
      </c>
      <c r="G18" s="36" t="s">
        <v>24</v>
      </c>
      <c r="H18" s="36" t="s">
        <v>25</v>
      </c>
      <c r="I18" s="36" t="s">
        <v>26</v>
      </c>
    </row>
    <row r="19" spans="1:9" ht="15.75" customHeight="1" x14ac:dyDescent="0.15">
      <c r="A19" s="5">
        <v>1</v>
      </c>
      <c r="B19" s="16">
        <f t="shared" ref="B19:B48" ca="1" si="1">RAND()</f>
        <v>0.51696843207540999</v>
      </c>
      <c r="C19" s="16" t="str">
        <f ca="1">VLOOKUP(B19,'Post Lab'!Newsday,2,TRUE)</f>
        <v>Fair</v>
      </c>
      <c r="D19" s="16">
        <f t="shared" ref="D19:D48" ca="1" si="2">RAND()</f>
        <v>1.4354037248093254E-3</v>
      </c>
      <c r="E19" s="5">
        <f ca="1">VLOOKUP(D19,IF(C19="Good",'Post Lab'!Good,IF(C19="Fair",'Post Lab'!Fair,'Post Lab'!Poor)),2,TRUE)</f>
        <v>40</v>
      </c>
      <c r="F19" s="5">
        <f t="shared" ref="F19:F48" ca="1" si="3">IF(E19&gt;$F$17,$F$17*0.5,E19*0.5)</f>
        <v>20</v>
      </c>
      <c r="G19" s="5">
        <f t="shared" ref="G19:G48" ca="1" si="4">IF(E19&gt;$F$17,(E19-$F$17)*0.17,0)</f>
        <v>0</v>
      </c>
      <c r="H19" s="5">
        <f t="shared" ref="H19:H48" ca="1" si="5">IF(E19&lt;$F$17,($F$17-E19)*0.05,0)</f>
        <v>1.5</v>
      </c>
      <c r="I19" s="5">
        <f t="shared" ref="I19:I48" ca="1" si="6">F19-($D$17*$F$17)-G19+H19</f>
        <v>-1.6000000000000014</v>
      </c>
    </row>
    <row r="20" spans="1:9" ht="15.75" customHeight="1" x14ac:dyDescent="0.15">
      <c r="A20" s="5">
        <f t="shared" ref="A20:A48" si="7">A19+1</f>
        <v>2</v>
      </c>
      <c r="B20" s="16">
        <f t="shared" ca="1" si="1"/>
        <v>0.47228600854576597</v>
      </c>
      <c r="C20" s="16" t="str">
        <f ca="1">VLOOKUP(B20,'Post Lab'!Newsday,2,TRUE)</f>
        <v>Fair</v>
      </c>
      <c r="D20" s="16">
        <f t="shared" ca="1" si="2"/>
        <v>0.94547463509353191</v>
      </c>
      <c r="E20" s="5">
        <f ca="1">VLOOKUP(D20,IF(C20="Good",'Post Lab'!Good,IF(C20="Fair",'Post Lab'!Fair,'Post Lab'!Poor)),2,TRUE)</f>
        <v>80</v>
      </c>
      <c r="F20" s="5">
        <f t="shared" ca="1" si="3"/>
        <v>35</v>
      </c>
      <c r="G20" s="5">
        <f t="shared" ca="1" si="4"/>
        <v>1.7000000000000002</v>
      </c>
      <c r="H20" s="5">
        <f t="shared" ca="1" si="5"/>
        <v>0</v>
      </c>
      <c r="I20" s="5">
        <f t="shared" ca="1" si="6"/>
        <v>10.199999999999999</v>
      </c>
    </row>
    <row r="21" spans="1:9" ht="15.75" customHeight="1" x14ac:dyDescent="0.15">
      <c r="A21" s="5">
        <f t="shared" si="7"/>
        <v>3</v>
      </c>
      <c r="B21" s="16">
        <f t="shared" ca="1" si="1"/>
        <v>0.47075489278420068</v>
      </c>
      <c r="C21" s="16" t="str">
        <f ca="1">VLOOKUP(B21,'Post Lab'!Newsday,2,TRUE)</f>
        <v>Fair</v>
      </c>
      <c r="D21" s="16">
        <f t="shared" ca="1" si="2"/>
        <v>0.80335486614653051</v>
      </c>
      <c r="E21" s="5">
        <f ca="1">VLOOKUP(D21,IF(C21="Good",'Post Lab'!Good,IF(C21="Fair",'Post Lab'!Fair,'Post Lab'!Poor)),2,TRUE)</f>
        <v>70</v>
      </c>
      <c r="F21" s="5">
        <f t="shared" ca="1" si="3"/>
        <v>35</v>
      </c>
      <c r="G21" s="5">
        <f t="shared" ca="1" si="4"/>
        <v>0</v>
      </c>
      <c r="H21" s="5">
        <f t="shared" ca="1" si="5"/>
        <v>0</v>
      </c>
      <c r="I21" s="5">
        <f t="shared" ca="1" si="6"/>
        <v>11.899999999999999</v>
      </c>
    </row>
    <row r="22" spans="1:9" ht="15.75" customHeight="1" x14ac:dyDescent="0.15">
      <c r="A22" s="5">
        <f t="shared" si="7"/>
        <v>4</v>
      </c>
      <c r="B22" s="16">
        <f t="shared" ca="1" si="1"/>
        <v>0.17125301398451231</v>
      </c>
      <c r="C22" s="16" t="str">
        <f ca="1">VLOOKUP(B22,'Post Lab'!Newsday,2,TRUE)</f>
        <v>Good</v>
      </c>
      <c r="D22" s="16">
        <f t="shared" ca="1" si="2"/>
        <v>0.63042871303782733</v>
      </c>
      <c r="E22" s="5">
        <f ca="1">VLOOKUP(D22,IF(C22="Good",'Post Lab'!Good,IF(C22="Fair",'Post Lab'!Fair,'Post Lab'!Poor)),2,TRUE)</f>
        <v>80</v>
      </c>
      <c r="F22" s="5">
        <f t="shared" ca="1" si="3"/>
        <v>35</v>
      </c>
      <c r="G22" s="5">
        <f t="shared" ca="1" si="4"/>
        <v>1.7000000000000002</v>
      </c>
      <c r="H22" s="5">
        <f t="shared" ca="1" si="5"/>
        <v>0</v>
      </c>
      <c r="I22" s="5">
        <f t="shared" ca="1" si="6"/>
        <v>10.199999999999999</v>
      </c>
    </row>
    <row r="23" spans="1:9" ht="15.75" customHeight="1" x14ac:dyDescent="0.15">
      <c r="A23" s="5">
        <f t="shared" si="7"/>
        <v>5</v>
      </c>
      <c r="B23" s="16">
        <f t="shared" ca="1" si="1"/>
        <v>0.7439254482310812</v>
      </c>
      <c r="C23" s="16" t="str">
        <f ca="1">VLOOKUP(B23,'Post Lab'!Newsday,2,TRUE)</f>
        <v>Fair</v>
      </c>
      <c r="D23" s="16">
        <f t="shared" ca="1" si="2"/>
        <v>0.81923880277444849</v>
      </c>
      <c r="E23" s="5">
        <f ca="1">VLOOKUP(D23,IF(C23="Good",'Post Lab'!Good,IF(C23="Fair",'Post Lab'!Fair,'Post Lab'!Poor)),2,TRUE)</f>
        <v>70</v>
      </c>
      <c r="F23" s="5">
        <f t="shared" ca="1" si="3"/>
        <v>35</v>
      </c>
      <c r="G23" s="5">
        <f t="shared" ca="1" si="4"/>
        <v>0</v>
      </c>
      <c r="H23" s="5">
        <f t="shared" ca="1" si="5"/>
        <v>0</v>
      </c>
      <c r="I23" s="5">
        <f t="shared" ca="1" si="6"/>
        <v>11.899999999999999</v>
      </c>
    </row>
    <row r="24" spans="1:9" ht="15.75" customHeight="1" x14ac:dyDescent="0.15">
      <c r="A24" s="5">
        <f t="shared" si="7"/>
        <v>6</v>
      </c>
      <c r="B24" s="16">
        <f t="shared" ca="1" si="1"/>
        <v>0.47091253792415622</v>
      </c>
      <c r="C24" s="16" t="str">
        <f ca="1">VLOOKUP(B24,'Post Lab'!Newsday,2,TRUE)</f>
        <v>Fair</v>
      </c>
      <c r="D24" s="16">
        <f t="shared" ca="1" si="2"/>
        <v>0.8739764332347314</v>
      </c>
      <c r="E24" s="5">
        <f ca="1">VLOOKUP(D24,IF(C24="Good",'Post Lab'!Good,IF(C24="Fair",'Post Lab'!Fair,'Post Lab'!Poor)),2,TRUE)</f>
        <v>70</v>
      </c>
      <c r="F24" s="5">
        <f t="shared" ca="1" si="3"/>
        <v>35</v>
      </c>
      <c r="G24" s="5">
        <f t="shared" ca="1" si="4"/>
        <v>0</v>
      </c>
      <c r="H24" s="5">
        <f t="shared" ca="1" si="5"/>
        <v>0</v>
      </c>
      <c r="I24" s="5">
        <f t="shared" ca="1" si="6"/>
        <v>11.899999999999999</v>
      </c>
    </row>
    <row r="25" spans="1:9" ht="15.75" customHeight="1" x14ac:dyDescent="0.15">
      <c r="A25" s="5">
        <f t="shared" si="7"/>
        <v>7</v>
      </c>
      <c r="B25" s="16">
        <f t="shared" ca="1" si="1"/>
        <v>0.20771270374666684</v>
      </c>
      <c r="C25" s="16" t="str">
        <f ca="1">VLOOKUP(B25,'Post Lab'!Newsday,2,TRUE)</f>
        <v>Good</v>
      </c>
      <c r="D25" s="16">
        <f t="shared" ca="1" si="2"/>
        <v>0.80261875875138722</v>
      </c>
      <c r="E25" s="5">
        <f ca="1">VLOOKUP(D25,IF(C25="Good",'Post Lab'!Good,IF(C25="Fair",'Post Lab'!Fair,'Post Lab'!Poor)),2,TRUE)</f>
        <v>90</v>
      </c>
      <c r="F25" s="5">
        <f t="shared" ca="1" si="3"/>
        <v>35</v>
      </c>
      <c r="G25" s="5">
        <f t="shared" ca="1" si="4"/>
        <v>3.4000000000000004</v>
      </c>
      <c r="H25" s="5">
        <f t="shared" ca="1" si="5"/>
        <v>0</v>
      </c>
      <c r="I25" s="5">
        <f t="shared" ca="1" si="6"/>
        <v>8.4999999999999982</v>
      </c>
    </row>
    <row r="26" spans="1:9" ht="15.75" customHeight="1" x14ac:dyDescent="0.15">
      <c r="A26" s="5">
        <f t="shared" si="7"/>
        <v>8</v>
      </c>
      <c r="B26" s="16">
        <f t="shared" ca="1" si="1"/>
        <v>0.8397062409696886</v>
      </c>
      <c r="C26" s="16" t="str">
        <f ca="1">VLOOKUP(B26,'Post Lab'!Newsday,2,TRUE)</f>
        <v>Poor</v>
      </c>
      <c r="D26" s="16">
        <f t="shared" ca="1" si="2"/>
        <v>0.20240625954788871</v>
      </c>
      <c r="E26" s="5">
        <f ca="1">VLOOKUP(D26,IF(C26="Good",'Post Lab'!Good,IF(C26="Fair",'Post Lab'!Fair,'Post Lab'!Poor)),2,TRUE)</f>
        <v>40</v>
      </c>
      <c r="F26" s="5">
        <f t="shared" ca="1" si="3"/>
        <v>20</v>
      </c>
      <c r="G26" s="5">
        <f t="shared" ca="1" si="4"/>
        <v>0</v>
      </c>
      <c r="H26" s="5">
        <f t="shared" ca="1" si="5"/>
        <v>1.5</v>
      </c>
      <c r="I26" s="5">
        <f t="shared" ca="1" si="6"/>
        <v>-1.6000000000000014</v>
      </c>
    </row>
    <row r="27" spans="1:9" ht="15.75" customHeight="1" x14ac:dyDescent="0.15">
      <c r="A27" s="5">
        <f t="shared" si="7"/>
        <v>9</v>
      </c>
      <c r="B27" s="16">
        <f t="shared" ca="1" si="1"/>
        <v>0.13631859716609507</v>
      </c>
      <c r="C27" s="16" t="str">
        <f ca="1">VLOOKUP(B27,'Post Lab'!Newsday,2,TRUE)</f>
        <v>Good</v>
      </c>
      <c r="D27" s="16">
        <f t="shared" ca="1" si="2"/>
        <v>0.10227222670613223</v>
      </c>
      <c r="E27" s="5">
        <f ca="1">VLOOKUP(D27,IF(C27="Good",'Post Lab'!Good,IF(C27="Fair",'Post Lab'!Fair,'Post Lab'!Poor)),2,TRUE)</f>
        <v>60</v>
      </c>
      <c r="F27" s="5">
        <f t="shared" ca="1" si="3"/>
        <v>30</v>
      </c>
      <c r="G27" s="5">
        <f t="shared" ca="1" si="4"/>
        <v>0</v>
      </c>
      <c r="H27" s="5">
        <f t="shared" ca="1" si="5"/>
        <v>0.5</v>
      </c>
      <c r="I27" s="5">
        <f t="shared" ca="1" si="6"/>
        <v>7.3999999999999986</v>
      </c>
    </row>
    <row r="28" spans="1:9" ht="15.75" customHeight="1" x14ac:dyDescent="0.15">
      <c r="A28" s="5">
        <f t="shared" si="7"/>
        <v>10</v>
      </c>
      <c r="B28" s="16">
        <f t="shared" ca="1" si="1"/>
        <v>0.19612309620082113</v>
      </c>
      <c r="C28" s="16" t="str">
        <f ca="1">VLOOKUP(B28,'Post Lab'!Newsday,2,TRUE)</f>
        <v>Good</v>
      </c>
      <c r="D28" s="16">
        <f t="shared" ca="1" si="2"/>
        <v>0.42523036881377141</v>
      </c>
      <c r="E28" s="5">
        <f ca="1">VLOOKUP(D28,IF(C28="Good",'Post Lab'!Good,IF(C28="Fair",'Post Lab'!Fair,'Post Lab'!Poor)),2,TRUE)</f>
        <v>70</v>
      </c>
      <c r="F28" s="5">
        <f t="shared" ca="1" si="3"/>
        <v>35</v>
      </c>
      <c r="G28" s="5">
        <f t="shared" ca="1" si="4"/>
        <v>0</v>
      </c>
      <c r="H28" s="5">
        <f t="shared" ca="1" si="5"/>
        <v>0</v>
      </c>
      <c r="I28" s="5">
        <f t="shared" ca="1" si="6"/>
        <v>11.899999999999999</v>
      </c>
    </row>
    <row r="29" spans="1:9" ht="15.75" customHeight="1" x14ac:dyDescent="0.15">
      <c r="A29" s="5">
        <f t="shared" si="7"/>
        <v>11</v>
      </c>
      <c r="B29" s="16">
        <f t="shared" ca="1" si="1"/>
        <v>0.87009482376137681</v>
      </c>
      <c r="C29" s="16" t="str">
        <f ca="1">VLOOKUP(B29,'Post Lab'!Newsday,2,TRUE)</f>
        <v>Poor</v>
      </c>
      <c r="D29" s="16">
        <f t="shared" ca="1" si="2"/>
        <v>0.79979274319607641</v>
      </c>
      <c r="E29" s="5">
        <f ca="1">VLOOKUP(D29,IF(C29="Good",'Post Lab'!Good,IF(C29="Fair",'Post Lab'!Fair,'Post Lab'!Poor)),2,TRUE)</f>
        <v>60</v>
      </c>
      <c r="F29" s="5">
        <f t="shared" ca="1" si="3"/>
        <v>30</v>
      </c>
      <c r="G29" s="5">
        <f t="shared" ca="1" si="4"/>
        <v>0</v>
      </c>
      <c r="H29" s="5">
        <f t="shared" ca="1" si="5"/>
        <v>0.5</v>
      </c>
      <c r="I29" s="5">
        <f t="shared" ca="1" si="6"/>
        <v>7.3999999999999986</v>
      </c>
    </row>
    <row r="30" spans="1:9" ht="15.75" customHeight="1" x14ac:dyDescent="0.15">
      <c r="A30" s="5">
        <f t="shared" si="7"/>
        <v>12</v>
      </c>
      <c r="B30" s="16">
        <f t="shared" ca="1" si="1"/>
        <v>0.11869782269065854</v>
      </c>
      <c r="C30" s="16" t="str">
        <f ca="1">VLOOKUP(B30,'Post Lab'!Newsday,2,TRUE)</f>
        <v>Good</v>
      </c>
      <c r="D30" s="16">
        <f t="shared" ca="1" si="2"/>
        <v>0.80848559169142475</v>
      </c>
      <c r="E30" s="5">
        <f ca="1">VLOOKUP(D30,IF(C30="Good",'Post Lab'!Good,IF(C30="Fair",'Post Lab'!Fair,'Post Lab'!Poor)),2,TRUE)</f>
        <v>90</v>
      </c>
      <c r="F30" s="5">
        <f t="shared" ca="1" si="3"/>
        <v>35</v>
      </c>
      <c r="G30" s="5">
        <f t="shared" ca="1" si="4"/>
        <v>3.4000000000000004</v>
      </c>
      <c r="H30" s="5">
        <f t="shared" ca="1" si="5"/>
        <v>0</v>
      </c>
      <c r="I30" s="5">
        <f t="shared" ca="1" si="6"/>
        <v>8.4999999999999982</v>
      </c>
    </row>
    <row r="31" spans="1:9" ht="15.75" customHeight="1" x14ac:dyDescent="0.15">
      <c r="A31" s="5">
        <f t="shared" si="7"/>
        <v>13</v>
      </c>
      <c r="B31" s="16">
        <f t="shared" ca="1" si="1"/>
        <v>0.45013043611818537</v>
      </c>
      <c r="C31" s="16" t="str">
        <f ca="1">VLOOKUP(B31,'Post Lab'!Newsday,2,TRUE)</f>
        <v>Fair</v>
      </c>
      <c r="D31" s="16">
        <f t="shared" ca="1" si="2"/>
        <v>0.75893229199430834</v>
      </c>
      <c r="E31" s="5">
        <f ca="1">VLOOKUP(D31,IF(C31="Good",'Post Lab'!Good,IF(C31="Fair",'Post Lab'!Fair,'Post Lab'!Poor)),2,TRUE)</f>
        <v>70</v>
      </c>
      <c r="F31" s="5">
        <f t="shared" ca="1" si="3"/>
        <v>35</v>
      </c>
      <c r="G31" s="5">
        <f t="shared" ca="1" si="4"/>
        <v>0</v>
      </c>
      <c r="H31" s="5">
        <f t="shared" ca="1" si="5"/>
        <v>0</v>
      </c>
      <c r="I31" s="5">
        <f t="shared" ca="1" si="6"/>
        <v>11.899999999999999</v>
      </c>
    </row>
    <row r="32" spans="1:9" ht="15.75" customHeight="1" x14ac:dyDescent="0.15">
      <c r="A32" s="5">
        <f t="shared" si="7"/>
        <v>14</v>
      </c>
      <c r="B32" s="16">
        <f t="shared" ca="1" si="1"/>
        <v>0.15699292664406228</v>
      </c>
      <c r="C32" s="16" t="str">
        <f ca="1">VLOOKUP(B32,'Post Lab'!Newsday,2,TRUE)</f>
        <v>Good</v>
      </c>
      <c r="D32" s="16">
        <f t="shared" ca="1" si="2"/>
        <v>0.9398258087716248</v>
      </c>
      <c r="E32" s="5">
        <f ca="1">VLOOKUP(D32,IF(C32="Good",'Post Lab'!Good,IF(C32="Fair",'Post Lab'!Fair,'Post Lab'!Poor)),2,TRUE)</f>
        <v>100</v>
      </c>
      <c r="F32" s="5">
        <f t="shared" ca="1" si="3"/>
        <v>35</v>
      </c>
      <c r="G32" s="5">
        <f t="shared" ca="1" si="4"/>
        <v>5.1000000000000005</v>
      </c>
      <c r="H32" s="5">
        <f t="shared" ca="1" si="5"/>
        <v>0</v>
      </c>
      <c r="I32" s="5">
        <f t="shared" ca="1" si="6"/>
        <v>6.799999999999998</v>
      </c>
    </row>
    <row r="33" spans="1:9" ht="15.75" customHeight="1" x14ac:dyDescent="0.15">
      <c r="A33" s="5">
        <f t="shared" si="7"/>
        <v>15</v>
      </c>
      <c r="B33" s="16">
        <f t="shared" ca="1" si="1"/>
        <v>0.33433388811876241</v>
      </c>
      <c r="C33" s="16" t="str">
        <f ca="1">VLOOKUP(B33,'Post Lab'!Newsday,2,TRUE)</f>
        <v>Fair</v>
      </c>
      <c r="D33" s="16">
        <f t="shared" ca="1" si="2"/>
        <v>0.51731353828850801</v>
      </c>
      <c r="E33" s="5">
        <f ca="1">VLOOKUP(D33,IF(C33="Good",'Post Lab'!Good,IF(C33="Fair",'Post Lab'!Fair,'Post Lab'!Poor)),2,TRUE)</f>
        <v>60</v>
      </c>
      <c r="F33" s="5">
        <f t="shared" ca="1" si="3"/>
        <v>30</v>
      </c>
      <c r="G33" s="5">
        <f t="shared" ca="1" si="4"/>
        <v>0</v>
      </c>
      <c r="H33" s="5">
        <f t="shared" ca="1" si="5"/>
        <v>0.5</v>
      </c>
      <c r="I33" s="5">
        <f t="shared" ca="1" si="6"/>
        <v>7.3999999999999986</v>
      </c>
    </row>
    <row r="34" spans="1:9" ht="15.75" customHeight="1" x14ac:dyDescent="0.15">
      <c r="A34" s="5">
        <f t="shared" si="7"/>
        <v>16</v>
      </c>
      <c r="B34" s="16">
        <f t="shared" ca="1" si="1"/>
        <v>0.90779042128907028</v>
      </c>
      <c r="C34" s="16" t="str">
        <f ca="1">VLOOKUP(B34,'Post Lab'!Newsday,2,TRUE)</f>
        <v>Poor</v>
      </c>
      <c r="D34" s="16">
        <f t="shared" ca="1" si="2"/>
        <v>0.28478254392933555</v>
      </c>
      <c r="E34" s="5">
        <f ca="1">VLOOKUP(D34,IF(C34="Good",'Post Lab'!Good,IF(C34="Fair",'Post Lab'!Fair,'Post Lab'!Poor)),2,TRUE)</f>
        <v>40</v>
      </c>
      <c r="F34" s="5">
        <f t="shared" ca="1" si="3"/>
        <v>20</v>
      </c>
      <c r="G34" s="5">
        <f t="shared" ca="1" si="4"/>
        <v>0</v>
      </c>
      <c r="H34" s="5">
        <f t="shared" ca="1" si="5"/>
        <v>1.5</v>
      </c>
      <c r="I34" s="5">
        <f t="shared" ca="1" si="6"/>
        <v>-1.6000000000000014</v>
      </c>
    </row>
    <row r="35" spans="1:9" ht="15.75" customHeight="1" x14ac:dyDescent="0.15">
      <c r="A35" s="5">
        <f t="shared" si="7"/>
        <v>17</v>
      </c>
      <c r="B35" s="16">
        <f t="shared" ca="1" si="1"/>
        <v>0.49993244289957461</v>
      </c>
      <c r="C35" s="16" t="str">
        <f ca="1">VLOOKUP(B35,'Post Lab'!Newsday,2,TRUE)</f>
        <v>Fair</v>
      </c>
      <c r="D35" s="16">
        <f t="shared" ca="1" si="2"/>
        <v>0.31777114459438782</v>
      </c>
      <c r="E35" s="5">
        <f ca="1">VLOOKUP(D35,IF(C35="Good",'Post Lab'!Good,IF(C35="Fair",'Post Lab'!Fair,'Post Lab'!Poor)),2,TRUE)</f>
        <v>60</v>
      </c>
      <c r="F35" s="5">
        <f t="shared" ca="1" si="3"/>
        <v>30</v>
      </c>
      <c r="G35" s="5">
        <f t="shared" ca="1" si="4"/>
        <v>0</v>
      </c>
      <c r="H35" s="5">
        <f t="shared" ca="1" si="5"/>
        <v>0.5</v>
      </c>
      <c r="I35" s="5">
        <f t="shared" ca="1" si="6"/>
        <v>7.3999999999999986</v>
      </c>
    </row>
    <row r="36" spans="1:9" ht="15.75" customHeight="1" x14ac:dyDescent="0.15">
      <c r="A36" s="5">
        <f t="shared" si="7"/>
        <v>18</v>
      </c>
      <c r="B36" s="16">
        <f t="shared" ca="1" si="1"/>
        <v>0.38183067985263552</v>
      </c>
      <c r="C36" s="16" t="str">
        <f ca="1">VLOOKUP(B36,'Post Lab'!Newsday,2,TRUE)</f>
        <v>Fair</v>
      </c>
      <c r="D36" s="16">
        <f t="shared" ca="1" si="2"/>
        <v>0.97023823396767284</v>
      </c>
      <c r="E36" s="5">
        <f ca="1">VLOOKUP(D36,IF(C36="Good",'Post Lab'!Good,IF(C36="Fair",'Post Lab'!Fair,'Post Lab'!Poor)),2,TRUE)</f>
        <v>90</v>
      </c>
      <c r="F36" s="5">
        <f t="shared" ca="1" si="3"/>
        <v>35</v>
      </c>
      <c r="G36" s="5">
        <f t="shared" ca="1" si="4"/>
        <v>3.4000000000000004</v>
      </c>
      <c r="H36" s="5">
        <f t="shared" ca="1" si="5"/>
        <v>0</v>
      </c>
      <c r="I36" s="5">
        <f t="shared" ca="1" si="6"/>
        <v>8.4999999999999982</v>
      </c>
    </row>
    <row r="37" spans="1:9" ht="15.75" customHeight="1" x14ac:dyDescent="0.15">
      <c r="A37" s="5">
        <f t="shared" si="7"/>
        <v>19</v>
      </c>
      <c r="B37" s="16">
        <f t="shared" ca="1" si="1"/>
        <v>0.45801685426761962</v>
      </c>
      <c r="C37" s="16" t="str">
        <f ca="1">VLOOKUP(B37,'Post Lab'!Newsday,2,TRUE)</f>
        <v>Fair</v>
      </c>
      <c r="D37" s="16">
        <f t="shared" ca="1" si="2"/>
        <v>7.4221941990206264E-2</v>
      </c>
      <c r="E37" s="5">
        <f ca="1">VLOOKUP(D37,IF(C37="Good",'Post Lab'!Good,IF(C37="Fair",'Post Lab'!Fair,'Post Lab'!Poor)),2,TRUE)</f>
        <v>40</v>
      </c>
      <c r="F37" s="5">
        <f t="shared" ca="1" si="3"/>
        <v>20</v>
      </c>
      <c r="G37" s="5">
        <f t="shared" ca="1" si="4"/>
        <v>0</v>
      </c>
      <c r="H37" s="5">
        <f t="shared" ca="1" si="5"/>
        <v>1.5</v>
      </c>
      <c r="I37" s="5">
        <f t="shared" ca="1" si="6"/>
        <v>-1.6000000000000014</v>
      </c>
    </row>
    <row r="38" spans="1:9" ht="15.75" customHeight="1" x14ac:dyDescent="0.15">
      <c r="A38" s="5">
        <f t="shared" si="7"/>
        <v>20</v>
      </c>
      <c r="B38" s="16">
        <f t="shared" ca="1" si="1"/>
        <v>0.49241741778601089</v>
      </c>
      <c r="C38" s="16" t="str">
        <f ca="1">VLOOKUP(B38,'Post Lab'!Newsday,2,TRUE)</f>
        <v>Fair</v>
      </c>
      <c r="D38" s="16">
        <f t="shared" ca="1" si="2"/>
        <v>0.36671946790887033</v>
      </c>
      <c r="E38" s="5">
        <f ca="1">VLOOKUP(D38,IF(C38="Good",'Post Lab'!Good,IF(C38="Fair",'Post Lab'!Fair,'Post Lab'!Poor)),2,TRUE)</f>
        <v>60</v>
      </c>
      <c r="F38" s="5">
        <f t="shared" ca="1" si="3"/>
        <v>30</v>
      </c>
      <c r="G38" s="5">
        <f t="shared" ca="1" si="4"/>
        <v>0</v>
      </c>
      <c r="H38" s="5">
        <f t="shared" ca="1" si="5"/>
        <v>0.5</v>
      </c>
      <c r="I38" s="5">
        <f t="shared" ca="1" si="6"/>
        <v>7.3999999999999986</v>
      </c>
    </row>
    <row r="39" spans="1:9" ht="15.75" customHeight="1" x14ac:dyDescent="0.15">
      <c r="A39" s="5">
        <f t="shared" si="7"/>
        <v>21</v>
      </c>
      <c r="B39" s="16">
        <f t="shared" ca="1" si="1"/>
        <v>0.81443285802556564</v>
      </c>
      <c r="C39" s="16" t="str">
        <f ca="1">VLOOKUP(B39,'Post Lab'!Newsday,2,TRUE)</f>
        <v>Poor</v>
      </c>
      <c r="D39" s="16">
        <f t="shared" ca="1" si="2"/>
        <v>0.3874791613647004</v>
      </c>
      <c r="E39" s="5">
        <f ca="1">VLOOKUP(D39,IF(C39="Good",'Post Lab'!Good,IF(C39="Fair",'Post Lab'!Fair,'Post Lab'!Poor)),2,TRUE)</f>
        <v>40</v>
      </c>
      <c r="F39" s="5">
        <f t="shared" ca="1" si="3"/>
        <v>20</v>
      </c>
      <c r="G39" s="5">
        <f t="shared" ca="1" si="4"/>
        <v>0</v>
      </c>
      <c r="H39" s="5">
        <f t="shared" ca="1" si="5"/>
        <v>1.5</v>
      </c>
      <c r="I39" s="5">
        <f t="shared" ca="1" si="6"/>
        <v>-1.6000000000000014</v>
      </c>
    </row>
    <row r="40" spans="1:9" ht="15.75" customHeight="1" x14ac:dyDescent="0.15">
      <c r="A40" s="5">
        <f t="shared" si="7"/>
        <v>22</v>
      </c>
      <c r="B40" s="16">
        <f t="shared" ca="1" si="1"/>
        <v>0.4947839385133288</v>
      </c>
      <c r="C40" s="16" t="str">
        <f ca="1">VLOOKUP(B40,'Post Lab'!Newsday,2,TRUE)</f>
        <v>Fair</v>
      </c>
      <c r="D40" s="16">
        <f t="shared" ca="1" si="2"/>
        <v>0.48051103968841125</v>
      </c>
      <c r="E40" s="5">
        <f ca="1">VLOOKUP(D40,IF(C40="Good",'Post Lab'!Good,IF(C40="Fair",'Post Lab'!Fair,'Post Lab'!Poor)),2,TRUE)</f>
        <v>60</v>
      </c>
      <c r="F40" s="5">
        <f t="shared" ca="1" si="3"/>
        <v>30</v>
      </c>
      <c r="G40" s="5">
        <f t="shared" ca="1" si="4"/>
        <v>0</v>
      </c>
      <c r="H40" s="5">
        <f t="shared" ca="1" si="5"/>
        <v>0.5</v>
      </c>
      <c r="I40" s="5">
        <f t="shared" ca="1" si="6"/>
        <v>7.3999999999999986</v>
      </c>
    </row>
    <row r="41" spans="1:9" ht="15.75" customHeight="1" x14ac:dyDescent="0.15">
      <c r="A41" s="5">
        <f t="shared" si="7"/>
        <v>23</v>
      </c>
      <c r="B41" s="16">
        <f t="shared" ca="1" si="1"/>
        <v>0.56036933793354626</v>
      </c>
      <c r="C41" s="16" t="str">
        <f ca="1">VLOOKUP(B41,'Post Lab'!Newsday,2,TRUE)</f>
        <v>Fair</v>
      </c>
      <c r="D41" s="16">
        <f t="shared" ca="1" si="2"/>
        <v>0.62619770294891863</v>
      </c>
      <c r="E41" s="5">
        <f ca="1">VLOOKUP(D41,IF(C41="Good",'Post Lab'!Good,IF(C41="Fair",'Post Lab'!Fair,'Post Lab'!Poor)),2,TRUE)</f>
        <v>60</v>
      </c>
      <c r="F41" s="5">
        <f t="shared" ca="1" si="3"/>
        <v>30</v>
      </c>
      <c r="G41" s="5">
        <f t="shared" ca="1" si="4"/>
        <v>0</v>
      </c>
      <c r="H41" s="5">
        <f t="shared" ca="1" si="5"/>
        <v>0.5</v>
      </c>
      <c r="I41" s="5">
        <f t="shared" ca="1" si="6"/>
        <v>7.3999999999999986</v>
      </c>
    </row>
    <row r="42" spans="1:9" ht="15.75" customHeight="1" x14ac:dyDescent="0.15">
      <c r="A42" s="5">
        <f t="shared" si="7"/>
        <v>24</v>
      </c>
      <c r="B42" s="16">
        <f t="shared" ca="1" si="1"/>
        <v>0.76307331451185434</v>
      </c>
      <c r="C42" s="16" t="str">
        <f ca="1">VLOOKUP(B42,'Post Lab'!Newsday,2,TRUE)</f>
        <v>Poor</v>
      </c>
      <c r="D42" s="16">
        <f t="shared" ca="1" si="2"/>
        <v>0.74328914667391077</v>
      </c>
      <c r="E42" s="5">
        <f ca="1">VLOOKUP(D42,IF(C42="Good",'Post Lab'!Good,IF(C42="Fair",'Post Lab'!Fair,'Post Lab'!Poor)),2,TRUE)</f>
        <v>60</v>
      </c>
      <c r="F42" s="5">
        <f t="shared" ca="1" si="3"/>
        <v>30</v>
      </c>
      <c r="G42" s="5">
        <f t="shared" ca="1" si="4"/>
        <v>0</v>
      </c>
      <c r="H42" s="5">
        <f t="shared" ca="1" si="5"/>
        <v>0.5</v>
      </c>
      <c r="I42" s="5">
        <f t="shared" ca="1" si="6"/>
        <v>7.3999999999999986</v>
      </c>
    </row>
    <row r="43" spans="1:9" ht="15.75" customHeight="1" x14ac:dyDescent="0.15">
      <c r="A43" s="5">
        <f t="shared" si="7"/>
        <v>25</v>
      </c>
      <c r="B43" s="16">
        <f t="shared" ca="1" si="1"/>
        <v>0.60887057531785682</v>
      </c>
      <c r="C43" s="16" t="str">
        <f ca="1">VLOOKUP(B43,'Post Lab'!Newsday,2,TRUE)</f>
        <v>Fair</v>
      </c>
      <c r="D43" s="16">
        <f t="shared" ca="1" si="2"/>
        <v>0.49799279681311071</v>
      </c>
      <c r="E43" s="5">
        <f ca="1">VLOOKUP(D43,IF(C43="Good",'Post Lab'!Good,IF(C43="Fair",'Post Lab'!Fair,'Post Lab'!Poor)),2,TRUE)</f>
        <v>60</v>
      </c>
      <c r="F43" s="5">
        <f t="shared" ca="1" si="3"/>
        <v>30</v>
      </c>
      <c r="G43" s="5">
        <f t="shared" ca="1" si="4"/>
        <v>0</v>
      </c>
      <c r="H43" s="5">
        <f t="shared" ca="1" si="5"/>
        <v>0.5</v>
      </c>
      <c r="I43" s="5">
        <f t="shared" ca="1" si="6"/>
        <v>7.3999999999999986</v>
      </c>
    </row>
    <row r="44" spans="1:9" ht="15.75" customHeight="1" x14ac:dyDescent="0.15">
      <c r="A44" s="5">
        <f t="shared" si="7"/>
        <v>26</v>
      </c>
      <c r="B44" s="16">
        <f t="shared" ca="1" si="1"/>
        <v>0.33565705103736299</v>
      </c>
      <c r="C44" s="16" t="str">
        <f ca="1">VLOOKUP(B44,'Post Lab'!Newsday,2,TRUE)</f>
        <v>Fair</v>
      </c>
      <c r="D44" s="16">
        <f t="shared" ca="1" si="2"/>
        <v>0.42972030666580996</v>
      </c>
      <c r="E44" s="5">
        <f ca="1">VLOOKUP(D44,IF(C44="Good",'Post Lab'!Good,IF(C44="Fair",'Post Lab'!Fair,'Post Lab'!Poor)),2,TRUE)</f>
        <v>60</v>
      </c>
      <c r="F44" s="5">
        <f t="shared" ca="1" si="3"/>
        <v>30</v>
      </c>
      <c r="G44" s="5">
        <f t="shared" ca="1" si="4"/>
        <v>0</v>
      </c>
      <c r="H44" s="5">
        <f t="shared" ca="1" si="5"/>
        <v>0.5</v>
      </c>
      <c r="I44" s="5">
        <f t="shared" ca="1" si="6"/>
        <v>7.3999999999999986</v>
      </c>
    </row>
    <row r="45" spans="1:9" ht="15.75" customHeight="1" x14ac:dyDescent="0.15">
      <c r="A45" s="5">
        <f t="shared" si="7"/>
        <v>27</v>
      </c>
      <c r="B45" s="16">
        <f t="shared" ca="1" si="1"/>
        <v>0.95673650166176871</v>
      </c>
      <c r="C45" s="16" t="str">
        <f ca="1">VLOOKUP(B45,'Post Lab'!Newsday,2,TRUE)</f>
        <v>Poor</v>
      </c>
      <c r="D45" s="16">
        <f t="shared" ca="1" si="2"/>
        <v>9.4145964240966662E-2</v>
      </c>
      <c r="E45" s="5">
        <f ca="1">VLOOKUP(D45,IF(C45="Good",'Post Lab'!Good,IF(C45="Fair",'Post Lab'!Fair,'Post Lab'!Poor)),2,TRUE)</f>
        <v>40</v>
      </c>
      <c r="F45" s="5">
        <f t="shared" ca="1" si="3"/>
        <v>20</v>
      </c>
      <c r="G45" s="5">
        <f t="shared" ca="1" si="4"/>
        <v>0</v>
      </c>
      <c r="H45" s="5">
        <f t="shared" ca="1" si="5"/>
        <v>1.5</v>
      </c>
      <c r="I45" s="5">
        <f t="shared" ca="1" si="6"/>
        <v>-1.6000000000000014</v>
      </c>
    </row>
    <row r="46" spans="1:9" ht="15.75" customHeight="1" x14ac:dyDescent="0.15">
      <c r="A46" s="5">
        <f t="shared" si="7"/>
        <v>28</v>
      </c>
      <c r="B46" s="16">
        <f t="shared" ca="1" si="1"/>
        <v>0.8497054553911898</v>
      </c>
      <c r="C46" s="16" t="str">
        <f ca="1">VLOOKUP(B46,'Post Lab'!Newsday,2,TRUE)</f>
        <v>Poor</v>
      </c>
      <c r="D46" s="16">
        <f t="shared" ca="1" si="2"/>
        <v>0.42633160463814268</v>
      </c>
      <c r="E46" s="5">
        <f ca="1">VLOOKUP(D46,IF(C46="Good",'Post Lab'!Good,IF(C46="Fair",'Post Lab'!Fair,'Post Lab'!Poor)),2,TRUE)</f>
        <v>40</v>
      </c>
      <c r="F46" s="5">
        <f t="shared" ca="1" si="3"/>
        <v>20</v>
      </c>
      <c r="G46" s="5">
        <f t="shared" ca="1" si="4"/>
        <v>0</v>
      </c>
      <c r="H46" s="5">
        <f t="shared" ca="1" si="5"/>
        <v>1.5</v>
      </c>
      <c r="I46" s="5">
        <f t="shared" ca="1" si="6"/>
        <v>-1.6000000000000014</v>
      </c>
    </row>
    <row r="47" spans="1:9" ht="15.75" customHeight="1" x14ac:dyDescent="0.15">
      <c r="A47" s="5">
        <f t="shared" si="7"/>
        <v>29</v>
      </c>
      <c r="B47" s="16">
        <f t="shared" ca="1" si="1"/>
        <v>0.30333517623948003</v>
      </c>
      <c r="C47" s="16" t="str">
        <f ca="1">VLOOKUP(B47,'Post Lab'!Newsday,2,TRUE)</f>
        <v>Fair</v>
      </c>
      <c r="D47" s="16">
        <f t="shared" ca="1" si="2"/>
        <v>0.12089496587195059</v>
      </c>
      <c r="E47" s="5">
        <f ca="1">VLOOKUP(D47,IF(C47="Good",'Post Lab'!Good,IF(C47="Fair",'Post Lab'!Fair,'Post Lab'!Poor)),2,TRUE)</f>
        <v>50</v>
      </c>
      <c r="F47" s="5">
        <f t="shared" ca="1" si="3"/>
        <v>25</v>
      </c>
      <c r="G47" s="5">
        <f t="shared" ca="1" si="4"/>
        <v>0</v>
      </c>
      <c r="H47" s="5">
        <f t="shared" ca="1" si="5"/>
        <v>1</v>
      </c>
      <c r="I47" s="5">
        <f t="shared" ca="1" si="6"/>
        <v>2.8999999999999986</v>
      </c>
    </row>
    <row r="48" spans="1:9" ht="15.75" customHeight="1" x14ac:dyDescent="0.15">
      <c r="A48" s="11">
        <f t="shared" si="7"/>
        <v>30</v>
      </c>
      <c r="B48" s="25">
        <f t="shared" ca="1" si="1"/>
        <v>0.3198436674640277</v>
      </c>
      <c r="C48" s="25" t="str">
        <f ca="1">VLOOKUP(B48,'Post Lab'!Newsday,2,TRUE)</f>
        <v>Fair</v>
      </c>
      <c r="D48" s="25">
        <f t="shared" ca="1" si="2"/>
        <v>4.7920553126087784E-2</v>
      </c>
      <c r="E48" s="11">
        <f ca="1">VLOOKUP(D48,IF(C48="Good",'Post Lab'!Good,IF(C48="Fair",'Post Lab'!Fair,'Post Lab'!Poor)),2,TRUE)</f>
        <v>40</v>
      </c>
      <c r="F48" s="11">
        <f t="shared" ca="1" si="3"/>
        <v>20</v>
      </c>
      <c r="G48" s="11">
        <f t="shared" ca="1" si="4"/>
        <v>0</v>
      </c>
      <c r="H48" s="11">
        <f t="shared" ca="1" si="5"/>
        <v>1.5</v>
      </c>
      <c r="I48" s="11">
        <f t="shared" ca="1" si="6"/>
        <v>-1.6000000000000014</v>
      </c>
    </row>
    <row r="49" spans="6:9" ht="15.75" customHeight="1" x14ac:dyDescent="0.15">
      <c r="F49" s="37" t="s">
        <v>27</v>
      </c>
      <c r="G49" s="40">
        <f ca="1">SUM(G18:G48)</f>
        <v>18.700000000000003</v>
      </c>
      <c r="H49" s="39" t="s">
        <v>28</v>
      </c>
      <c r="I49" s="40">
        <f ca="1">SUM(I17:I48)</f>
        <v>176.30000000000007</v>
      </c>
    </row>
  </sheetData>
  <mergeCells count="4">
    <mergeCell ref="A6:D6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Master</vt:lpstr>
      <vt:lpstr>40</vt:lpstr>
      <vt:lpstr>50</vt:lpstr>
      <vt:lpstr>60</vt:lpstr>
      <vt:lpstr>70</vt:lpstr>
      <vt:lpstr>80</vt:lpstr>
      <vt:lpstr>90</vt:lpstr>
      <vt:lpstr>100</vt:lpstr>
      <vt:lpstr>Post Lab</vt:lpstr>
      <vt:lpstr>'100'!Fair</vt:lpstr>
      <vt:lpstr>'40'!Fair</vt:lpstr>
      <vt:lpstr>'50'!Fair</vt:lpstr>
      <vt:lpstr>'60'!Fair</vt:lpstr>
      <vt:lpstr>'80'!Fair</vt:lpstr>
      <vt:lpstr>'90'!Fair</vt:lpstr>
      <vt:lpstr>'Post Lab'!Fair</vt:lpstr>
      <vt:lpstr>Fair</vt:lpstr>
      <vt:lpstr>'100'!Good</vt:lpstr>
      <vt:lpstr>'40'!Good</vt:lpstr>
      <vt:lpstr>'50'!Good</vt:lpstr>
      <vt:lpstr>'60'!Good</vt:lpstr>
      <vt:lpstr>'80'!Good</vt:lpstr>
      <vt:lpstr>'90'!Good</vt:lpstr>
      <vt:lpstr>'Post Lab'!Good</vt:lpstr>
      <vt:lpstr>Good</vt:lpstr>
      <vt:lpstr>'100'!Newsday</vt:lpstr>
      <vt:lpstr>'40'!Newsday</vt:lpstr>
      <vt:lpstr>'50'!Newsday</vt:lpstr>
      <vt:lpstr>'60'!Newsday</vt:lpstr>
      <vt:lpstr>'80'!Newsday</vt:lpstr>
      <vt:lpstr>'90'!Newsday</vt:lpstr>
      <vt:lpstr>'Post Lab'!Newsday</vt:lpstr>
      <vt:lpstr>Newsday</vt:lpstr>
      <vt:lpstr>'100'!Poor</vt:lpstr>
      <vt:lpstr>'40'!Poor</vt:lpstr>
      <vt:lpstr>'50'!Poor</vt:lpstr>
      <vt:lpstr>'60'!Poor</vt:lpstr>
      <vt:lpstr>'80'!Poor</vt:lpstr>
      <vt:lpstr>'90'!Poor</vt:lpstr>
      <vt:lpstr>'Post Lab'!Poor</vt:lpstr>
      <vt:lpstr>Poor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Pargat Singh Dhanjal</cp:lastModifiedBy>
  <dcterms:modified xsi:type="dcterms:W3CDTF">2024-08-09T00:58:32Z</dcterms:modified>
</cp:coreProperties>
</file>