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31" i="1" l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U31" i="1" l="1"/>
  <c r="N31" i="1"/>
  <c r="M31" i="1"/>
  <c r="K31" i="1"/>
  <c r="S31" i="1" s="1"/>
  <c r="U30" i="1"/>
  <c r="N30" i="1"/>
  <c r="M30" i="1"/>
  <c r="K30" i="1"/>
  <c r="S30" i="1" s="1"/>
  <c r="U29" i="1"/>
  <c r="N29" i="1"/>
  <c r="M29" i="1"/>
  <c r="K29" i="1"/>
  <c r="S29" i="1" s="1"/>
  <c r="U28" i="1"/>
  <c r="N28" i="1"/>
  <c r="M28" i="1"/>
  <c r="K28" i="1"/>
  <c r="S28" i="1" s="1"/>
  <c r="U27" i="1"/>
  <c r="N27" i="1"/>
  <c r="M27" i="1"/>
  <c r="K27" i="1"/>
  <c r="S27" i="1" s="1"/>
  <c r="U26" i="1"/>
  <c r="N26" i="1"/>
  <c r="M26" i="1"/>
  <c r="K26" i="1"/>
  <c r="S26" i="1" s="1"/>
  <c r="U25" i="1"/>
  <c r="N25" i="1"/>
  <c r="M25" i="1"/>
  <c r="K25" i="1"/>
  <c r="S25" i="1" s="1"/>
  <c r="U24" i="1"/>
  <c r="N24" i="1"/>
  <c r="M24" i="1"/>
  <c r="K24" i="1"/>
  <c r="S24" i="1" s="1"/>
  <c r="U23" i="1"/>
  <c r="N23" i="1"/>
  <c r="M23" i="1"/>
  <c r="K23" i="1"/>
  <c r="S23" i="1" s="1"/>
  <c r="U22" i="1"/>
  <c r="N22" i="1"/>
  <c r="M22" i="1"/>
  <c r="K22" i="1"/>
  <c r="S22" i="1" s="1"/>
  <c r="U21" i="1"/>
  <c r="N21" i="1"/>
  <c r="M21" i="1"/>
  <c r="K21" i="1"/>
  <c r="S21" i="1" s="1"/>
  <c r="U20" i="1"/>
  <c r="N20" i="1"/>
  <c r="M20" i="1"/>
  <c r="K20" i="1"/>
  <c r="S20" i="1" s="1"/>
  <c r="U19" i="1"/>
  <c r="N19" i="1"/>
  <c r="M19" i="1"/>
  <c r="K19" i="1"/>
  <c r="S19" i="1" s="1"/>
  <c r="U18" i="1"/>
  <c r="N18" i="1"/>
  <c r="M18" i="1"/>
  <c r="K18" i="1"/>
  <c r="S18" i="1" s="1"/>
  <c r="U17" i="1"/>
  <c r="N17" i="1"/>
  <c r="M17" i="1"/>
  <c r="K17" i="1"/>
  <c r="S17" i="1" s="1"/>
  <c r="U16" i="1"/>
  <c r="N16" i="1"/>
  <c r="M16" i="1"/>
  <c r="K16" i="1"/>
  <c r="S16" i="1" s="1"/>
  <c r="U15" i="1"/>
  <c r="N15" i="1"/>
  <c r="M15" i="1"/>
  <c r="K15" i="1"/>
  <c r="S15" i="1" s="1"/>
  <c r="U14" i="1"/>
  <c r="N14" i="1"/>
  <c r="M14" i="1"/>
  <c r="K14" i="1"/>
  <c r="S14" i="1" s="1"/>
  <c r="U13" i="1"/>
  <c r="N13" i="1"/>
  <c r="M13" i="1"/>
  <c r="K13" i="1"/>
  <c r="S13" i="1" s="1"/>
  <c r="U12" i="1"/>
  <c r="N12" i="1"/>
  <c r="M12" i="1"/>
  <c r="K12" i="1"/>
  <c r="S12" i="1" s="1"/>
  <c r="U11" i="1"/>
  <c r="N11" i="1"/>
  <c r="M11" i="1"/>
  <c r="K11" i="1"/>
  <c r="S11" i="1" s="1"/>
  <c r="U10" i="1"/>
  <c r="N10" i="1"/>
  <c r="M10" i="1"/>
  <c r="K10" i="1"/>
  <c r="S10" i="1" s="1"/>
  <c r="U9" i="1"/>
  <c r="N9" i="1"/>
  <c r="M9" i="1"/>
  <c r="K9" i="1"/>
  <c r="S9" i="1" s="1"/>
  <c r="U8" i="1"/>
  <c r="N8" i="1"/>
  <c r="M8" i="1"/>
  <c r="K8" i="1"/>
  <c r="S8" i="1" s="1"/>
  <c r="U7" i="1"/>
  <c r="N7" i="1"/>
  <c r="M7" i="1"/>
  <c r="K7" i="1"/>
  <c r="S7" i="1" s="1"/>
  <c r="U6" i="1"/>
  <c r="N6" i="1"/>
  <c r="M6" i="1"/>
  <c r="K6" i="1"/>
  <c r="S6" i="1" s="1"/>
  <c r="U5" i="1"/>
  <c r="N5" i="1"/>
  <c r="M5" i="1"/>
  <c r="K5" i="1"/>
  <c r="S5" i="1" s="1"/>
  <c r="U4" i="1"/>
  <c r="N4" i="1"/>
  <c r="M4" i="1"/>
  <c r="K4" i="1"/>
  <c r="S4" i="1" s="1"/>
  <c r="U3" i="1"/>
  <c r="N3" i="1"/>
  <c r="M3" i="1"/>
  <c r="K3" i="1"/>
  <c r="S3" i="1" s="1"/>
  <c r="U2" i="1"/>
  <c r="N2" i="1"/>
  <c r="M2" i="1"/>
  <c r="K2" i="1"/>
  <c r="S2" i="1" s="1"/>
</calcChain>
</file>

<file path=xl/sharedStrings.xml><?xml version="1.0" encoding="utf-8"?>
<sst xmlns="http://schemas.openxmlformats.org/spreadsheetml/2006/main" count="299" uniqueCount="75">
  <si>
    <t>가축 종류</t>
  </si>
  <si>
    <t>가축 코드</t>
  </si>
  <si>
    <t>품종</t>
  </si>
  <si>
    <t>축사 번호</t>
  </si>
  <si>
    <t>가축 개체번호</t>
  </si>
  <si>
    <t>가축 주소</t>
  </si>
  <si>
    <t>입고 날짜</t>
  </si>
  <si>
    <t>성별</t>
  </si>
  <si>
    <t>크기</t>
  </si>
  <si>
    <t>무게</t>
  </si>
  <si>
    <t>출생 날짜</t>
  </si>
  <si>
    <t>섭취량</t>
  </si>
  <si>
    <t>활동량</t>
  </si>
  <si>
    <t>온도</t>
  </si>
  <si>
    <t>격리 상태</t>
  </si>
  <si>
    <t>발정기 여부</t>
  </si>
  <si>
    <t>임신 날짜</t>
  </si>
  <si>
    <t>백신 정보: (양식 예 : 백신A(2023-01-01); (여러 타입일 경우 ;필수) 백신B(2023-02-02)) 이런 방식으로 오른쪽 칸에 작성해주세요!</t>
  </si>
  <si>
    <t>백신 접종 데이터</t>
  </si>
  <si>
    <t>질병 및 치료 정보: (양식 예 : ASF(2023-01-01/2023-01-02 치료); (여러 타입일 경우 ;필수) PRRS(2023-01-01/2023-01-02 치료)) 오른쪽 칸에 작성해주세요!</t>
  </si>
  <si>
    <t>질병 및 치료 데이터</t>
  </si>
  <si>
    <t>출산 횟수</t>
  </si>
  <si>
    <t>출산 날짜</t>
  </si>
  <si>
    <t>출산 예정 날짜</t>
  </si>
  <si>
    <t>우유 생산량</t>
  </si>
  <si>
    <t>산란량</t>
  </si>
  <si>
    <t>작성 금지</t>
  </si>
  <si>
    <t>N</t>
    <phoneticPr fontId="3" type="noConversion"/>
  </si>
  <si>
    <t>F</t>
    <phoneticPr fontId="3" type="noConversion"/>
  </si>
  <si>
    <t>Y</t>
    <phoneticPr fontId="3" type="noConversion"/>
  </si>
  <si>
    <t>산란계</t>
    <phoneticPr fontId="3" type="noConversion"/>
  </si>
  <si>
    <t>01-05</t>
    <phoneticPr fontId="3" type="noConversion"/>
  </si>
  <si>
    <t>하이라인브라운</t>
    <phoneticPr fontId="3" type="noConversion"/>
  </si>
  <si>
    <t>E001</t>
    <phoneticPr fontId="3" type="noConversion"/>
  </si>
  <si>
    <t>충청남도 당진시</t>
    <phoneticPr fontId="3" type="noConversion"/>
  </si>
  <si>
    <t>작성 금지</t>
    <phoneticPr fontId="3" type="noConversion"/>
  </si>
  <si>
    <t>N</t>
    <phoneticPr fontId="3" type="noConversion"/>
  </si>
  <si>
    <t>산란계</t>
    <phoneticPr fontId="3" type="noConversion"/>
  </si>
  <si>
    <t>01-05</t>
    <phoneticPr fontId="3" type="noConversion"/>
  </si>
  <si>
    <t>하이라인브라운</t>
    <phoneticPr fontId="3" type="noConversion"/>
  </si>
  <si>
    <t>E002</t>
  </si>
  <si>
    <t>충청남도 당진시</t>
    <phoneticPr fontId="3" type="noConversion"/>
  </si>
  <si>
    <t>F</t>
    <phoneticPr fontId="3" type="noConversion"/>
  </si>
  <si>
    <t>산란계</t>
    <phoneticPr fontId="3" type="noConversion"/>
  </si>
  <si>
    <t>E003</t>
  </si>
  <si>
    <t>F</t>
    <phoneticPr fontId="3" type="noConversion"/>
  </si>
  <si>
    <t>E004</t>
  </si>
  <si>
    <t>E005</t>
  </si>
  <si>
    <t>N</t>
    <phoneticPr fontId="3" type="noConversion"/>
  </si>
  <si>
    <t>E006</t>
  </si>
  <si>
    <t>E007</t>
  </si>
  <si>
    <t>E008</t>
  </si>
  <si>
    <t>E009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</si>
  <si>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</si>
  <si>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</si>
  <si>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</si>
  <si>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</si>
  <si>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</si>
  <si>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</si>
  <si>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</si>
  <si>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</si>
  <si>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</si>
  <si>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</si>
  <si>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</si>
  <si>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</si>
  <si>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</si>
  <si>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</si>
  <si>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</si>
  <si>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</si>
  <si>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E026</t>
  </si>
  <si>
    <t>E027</t>
  </si>
  <si>
    <t>E028</t>
  </si>
  <si>
    <t>E029</t>
  </si>
  <si>
    <t>E030</t>
  </si>
  <si>
    <t>폐사 여부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</si>
</sst>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\-mm\-dd"/>
    <numFmt numFmtId="177" formatCode="yy/mm/dd"/>
    <numFmt numFmtId="178" formatCode="0_ "/>
  </numFmts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1" fillId="2" borderId="1" xfId="0" applyFont="1" applyFill="1" applyBorder="1"/>
    <xf numFmtId="49" fontId="1" fillId="2" borderId="1" xfId="0" applyNumberFormat="1" applyFont="1" applyFill="1" applyBorder="1"/>
    <xf numFmtId="176" fontId="1" fillId="2" borderId="1" xfId="0" applyNumberFormat="1" applyFont="1" applyFill="1" applyBorder="1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177" fontId="0" fillId="0" borderId="1" xfId="0" applyNumberFormat="1" applyBorder="1"/>
    <xf numFmtId="49" fontId="0" fillId="0" borderId="1" xfId="0" applyNumberFormat="1" applyBorder="1"/>
    <xf numFmtId="178" fontId="0" fillId="0" borderId="1" xfId="0" applyNumberFormat="1" applyBorder="1"/>
    <xf numFmtId="0" fontId="0" fillId="0" borderId="2" xfId="0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abSelected="1" topLeftCell="U1" workbookViewId="0">
      <selection activeCell="X23" sqref="X23"/>
    </sheetView>
  </sheetViews>
  <sheetFormatPr defaultRowHeight="16.5" x14ac:dyDescent="0.3"/>
  <cols>
    <col min="2" max="2" width="9" style="1" customWidth="1"/>
    <col min="7" max="7" width="9" style="2" customWidth="1"/>
    <col min="11" max="11" width="9" style="2" customWidth="1"/>
    <col min="17" max="17" width="9" style="2" customWidth="1"/>
    <col min="18" max="18" width="130" customWidth="1"/>
    <col min="19" max="19" width="100" customWidth="1"/>
    <col min="20" max="20" width="150" customWidth="1"/>
    <col min="21" max="21" width="100" customWidth="1"/>
    <col min="23" max="24" width="9" style="2" customWidth="1"/>
  </cols>
  <sheetData>
    <row r="1" spans="1:27" x14ac:dyDescent="0.3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5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5" t="s">
        <v>22</v>
      </c>
      <c r="X1" s="5" t="s">
        <v>23</v>
      </c>
      <c r="Y1" s="3" t="s">
        <v>24</v>
      </c>
      <c r="Z1" s="3" t="s">
        <v>74</v>
      </c>
      <c r="AA1" s="3" t="s">
        <v>25</v>
      </c>
    </row>
    <row r="2" spans="1:27" x14ac:dyDescent="0.3">
      <c r="A2" s="6" t="s">
        <v>30</v>
      </c>
      <c r="B2" s="9" t="s">
        <v>31</v>
      </c>
      <c r="C2" s="6" t="s">
        <v>32</v>
      </c>
      <c r="D2" s="6">
        <v>526481</v>
      </c>
      <c r="E2" s="6" t="s">
        <v>33</v>
      </c>
      <c r="F2" s="6" t="s">
        <v>34</v>
      </c>
      <c r="G2" s="8">
        <v>45342</v>
      </c>
      <c r="H2" s="6" t="s">
        <v>28</v>
      </c>
      <c r="I2" s="10" t="str">
        <f ca="1">RANDBETWEEN(43,52) &amp; ""</f>
        <v>48</v>
      </c>
      <c r="J2" s="6" t="str">
        <f ca="1">TEXT(1.7 +(2.4-1.7)*RAND(), "0.0") &amp;""</f>
        <v>2.3</v>
      </c>
      <c r="K2" s="8">
        <f ca="1">RANDBETWEEN(DATE(2023,11,6), DATE(2024,1,20))</f>
        <v>45298</v>
      </c>
      <c r="L2" s="6">
        <v>0.13100000000000001</v>
      </c>
      <c r="M2" s="6" t="str">
        <f ca="1">CHOOSE(RANDBETWEEN(1,2), "많음", "적음")</f>
        <v>적음</v>
      </c>
      <c r="N2" s="6" t="str">
        <f ca="1">TEXT(40 +(41.8-40)*RAND(), "00.0")</f>
        <v>40.6</v>
      </c>
      <c r="O2" s="6" t="s">
        <v>27</v>
      </c>
      <c r="P2" s="6" t="s">
        <v>27</v>
      </c>
      <c r="Q2" s="6"/>
      <c r="R2" s="7" t="s">
        <v>35</v>
      </c>
      <c r="S2" s="8" t="str">
        <f ca="1">"AI ("&amp;TEXT(K2+42,"yy-mm-dd")&amp;"); "&amp;
"MD ("&amp;TEXT(K2,"yy-mm-dd")&amp;"); "&amp;
"GD ("&amp;TEXT(K2,"yy-mm-dd")&amp;");  "&amp;
"EC ("&amp;TEXT(K2+56,"yy-mm-dd")&amp;"); "&amp;
"ND ("&amp;TEXT(K2,"yy-mm-dd")&amp;");"</f>
        <v>AI (24-02-18); MD (24-01-07); GD (24-01-07);  EC (24-03-03); ND (24-01-07);</v>
      </c>
      <c r="T2" s="7" t="s">
        <v>26</v>
      </c>
      <c r="U2" s="11" t="str">
        <f ca="1">CHOOSE(RANDBETWEEN(1,2),
    "ND(" &amp; TEXT(RANDBETWEEN(DATE(2024,1,1), DATE(2024,9,1)), "yy-mm-dd") &amp; "/치료)",
    "IBD(" &amp; TEXT(RANDBETWEEN(DATE(2024,1,1), DATE(2024,9,1)), "yy-mm-dd") &amp; "/치료)"
)</f>
        <v>ND(24-04-30/치료)</v>
      </c>
      <c r="V2" s="6"/>
      <c r="W2" s="6"/>
      <c r="X2" s="6"/>
      <c r="Y2" s="6"/>
      <c r="Z2" s="6" t="s">
        <v>36</v>
      </c>
      <c r="AA2" s="6">
        <v>1</v>
      </c>
    </row>
    <row r="3" spans="1:27" x14ac:dyDescent="0.3">
      <c r="A3" s="6" t="s">
        <v>37</v>
      </c>
      <c r="B3" s="9" t="s">
        <v>38</v>
      </c>
      <c r="C3" s="6" t="s">
        <v>39</v>
      </c>
      <c r="D3" s="6">
        <v>526481</v>
      </c>
      <c r="E3" s="6" t="s">
        <v>40</v>
      </c>
      <c r="F3" s="6" t="s">
        <v>41</v>
      </c>
      <c r="G3" s="8">
        <v>45342</v>
      </c>
      <c r="H3" s="6" t="s">
        <v>42</v>
      </c>
      <c r="I3" s="9" t="str">
        <f ca="1">RANDBETWEEN(43,52) &amp; ""</f>
        <v>47</v>
      </c>
      <c r="J3" s="6" t="str">
        <f ca="1">TEXT(1.7 +(2.4-1.7)*RAND(), "0.0") &amp;""</f>
        <v>2.1</v>
      </c>
      <c r="K3" s="8">
        <f t="shared" ref="K3:K31" ca="1" si="0">RANDBETWEEN(DATE(2023,11,6), DATE(2024,1,20))</f>
        <v>45244</v>
      </c>
      <c r="L3" s="6">
        <v>0.127</v>
      </c>
      <c r="M3" s="6" t="str">
        <f t="shared" ref="M3:M31" ca="1" si="1">CHOOSE(RANDBETWEEN(1,2), "많음", "적음")</f>
        <v>적음</v>
      </c>
      <c r="N3" s="6" t="str">
        <f t="shared" ref="N3:N31" ca="1" si="2">TEXT(40 +(41.8-40)*RAND(), "00.0")</f>
        <v>41.5</v>
      </c>
      <c r="O3" s="6" t="s">
        <v>36</v>
      </c>
      <c r="P3" s="6" t="s">
        <v>36</v>
      </c>
      <c r="Q3" s="6"/>
      <c r="R3" s="6"/>
      <c r="S3" s="8" t="str">
        <f t="shared" ref="S3:S31" ca="1" si="3">"AI ("&amp;TEXT(K3+42,"yy-mm-dd")&amp;"); "&amp;
"MD ("&amp;TEXT(K3,"yy-mm-dd")&amp;"); "&amp;
"GD ("&amp;TEXT(K3,"yy-mm-dd")&amp;");  "&amp;
"EC ("&amp;TEXT(K3+56,"yy-mm-dd")&amp;"); "&amp;
"ND ("&amp;TEXT(K3,"yy-mm-dd")&amp;");"</f>
        <v>AI (23-12-26); MD (23-11-14); GD (23-11-14);  EC (24-01-09); ND (23-11-14);</v>
      </c>
      <c r="T3" s="6"/>
      <c r="U3" s="11" t="str">
        <f t="shared" ref="U3:U31" ca="1" si="4">CHOOSE(RANDBETWEEN(1,2),
    "ND(" &amp; TEXT(RANDBETWEEN(DATE(2024,1,1), DATE(2024,9,1)), "yy-mm-dd") &amp; "/치료)",
    "IBD(" &amp; TEXT(RANDBETWEEN(DATE(2024,1,1), DATE(2024,9,1)), "yy-mm-dd") &amp; "/치료)"
)</f>
        <v>IBD(24-08-18/치료)</v>
      </c>
      <c r="V3" s="6"/>
      <c r="W3" s="6"/>
      <c r="X3" s="6"/>
      <c r="Y3" s="6"/>
      <c r="Z3" s="6" t="s">
        <v>36</v>
      </c>
      <c r="AA3" s="6">
        <v>1</v>
      </c>
    </row>
    <row r="4" spans="1:27" x14ac:dyDescent="0.3">
      <c r="A4" s="6" t="s">
        <v>43</v>
      </c>
      <c r="B4" s="9" t="s">
        <v>38</v>
      </c>
      <c r="C4" s="6" t="s">
        <v>39</v>
      </c>
      <c r="D4" s="6">
        <v>526481</v>
      </c>
      <c r="E4" s="6" t="s">
        <v>44</v>
      </c>
      <c r="F4" s="6" t="s">
        <v>41</v>
      </c>
      <c r="G4" s="8">
        <v>45342</v>
      </c>
      <c r="H4" s="6" t="s">
        <v>45</v>
      </c>
      <c r="I4" s="9" t="str">
        <f ca="1">RANDBETWEEN(43,52) &amp; ""</f>
        <v>44</v>
      </c>
      <c r="J4" s="6" t="str">
        <f ca="1">TEXT(1.7 +(2.4-1.7)*RAND(), "0.0") &amp;""</f>
        <v>2.3</v>
      </c>
      <c r="K4" s="8">
        <f t="shared" ca="1" si="0"/>
        <v>45295</v>
      </c>
      <c r="L4" s="6">
        <v>0.111</v>
      </c>
      <c r="M4" s="6" t="str">
        <f t="shared" ca="1" si="1"/>
        <v>적음</v>
      </c>
      <c r="N4" s="6" t="str">
        <f t="shared" ca="1" si="2"/>
        <v>40.2</v>
      </c>
      <c r="O4" s="6" t="s">
        <v>27</v>
      </c>
      <c r="P4" s="6" t="s">
        <v>27</v>
      </c>
      <c r="Q4" s="6"/>
      <c r="R4" s="6"/>
      <c r="S4" s="8" t="str">
        <f t="shared" ca="1" si="3"/>
        <v>AI (24-02-15); MD (24-01-04); GD (24-01-04);  EC (24-02-29); ND (24-01-04);</v>
      </c>
      <c r="T4" s="6"/>
      <c r="U4" s="11" t="str">
        <f t="shared" ca="1" si="4"/>
        <v>IBD(24-05-08/치료)</v>
      </c>
      <c r="V4" s="6"/>
      <c r="W4" s="6"/>
      <c r="X4" s="6"/>
      <c r="Y4" s="6"/>
      <c r="Z4" s="6" t="s">
        <v>27</v>
      </c>
      <c r="AA4" s="6">
        <v>1</v>
      </c>
    </row>
    <row r="5" spans="1:27" x14ac:dyDescent="0.3">
      <c r="A5" s="6" t="s">
        <v>30</v>
      </c>
      <c r="B5" s="9" t="s">
        <v>31</v>
      </c>
      <c r="C5" s="6" t="s">
        <v>32</v>
      </c>
      <c r="D5" s="6">
        <v>526481</v>
      </c>
      <c r="E5" s="6" t="s">
        <v>46</v>
      </c>
      <c r="F5" s="6" t="s">
        <v>34</v>
      </c>
      <c r="G5" s="8">
        <v>45342</v>
      </c>
      <c r="H5" s="6" t="s">
        <v>28</v>
      </c>
      <c r="I5" s="9" t="str">
        <f ca="1">RANDBETWEEN(43,52) &amp; ""</f>
        <v>47</v>
      </c>
      <c r="J5" s="6" t="str">
        <f ca="1">TEXT(1.7 +(2.4-1.7)*RAND(), "0.0") &amp;""</f>
        <v>2.2</v>
      </c>
      <c r="K5" s="8">
        <f t="shared" ca="1" si="0"/>
        <v>45270</v>
      </c>
      <c r="L5" s="6">
        <v>0.11</v>
      </c>
      <c r="M5" s="6" t="str">
        <f t="shared" ca="1" si="1"/>
        <v>많음</v>
      </c>
      <c r="N5" s="6" t="str">
        <f t="shared" ca="1" si="2"/>
        <v>40.4</v>
      </c>
      <c r="O5" s="6" t="s">
        <v>27</v>
      </c>
      <c r="P5" s="6" t="s">
        <v>27</v>
      </c>
      <c r="Q5" s="6"/>
      <c r="R5" s="6"/>
      <c r="S5" s="8" t="str">
        <f t="shared" ca="1" si="3"/>
        <v>AI (24-01-21); MD (23-12-10); GD (23-12-10);  EC (24-02-04); ND (23-12-10);</v>
      </c>
      <c r="T5" s="6"/>
      <c r="U5" s="11" t="str">
        <f t="shared" ca="1" si="4"/>
        <v>IBD(24-01-13/치료)</v>
      </c>
      <c r="V5" s="6"/>
      <c r="W5" s="6"/>
      <c r="X5" s="6"/>
      <c r="Y5" s="6"/>
      <c r="Z5" s="6" t="s">
        <v>27</v>
      </c>
      <c r="AA5" s="6">
        <v>1</v>
      </c>
    </row>
    <row r="6" spans="1:27" x14ac:dyDescent="0.3">
      <c r="A6" s="6" t="s">
        <v>30</v>
      </c>
      <c r="B6" s="9" t="s">
        <v>38</v>
      </c>
      <c r="C6" s="6" t="s">
        <v>32</v>
      </c>
      <c r="D6" s="6">
        <v>526481</v>
      </c>
      <c r="E6" s="6" t="s">
        <v>47</v>
      </c>
      <c r="F6" s="6" t="s">
        <v>41</v>
      </c>
      <c r="G6" s="8">
        <v>45342</v>
      </c>
      <c r="H6" s="6" t="s">
        <v>28</v>
      </c>
      <c r="I6" s="9" t="str">
        <f ca="1">RANDBETWEEN(43,52) &amp; ""</f>
        <v>43</v>
      </c>
      <c r="J6" s="6" t="str">
        <f ca="1">TEXT(1.7 +(2.4-1.7)*RAND(), "0.0") &amp;""</f>
        <v>2.2</v>
      </c>
      <c r="K6" s="8">
        <f t="shared" ca="1" si="0"/>
        <v>45292</v>
      </c>
      <c r="L6" s="6">
        <v>0.121</v>
      </c>
      <c r="M6" s="6" t="str">
        <f t="shared" ca="1" si="1"/>
        <v>적음</v>
      </c>
      <c r="N6" s="6" t="str">
        <f t="shared" ca="1" si="2"/>
        <v>40.3</v>
      </c>
      <c r="O6" s="6" t="s">
        <v>27</v>
      </c>
      <c r="P6" s="6" t="s">
        <v>48</v>
      </c>
      <c r="Q6" s="6"/>
      <c r="R6" s="6"/>
      <c r="S6" s="8" t="str">
        <f t="shared" ca="1" si="3"/>
        <v>AI (24-02-12); MD (24-01-01); GD (24-01-01);  EC (24-02-26); ND (24-01-01);</v>
      </c>
      <c r="T6" s="6"/>
      <c r="U6" s="11" t="str">
        <f t="shared" ca="1" si="4"/>
        <v>ND(24-06-14/치료)</v>
      </c>
      <c r="V6" s="6"/>
      <c r="W6" s="6"/>
      <c r="X6" s="6"/>
      <c r="Y6" s="6"/>
      <c r="Z6" s="6" t="s">
        <v>27</v>
      </c>
      <c r="AA6" s="6">
        <v>1</v>
      </c>
    </row>
    <row r="7" spans="1:27" x14ac:dyDescent="0.3">
      <c r="A7" s="6" t="s">
        <v>30</v>
      </c>
      <c r="B7" s="9" t="s">
        <v>31</v>
      </c>
      <c r="C7" s="6" t="s">
        <v>32</v>
      </c>
      <c r="D7" s="6">
        <v>526481</v>
      </c>
      <c r="E7" s="6" t="s">
        <v>49</v>
      </c>
      <c r="F7" s="6" t="s">
        <v>34</v>
      </c>
      <c r="G7" s="8">
        <v>45342</v>
      </c>
      <c r="H7" s="6" t="s">
        <v>28</v>
      </c>
      <c r="I7" s="9" t="str">
        <f ca="1">RANDBETWEEN(43,52) &amp; ""</f>
        <v>43</v>
      </c>
      <c r="J7" s="6" t="str">
        <f ca="1">TEXT(1.7 +(2.4-1.7)*RAND(), "0.0") &amp;""</f>
        <v>1.8</v>
      </c>
      <c r="K7" s="8">
        <f t="shared" ca="1" si="0"/>
        <v>45279</v>
      </c>
      <c r="L7" s="6">
        <v>0.122</v>
      </c>
      <c r="M7" s="6" t="str">
        <f t="shared" ca="1" si="1"/>
        <v>많음</v>
      </c>
      <c r="N7" s="6" t="str">
        <f t="shared" ca="1" si="2"/>
        <v>41.4</v>
      </c>
      <c r="O7" s="6" t="s">
        <v>48</v>
      </c>
      <c r="P7" s="6" t="s">
        <v>27</v>
      </c>
      <c r="Q7" s="6"/>
      <c r="R7" s="6"/>
      <c r="S7" s="8" t="str">
        <f t="shared" ca="1" si="3"/>
        <v>AI (24-01-30); MD (23-12-19); GD (23-12-19);  EC (24-02-13); ND (23-12-19);</v>
      </c>
      <c r="T7" s="6"/>
      <c r="U7" s="11" t="str">
        <f t="shared" ca="1" si="4"/>
        <v>ND(24-05-12/치료)</v>
      </c>
      <c r="V7" s="6"/>
      <c r="W7" s="6"/>
      <c r="X7" s="6"/>
      <c r="Y7" s="6"/>
      <c r="Z7" s="6" t="s">
        <v>27</v>
      </c>
      <c r="AA7" s="6">
        <v>1</v>
      </c>
    </row>
    <row r="8" spans="1:27" x14ac:dyDescent="0.3">
      <c r="A8" s="6" t="s">
        <v>30</v>
      </c>
      <c r="B8" s="9" t="s">
        <v>31</v>
      </c>
      <c r="C8" s="6" t="s">
        <v>32</v>
      </c>
      <c r="D8" s="6">
        <v>526481</v>
      </c>
      <c r="E8" s="6" t="s">
        <v>50</v>
      </c>
      <c r="F8" s="6" t="s">
        <v>41</v>
      </c>
      <c r="G8" s="8">
        <v>45342</v>
      </c>
      <c r="H8" s="6" t="s">
        <v>42</v>
      </c>
      <c r="I8" s="9" t="str">
        <f ca="1">RANDBETWEEN(43,52) &amp; ""</f>
        <v>46</v>
      </c>
      <c r="J8" s="6" t="str">
        <f ca="1">TEXT(1.7 +(2.4-1.7)*RAND(), "0.0") &amp;""</f>
        <v>2.0</v>
      </c>
      <c r="K8" s="8">
        <f t="shared" ca="1" si="0"/>
        <v>45287</v>
      </c>
      <c r="L8" s="6">
        <v>0.11899999999999999</v>
      </c>
      <c r="M8" s="6" t="str">
        <f t="shared" ca="1" si="1"/>
        <v>많음</v>
      </c>
      <c r="N8" s="6" t="str">
        <f t="shared" ca="1" si="2"/>
        <v>41.5</v>
      </c>
      <c r="O8" s="6" t="s">
        <v>27</v>
      </c>
      <c r="P8" s="6" t="s">
        <v>48</v>
      </c>
      <c r="Q8" s="6"/>
      <c r="R8" s="6"/>
      <c r="S8" s="8" t="str">
        <f t="shared" ca="1" si="3"/>
        <v>AI (24-02-07); MD (23-12-27); GD (23-12-27);  EC (24-02-21); ND (23-12-27);</v>
      </c>
      <c r="T8" s="6"/>
      <c r="U8" s="11" t="str">
        <f t="shared" ca="1" si="4"/>
        <v>IBD(24-05-06/치료)</v>
      </c>
      <c r="V8" s="6"/>
      <c r="W8" s="6"/>
      <c r="X8" s="6"/>
      <c r="Y8" s="6"/>
      <c r="Z8" s="6" t="s">
        <v>27</v>
      </c>
      <c r="AA8" s="6">
        <v>1</v>
      </c>
    </row>
    <row r="9" spans="1:27" x14ac:dyDescent="0.3">
      <c r="A9" s="6" t="s">
        <v>30</v>
      </c>
      <c r="B9" s="9" t="s">
        <v>31</v>
      </c>
      <c r="C9" s="6" t="s">
        <v>32</v>
      </c>
      <c r="D9" s="6">
        <v>526481</v>
      </c>
      <c r="E9" s="6" t="s">
        <v>51</v>
      </c>
      <c r="F9" s="6" t="s">
        <v>34</v>
      </c>
      <c r="G9" s="8">
        <v>45342</v>
      </c>
      <c r="H9" s="6" t="s">
        <v>42</v>
      </c>
      <c r="I9" s="9" t="str">
        <f ca="1">RANDBETWEEN(43,52) &amp; ""</f>
        <v>49</v>
      </c>
      <c r="J9" s="6" t="str">
        <f ca="1">TEXT(1.7 +(2.4-1.7)*RAND(), "0.0") &amp;""</f>
        <v>2.0</v>
      </c>
      <c r="K9" s="8">
        <f t="shared" ca="1" si="0"/>
        <v>45282</v>
      </c>
      <c r="L9" s="6">
        <v>0.112</v>
      </c>
      <c r="M9" s="6" t="str">
        <f t="shared" ca="1" si="1"/>
        <v>많음</v>
      </c>
      <c r="N9" s="6" t="str">
        <f t="shared" ca="1" si="2"/>
        <v>41.6</v>
      </c>
      <c r="O9" s="6" t="s">
        <v>27</v>
      </c>
      <c r="P9" s="6" t="s">
        <v>27</v>
      </c>
      <c r="Q9" s="6"/>
      <c r="R9" s="6"/>
      <c r="S9" s="8" t="str">
        <f t="shared" ca="1" si="3"/>
        <v>AI (24-02-02); MD (23-12-22); GD (23-12-22);  EC (24-02-16); ND (23-12-22);</v>
      </c>
      <c r="T9" s="6"/>
      <c r="U9" s="11" t="str">
        <f t="shared" ca="1" si="4"/>
        <v>ND(24-07-08/치료)</v>
      </c>
      <c r="V9" s="6"/>
      <c r="W9" s="6"/>
      <c r="X9" s="6"/>
      <c r="Y9" s="6"/>
      <c r="Z9" s="6" t="s">
        <v>27</v>
      </c>
      <c r="AA9" s="6">
        <v>0</v>
      </c>
    </row>
    <row r="10" spans="1:27" x14ac:dyDescent="0.3">
      <c r="A10" s="6" t="s">
        <v>30</v>
      </c>
      <c r="B10" s="9" t="s">
        <v>31</v>
      </c>
      <c r="C10" s="6" t="s">
        <v>32</v>
      </c>
      <c r="D10" s="6">
        <v>526481</v>
      </c>
      <c r="E10" s="6" t="s">
        <v>52</v>
      </c>
      <c r="F10" s="6" t="s">
        <v>34</v>
      </c>
      <c r="G10" s="8">
        <v>45342</v>
      </c>
      <c r="H10" s="6" t="s">
        <v>42</v>
      </c>
      <c r="I10" s="9" t="str">
        <f ca="1">RANDBETWEEN(43,52) &amp; ""</f>
        <v>48</v>
      </c>
      <c r="J10" s="6" t="str">
        <f ca="1">TEXT(1.7 +(2.4-1.7)*RAND(), "0.0") &amp;""</f>
        <v>1.8</v>
      </c>
      <c r="K10" s="8">
        <f t="shared" ca="1" si="0"/>
        <v>45282</v>
      </c>
      <c r="L10" s="6">
        <v>0.11899999999999999</v>
      </c>
      <c r="M10" s="6" t="str">
        <f t="shared" ca="1" si="1"/>
        <v>적음</v>
      </c>
      <c r="N10" s="6" t="str">
        <f t="shared" ca="1" si="2"/>
        <v>40.7</v>
      </c>
      <c r="O10" s="6" t="s">
        <v>48</v>
      </c>
      <c r="P10" s="6" t="s">
        <v>48</v>
      </c>
      <c r="Q10" s="6"/>
      <c r="R10" s="6"/>
      <c r="S10" s="8" t="str">
        <f t="shared" ca="1" si="3"/>
        <v>AI (24-02-02); MD (23-12-22); GD (23-12-22);  EC (24-02-16); ND (23-12-22);</v>
      </c>
      <c r="T10" s="6"/>
      <c r="U10" s="11" t="str">
        <f t="shared" ca="1" si="4"/>
        <v>IBD(24-07-22/치료)</v>
      </c>
      <c r="V10" s="6"/>
      <c r="W10" s="6"/>
      <c r="X10" s="6"/>
      <c r="Y10" s="6"/>
      <c r="Z10" s="6" t="s">
        <v>48</v>
      </c>
      <c r="AA10" s="6">
        <v>1</v>
      </c>
    </row>
    <row r="11" spans="1:27" x14ac:dyDescent="0.3">
      <c r="A11" s="6" t="s">
        <v>43</v>
      </c>
      <c r="B11" s="9" t="s">
        <v>31</v>
      </c>
      <c r="C11" s="6" t="s">
        <v>39</v>
      </c>
      <c r="D11" s="6">
        <v>526481</v>
      </c>
      <c r="E11" s="6" t="s">
        <v>53</v>
      </c>
      <c r="F11" s="6" t="s">
        <v>34</v>
      </c>
      <c r="G11" s="8">
        <v>45342</v>
      </c>
      <c r="H11" s="6" t="s">
        <v>28</v>
      </c>
      <c r="I11" s="9" t="str">
        <f ca="1">RANDBETWEEN(43,52) &amp; ""</f>
        <v>44</v>
      </c>
      <c r="J11" s="6" t="str">
        <f ca="1">TEXT(1.7 +(2.4-1.7)*RAND(), "0.0") &amp;""</f>
        <v>2.2</v>
      </c>
      <c r="K11" s="8">
        <f t="shared" ca="1" si="0"/>
        <v>45259</v>
      </c>
      <c r="L11" s="6">
        <v>0.11799999999999999</v>
      </c>
      <c r="M11" s="6" t="str">
        <f t="shared" ca="1" si="1"/>
        <v>적음</v>
      </c>
      <c r="N11" s="6" t="str">
        <f t="shared" ca="1" si="2"/>
        <v>40.8</v>
      </c>
      <c r="O11" s="6" t="s">
        <v>48</v>
      </c>
      <c r="P11" s="6" t="s">
        <v>48</v>
      </c>
      <c r="Q11" s="6"/>
      <c r="R11" s="6"/>
      <c r="S11" s="8" t="str">
        <f t="shared" ca="1" si="3"/>
        <v>AI (24-01-10); MD (23-11-29); GD (23-11-29);  EC (24-01-24); ND (23-11-29);</v>
      </c>
      <c r="T11" s="6"/>
      <c r="U11" s="11" t="str">
        <f t="shared" ca="1" si="4"/>
        <v>IBD(24-08-28/치료)</v>
      </c>
      <c r="V11" s="6"/>
      <c r="W11" s="6"/>
      <c r="X11" s="6"/>
      <c r="Y11" s="6"/>
      <c r="Z11" s="6" t="s">
        <v>27</v>
      </c>
      <c r="AA11" s="6">
        <v>1</v>
      </c>
    </row>
    <row r="12" spans="1:27" x14ac:dyDescent="0.3">
      <c r="A12" s="6" t="s">
        <v>43</v>
      </c>
      <c r="B12" s="9" t="s">
        <v>31</v>
      </c>
      <c r="C12" s="6" t="s">
        <v>39</v>
      </c>
      <c r="D12" s="6">
        <v>526481</v>
      </c>
      <c r="E12" s="6" t="s">
        <v>54</v>
      </c>
      <c r="F12" s="6" t="s">
        <v>34</v>
      </c>
      <c r="G12" s="8">
        <v>45342</v>
      </c>
      <c r="H12" s="6" t="s">
        <v>42</v>
      </c>
      <c r="I12" s="9" t="str">
        <f ca="1">RANDBETWEEN(43,52) &amp; ""</f>
        <v>43</v>
      </c>
      <c r="J12" s="6" t="str">
        <f ca="1">TEXT(1.7 +(2.4-1.7)*RAND(), "0.0") &amp;""</f>
        <v>2.0</v>
      </c>
      <c r="K12" s="8">
        <f t="shared" ca="1" si="0"/>
        <v>45285</v>
      </c>
      <c r="L12" s="6">
        <v>0.129</v>
      </c>
      <c r="M12" s="6" t="str">
        <f t="shared" ca="1" si="1"/>
        <v>적음</v>
      </c>
      <c r="N12" s="6" t="str">
        <f t="shared" ca="1" si="2"/>
        <v>40.0</v>
      </c>
      <c r="O12" s="6" t="s">
        <v>27</v>
      </c>
      <c r="P12" s="6" t="s">
        <v>48</v>
      </c>
      <c r="Q12" s="6"/>
      <c r="R12" s="6"/>
      <c r="S12" s="8" t="str">
        <f t="shared" ca="1" si="3"/>
        <v>AI (24-02-05); MD (23-12-25); GD (23-12-25);  EC (24-02-19); ND (23-12-25);</v>
      </c>
      <c r="T12" s="6"/>
      <c r="U12" s="11" t="str">
        <f t="shared" ca="1" si="4"/>
        <v>ND(24-01-15/치료)</v>
      </c>
      <c r="V12" s="6"/>
      <c r="W12" s="6"/>
      <c r="X12" s="6"/>
      <c r="Y12" s="6"/>
      <c r="Z12" s="6" t="s">
        <v>48</v>
      </c>
      <c r="AA12" s="6">
        <v>1</v>
      </c>
    </row>
    <row r="13" spans="1:27" x14ac:dyDescent="0.3">
      <c r="A13" s="6" t="s">
        <v>30</v>
      </c>
      <c r="B13" s="9" t="s">
        <v>31</v>
      </c>
      <c r="C13" s="6" t="s">
        <v>39</v>
      </c>
      <c r="D13" s="6">
        <v>526481</v>
      </c>
      <c r="E13" s="6" t="s">
        <v>55</v>
      </c>
      <c r="F13" s="6" t="s">
        <v>34</v>
      </c>
      <c r="G13" s="8">
        <v>45342</v>
      </c>
      <c r="H13" s="6" t="s">
        <v>42</v>
      </c>
      <c r="I13" s="9" t="str">
        <f ca="1">RANDBETWEEN(43,52) &amp; ""</f>
        <v>50</v>
      </c>
      <c r="J13" s="6" t="str">
        <f ca="1">TEXT(1.7 +(2.4-1.7)*RAND(), "0.0") &amp;""</f>
        <v>2.3</v>
      </c>
      <c r="K13" s="8">
        <f t="shared" ca="1" si="0"/>
        <v>45238</v>
      </c>
      <c r="L13" s="6">
        <v>0.128</v>
      </c>
      <c r="M13" s="6" t="str">
        <f t="shared" ca="1" si="1"/>
        <v>적음</v>
      </c>
      <c r="N13" s="6" t="str">
        <f t="shared" ca="1" si="2"/>
        <v>40.2</v>
      </c>
      <c r="O13" s="6" t="s">
        <v>48</v>
      </c>
      <c r="P13" s="6" t="s">
        <v>27</v>
      </c>
      <c r="Q13" s="6"/>
      <c r="R13" s="6"/>
      <c r="S13" s="8" t="str">
        <f t="shared" ca="1" si="3"/>
        <v>AI (23-12-20); MD (23-11-08); GD (23-11-08);  EC (24-01-03); ND (23-11-08);</v>
      </c>
      <c r="T13" s="6"/>
      <c r="U13" s="11" t="str">
        <f t="shared" ca="1" si="4"/>
        <v>ND(24-01-07/치료)</v>
      </c>
      <c r="V13" s="6"/>
      <c r="W13" s="6"/>
      <c r="X13" s="6"/>
      <c r="Y13" s="6"/>
      <c r="Z13" s="6" t="s">
        <v>27</v>
      </c>
      <c r="AA13" s="6">
        <v>1</v>
      </c>
    </row>
    <row r="14" spans="1:27" x14ac:dyDescent="0.3">
      <c r="A14" s="6" t="s">
        <v>43</v>
      </c>
      <c r="B14" s="9" t="s">
        <v>38</v>
      </c>
      <c r="C14" s="6" t="s">
        <v>39</v>
      </c>
      <c r="D14" s="6">
        <v>526481</v>
      </c>
      <c r="E14" s="6" t="s">
        <v>56</v>
      </c>
      <c r="F14" s="6" t="s">
        <v>34</v>
      </c>
      <c r="G14" s="8">
        <v>45342</v>
      </c>
      <c r="H14" s="6" t="s">
        <v>42</v>
      </c>
      <c r="I14" s="9" t="str">
        <f ca="1">RANDBETWEEN(43,52) &amp; ""</f>
        <v>50</v>
      </c>
      <c r="J14" s="6" t="str">
        <f ca="1">TEXT(1.7 +(2.4-1.7)*RAND(), "0.0") &amp;""</f>
        <v>2.1</v>
      </c>
      <c r="K14" s="8">
        <f t="shared" ca="1" si="0"/>
        <v>45264</v>
      </c>
      <c r="L14" s="6">
        <v>0.12</v>
      </c>
      <c r="M14" s="6" t="str">
        <f t="shared" ca="1" si="1"/>
        <v>많음</v>
      </c>
      <c r="N14" s="6" t="str">
        <f t="shared" ca="1" si="2"/>
        <v>40.1</v>
      </c>
      <c r="O14" s="6" t="s">
        <v>48</v>
      </c>
      <c r="P14" s="6" t="s">
        <v>27</v>
      </c>
      <c r="Q14" s="6"/>
      <c r="R14" s="6"/>
      <c r="S14" s="8" t="str">
        <f t="shared" ca="1" si="3"/>
        <v>AI (24-01-15); MD (23-12-04); GD (23-12-04);  EC (24-01-29); ND (23-12-04);</v>
      </c>
      <c r="T14" s="6"/>
      <c r="U14" s="11" t="str">
        <f t="shared" ca="1" si="4"/>
        <v>ND(24-08-15/치료)</v>
      </c>
      <c r="V14" s="6"/>
      <c r="W14" s="6"/>
      <c r="X14" s="6"/>
      <c r="Y14" s="6"/>
      <c r="Z14" s="6" t="s">
        <v>48</v>
      </c>
      <c r="AA14" s="6">
        <v>1</v>
      </c>
    </row>
    <row r="15" spans="1:27" x14ac:dyDescent="0.3">
      <c r="A15" s="6" t="s">
        <v>43</v>
      </c>
      <c r="B15" s="9" t="s">
        <v>31</v>
      </c>
      <c r="C15" s="6" t="s">
        <v>39</v>
      </c>
      <c r="D15" s="6">
        <v>526481</v>
      </c>
      <c r="E15" s="6" t="s">
        <v>57</v>
      </c>
      <c r="F15" s="6" t="s">
        <v>41</v>
      </c>
      <c r="G15" s="8">
        <v>45342</v>
      </c>
      <c r="H15" s="6" t="s">
        <v>42</v>
      </c>
      <c r="I15" s="9" t="str">
        <f ca="1">RANDBETWEEN(43,52) &amp; ""</f>
        <v>45</v>
      </c>
      <c r="J15" s="6" t="str">
        <f ca="1">TEXT(1.7 +(2.4-1.7)*RAND(), "0.0") &amp;""</f>
        <v>2.2</v>
      </c>
      <c r="K15" s="8">
        <f t="shared" ca="1" si="0"/>
        <v>45283</v>
      </c>
      <c r="L15" s="6">
        <v>0.13300000000000001</v>
      </c>
      <c r="M15" s="6" t="str">
        <f t="shared" ca="1" si="1"/>
        <v>적음</v>
      </c>
      <c r="N15" s="6" t="str">
        <f t="shared" ca="1" si="2"/>
        <v>41.1</v>
      </c>
      <c r="O15" s="6" t="s">
        <v>48</v>
      </c>
      <c r="P15" s="6" t="s">
        <v>48</v>
      </c>
      <c r="Q15" s="6"/>
      <c r="R15" s="6"/>
      <c r="S15" s="8" t="str">
        <f t="shared" ca="1" si="3"/>
        <v>AI (24-02-03); MD (23-12-23); GD (23-12-23);  EC (24-02-17); ND (23-12-23);</v>
      </c>
      <c r="T15" s="6"/>
      <c r="U15" s="11" t="str">
        <f t="shared" ca="1" si="4"/>
        <v>ND(24-05-18/치료)</v>
      </c>
      <c r="V15" s="6"/>
      <c r="W15" s="6"/>
      <c r="X15" s="6"/>
      <c r="Y15" s="6"/>
      <c r="Z15" s="6" t="s">
        <v>48</v>
      </c>
      <c r="AA15" s="6">
        <v>1</v>
      </c>
    </row>
    <row r="16" spans="1:27" x14ac:dyDescent="0.3">
      <c r="A16" s="6" t="s">
        <v>43</v>
      </c>
      <c r="B16" s="9" t="s">
        <v>38</v>
      </c>
      <c r="C16" s="6" t="s">
        <v>39</v>
      </c>
      <c r="D16" s="6">
        <v>526481</v>
      </c>
      <c r="E16" s="6" t="s">
        <v>58</v>
      </c>
      <c r="F16" s="6" t="s">
        <v>41</v>
      </c>
      <c r="G16" s="8">
        <v>45342</v>
      </c>
      <c r="H16" s="6" t="s">
        <v>42</v>
      </c>
      <c r="I16" s="9" t="str">
        <f ca="1">RANDBETWEEN(43,52) &amp; ""</f>
        <v>45</v>
      </c>
      <c r="J16" s="6" t="str">
        <f ca="1">TEXT(1.7 +(2.4-1.7)*RAND(), "0.0") &amp;""</f>
        <v>1.7</v>
      </c>
      <c r="K16" s="8">
        <f t="shared" ca="1" si="0"/>
        <v>45282</v>
      </c>
      <c r="L16" s="6">
        <v>0.13400000000000001</v>
      </c>
      <c r="M16" s="6" t="str">
        <f t="shared" ca="1" si="1"/>
        <v>적음</v>
      </c>
      <c r="N16" s="6" t="str">
        <f t="shared" ca="1" si="2"/>
        <v>41.2</v>
      </c>
      <c r="O16" s="6" t="s">
        <v>48</v>
      </c>
      <c r="P16" s="6" t="s">
        <v>27</v>
      </c>
      <c r="Q16" s="6"/>
      <c r="R16" s="6"/>
      <c r="S16" s="8" t="str">
        <f t="shared" ca="1" si="3"/>
        <v>AI (24-02-02); MD (23-12-22); GD (23-12-22);  EC (24-02-16); ND (23-12-22);</v>
      </c>
      <c r="T16" s="6"/>
      <c r="U16" s="11" t="str">
        <f t="shared" ca="1" si="4"/>
        <v>ND(24-04-15/치료)</v>
      </c>
      <c r="V16" s="6"/>
      <c r="W16" s="6"/>
      <c r="X16" s="6"/>
      <c r="Y16" s="6"/>
      <c r="Z16" s="6" t="s">
        <v>48</v>
      </c>
      <c r="AA16" s="6">
        <v>1</v>
      </c>
    </row>
    <row r="17" spans="1:27" x14ac:dyDescent="0.3">
      <c r="A17" s="6" t="s">
        <v>43</v>
      </c>
      <c r="B17" s="9" t="s">
        <v>38</v>
      </c>
      <c r="C17" s="6" t="s">
        <v>32</v>
      </c>
      <c r="D17" s="6">
        <v>526481</v>
      </c>
      <c r="E17" s="6" t="s">
        <v>59</v>
      </c>
      <c r="F17" s="6" t="s">
        <v>34</v>
      </c>
      <c r="G17" s="8">
        <v>45342</v>
      </c>
      <c r="H17" s="6" t="s">
        <v>42</v>
      </c>
      <c r="I17" s="9" t="str">
        <f ca="1">RANDBETWEEN(43,52) &amp; ""</f>
        <v>52</v>
      </c>
      <c r="J17" s="6" t="str">
        <f ca="1">TEXT(1.7 +(2.4-1.7)*RAND(), "0.0") &amp;""</f>
        <v>2.2</v>
      </c>
      <c r="K17" s="8">
        <f t="shared" ca="1" si="0"/>
        <v>45300</v>
      </c>
      <c r="L17" s="6">
        <v>0.13</v>
      </c>
      <c r="M17" s="6" t="str">
        <f t="shared" ca="1" si="1"/>
        <v>많음</v>
      </c>
      <c r="N17" s="6" t="str">
        <f t="shared" ca="1" si="2"/>
        <v>40.5</v>
      </c>
      <c r="O17" s="6" t="s">
        <v>48</v>
      </c>
      <c r="P17" s="6" t="s">
        <v>48</v>
      </c>
      <c r="Q17" s="6"/>
      <c r="R17" s="6"/>
      <c r="S17" s="8" t="str">
        <f t="shared" ca="1" si="3"/>
        <v>AI (24-02-20); MD (24-01-09); GD (24-01-09);  EC (24-03-05); ND (24-01-09);</v>
      </c>
      <c r="T17" s="6"/>
      <c r="U17" s="11" t="str">
        <f t="shared" ca="1" si="4"/>
        <v>ND(24-07-03/치료)</v>
      </c>
      <c r="V17" s="6"/>
      <c r="W17" s="6"/>
      <c r="X17" s="6"/>
      <c r="Y17" s="6"/>
      <c r="Z17" s="6" t="s">
        <v>48</v>
      </c>
      <c r="AA17" s="6">
        <v>1</v>
      </c>
    </row>
    <row r="18" spans="1:27" x14ac:dyDescent="0.3">
      <c r="A18" s="6" t="s">
        <v>43</v>
      </c>
      <c r="B18" s="9" t="s">
        <v>38</v>
      </c>
      <c r="C18" s="6" t="s">
        <v>39</v>
      </c>
      <c r="D18" s="6">
        <v>526481</v>
      </c>
      <c r="E18" s="6" t="s">
        <v>60</v>
      </c>
      <c r="F18" s="6" t="s">
        <v>41</v>
      </c>
      <c r="G18" s="8">
        <v>45342</v>
      </c>
      <c r="H18" s="6" t="s">
        <v>28</v>
      </c>
      <c r="I18" s="9" t="str">
        <f ca="1">RANDBETWEEN(43,52) &amp; ""</f>
        <v>45</v>
      </c>
      <c r="J18" s="6" t="str">
        <f ca="1">TEXT(1.7 +(2.4-1.7)*RAND(), "0.0") &amp;""</f>
        <v>2.2</v>
      </c>
      <c r="K18" s="8">
        <f t="shared" ca="1" si="0"/>
        <v>45267</v>
      </c>
      <c r="L18" s="6">
        <v>0.123</v>
      </c>
      <c r="M18" s="6" t="str">
        <f t="shared" ca="1" si="1"/>
        <v>많음</v>
      </c>
      <c r="N18" s="6" t="str">
        <f t="shared" ca="1" si="2"/>
        <v>40.9</v>
      </c>
      <c r="O18" s="6" t="s">
        <v>48</v>
      </c>
      <c r="P18" s="6" t="s">
        <v>48</v>
      </c>
      <c r="Q18" s="6"/>
      <c r="R18" s="6"/>
      <c r="S18" s="8" t="str">
        <f t="shared" ca="1" si="3"/>
        <v>AI (24-01-18); MD (23-12-07); GD (23-12-07);  EC (24-02-01); ND (23-12-07);</v>
      </c>
      <c r="T18" s="6"/>
      <c r="U18" s="11" t="str">
        <f t="shared" ca="1" si="4"/>
        <v>ND(24-07-27/치료)</v>
      </c>
      <c r="V18" s="6"/>
      <c r="W18" s="6"/>
      <c r="X18" s="6"/>
      <c r="Y18" s="6"/>
      <c r="Z18" s="6" t="s">
        <v>48</v>
      </c>
      <c r="AA18" s="6">
        <v>0</v>
      </c>
    </row>
    <row r="19" spans="1:27" x14ac:dyDescent="0.3">
      <c r="A19" s="6" t="s">
        <v>43</v>
      </c>
      <c r="B19" s="9" t="s">
        <v>31</v>
      </c>
      <c r="C19" s="6" t="s">
        <v>39</v>
      </c>
      <c r="D19" s="6">
        <v>526481</v>
      </c>
      <c r="E19" s="6" t="s">
        <v>61</v>
      </c>
      <c r="F19" s="6" t="s">
        <v>34</v>
      </c>
      <c r="G19" s="8">
        <v>45342</v>
      </c>
      <c r="H19" s="6" t="s">
        <v>28</v>
      </c>
      <c r="I19" s="9" t="str">
        <f ca="1">RANDBETWEEN(43,52) &amp; ""</f>
        <v>50</v>
      </c>
      <c r="J19" s="6" t="str">
        <f ca="1">TEXT(1.7 +(2.4-1.7)*RAND(), "0.0") &amp;""</f>
        <v>2.0</v>
      </c>
      <c r="K19" s="8">
        <f t="shared" ca="1" si="0"/>
        <v>45279</v>
      </c>
      <c r="L19" s="6">
        <v>0.129</v>
      </c>
      <c r="M19" s="6" t="str">
        <f t="shared" ca="1" si="1"/>
        <v>적음</v>
      </c>
      <c r="N19" s="6" t="str">
        <f t="shared" ca="1" si="2"/>
        <v>41.1</v>
      </c>
      <c r="O19" s="6" t="s">
        <v>48</v>
      </c>
      <c r="P19" s="6" t="s">
        <v>48</v>
      </c>
      <c r="Q19" s="6"/>
      <c r="R19" s="6"/>
      <c r="S19" s="8" t="str">
        <f t="shared" ca="1" si="3"/>
        <v>AI (24-01-30); MD (23-12-19); GD (23-12-19);  EC (24-02-13); ND (23-12-19);</v>
      </c>
      <c r="T19" s="6"/>
      <c r="U19" s="11" t="str">
        <f t="shared" ca="1" si="4"/>
        <v>IBD(24-03-14/치료)</v>
      </c>
      <c r="V19" s="6"/>
      <c r="W19" s="6"/>
      <c r="X19" s="6"/>
      <c r="Y19" s="6"/>
      <c r="Z19" s="6" t="s">
        <v>48</v>
      </c>
      <c r="AA19" s="6">
        <v>1</v>
      </c>
    </row>
    <row r="20" spans="1:27" x14ac:dyDescent="0.3">
      <c r="A20" s="6" t="s">
        <v>43</v>
      </c>
      <c r="B20" s="9" t="s">
        <v>38</v>
      </c>
      <c r="C20" s="6" t="s">
        <v>39</v>
      </c>
      <c r="D20" s="6">
        <v>526481</v>
      </c>
      <c r="E20" s="6" t="s">
        <v>62</v>
      </c>
      <c r="F20" s="6" t="s">
        <v>41</v>
      </c>
      <c r="G20" s="8">
        <v>45342</v>
      </c>
      <c r="H20" s="6" t="s">
        <v>42</v>
      </c>
      <c r="I20" s="9" t="str">
        <f ca="1">RANDBETWEEN(43,52) &amp; ""</f>
        <v>49</v>
      </c>
      <c r="J20" s="6" t="str">
        <f ca="1">TEXT(1.7 +(2.4-1.7)*RAND(), "0.0") &amp;""</f>
        <v>2.2</v>
      </c>
      <c r="K20" s="8">
        <f t="shared" ca="1" si="0"/>
        <v>45307</v>
      </c>
      <c r="L20" s="6">
        <v>0.13100000000000001</v>
      </c>
      <c r="M20" s="6" t="str">
        <f t="shared" ca="1" si="1"/>
        <v>적음</v>
      </c>
      <c r="N20" s="6" t="str">
        <f t="shared" ca="1" si="2"/>
        <v>40.7</v>
      </c>
      <c r="O20" s="6" t="s">
        <v>48</v>
      </c>
      <c r="P20" s="6" t="s">
        <v>48</v>
      </c>
      <c r="Q20" s="6"/>
      <c r="R20" s="6"/>
      <c r="S20" s="8" t="str">
        <f t="shared" ca="1" si="3"/>
        <v>AI (24-02-27); MD (24-01-16); GD (24-01-16);  EC (24-03-12); ND (24-01-16);</v>
      </c>
      <c r="T20" s="6"/>
      <c r="U20" s="11" t="str">
        <f t="shared" ca="1" si="4"/>
        <v>ND(24-05-18/치료)</v>
      </c>
      <c r="V20" s="6"/>
      <c r="W20" s="6"/>
      <c r="X20" s="6"/>
      <c r="Y20" s="6"/>
      <c r="Z20" s="6" t="s">
        <v>48</v>
      </c>
      <c r="AA20" s="6">
        <v>1</v>
      </c>
    </row>
    <row r="21" spans="1:27" x14ac:dyDescent="0.3">
      <c r="A21" s="6" t="s">
        <v>43</v>
      </c>
      <c r="B21" s="9" t="s">
        <v>38</v>
      </c>
      <c r="C21" s="6" t="s">
        <v>39</v>
      </c>
      <c r="D21" s="6">
        <v>526481</v>
      </c>
      <c r="E21" s="6" t="s">
        <v>63</v>
      </c>
      <c r="F21" s="6" t="s">
        <v>41</v>
      </c>
      <c r="G21" s="8">
        <v>45342</v>
      </c>
      <c r="H21" s="6" t="s">
        <v>42</v>
      </c>
      <c r="I21" s="9" t="str">
        <f ca="1">RANDBETWEEN(43,52) &amp; ""</f>
        <v>47</v>
      </c>
      <c r="J21" s="6" t="str">
        <f ca="1">TEXT(1.7 +(2.4-1.7)*RAND(), "0.0") &amp;""</f>
        <v>1.9</v>
      </c>
      <c r="K21" s="8">
        <f t="shared" ca="1" si="0"/>
        <v>45311</v>
      </c>
      <c r="L21" s="6">
        <v>0.127</v>
      </c>
      <c r="M21" s="6" t="str">
        <f t="shared" ca="1" si="1"/>
        <v>많음</v>
      </c>
      <c r="N21" s="6" t="str">
        <f t="shared" ca="1" si="2"/>
        <v>41.5</v>
      </c>
      <c r="O21" s="6" t="s">
        <v>27</v>
      </c>
      <c r="P21" s="6" t="s">
        <v>27</v>
      </c>
      <c r="Q21" s="6"/>
      <c r="R21" s="6"/>
      <c r="S21" s="8" t="str">
        <f t="shared" ca="1" si="3"/>
        <v>AI (24-03-02); MD (24-01-20); GD (24-01-20);  EC (24-03-16); ND (24-01-20);</v>
      </c>
      <c r="T21" s="6"/>
      <c r="U21" s="11" t="str">
        <f t="shared" ca="1" si="4"/>
        <v>IBD(24-01-23/치료)</v>
      </c>
      <c r="V21" s="6"/>
      <c r="W21" s="6"/>
      <c r="X21" s="6"/>
      <c r="Y21" s="6"/>
      <c r="Z21" s="6" t="s">
        <v>27</v>
      </c>
      <c r="AA21" s="6">
        <v>1</v>
      </c>
    </row>
    <row r="22" spans="1:27" x14ac:dyDescent="0.3">
      <c r="A22" s="6" t="s">
        <v>43</v>
      </c>
      <c r="B22" s="9" t="s">
        <v>38</v>
      </c>
      <c r="C22" s="6" t="s">
        <v>39</v>
      </c>
      <c r="D22" s="6">
        <v>526481</v>
      </c>
      <c r="E22" s="6" t="s">
        <v>64</v>
      </c>
      <c r="F22" s="6" t="s">
        <v>41</v>
      </c>
      <c r="G22" s="8">
        <v>45342</v>
      </c>
      <c r="H22" s="6" t="s">
        <v>42</v>
      </c>
      <c r="I22" s="9" t="str">
        <f ca="1">RANDBETWEEN(43,52) &amp; ""</f>
        <v>44</v>
      </c>
      <c r="J22" s="6" t="str">
        <f ca="1">TEXT(1.7 +(2.4-1.7)*RAND(), "0.0") &amp;""</f>
        <v>2.0</v>
      </c>
      <c r="K22" s="8">
        <f t="shared" ca="1" si="0"/>
        <v>45290</v>
      </c>
      <c r="L22" s="6">
        <v>0.123</v>
      </c>
      <c r="M22" s="6" t="str">
        <f t="shared" ca="1" si="1"/>
        <v>적음</v>
      </c>
      <c r="N22" s="6" t="str">
        <f t="shared" ca="1" si="2"/>
        <v>41.7</v>
      </c>
      <c r="O22" s="6" t="s">
        <v>48</v>
      </c>
      <c r="P22" s="6" t="s">
        <v>48</v>
      </c>
      <c r="Q22" s="6"/>
      <c r="R22" s="6"/>
      <c r="S22" s="8" t="str">
        <f t="shared" ca="1" si="3"/>
        <v>AI (24-02-10); MD (23-12-30); GD (23-12-30);  EC (24-02-24); ND (23-12-30);</v>
      </c>
      <c r="T22" s="6"/>
      <c r="U22" s="11" t="str">
        <f t="shared" ca="1" si="4"/>
        <v>ND(24-01-29/치료)</v>
      </c>
      <c r="V22" s="6"/>
      <c r="W22" s="6"/>
      <c r="X22" s="6"/>
      <c r="Y22" s="6"/>
      <c r="Z22" s="6" t="s">
        <v>48</v>
      </c>
      <c r="AA22" s="6">
        <v>1</v>
      </c>
    </row>
    <row r="23" spans="1:27" x14ac:dyDescent="0.3">
      <c r="A23" s="6" t="s">
        <v>43</v>
      </c>
      <c r="B23" s="9" t="s">
        <v>38</v>
      </c>
      <c r="C23" s="6" t="s">
        <v>39</v>
      </c>
      <c r="D23" s="6">
        <v>526481</v>
      </c>
      <c r="E23" s="6" t="s">
        <v>65</v>
      </c>
      <c r="F23" s="6" t="s">
        <v>41</v>
      </c>
      <c r="G23" s="8">
        <v>45342</v>
      </c>
      <c r="H23" s="6" t="s">
        <v>42</v>
      </c>
      <c r="I23" s="9" t="str">
        <f ca="1">RANDBETWEEN(43,52) &amp; ""</f>
        <v>44</v>
      </c>
      <c r="J23" s="6" t="str">
        <f ca="1">TEXT(1.7 +(2.4-1.7)*RAND(), "0.0") &amp;""</f>
        <v>2.0</v>
      </c>
      <c r="K23" s="8">
        <f t="shared" ca="1" si="0"/>
        <v>45285</v>
      </c>
      <c r="L23" s="6">
        <v>0.113</v>
      </c>
      <c r="M23" s="6" t="str">
        <f t="shared" ca="1" si="1"/>
        <v>적음</v>
      </c>
      <c r="N23" s="6" t="str">
        <f t="shared" ca="1" si="2"/>
        <v>40.8</v>
      </c>
      <c r="O23" s="6" t="s">
        <v>48</v>
      </c>
      <c r="P23" s="6" t="s">
        <v>48</v>
      </c>
      <c r="Q23" s="6"/>
      <c r="R23" s="6"/>
      <c r="S23" s="8" t="str">
        <f t="shared" ca="1" si="3"/>
        <v>AI (24-02-05); MD (23-12-25); GD (23-12-25);  EC (24-02-19); ND (23-12-25);</v>
      </c>
      <c r="T23" s="6"/>
      <c r="U23" s="11" t="str">
        <f t="shared" ca="1" si="4"/>
        <v>IBD(24-08-05/치료)</v>
      </c>
      <c r="V23" s="6"/>
      <c r="W23" s="6"/>
      <c r="X23" s="6"/>
      <c r="Y23" s="6"/>
      <c r="Z23" s="6" t="s">
        <v>48</v>
      </c>
      <c r="AA23" s="6">
        <v>1</v>
      </c>
    </row>
    <row r="24" spans="1:27" x14ac:dyDescent="0.3">
      <c r="A24" s="6" t="s">
        <v>43</v>
      </c>
      <c r="B24" s="9" t="s">
        <v>38</v>
      </c>
      <c r="C24" s="6" t="s">
        <v>39</v>
      </c>
      <c r="D24" s="6">
        <v>526481</v>
      </c>
      <c r="E24" s="6" t="s">
        <v>66</v>
      </c>
      <c r="F24" s="6" t="s">
        <v>34</v>
      </c>
      <c r="G24" s="8">
        <v>45342</v>
      </c>
      <c r="H24" s="6" t="s">
        <v>42</v>
      </c>
      <c r="I24" s="9" t="str">
        <f ca="1">RANDBETWEEN(43,52) &amp; ""</f>
        <v>50</v>
      </c>
      <c r="J24" s="6" t="str">
        <f ca="1">TEXT(1.7 +(2.4-1.7)*RAND(), "0.0") &amp;""</f>
        <v>2.2</v>
      </c>
      <c r="K24" s="8">
        <f t="shared" ca="1" si="0"/>
        <v>45279</v>
      </c>
      <c r="L24" s="6">
        <v>0.121</v>
      </c>
      <c r="M24" s="6" t="str">
        <f t="shared" ca="1" si="1"/>
        <v>적음</v>
      </c>
      <c r="N24" s="6" t="str">
        <f t="shared" ca="1" si="2"/>
        <v>41.0</v>
      </c>
      <c r="O24" s="6" t="s">
        <v>27</v>
      </c>
      <c r="P24" s="6" t="s">
        <v>27</v>
      </c>
      <c r="Q24" s="6"/>
      <c r="R24" s="6"/>
      <c r="S24" s="8" t="str">
        <f t="shared" ca="1" si="3"/>
        <v>AI (24-01-30); MD (23-12-19); GD (23-12-19);  EC (24-02-13); ND (23-12-19);</v>
      </c>
      <c r="T24" s="6"/>
      <c r="U24" s="11" t="str">
        <f t="shared" ca="1" si="4"/>
        <v>IBD(24-07-30/치료)</v>
      </c>
      <c r="V24" s="6"/>
      <c r="W24" s="6"/>
      <c r="X24" s="6"/>
      <c r="Y24" s="6"/>
      <c r="Z24" s="6" t="s">
        <v>27</v>
      </c>
      <c r="AA24" s="6">
        <v>0</v>
      </c>
    </row>
    <row r="25" spans="1:27" x14ac:dyDescent="0.3">
      <c r="A25" s="6" t="s">
        <v>30</v>
      </c>
      <c r="B25" s="9" t="s">
        <v>31</v>
      </c>
      <c r="C25" s="6" t="s">
        <v>32</v>
      </c>
      <c r="D25" s="6">
        <v>526481</v>
      </c>
      <c r="E25" s="6" t="s">
        <v>67</v>
      </c>
      <c r="F25" s="6" t="s">
        <v>34</v>
      </c>
      <c r="G25" s="8">
        <v>45342</v>
      </c>
      <c r="H25" s="6" t="s">
        <v>28</v>
      </c>
      <c r="I25" s="9" t="str">
        <f ca="1">RANDBETWEEN(43,52) &amp; ""</f>
        <v>47</v>
      </c>
      <c r="J25" s="6" t="str">
        <f ca="1">TEXT(1.7 +(2.4-1.7)*RAND(), "0.0") &amp;""</f>
        <v>2.4</v>
      </c>
      <c r="K25" s="8">
        <f t="shared" ca="1" si="0"/>
        <v>45253</v>
      </c>
      <c r="L25" s="6">
        <v>0.13</v>
      </c>
      <c r="M25" s="6" t="str">
        <f t="shared" ca="1" si="1"/>
        <v>적음</v>
      </c>
      <c r="N25" s="6" t="str">
        <f t="shared" ca="1" si="2"/>
        <v>40.7</v>
      </c>
      <c r="O25" s="6" t="s">
        <v>27</v>
      </c>
      <c r="P25" s="6" t="s">
        <v>27</v>
      </c>
      <c r="Q25" s="6"/>
      <c r="R25" s="6"/>
      <c r="S25" s="8" t="str">
        <f t="shared" ca="1" si="3"/>
        <v>AI (24-01-04); MD (23-11-23); GD (23-11-23);  EC (24-01-18); ND (23-11-23);</v>
      </c>
      <c r="T25" s="6"/>
      <c r="U25" s="11" t="str">
        <f t="shared" ca="1" si="4"/>
        <v>IBD(24-02-02/치료)</v>
      </c>
      <c r="V25" s="6"/>
      <c r="W25" s="6"/>
      <c r="X25" s="6"/>
      <c r="Y25" s="6"/>
      <c r="Z25" s="6" t="s">
        <v>27</v>
      </c>
      <c r="AA25" s="6">
        <v>1</v>
      </c>
    </row>
    <row r="26" spans="1:27" x14ac:dyDescent="0.3">
      <c r="A26" s="6" t="s">
        <v>30</v>
      </c>
      <c r="B26" s="9" t="s">
        <v>31</v>
      </c>
      <c r="C26" s="6" t="s">
        <v>32</v>
      </c>
      <c r="D26" s="6">
        <v>526481</v>
      </c>
      <c r="E26" s="6" t="s">
        <v>68</v>
      </c>
      <c r="F26" s="6" t="s">
        <v>34</v>
      </c>
      <c r="G26" s="8">
        <v>45342</v>
      </c>
      <c r="H26" s="6" t="s">
        <v>42</v>
      </c>
      <c r="I26" s="9" t="str">
        <f ca="1">RANDBETWEEN(43,52) &amp; ""</f>
        <v>43</v>
      </c>
      <c r="J26" s="6" t="str">
        <f ca="1">TEXT(1.7 +(2.4-1.7)*RAND(), "0.0") &amp;""</f>
        <v>2.4</v>
      </c>
      <c r="K26" s="8">
        <f t="shared" ca="1" si="0"/>
        <v>45285</v>
      </c>
      <c r="L26" s="6">
        <v>0.121</v>
      </c>
      <c r="M26" s="6" t="str">
        <f t="shared" ca="1" si="1"/>
        <v>적음</v>
      </c>
      <c r="N26" s="6" t="str">
        <f t="shared" ca="1" si="2"/>
        <v>40.9</v>
      </c>
      <c r="O26" s="6" t="s">
        <v>29</v>
      </c>
      <c r="P26" s="6" t="s">
        <v>27</v>
      </c>
      <c r="Q26" s="6"/>
      <c r="R26" s="6"/>
      <c r="S26" s="8" t="str">
        <f t="shared" ca="1" si="3"/>
        <v>AI (24-02-05); MD (23-12-25); GD (23-12-25);  EC (24-02-19); ND (23-12-25);</v>
      </c>
      <c r="T26" s="6"/>
      <c r="U26" s="11" t="str">
        <f t="shared" ca="1" si="4"/>
        <v>IBD(24-05-26/치료)</v>
      </c>
      <c r="V26" s="6"/>
      <c r="W26" s="6"/>
      <c r="X26" s="6"/>
      <c r="Y26" s="6"/>
      <c r="Z26" s="6" t="s">
        <v>29</v>
      </c>
      <c r="AA26" s="6">
        <v>1</v>
      </c>
    </row>
    <row r="27" spans="1:27" x14ac:dyDescent="0.3">
      <c r="A27" s="6" t="s">
        <v>30</v>
      </c>
      <c r="B27" s="9" t="s">
        <v>31</v>
      </c>
      <c r="C27" s="6" t="s">
        <v>32</v>
      </c>
      <c r="D27" s="6">
        <v>526481</v>
      </c>
      <c r="E27" s="6" t="s">
        <v>69</v>
      </c>
      <c r="F27" s="6" t="s">
        <v>34</v>
      </c>
      <c r="G27" s="8">
        <v>45342</v>
      </c>
      <c r="H27" s="6" t="s">
        <v>28</v>
      </c>
      <c r="I27" s="9" t="str">
        <f ca="1">RANDBETWEEN(43,52) &amp; ""</f>
        <v>46</v>
      </c>
      <c r="J27" s="6" t="str">
        <f ca="1">TEXT(1.7 +(2.4-1.7)*RAND(), "0.0") &amp;""</f>
        <v>1.7</v>
      </c>
      <c r="K27" s="8">
        <f t="shared" ca="1" si="0"/>
        <v>45305</v>
      </c>
      <c r="L27" s="6">
        <v>0.13500000000000001</v>
      </c>
      <c r="M27" s="6" t="str">
        <f t="shared" ca="1" si="1"/>
        <v>적음</v>
      </c>
      <c r="N27" s="6" t="str">
        <f t="shared" ca="1" si="2"/>
        <v>40.1</v>
      </c>
      <c r="O27" s="6" t="s">
        <v>27</v>
      </c>
      <c r="P27" s="6" t="s">
        <v>48</v>
      </c>
      <c r="Q27" s="6"/>
      <c r="R27" s="6"/>
      <c r="S27" s="8" t="str">
        <f t="shared" ca="1" si="3"/>
        <v>AI (24-02-25); MD (24-01-14); GD (24-01-14);  EC (24-03-10); ND (24-01-14);</v>
      </c>
      <c r="T27" s="6"/>
      <c r="U27" s="11" t="str">
        <f t="shared" ca="1" si="4"/>
        <v>IBD(24-06-13/치료)</v>
      </c>
      <c r="V27" s="6"/>
      <c r="W27" s="6"/>
      <c r="X27" s="6"/>
      <c r="Y27" s="6"/>
      <c r="Z27" s="6" t="s">
        <v>48</v>
      </c>
      <c r="AA27" s="6">
        <v>1</v>
      </c>
    </row>
    <row r="28" spans="1:27" x14ac:dyDescent="0.3">
      <c r="A28" s="6" t="s">
        <v>30</v>
      </c>
      <c r="B28" s="9" t="s">
        <v>38</v>
      </c>
      <c r="C28" s="6" t="s">
        <v>39</v>
      </c>
      <c r="D28" s="6">
        <v>526481</v>
      </c>
      <c r="E28" s="6" t="s">
        <v>70</v>
      </c>
      <c r="F28" s="6" t="s">
        <v>34</v>
      </c>
      <c r="G28" s="8">
        <v>45342</v>
      </c>
      <c r="H28" s="6" t="s">
        <v>42</v>
      </c>
      <c r="I28" s="9" t="str">
        <f ca="1">RANDBETWEEN(43,52) &amp; ""</f>
        <v>49</v>
      </c>
      <c r="J28" s="6" t="str">
        <f ca="1">TEXT(1.7 +(2.4-1.7)*RAND(), "0.0") &amp;""</f>
        <v>2.2</v>
      </c>
      <c r="K28" s="8">
        <f t="shared" ca="1" si="0"/>
        <v>45301</v>
      </c>
      <c r="L28" s="6">
        <v>0.113</v>
      </c>
      <c r="M28" s="6" t="str">
        <f t="shared" ca="1" si="1"/>
        <v>적음</v>
      </c>
      <c r="N28" s="6" t="str">
        <f t="shared" ca="1" si="2"/>
        <v>40.8</v>
      </c>
      <c r="O28" s="6" t="s">
        <v>27</v>
      </c>
      <c r="P28" s="6" t="s">
        <v>27</v>
      </c>
      <c r="Q28" s="6"/>
      <c r="R28" s="6"/>
      <c r="S28" s="8" t="str">
        <f t="shared" ca="1" si="3"/>
        <v>AI (24-02-21); MD (24-01-10); GD (24-01-10);  EC (24-03-06); ND (24-01-10);</v>
      </c>
      <c r="T28" s="6"/>
      <c r="U28" s="11" t="str">
        <f t="shared" ca="1" si="4"/>
        <v>IBD(24-04-26/치료)</v>
      </c>
      <c r="V28" s="6"/>
      <c r="W28" s="6"/>
      <c r="X28" s="6"/>
      <c r="Y28" s="6"/>
      <c r="Z28" s="6" t="s">
        <v>27</v>
      </c>
      <c r="AA28" s="6">
        <v>1</v>
      </c>
    </row>
    <row r="29" spans="1:27" x14ac:dyDescent="0.3">
      <c r="A29" s="6" t="s">
        <v>30</v>
      </c>
      <c r="B29" s="9" t="s">
        <v>31</v>
      </c>
      <c r="C29" s="6" t="s">
        <v>32</v>
      </c>
      <c r="D29" s="6">
        <v>526481</v>
      </c>
      <c r="E29" s="6" t="s">
        <v>71</v>
      </c>
      <c r="F29" s="6" t="s">
        <v>34</v>
      </c>
      <c r="G29" s="8">
        <v>45342</v>
      </c>
      <c r="H29" s="6" t="s">
        <v>28</v>
      </c>
      <c r="I29" s="9" t="str">
        <f ca="1">RANDBETWEEN(43,52) &amp; ""</f>
        <v>46</v>
      </c>
      <c r="J29" s="6" t="str">
        <f ca="1">TEXT(1.7 +(2.4-1.7)*RAND(), "0.0") &amp;""</f>
        <v>2.2</v>
      </c>
      <c r="K29" s="8">
        <f t="shared" ca="1" si="0"/>
        <v>45306</v>
      </c>
      <c r="L29" s="6">
        <v>0.113</v>
      </c>
      <c r="M29" s="6" t="str">
        <f t="shared" ca="1" si="1"/>
        <v>많음</v>
      </c>
      <c r="N29" s="6" t="str">
        <f t="shared" ca="1" si="2"/>
        <v>40.7</v>
      </c>
      <c r="O29" s="6" t="s">
        <v>27</v>
      </c>
      <c r="P29" s="6" t="s">
        <v>48</v>
      </c>
      <c r="Q29" s="6"/>
      <c r="R29" s="6"/>
      <c r="S29" s="8" t="str">
        <f t="shared" ca="1" si="3"/>
        <v>AI (24-02-26); MD (24-01-15); GD (24-01-15);  EC (24-03-11); ND (24-01-15);</v>
      </c>
      <c r="T29" s="6"/>
      <c r="U29" s="11" t="str">
        <f t="shared" ca="1" si="4"/>
        <v>IBD(24-04-13/치료)</v>
      </c>
      <c r="V29" s="6"/>
      <c r="W29" s="6"/>
      <c r="X29" s="6"/>
      <c r="Y29" s="6"/>
      <c r="Z29" s="6" t="s">
        <v>27</v>
      </c>
      <c r="AA29" s="6">
        <v>1</v>
      </c>
    </row>
    <row r="30" spans="1:27" x14ac:dyDescent="0.3">
      <c r="A30" s="6" t="s">
        <v>43</v>
      </c>
      <c r="B30" s="9" t="s">
        <v>31</v>
      </c>
      <c r="C30" s="6" t="s">
        <v>39</v>
      </c>
      <c r="D30" s="6">
        <v>526481</v>
      </c>
      <c r="E30" s="6" t="s">
        <v>72</v>
      </c>
      <c r="F30" s="6" t="s">
        <v>34</v>
      </c>
      <c r="G30" s="8">
        <v>45342</v>
      </c>
      <c r="H30" s="6" t="s">
        <v>28</v>
      </c>
      <c r="I30" s="9" t="str">
        <f ca="1">RANDBETWEEN(43,52) &amp; ""</f>
        <v>46</v>
      </c>
      <c r="J30" s="6" t="str">
        <f ca="1">TEXT(1.7 +(2.4-1.7)*RAND(), "0.0") &amp;""</f>
        <v>2.1</v>
      </c>
      <c r="K30" s="8">
        <f t="shared" ca="1" si="0"/>
        <v>45239</v>
      </c>
      <c r="L30" s="6">
        <v>0.129</v>
      </c>
      <c r="M30" s="6" t="str">
        <f t="shared" ca="1" si="1"/>
        <v>많음</v>
      </c>
      <c r="N30" s="6" t="str">
        <f t="shared" ca="1" si="2"/>
        <v>40.8</v>
      </c>
      <c r="O30" s="6" t="s">
        <v>27</v>
      </c>
      <c r="P30" s="6" t="s">
        <v>48</v>
      </c>
      <c r="Q30" s="6"/>
      <c r="R30" s="6"/>
      <c r="S30" s="8" t="str">
        <f t="shared" ca="1" si="3"/>
        <v>AI (23-12-21); MD (23-11-09); GD (23-11-09);  EC (24-01-04); ND (23-11-09);</v>
      </c>
      <c r="T30" s="6"/>
      <c r="U30" s="11" t="str">
        <f t="shared" ca="1" si="4"/>
        <v>IBD(24-08-13/치료)</v>
      </c>
      <c r="V30" s="6"/>
      <c r="W30" s="6"/>
      <c r="X30" s="6"/>
      <c r="Y30" s="6"/>
      <c r="Z30" s="6" t="s">
        <v>48</v>
      </c>
      <c r="AA30" s="6">
        <v>1</v>
      </c>
    </row>
    <row r="31" spans="1:27" x14ac:dyDescent="0.3">
      <c r="A31" s="6" t="s">
        <v>30</v>
      </c>
      <c r="B31" s="9" t="s">
        <v>38</v>
      </c>
      <c r="C31" s="6" t="s">
        <v>39</v>
      </c>
      <c r="D31" s="6">
        <v>526481</v>
      </c>
      <c r="E31" s="6" t="s">
        <v>73</v>
      </c>
      <c r="F31" s="6" t="s">
        <v>41</v>
      </c>
      <c r="G31" s="8">
        <v>45342</v>
      </c>
      <c r="H31" s="6" t="s">
        <v>28</v>
      </c>
      <c r="I31" s="9" t="str">
        <f ca="1">RANDBETWEEN(43,52) &amp; ""</f>
        <v>48</v>
      </c>
      <c r="J31" s="6" t="str">
        <f ca="1">TEXT(1.7 +(2.4-1.7)*RAND(), "0.0") &amp;""</f>
        <v>2.2</v>
      </c>
      <c r="K31" s="8">
        <f t="shared" ca="1" si="0"/>
        <v>45273</v>
      </c>
      <c r="L31" s="6">
        <v>0.13300000000000001</v>
      </c>
      <c r="M31" s="6" t="str">
        <f t="shared" ca="1" si="1"/>
        <v>많음</v>
      </c>
      <c r="N31" s="6" t="str">
        <f t="shared" ca="1" si="2"/>
        <v>40.7</v>
      </c>
      <c r="O31" s="6" t="s">
        <v>27</v>
      </c>
      <c r="P31" s="6" t="s">
        <v>27</v>
      </c>
      <c r="Q31" s="6"/>
      <c r="R31" s="6"/>
      <c r="S31" s="8" t="str">
        <f t="shared" ca="1" si="3"/>
        <v>AI (24-01-24); MD (23-12-13); GD (23-12-13);  EC (24-02-07); ND (23-12-13);</v>
      </c>
      <c r="T31" s="6"/>
      <c r="U31" s="11" t="str">
        <f t="shared" ca="1" si="4"/>
        <v>IBD(24-07-15/치료)</v>
      </c>
      <c r="V31" s="6"/>
      <c r="W31" s="6"/>
      <c r="X31" s="6"/>
      <c r="Y31" s="6"/>
      <c r="Z31" s="6" t="s">
        <v>48</v>
      </c>
      <c r="AA31" s="6">
        <v>0</v>
      </c>
    </row>
  </sheetData>
  <phoneticPr fontId="3" type="noConversion"/>
  <dataValidations count="12">
    <dataValidation type="whole" showInputMessage="1" promptTitle="산란량 입력" prompt="산란량을 일 OO 개로 입력해 주세요." sqref="AA2"/>
    <dataValidation type="list" allowBlank="1" showInputMessage="1" promptTitle="성별 입력" prompt="성별을 M 또는 F로 입력해 주세요." sqref="H2:H31"/>
    <dataValidation type="whole" operator="greaterThan" showInputMessage="1" promptTitle="크기 입력" prompt="크기를 OO cm로 입력해 주세요." sqref="I2:I31"/>
    <dataValidation type="whole" operator="greaterThan" showInputMessage="1" promptTitle="무게 입력" prompt="무게를 OO kg으로 입력해 주세요." sqref="J2:J31"/>
    <dataValidation type="list" allowBlank="1" showInputMessage="1" promptTitle="활동량 입력" prompt="활동량을 '많음' 또는 '적음'으로 입력해 주세요." sqref="M2:M31"/>
    <dataValidation type="whole" operator="greaterThan" showInputMessage="1" promptTitle="온도 입력" prompt="온도를 숫자로 입력해 주세요." sqref="N2:N31"/>
    <dataValidation type="list" allowBlank="1" showInputMessage="1" promptTitle="격리 상태 입력" prompt="격리 상태를 Y 또는 N으로 입력해 주세요." sqref="O2:O25"/>
    <dataValidation type="whole" operator="greaterThan" showInputMessage="1" promptTitle="출산 횟수 입력" prompt="출산 횟수를 숫자로 입력해 주세요." sqref="V2"/>
    <dataValidation type="whole" showInputMessage="1" promptTitle="우유 생산량 입력" prompt="우유 생산량을 일 OO ml로 입력해 주세요." sqref="Y2"/>
    <dataValidation type="whole" showInputMessage="1" promptTitle="섭취량 입력" prompt="섭취량을 OOg / ml로 입력해 주세요." sqref="L2:L31"/>
    <dataValidation type="list" allowBlank="1" showInputMessage="1" promptTitle="폐사여부 입력" prompt="폐사여부를 Y 또는 N으로 입력해 주세요." sqref="Z2:Z25"/>
    <dataValidation type="list" allowBlank="1" showInputMessage="1" promptTitle="발정기 여부 입력" prompt="발정기 여부를 Y 또는 N으로 입력해 주세요." sqref="P2:P31"/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2024-09-10T07:08:18Z</dcterms:created>
  <dcterms:modified xsi:type="dcterms:W3CDTF">2024-09-20T05:25:24Z</dcterms:modified>
  <cp:category/>
</cp:coreProperties>
</file>