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17256" windowHeight="56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7" i="1" l="1"/>
  <c r="AA217" i="1" s="1"/>
  <c r="T217" i="1"/>
  <c r="U217" i="1" s="1"/>
  <c r="R217" i="1"/>
  <c r="S217" i="1" s="1"/>
  <c r="L217" i="1"/>
  <c r="M217" i="1" s="1"/>
  <c r="H217" i="1"/>
  <c r="I217" i="1" s="1"/>
  <c r="C217" i="1"/>
  <c r="D217" i="1" s="1"/>
  <c r="Z216" i="1"/>
  <c r="AA216" i="1" s="1"/>
  <c r="T216" i="1"/>
  <c r="U216" i="1" s="1"/>
  <c r="R216" i="1"/>
  <c r="S216" i="1" s="1"/>
  <c r="P216" i="1"/>
  <c r="Q216" i="1" s="1"/>
  <c r="N216" i="1"/>
  <c r="O216" i="1" s="1"/>
  <c r="L216" i="1"/>
  <c r="M216" i="1" s="1"/>
  <c r="H216" i="1"/>
  <c r="I216" i="1" s="1"/>
  <c r="F216" i="1"/>
  <c r="G216" i="1" s="1"/>
  <c r="C216" i="1"/>
  <c r="D216" i="1" s="1"/>
  <c r="Z215" i="1"/>
  <c r="AA215" i="1" s="1"/>
  <c r="T215" i="1"/>
  <c r="U215" i="1" s="1"/>
  <c r="R215" i="1"/>
  <c r="S215" i="1" s="1"/>
  <c r="P215" i="1"/>
  <c r="Q215" i="1" s="1"/>
  <c r="N215" i="1"/>
  <c r="O215" i="1" s="1"/>
  <c r="L215" i="1"/>
  <c r="M215" i="1" s="1"/>
  <c r="J215" i="1"/>
  <c r="K215" i="1" s="1"/>
  <c r="H215" i="1"/>
  <c r="I215" i="1" s="1"/>
  <c r="F215" i="1"/>
  <c r="G215" i="1" s="1"/>
  <c r="C215" i="1"/>
  <c r="D215" i="1" s="1"/>
  <c r="AB214" i="1"/>
  <c r="AC214" i="1" s="1"/>
  <c r="U214" i="1"/>
  <c r="T214" i="1"/>
  <c r="R214" i="1"/>
  <c r="S214" i="1" s="1"/>
  <c r="Q214" i="1"/>
  <c r="P214" i="1"/>
  <c r="N214" i="1"/>
  <c r="O214" i="1" s="1"/>
  <c r="M214" i="1"/>
  <c r="L214" i="1"/>
  <c r="J214" i="1"/>
  <c r="K214" i="1" s="1"/>
  <c r="I214" i="1"/>
  <c r="H214" i="1"/>
  <c r="F214" i="1"/>
  <c r="G214" i="1" s="1"/>
  <c r="D214" i="1"/>
  <c r="C214" i="1"/>
  <c r="AB213" i="1"/>
  <c r="AC213" i="1" s="1"/>
  <c r="AA213" i="1"/>
  <c r="Z213" i="1"/>
  <c r="V213" i="1"/>
  <c r="W213" i="1" s="1"/>
  <c r="U213" i="1"/>
  <c r="T213" i="1"/>
  <c r="R213" i="1"/>
  <c r="S213" i="1" s="1"/>
  <c r="Q213" i="1"/>
  <c r="P213" i="1"/>
  <c r="N213" i="1"/>
  <c r="O213" i="1" s="1"/>
  <c r="M213" i="1"/>
  <c r="L213" i="1"/>
  <c r="J213" i="1"/>
  <c r="K213" i="1" s="1"/>
  <c r="I213" i="1"/>
  <c r="H213" i="1"/>
  <c r="F213" i="1"/>
  <c r="G213" i="1" s="1"/>
  <c r="D213" i="1"/>
  <c r="C213" i="1"/>
  <c r="AC212" i="1"/>
  <c r="AB212" i="1"/>
  <c r="Z212" i="1"/>
  <c r="AA212" i="1" s="1"/>
  <c r="Y212" i="1"/>
  <c r="X212" i="1"/>
  <c r="V212" i="1"/>
  <c r="W212" i="1" s="1"/>
  <c r="U212" i="1"/>
  <c r="T212" i="1"/>
  <c r="R212" i="1"/>
  <c r="S212" i="1" s="1"/>
  <c r="Q212" i="1"/>
  <c r="P212" i="1"/>
  <c r="N212" i="1"/>
  <c r="O212" i="1" s="1"/>
  <c r="M212" i="1"/>
  <c r="L212" i="1"/>
  <c r="J212" i="1"/>
  <c r="K212" i="1" s="1"/>
  <c r="I212" i="1"/>
  <c r="H212" i="1"/>
  <c r="F212" i="1"/>
  <c r="G212" i="1" s="1"/>
  <c r="C212" i="1"/>
  <c r="AF211" i="1"/>
  <c r="AG211" i="1" s="1"/>
  <c r="AD211" i="1"/>
  <c r="AB211" i="1"/>
  <c r="AC211" i="1" s="1"/>
  <c r="AA211" i="1"/>
  <c r="Z211" i="1"/>
  <c r="X211" i="1"/>
  <c r="Y211" i="1" s="1"/>
  <c r="W211" i="1"/>
  <c r="V211" i="1"/>
  <c r="T211" i="1"/>
  <c r="U211" i="1" s="1"/>
  <c r="R211" i="1"/>
  <c r="P211" i="1"/>
  <c r="N211" i="1"/>
  <c r="O211" i="1" s="1"/>
  <c r="M211" i="1"/>
  <c r="L211" i="1"/>
  <c r="J211" i="1"/>
  <c r="K211" i="1" s="1"/>
  <c r="I211" i="1"/>
  <c r="H211" i="1"/>
  <c r="F211" i="1"/>
  <c r="G211" i="1" s="1"/>
  <c r="AF210" i="1"/>
  <c r="AD210" i="1"/>
  <c r="AE211" i="1" s="1"/>
  <c r="AC210" i="1"/>
  <c r="AB210" i="1"/>
  <c r="AA210" i="1"/>
  <c r="Y210" i="1"/>
  <c r="X210" i="1"/>
  <c r="V210" i="1"/>
  <c r="W210" i="1" s="1"/>
  <c r="U210" i="1"/>
  <c r="T210" i="1"/>
  <c r="N210" i="1"/>
  <c r="O210" i="1" s="1"/>
  <c r="M210" i="1"/>
  <c r="L210" i="1"/>
  <c r="J210" i="1"/>
  <c r="K210" i="1" s="1"/>
  <c r="I210" i="1"/>
  <c r="H210" i="1"/>
  <c r="F210" i="1"/>
  <c r="G210" i="1" s="1"/>
  <c r="D210" i="1"/>
  <c r="C210" i="1"/>
  <c r="AF209" i="1"/>
  <c r="AD209" i="1"/>
  <c r="AE209" i="1" s="1"/>
  <c r="AB209" i="1"/>
  <c r="AA209" i="1"/>
  <c r="Y209" i="1"/>
  <c r="X209" i="1"/>
  <c r="V209" i="1"/>
  <c r="W209" i="1" s="1"/>
  <c r="U209" i="1"/>
  <c r="T209" i="1"/>
  <c r="N209" i="1"/>
  <c r="O209" i="1" s="1"/>
  <c r="M209" i="1"/>
  <c r="L209" i="1"/>
  <c r="J209" i="1"/>
  <c r="K209" i="1" s="1"/>
  <c r="I209" i="1"/>
  <c r="G209" i="1"/>
  <c r="F209" i="1"/>
  <c r="D209" i="1"/>
  <c r="AE208" i="1"/>
  <c r="AD208" i="1"/>
  <c r="AB208" i="1"/>
  <c r="AC209" i="1" s="1"/>
  <c r="AA208" i="1"/>
  <c r="Y208" i="1"/>
  <c r="X208" i="1"/>
  <c r="V208" i="1"/>
  <c r="W208" i="1" s="1"/>
  <c r="U208" i="1"/>
  <c r="T208" i="1"/>
  <c r="N208" i="1"/>
  <c r="O208" i="1" s="1"/>
  <c r="L208" i="1"/>
  <c r="J208" i="1"/>
  <c r="K208" i="1" s="1"/>
  <c r="I208" i="1"/>
  <c r="F208" i="1"/>
  <c r="C208" i="1"/>
  <c r="D208" i="1" s="1"/>
  <c r="AD207" i="1"/>
  <c r="AB207" i="1"/>
  <c r="AC207" i="1" s="1"/>
  <c r="X207" i="1"/>
  <c r="V207" i="1"/>
  <c r="W207" i="1" s="1"/>
  <c r="T207" i="1"/>
  <c r="N207" i="1"/>
  <c r="O207" i="1" s="1"/>
  <c r="J207" i="1"/>
  <c r="I207" i="1"/>
  <c r="G207" i="1"/>
  <c r="F207" i="1"/>
  <c r="G208" i="1" s="1"/>
  <c r="C207" i="1"/>
  <c r="D207" i="1" s="1"/>
  <c r="AE206" i="1"/>
  <c r="AD206" i="1"/>
  <c r="AE207" i="1" s="1"/>
  <c r="AB206" i="1"/>
  <c r="AC206" i="1" s="1"/>
  <c r="Y206" i="1"/>
  <c r="X206" i="1"/>
  <c r="Y207" i="1" s="1"/>
  <c r="V206" i="1"/>
  <c r="W206" i="1" s="1"/>
  <c r="U206" i="1"/>
  <c r="T206" i="1"/>
  <c r="U207" i="1" s="1"/>
  <c r="N206" i="1"/>
  <c r="J206" i="1"/>
  <c r="K207" i="1" s="1"/>
  <c r="I206" i="1"/>
  <c r="F206" i="1"/>
  <c r="G206" i="1" s="1"/>
  <c r="D206" i="1"/>
  <c r="C206" i="1"/>
  <c r="AD205" i="1"/>
  <c r="AE205" i="1" s="1"/>
  <c r="AC205" i="1"/>
  <c r="AB205" i="1"/>
  <c r="X205" i="1"/>
  <c r="Y205" i="1" s="1"/>
  <c r="W205" i="1"/>
  <c r="V205" i="1"/>
  <c r="T205" i="1"/>
  <c r="U205" i="1" s="1"/>
  <c r="K205" i="1"/>
  <c r="J205" i="1"/>
  <c r="I205" i="1"/>
  <c r="F205" i="1"/>
  <c r="G205" i="1" s="1"/>
  <c r="C205" i="1"/>
  <c r="AD204" i="1"/>
  <c r="AE204" i="1" s="1"/>
  <c r="AC204" i="1"/>
  <c r="AB204" i="1"/>
  <c r="X204" i="1"/>
  <c r="Y204" i="1" s="1"/>
  <c r="W204" i="1"/>
  <c r="V204" i="1"/>
  <c r="T204" i="1"/>
  <c r="U204" i="1" s="1"/>
  <c r="J204" i="1"/>
  <c r="I204" i="1"/>
  <c r="F204" i="1"/>
  <c r="C204" i="1"/>
  <c r="D205" i="1" s="1"/>
  <c r="AD203" i="1"/>
  <c r="AB203" i="1"/>
  <c r="X203" i="1"/>
  <c r="Y203" i="1" s="1"/>
  <c r="V203" i="1"/>
  <c r="T203" i="1"/>
  <c r="U203" i="1" s="1"/>
  <c r="J203" i="1"/>
  <c r="K204" i="1" s="1"/>
  <c r="I203" i="1"/>
  <c r="F203" i="1"/>
  <c r="G203" i="1" s="1"/>
  <c r="D203" i="1"/>
  <c r="C203" i="1"/>
  <c r="AB202" i="1"/>
  <c r="AC203" i="1" s="1"/>
  <c r="X202" i="1"/>
  <c r="V202" i="1"/>
  <c r="W203" i="1" s="1"/>
  <c r="T202" i="1"/>
  <c r="U202" i="1" s="1"/>
  <c r="I202" i="1"/>
  <c r="G202" i="1"/>
  <c r="D202" i="1"/>
  <c r="U201" i="1"/>
  <c r="I201" i="1"/>
  <c r="G201" i="1"/>
  <c r="D201" i="1"/>
  <c r="U200" i="1"/>
  <c r="I200" i="1"/>
  <c r="G200" i="1"/>
  <c r="D200" i="1"/>
  <c r="U199" i="1"/>
  <c r="I199" i="1"/>
  <c r="G199" i="1"/>
  <c r="D199" i="1"/>
  <c r="S197" i="1"/>
  <c r="S196" i="1"/>
  <c r="S195" i="1"/>
  <c r="S194" i="1"/>
  <c r="S193" i="1"/>
  <c r="S192" i="1"/>
  <c r="S191" i="1"/>
  <c r="D191" i="1"/>
  <c r="U190" i="1"/>
  <c r="S190" i="1"/>
  <c r="M190" i="1"/>
  <c r="D190" i="1"/>
  <c r="U189" i="1"/>
  <c r="S189" i="1"/>
  <c r="M189" i="1"/>
  <c r="D189" i="1"/>
  <c r="U188" i="1"/>
  <c r="S188" i="1"/>
  <c r="M188" i="1"/>
  <c r="D188" i="1"/>
  <c r="U187" i="1"/>
  <c r="S187" i="1"/>
  <c r="M187" i="1"/>
  <c r="D187" i="1"/>
  <c r="AA186" i="1"/>
  <c r="U186" i="1"/>
  <c r="S186" i="1"/>
  <c r="M186" i="1"/>
  <c r="I186" i="1"/>
  <c r="D186" i="1"/>
  <c r="U185" i="1"/>
  <c r="S185" i="1"/>
  <c r="O185" i="1"/>
  <c r="M185" i="1"/>
  <c r="D185" i="1"/>
  <c r="U184" i="1"/>
  <c r="S184" i="1"/>
  <c r="O184" i="1"/>
  <c r="M184" i="1"/>
  <c r="D184" i="1"/>
  <c r="AA183" i="1"/>
  <c r="U183" i="1"/>
  <c r="S183" i="1"/>
  <c r="Q183" i="1"/>
  <c r="O183" i="1"/>
  <c r="M183" i="1"/>
  <c r="I183" i="1"/>
  <c r="G183" i="1"/>
  <c r="D183" i="1"/>
  <c r="U182" i="1"/>
  <c r="S182" i="1"/>
  <c r="Q182" i="1"/>
  <c r="O182" i="1"/>
  <c r="M182" i="1"/>
  <c r="G182" i="1"/>
  <c r="D182" i="1"/>
  <c r="U181" i="1"/>
  <c r="S181" i="1"/>
  <c r="Q181" i="1"/>
  <c r="O181" i="1"/>
  <c r="M181" i="1"/>
  <c r="G181" i="1"/>
  <c r="D181" i="1"/>
  <c r="AA180" i="1"/>
  <c r="U180" i="1"/>
  <c r="S180" i="1"/>
  <c r="Q180" i="1"/>
  <c r="O180" i="1"/>
  <c r="M180" i="1"/>
  <c r="I180" i="1"/>
  <c r="G180" i="1"/>
  <c r="D180" i="1"/>
  <c r="U179" i="1"/>
  <c r="S179" i="1"/>
  <c r="Q179" i="1"/>
  <c r="O179" i="1"/>
  <c r="M179" i="1"/>
  <c r="G179" i="1"/>
  <c r="D179" i="1"/>
  <c r="U178" i="1"/>
  <c r="S178" i="1"/>
  <c r="Q178" i="1"/>
  <c r="O178" i="1"/>
  <c r="M178" i="1"/>
  <c r="G178" i="1"/>
  <c r="D178" i="1"/>
  <c r="AA177" i="1"/>
  <c r="U177" i="1"/>
  <c r="S177" i="1"/>
  <c r="Q177" i="1"/>
  <c r="O177" i="1"/>
  <c r="M177" i="1"/>
  <c r="I177" i="1"/>
  <c r="G177" i="1"/>
  <c r="D177" i="1"/>
  <c r="U176" i="1"/>
  <c r="S176" i="1"/>
  <c r="Q176" i="1"/>
  <c r="O176" i="1"/>
  <c r="M176" i="1"/>
  <c r="G176" i="1"/>
  <c r="D176" i="1"/>
  <c r="U175" i="1"/>
  <c r="S175" i="1"/>
  <c r="Q175" i="1"/>
  <c r="O175" i="1"/>
  <c r="M175" i="1"/>
  <c r="G175" i="1"/>
  <c r="D175" i="1"/>
  <c r="AA174" i="1"/>
  <c r="U174" i="1"/>
  <c r="S174" i="1"/>
  <c r="Q174" i="1"/>
  <c r="O174" i="1"/>
  <c r="M174" i="1"/>
  <c r="I174" i="1"/>
  <c r="G174" i="1"/>
  <c r="D174" i="1"/>
  <c r="AC173" i="1"/>
  <c r="U173" i="1"/>
  <c r="S173" i="1"/>
  <c r="Q173" i="1"/>
  <c r="O173" i="1"/>
  <c r="M173" i="1"/>
  <c r="G173" i="1"/>
  <c r="D173" i="1"/>
  <c r="AC172" i="1"/>
  <c r="U172" i="1"/>
  <c r="S172" i="1"/>
  <c r="Q172" i="1"/>
  <c r="O172" i="1"/>
  <c r="M172" i="1"/>
  <c r="G172" i="1"/>
  <c r="D172" i="1"/>
  <c r="AC171" i="1"/>
  <c r="U171" i="1"/>
  <c r="S171" i="1"/>
  <c r="Q171" i="1"/>
  <c r="O171" i="1"/>
  <c r="M171" i="1"/>
  <c r="I171" i="1"/>
  <c r="G171" i="1"/>
  <c r="D171" i="1"/>
  <c r="AC170" i="1"/>
  <c r="U170" i="1"/>
  <c r="S170" i="1"/>
  <c r="Q170" i="1"/>
  <c r="O170" i="1"/>
  <c r="M170" i="1"/>
  <c r="G170" i="1"/>
  <c r="D170" i="1"/>
  <c r="AC169" i="1"/>
  <c r="U169" i="1"/>
  <c r="S169" i="1"/>
  <c r="Q169" i="1"/>
  <c r="O169" i="1"/>
  <c r="M169" i="1"/>
  <c r="G169" i="1"/>
  <c r="D169" i="1"/>
  <c r="AC168" i="1"/>
  <c r="U168" i="1"/>
  <c r="S168" i="1"/>
  <c r="Q168" i="1"/>
  <c r="O168" i="1"/>
  <c r="M168" i="1"/>
  <c r="I168" i="1"/>
  <c r="G168" i="1"/>
  <c r="D168" i="1"/>
  <c r="AC167" i="1"/>
  <c r="U167" i="1"/>
  <c r="S167" i="1"/>
  <c r="Q167" i="1"/>
  <c r="O167" i="1"/>
  <c r="M167" i="1"/>
  <c r="G167" i="1"/>
  <c r="D167" i="1"/>
  <c r="AC166" i="1"/>
  <c r="U166" i="1"/>
  <c r="S166" i="1"/>
  <c r="Q166" i="1"/>
  <c r="O166" i="1"/>
  <c r="M166" i="1"/>
  <c r="G166" i="1"/>
  <c r="D166" i="1"/>
  <c r="AC165" i="1"/>
  <c r="U165" i="1"/>
  <c r="S165" i="1"/>
  <c r="Q165" i="1"/>
  <c r="O165" i="1"/>
  <c r="M165" i="1"/>
  <c r="I165" i="1"/>
  <c r="G165" i="1"/>
  <c r="D165" i="1"/>
  <c r="AC164" i="1"/>
  <c r="U164" i="1"/>
  <c r="S164" i="1"/>
  <c r="Q164" i="1"/>
  <c r="O164" i="1"/>
  <c r="M164" i="1"/>
  <c r="G164" i="1"/>
  <c r="D164" i="1"/>
  <c r="AC163" i="1"/>
  <c r="U163" i="1"/>
  <c r="S163" i="1"/>
  <c r="Q163" i="1"/>
  <c r="O163" i="1"/>
  <c r="M163" i="1"/>
  <c r="G163" i="1"/>
  <c r="D163" i="1"/>
  <c r="AA162" i="1"/>
  <c r="U162" i="1"/>
  <c r="S162" i="1"/>
  <c r="Q162" i="1"/>
  <c r="O162" i="1"/>
  <c r="M162" i="1"/>
  <c r="I162" i="1"/>
  <c r="G162" i="1"/>
  <c r="D162" i="1"/>
  <c r="U161" i="1"/>
  <c r="S161" i="1"/>
  <c r="Q161" i="1"/>
  <c r="O161" i="1"/>
  <c r="M161" i="1"/>
  <c r="G161" i="1"/>
  <c r="D161" i="1"/>
  <c r="AC160" i="1"/>
  <c r="U160" i="1"/>
  <c r="S160" i="1"/>
  <c r="Q160" i="1"/>
  <c r="O160" i="1"/>
  <c r="M160" i="1"/>
  <c r="G160" i="1"/>
  <c r="D160" i="1"/>
  <c r="AC159" i="1"/>
  <c r="U159" i="1"/>
  <c r="S159" i="1"/>
  <c r="Q159" i="1"/>
  <c r="O159" i="1"/>
  <c r="M159" i="1"/>
  <c r="I159" i="1"/>
  <c r="G159" i="1"/>
  <c r="D159" i="1"/>
  <c r="AC158" i="1"/>
  <c r="U158" i="1"/>
  <c r="S158" i="1"/>
  <c r="Q158" i="1"/>
  <c r="O158" i="1"/>
  <c r="M158" i="1"/>
  <c r="G158" i="1"/>
  <c r="D158" i="1"/>
  <c r="AC157" i="1"/>
  <c r="U157" i="1"/>
  <c r="S157" i="1"/>
  <c r="Q157" i="1"/>
  <c r="O157" i="1"/>
  <c r="M157" i="1"/>
  <c r="G157" i="1"/>
  <c r="D157" i="1"/>
  <c r="AC156" i="1"/>
  <c r="Z156" i="1"/>
  <c r="Z159" i="1" s="1"/>
  <c r="U156" i="1"/>
  <c r="S156" i="1"/>
  <c r="Q156" i="1"/>
  <c r="O156" i="1"/>
  <c r="M156" i="1"/>
  <c r="I156" i="1"/>
  <c r="G156" i="1"/>
  <c r="D156" i="1"/>
  <c r="AC155" i="1"/>
  <c r="U155" i="1"/>
  <c r="S155" i="1"/>
  <c r="Q155" i="1"/>
  <c r="O155" i="1"/>
  <c r="M155" i="1"/>
  <c r="G155" i="1"/>
  <c r="D155" i="1"/>
  <c r="AC154" i="1"/>
  <c r="U154" i="1"/>
  <c r="S154" i="1"/>
  <c r="Q154" i="1"/>
  <c r="O154" i="1"/>
  <c r="M154" i="1"/>
  <c r="G154" i="1"/>
  <c r="D154" i="1"/>
  <c r="AA153" i="1"/>
  <c r="Z153" i="1"/>
  <c r="U153" i="1"/>
  <c r="S153" i="1"/>
  <c r="Q153" i="1"/>
  <c r="O153" i="1"/>
  <c r="M153" i="1"/>
  <c r="I153" i="1"/>
  <c r="G153" i="1"/>
  <c r="D153" i="1"/>
  <c r="AC152" i="1"/>
  <c r="U152" i="1"/>
  <c r="S152" i="1"/>
  <c r="Q152" i="1"/>
  <c r="O152" i="1"/>
  <c r="M152" i="1"/>
  <c r="G152" i="1"/>
  <c r="D152" i="1"/>
  <c r="AC151" i="1"/>
  <c r="U151" i="1"/>
  <c r="S151" i="1"/>
  <c r="Q151" i="1"/>
  <c r="O151" i="1"/>
  <c r="M151" i="1"/>
  <c r="G151" i="1"/>
  <c r="D151" i="1"/>
  <c r="AA150" i="1"/>
  <c r="W150" i="1"/>
  <c r="U150" i="1"/>
  <c r="S150" i="1"/>
  <c r="Q150" i="1"/>
  <c r="O150" i="1"/>
  <c r="M150" i="1"/>
  <c r="K150" i="1"/>
  <c r="I150" i="1"/>
  <c r="G150" i="1"/>
  <c r="D150" i="1"/>
  <c r="AC149" i="1"/>
  <c r="U149" i="1"/>
  <c r="S149" i="1"/>
  <c r="Q149" i="1"/>
  <c r="O149" i="1"/>
  <c r="M149" i="1"/>
  <c r="G149" i="1"/>
  <c r="D149" i="1"/>
  <c r="AC148" i="1"/>
  <c r="U148" i="1"/>
  <c r="S148" i="1"/>
  <c r="Q148" i="1"/>
  <c r="O148" i="1"/>
  <c r="M148" i="1"/>
  <c r="G148" i="1"/>
  <c r="D148" i="1"/>
  <c r="AC147" i="1"/>
  <c r="AA147" i="1"/>
  <c r="U147" i="1"/>
  <c r="S147" i="1"/>
  <c r="Q147" i="1"/>
  <c r="O147" i="1"/>
  <c r="M147" i="1"/>
  <c r="I147" i="1"/>
  <c r="G147" i="1"/>
  <c r="D147" i="1"/>
  <c r="AC146" i="1"/>
  <c r="U146" i="1"/>
  <c r="S146" i="1"/>
  <c r="Q146" i="1"/>
  <c r="O146" i="1"/>
  <c r="M146" i="1"/>
  <c r="G146" i="1"/>
  <c r="D146" i="1"/>
  <c r="AC145" i="1"/>
  <c r="U145" i="1"/>
  <c r="S145" i="1"/>
  <c r="Q145" i="1"/>
  <c r="O145" i="1"/>
  <c r="M145" i="1"/>
  <c r="G145" i="1"/>
  <c r="D145" i="1"/>
  <c r="AC144" i="1"/>
  <c r="AA144" i="1"/>
  <c r="U144" i="1"/>
  <c r="S144" i="1"/>
  <c r="Q144" i="1"/>
  <c r="O144" i="1"/>
  <c r="M144" i="1"/>
  <c r="I144" i="1"/>
  <c r="G144" i="1"/>
  <c r="D144" i="1"/>
  <c r="AC143" i="1"/>
  <c r="U143" i="1"/>
  <c r="S143" i="1"/>
  <c r="Q143" i="1"/>
  <c r="O143" i="1"/>
  <c r="M143" i="1"/>
  <c r="G143" i="1"/>
  <c r="D143" i="1"/>
  <c r="AC142" i="1"/>
  <c r="W142" i="1"/>
  <c r="U142" i="1"/>
  <c r="S142" i="1"/>
  <c r="Q142" i="1"/>
  <c r="O142" i="1"/>
  <c r="M142" i="1"/>
  <c r="G142" i="1"/>
  <c r="D142" i="1"/>
  <c r="AC141" i="1"/>
  <c r="AA141" i="1"/>
  <c r="W141" i="1"/>
  <c r="U141" i="1"/>
  <c r="S141" i="1"/>
  <c r="Q141" i="1"/>
  <c r="O141" i="1"/>
  <c r="M141" i="1"/>
  <c r="I141" i="1"/>
  <c r="G141" i="1"/>
  <c r="D141" i="1"/>
  <c r="AC140" i="1"/>
  <c r="W140" i="1"/>
  <c r="U140" i="1"/>
  <c r="S140" i="1"/>
  <c r="Q140" i="1"/>
  <c r="O140" i="1"/>
  <c r="M140" i="1"/>
  <c r="G140" i="1"/>
  <c r="D140" i="1"/>
  <c r="AC139" i="1"/>
  <c r="W139" i="1"/>
  <c r="U139" i="1"/>
  <c r="S139" i="1"/>
  <c r="Q139" i="1"/>
  <c r="O139" i="1"/>
  <c r="M139" i="1"/>
  <c r="G139" i="1"/>
  <c r="D139" i="1"/>
  <c r="AA138" i="1"/>
  <c r="W138" i="1"/>
  <c r="U138" i="1"/>
  <c r="S138" i="1"/>
  <c r="Q138" i="1"/>
  <c r="O138" i="1"/>
  <c r="M138" i="1"/>
  <c r="K138" i="1"/>
  <c r="I138" i="1"/>
  <c r="G138" i="1"/>
  <c r="D138" i="1"/>
  <c r="AC137" i="1"/>
  <c r="W137" i="1"/>
  <c r="U137" i="1"/>
  <c r="S137" i="1"/>
  <c r="Q137" i="1"/>
  <c r="O137" i="1"/>
  <c r="M137" i="1"/>
  <c r="G137" i="1"/>
  <c r="D137" i="1"/>
  <c r="AC136" i="1"/>
  <c r="W136" i="1"/>
  <c r="U136" i="1"/>
  <c r="S136" i="1"/>
  <c r="Q136" i="1"/>
  <c r="O136" i="1"/>
  <c r="M136" i="1"/>
  <c r="G136" i="1"/>
  <c r="D136" i="1"/>
  <c r="AC135" i="1"/>
  <c r="AA135" i="1"/>
  <c r="W135" i="1"/>
  <c r="U135" i="1"/>
  <c r="S135" i="1"/>
  <c r="Q135" i="1"/>
  <c r="O135" i="1"/>
  <c r="M135" i="1"/>
  <c r="K135" i="1"/>
  <c r="I135" i="1"/>
  <c r="G135" i="1"/>
  <c r="D135" i="1"/>
  <c r="AC134" i="1"/>
  <c r="W134" i="1"/>
  <c r="U134" i="1"/>
  <c r="S134" i="1"/>
  <c r="Q134" i="1"/>
  <c r="O134" i="1"/>
  <c r="M134" i="1"/>
  <c r="G134" i="1"/>
  <c r="D134" i="1"/>
  <c r="AE133" i="1"/>
  <c r="AC133" i="1"/>
  <c r="W133" i="1"/>
  <c r="U133" i="1"/>
  <c r="S133" i="1"/>
  <c r="Q133" i="1"/>
  <c r="O133" i="1"/>
  <c r="M133" i="1"/>
  <c r="G133" i="1"/>
  <c r="D133" i="1"/>
  <c r="AE132" i="1"/>
  <c r="AD132" i="1"/>
  <c r="AD212" i="1" s="1"/>
  <c r="AE212" i="1" s="1"/>
  <c r="AC132" i="1"/>
  <c r="AA132" i="1"/>
  <c r="W132" i="1"/>
  <c r="U132" i="1"/>
  <c r="S132" i="1"/>
  <c r="Q132" i="1"/>
  <c r="O132" i="1"/>
  <c r="M132" i="1"/>
  <c r="K132" i="1"/>
  <c r="I132" i="1"/>
  <c r="G132" i="1"/>
  <c r="D132" i="1"/>
  <c r="AE131" i="1"/>
  <c r="AC131" i="1"/>
  <c r="W131" i="1"/>
  <c r="U131" i="1"/>
  <c r="S131" i="1"/>
  <c r="Q131" i="1"/>
  <c r="O131" i="1"/>
  <c r="M131" i="1"/>
  <c r="G131" i="1"/>
  <c r="D131" i="1"/>
  <c r="AE130" i="1"/>
  <c r="AC130" i="1"/>
  <c r="W130" i="1"/>
  <c r="U130" i="1"/>
  <c r="S130" i="1"/>
  <c r="Q130" i="1"/>
  <c r="O130" i="1"/>
  <c r="M130" i="1"/>
  <c r="G130" i="1"/>
  <c r="D130" i="1"/>
  <c r="AE129" i="1"/>
  <c r="AC129" i="1"/>
  <c r="AA129" i="1"/>
  <c r="W129" i="1"/>
  <c r="U129" i="1"/>
  <c r="S129" i="1"/>
  <c r="Q129" i="1"/>
  <c r="O129" i="1"/>
  <c r="M129" i="1"/>
  <c r="K129" i="1"/>
  <c r="I129" i="1"/>
  <c r="G129" i="1"/>
  <c r="AE128" i="1"/>
  <c r="AC128" i="1"/>
  <c r="W128" i="1"/>
  <c r="U128" i="1"/>
  <c r="S128" i="1"/>
  <c r="Q128" i="1"/>
  <c r="O128" i="1"/>
  <c r="M128" i="1"/>
  <c r="G128" i="1"/>
  <c r="D128" i="1"/>
  <c r="AE127" i="1"/>
  <c r="AC127" i="1"/>
  <c r="W127" i="1"/>
  <c r="U127" i="1"/>
  <c r="S127" i="1"/>
  <c r="Q127" i="1"/>
  <c r="O127" i="1"/>
  <c r="M127" i="1"/>
  <c r="G127" i="1"/>
  <c r="D127" i="1"/>
  <c r="AE126" i="1"/>
  <c r="AC126" i="1"/>
  <c r="AA126" i="1"/>
  <c r="Y126" i="1"/>
  <c r="W126" i="1"/>
  <c r="U126" i="1"/>
  <c r="Q126" i="1"/>
  <c r="O126" i="1"/>
  <c r="M126" i="1"/>
  <c r="K126" i="1"/>
  <c r="I126" i="1"/>
  <c r="G126" i="1"/>
  <c r="D126" i="1"/>
  <c r="AE125" i="1"/>
  <c r="AC125" i="1"/>
  <c r="Y125" i="1"/>
  <c r="W125" i="1"/>
  <c r="U125" i="1"/>
  <c r="O125" i="1"/>
  <c r="M125" i="1"/>
  <c r="G125" i="1"/>
  <c r="D125" i="1"/>
  <c r="AE124" i="1"/>
  <c r="AC124" i="1"/>
  <c r="Y124" i="1"/>
  <c r="W124" i="1"/>
  <c r="U124" i="1"/>
  <c r="O124" i="1"/>
  <c r="M124" i="1"/>
  <c r="G124" i="1"/>
  <c r="D124" i="1"/>
  <c r="AE123" i="1"/>
  <c r="AC123" i="1"/>
  <c r="AA123" i="1"/>
  <c r="Y123" i="1"/>
  <c r="W123" i="1"/>
  <c r="U123" i="1"/>
  <c r="O123" i="1"/>
  <c r="M123" i="1"/>
  <c r="I123" i="1"/>
  <c r="G123" i="1"/>
  <c r="D123" i="1"/>
  <c r="AE122" i="1"/>
  <c r="AC122" i="1"/>
  <c r="Y122" i="1"/>
  <c r="W122" i="1"/>
  <c r="U122" i="1"/>
  <c r="O122" i="1"/>
  <c r="M122" i="1"/>
  <c r="G122" i="1"/>
  <c r="D122" i="1"/>
  <c r="AE121" i="1"/>
  <c r="AC121" i="1"/>
  <c r="Y121" i="1"/>
  <c r="W121" i="1"/>
  <c r="U121" i="1"/>
  <c r="O121" i="1"/>
  <c r="M121" i="1"/>
  <c r="G121" i="1"/>
  <c r="D121" i="1"/>
  <c r="AE120" i="1"/>
  <c r="AC120" i="1"/>
  <c r="AA120" i="1"/>
  <c r="Y120" i="1"/>
  <c r="W120" i="1"/>
  <c r="U120" i="1"/>
  <c r="O120" i="1"/>
  <c r="M120" i="1"/>
  <c r="I120" i="1"/>
  <c r="G120" i="1"/>
  <c r="D120" i="1"/>
  <c r="AE119" i="1"/>
  <c r="AC119" i="1"/>
  <c r="Y119" i="1"/>
  <c r="W119" i="1"/>
  <c r="U119" i="1"/>
  <c r="O119" i="1"/>
  <c r="M119" i="1"/>
  <c r="G119" i="1"/>
  <c r="D119" i="1"/>
  <c r="AG118" i="1"/>
  <c r="AE118" i="1"/>
  <c r="AC118" i="1"/>
  <c r="Y118" i="1"/>
  <c r="W118" i="1"/>
  <c r="U118" i="1"/>
  <c r="O118" i="1"/>
  <c r="M118" i="1"/>
  <c r="G118" i="1"/>
  <c r="D118" i="1"/>
  <c r="AG117" i="1"/>
  <c r="AE117" i="1"/>
  <c r="AC117" i="1"/>
  <c r="Y117" i="1"/>
  <c r="W117" i="1"/>
  <c r="U117" i="1"/>
  <c r="O117" i="1"/>
  <c r="M117" i="1"/>
  <c r="I117" i="1"/>
  <c r="G117" i="1"/>
  <c r="C117" i="1"/>
  <c r="C211" i="1" s="1"/>
  <c r="D211" i="1" s="1"/>
  <c r="AG116" i="1"/>
  <c r="AE116" i="1"/>
  <c r="AC116" i="1"/>
  <c r="Y116" i="1"/>
  <c r="W116" i="1"/>
  <c r="U116" i="1"/>
  <c r="O116" i="1"/>
  <c r="M116" i="1"/>
  <c r="G116" i="1"/>
  <c r="D116" i="1"/>
  <c r="AE115" i="1"/>
  <c r="AC115" i="1"/>
  <c r="Y115" i="1"/>
  <c r="W115" i="1"/>
  <c r="U115" i="1"/>
  <c r="O115" i="1"/>
  <c r="M115" i="1"/>
  <c r="G115" i="1"/>
  <c r="D115" i="1"/>
  <c r="AG114" i="1"/>
  <c r="AE114" i="1"/>
  <c r="AC114" i="1"/>
  <c r="AA114" i="1"/>
  <c r="Y114" i="1"/>
  <c r="W114" i="1"/>
  <c r="U114" i="1"/>
  <c r="O114" i="1"/>
  <c r="M114" i="1"/>
  <c r="I114" i="1"/>
  <c r="G114" i="1"/>
  <c r="D114" i="1"/>
  <c r="AG113" i="1"/>
  <c r="AE113" i="1"/>
  <c r="AC113" i="1"/>
  <c r="Y113" i="1"/>
  <c r="W113" i="1"/>
  <c r="U113" i="1"/>
  <c r="M113" i="1"/>
  <c r="G113" i="1"/>
  <c r="D113" i="1"/>
  <c r="AG112" i="1"/>
  <c r="AE112" i="1"/>
  <c r="AC112" i="1"/>
  <c r="Y112" i="1"/>
  <c r="W112" i="1"/>
  <c r="U112" i="1"/>
  <c r="M112" i="1"/>
  <c r="G112" i="1"/>
  <c r="D112" i="1"/>
  <c r="AG111" i="1"/>
  <c r="AE111" i="1"/>
  <c r="AC111" i="1"/>
  <c r="Y111" i="1"/>
  <c r="W111" i="1"/>
  <c r="U111" i="1"/>
  <c r="M111" i="1"/>
  <c r="I111" i="1"/>
  <c r="G111" i="1"/>
  <c r="D111" i="1"/>
  <c r="AG110" i="1"/>
  <c r="AE110" i="1"/>
  <c r="AC110" i="1"/>
  <c r="Y110" i="1"/>
  <c r="W110" i="1"/>
  <c r="U110" i="1"/>
  <c r="M110" i="1"/>
  <c r="G110" i="1"/>
  <c r="D110" i="1"/>
  <c r="AG109" i="1"/>
  <c r="AE109" i="1"/>
  <c r="AC109" i="1"/>
  <c r="Y109" i="1"/>
  <c r="W109" i="1"/>
  <c r="U109" i="1"/>
  <c r="M109" i="1"/>
  <c r="G109" i="1"/>
  <c r="D109" i="1"/>
  <c r="AG108" i="1"/>
  <c r="AE108" i="1"/>
  <c r="AC108" i="1"/>
  <c r="Y108" i="1"/>
  <c r="W108" i="1"/>
  <c r="U108" i="1"/>
  <c r="M108" i="1"/>
  <c r="I108" i="1"/>
  <c r="G108" i="1"/>
  <c r="D108" i="1"/>
  <c r="AE107" i="1"/>
  <c r="AC107" i="1"/>
  <c r="Y107" i="1"/>
  <c r="W107" i="1"/>
  <c r="U107" i="1"/>
  <c r="M107" i="1"/>
  <c r="G107" i="1"/>
  <c r="D107" i="1"/>
  <c r="AE106" i="1"/>
  <c r="AC106" i="1"/>
  <c r="Y106" i="1"/>
  <c r="W106" i="1"/>
  <c r="U106" i="1"/>
  <c r="M106" i="1"/>
  <c r="G106" i="1"/>
  <c r="D106" i="1"/>
  <c r="AE105" i="1"/>
  <c r="AC105" i="1"/>
  <c r="Y105" i="1"/>
  <c r="W105" i="1"/>
  <c r="U105" i="1"/>
  <c r="M105" i="1"/>
  <c r="I105" i="1"/>
  <c r="G105" i="1"/>
  <c r="D105" i="1"/>
  <c r="AE104" i="1"/>
  <c r="AC104" i="1"/>
  <c r="Y104" i="1"/>
  <c r="W104" i="1"/>
  <c r="U104" i="1"/>
  <c r="M104" i="1"/>
  <c r="G104" i="1"/>
  <c r="D104" i="1"/>
  <c r="AE103" i="1"/>
  <c r="AC103" i="1"/>
  <c r="Y103" i="1"/>
  <c r="W103" i="1"/>
  <c r="U103" i="1"/>
  <c r="M103" i="1"/>
  <c r="G103" i="1"/>
  <c r="D103" i="1"/>
  <c r="AE102" i="1"/>
  <c r="AC102" i="1"/>
  <c r="Y102" i="1"/>
  <c r="W102" i="1"/>
  <c r="U102" i="1"/>
  <c r="M102" i="1"/>
  <c r="K102" i="1"/>
  <c r="I102" i="1"/>
  <c r="G102" i="1"/>
  <c r="D102" i="1"/>
  <c r="AE101" i="1"/>
  <c r="AC101" i="1"/>
  <c r="Y101" i="1"/>
  <c r="W101" i="1"/>
  <c r="U101" i="1"/>
  <c r="M101" i="1"/>
  <c r="G101" i="1"/>
  <c r="D101" i="1"/>
  <c r="AE100" i="1"/>
  <c r="AC100" i="1"/>
  <c r="Y100" i="1"/>
  <c r="W100" i="1"/>
  <c r="U100" i="1"/>
  <c r="M100" i="1"/>
  <c r="G100" i="1"/>
  <c r="D100" i="1"/>
  <c r="AE99" i="1"/>
  <c r="AC99" i="1"/>
  <c r="Y99" i="1"/>
  <c r="W99" i="1"/>
  <c r="U99" i="1"/>
  <c r="M99" i="1"/>
  <c r="I99" i="1"/>
  <c r="G99" i="1"/>
  <c r="D99" i="1"/>
  <c r="AE98" i="1"/>
  <c r="AC98" i="1"/>
  <c r="Y98" i="1"/>
  <c r="W98" i="1"/>
  <c r="U98" i="1"/>
  <c r="M98" i="1"/>
  <c r="G98" i="1"/>
  <c r="D98" i="1"/>
  <c r="AE97" i="1"/>
  <c r="AC97" i="1"/>
  <c r="Y97" i="1"/>
  <c r="W97" i="1"/>
  <c r="U97" i="1"/>
  <c r="M97" i="1"/>
  <c r="G97" i="1"/>
  <c r="D97" i="1"/>
  <c r="AE96" i="1"/>
  <c r="AC96" i="1"/>
  <c r="Y96" i="1"/>
  <c r="W96" i="1"/>
  <c r="U96" i="1"/>
  <c r="M96" i="1"/>
  <c r="I96" i="1"/>
  <c r="G96" i="1"/>
  <c r="D96" i="1"/>
  <c r="AE95" i="1"/>
  <c r="AC95" i="1"/>
  <c r="Y95" i="1"/>
  <c r="W95" i="1"/>
  <c r="U95" i="1"/>
  <c r="M95" i="1"/>
  <c r="G95" i="1"/>
  <c r="D95" i="1"/>
  <c r="AE94" i="1"/>
  <c r="AC94" i="1"/>
  <c r="Y94" i="1"/>
  <c r="W94" i="1"/>
  <c r="U94" i="1"/>
  <c r="M94" i="1"/>
  <c r="G94" i="1"/>
  <c r="D94" i="1"/>
  <c r="AE93" i="1"/>
  <c r="AC93" i="1"/>
  <c r="Y93" i="1"/>
  <c r="W93" i="1"/>
  <c r="U93" i="1"/>
  <c r="M93" i="1"/>
  <c r="I93" i="1"/>
  <c r="G93" i="1"/>
  <c r="D93" i="1"/>
  <c r="AE92" i="1"/>
  <c r="AC92" i="1"/>
  <c r="Y92" i="1"/>
  <c r="W92" i="1"/>
  <c r="U92" i="1"/>
  <c r="M92" i="1"/>
  <c r="G92" i="1"/>
  <c r="D92" i="1"/>
  <c r="AE91" i="1"/>
  <c r="AC91" i="1"/>
  <c r="Y91" i="1"/>
  <c r="W91" i="1"/>
  <c r="U91" i="1"/>
  <c r="M91" i="1"/>
  <c r="G91" i="1"/>
  <c r="D91" i="1"/>
  <c r="AE90" i="1"/>
  <c r="AC90" i="1"/>
  <c r="Y90" i="1"/>
  <c r="W90" i="1"/>
  <c r="U90" i="1"/>
  <c r="M90" i="1"/>
  <c r="K90" i="1"/>
  <c r="I90" i="1"/>
  <c r="G90" i="1"/>
  <c r="AE89" i="1"/>
  <c r="Y89" i="1"/>
  <c r="W89" i="1"/>
  <c r="U89" i="1"/>
  <c r="AE88" i="1"/>
  <c r="AC88" i="1"/>
  <c r="Y88" i="1"/>
  <c r="W88" i="1"/>
  <c r="U88" i="1"/>
  <c r="AE87" i="1"/>
  <c r="AC87" i="1"/>
  <c r="Y87" i="1"/>
  <c r="W87" i="1"/>
  <c r="U87" i="1"/>
  <c r="I87" i="1"/>
  <c r="AE86" i="1"/>
  <c r="AC86" i="1"/>
  <c r="Y86" i="1"/>
  <c r="W86" i="1"/>
  <c r="U86" i="1"/>
  <c r="G86" i="1"/>
  <c r="AE85" i="1"/>
  <c r="AC85" i="1"/>
  <c r="Y85" i="1"/>
  <c r="W85" i="1"/>
  <c r="U85" i="1"/>
  <c r="G85" i="1"/>
  <c r="AE84" i="1"/>
  <c r="AC84" i="1"/>
  <c r="Y84" i="1"/>
  <c r="W84" i="1"/>
  <c r="U84" i="1"/>
  <c r="I84" i="1"/>
  <c r="G84" i="1"/>
  <c r="AE83" i="1"/>
  <c r="AC83" i="1"/>
  <c r="Y83" i="1"/>
  <c r="W83" i="1"/>
  <c r="U83" i="1"/>
  <c r="G83" i="1"/>
  <c r="AE82" i="1"/>
  <c r="AC82" i="1"/>
  <c r="Y82" i="1"/>
  <c r="W82" i="1"/>
  <c r="U82" i="1"/>
  <c r="G82" i="1"/>
  <c r="AE81" i="1"/>
  <c r="Y81" i="1"/>
  <c r="W81" i="1"/>
  <c r="U81" i="1"/>
  <c r="I81" i="1"/>
  <c r="G81" i="1"/>
  <c r="AE80" i="1"/>
  <c r="Y80" i="1"/>
  <c r="W80" i="1"/>
  <c r="U80" i="1"/>
  <c r="G80" i="1"/>
  <c r="AE79" i="1"/>
  <c r="Y79" i="1"/>
  <c r="W79" i="1"/>
  <c r="U79" i="1"/>
  <c r="G79" i="1"/>
  <c r="AE78" i="1"/>
  <c r="AC78" i="1"/>
  <c r="Y78" i="1"/>
  <c r="W78" i="1"/>
  <c r="U78" i="1"/>
  <c r="K78" i="1"/>
  <c r="I78" i="1"/>
  <c r="G78" i="1"/>
  <c r="AE77" i="1"/>
  <c r="AC77" i="1"/>
  <c r="Y77" i="1"/>
  <c r="W77" i="1"/>
  <c r="U77" i="1"/>
  <c r="G77" i="1"/>
  <c r="AE76" i="1"/>
  <c r="AC76" i="1"/>
  <c r="Y76" i="1"/>
  <c r="W76" i="1"/>
  <c r="U76" i="1"/>
  <c r="G76" i="1"/>
  <c r="AE75" i="1"/>
  <c r="AC75" i="1"/>
  <c r="Y75" i="1"/>
  <c r="W75" i="1"/>
  <c r="U75" i="1"/>
  <c r="I75" i="1"/>
  <c r="G75" i="1"/>
  <c r="AE74" i="1"/>
  <c r="AC74" i="1"/>
  <c r="Y74" i="1"/>
  <c r="W74" i="1"/>
  <c r="U74" i="1"/>
  <c r="G74" i="1"/>
  <c r="AE73" i="1"/>
  <c r="AC73" i="1"/>
  <c r="Y73" i="1"/>
  <c r="W73" i="1"/>
  <c r="U73" i="1"/>
  <c r="G73" i="1"/>
  <c r="AE72" i="1"/>
  <c r="AC72" i="1"/>
  <c r="Y72" i="1"/>
  <c r="W72" i="1"/>
  <c r="U72" i="1"/>
  <c r="I72" i="1"/>
  <c r="G72" i="1"/>
  <c r="AE71" i="1"/>
  <c r="AC71" i="1"/>
  <c r="Y71" i="1"/>
  <c r="W71" i="1"/>
  <c r="U71" i="1"/>
  <c r="G71" i="1"/>
  <c r="AE70" i="1"/>
  <c r="AC70" i="1"/>
  <c r="Y70" i="1"/>
  <c r="W70" i="1"/>
  <c r="U70" i="1"/>
  <c r="G70" i="1"/>
  <c r="AE69" i="1"/>
  <c r="AC69" i="1"/>
  <c r="Y69" i="1"/>
  <c r="W69" i="1"/>
  <c r="U69" i="1"/>
  <c r="I69" i="1"/>
  <c r="G69" i="1"/>
  <c r="AE68" i="1"/>
  <c r="AC68" i="1"/>
  <c r="Y68" i="1"/>
  <c r="W68" i="1"/>
  <c r="U68" i="1"/>
  <c r="G68" i="1"/>
  <c r="AE67" i="1"/>
  <c r="AC67" i="1"/>
  <c r="Y67" i="1"/>
  <c r="W67" i="1"/>
  <c r="U67" i="1"/>
  <c r="G67" i="1"/>
  <c r="AE66" i="1"/>
  <c r="AC66" i="1"/>
  <c r="Y66" i="1"/>
  <c r="W66" i="1"/>
  <c r="U66" i="1"/>
  <c r="K66" i="1"/>
  <c r="I66" i="1"/>
  <c r="G66" i="1"/>
  <c r="AE65" i="1"/>
  <c r="AC65" i="1"/>
  <c r="Y65" i="1"/>
  <c r="W65" i="1"/>
  <c r="U65" i="1"/>
  <c r="G65" i="1"/>
  <c r="AE64" i="1"/>
  <c r="AC64" i="1"/>
  <c r="Y64" i="1"/>
  <c r="W64" i="1"/>
  <c r="U64" i="1"/>
  <c r="G64" i="1"/>
  <c r="AE63" i="1"/>
  <c r="AC63" i="1"/>
  <c r="Y63" i="1"/>
  <c r="W63" i="1"/>
  <c r="U63" i="1"/>
  <c r="I63" i="1"/>
  <c r="G63" i="1"/>
  <c r="AE62" i="1"/>
  <c r="AC62" i="1"/>
  <c r="Y62" i="1"/>
  <c r="W62" i="1"/>
  <c r="U62" i="1"/>
  <c r="G62" i="1"/>
  <c r="AE61" i="1"/>
  <c r="AC61" i="1"/>
  <c r="Y61" i="1"/>
  <c r="W61" i="1"/>
  <c r="U61" i="1"/>
  <c r="G61" i="1"/>
  <c r="AE60" i="1"/>
  <c r="AC60" i="1"/>
  <c r="Y60" i="1"/>
  <c r="W60" i="1"/>
  <c r="U60" i="1"/>
  <c r="I60" i="1"/>
  <c r="G60" i="1"/>
  <c r="AE59" i="1"/>
  <c r="AC59" i="1"/>
  <c r="Y59" i="1"/>
  <c r="W59" i="1"/>
  <c r="U59" i="1"/>
  <c r="G59" i="1"/>
  <c r="AE58" i="1"/>
  <c r="AC58" i="1"/>
  <c r="Y58" i="1"/>
  <c r="W58" i="1"/>
  <c r="U58" i="1"/>
  <c r="G58" i="1"/>
  <c r="AE57" i="1"/>
  <c r="Y57" i="1"/>
  <c r="W57" i="1"/>
  <c r="U57" i="1"/>
  <c r="I57" i="1"/>
  <c r="G57" i="1"/>
  <c r="AE56" i="1"/>
  <c r="AC56" i="1"/>
  <c r="Y56" i="1"/>
  <c r="W56" i="1"/>
  <c r="U56" i="1"/>
  <c r="G56" i="1"/>
  <c r="AE55" i="1"/>
  <c r="AC55" i="1"/>
  <c r="Y55" i="1"/>
  <c r="W55" i="1"/>
  <c r="U55" i="1"/>
  <c r="G55" i="1"/>
  <c r="AE54" i="1"/>
  <c r="AC54" i="1"/>
  <c r="Y54" i="1"/>
  <c r="W54" i="1"/>
  <c r="U54" i="1"/>
  <c r="K54" i="1"/>
  <c r="I54" i="1"/>
  <c r="G54" i="1"/>
  <c r="AE53" i="1"/>
  <c r="AC53" i="1"/>
  <c r="Y53" i="1"/>
  <c r="W53" i="1"/>
  <c r="U53" i="1"/>
  <c r="G53" i="1"/>
  <c r="AE52" i="1"/>
  <c r="AC52" i="1"/>
  <c r="Y52" i="1"/>
  <c r="W52" i="1"/>
  <c r="U52" i="1"/>
  <c r="G52" i="1"/>
  <c r="AE51" i="1"/>
  <c r="AC51" i="1"/>
  <c r="Y51" i="1"/>
  <c r="W51" i="1"/>
  <c r="U51" i="1"/>
  <c r="I51" i="1"/>
  <c r="G51" i="1"/>
  <c r="AE50" i="1"/>
  <c r="AC50" i="1"/>
  <c r="Y50" i="1"/>
  <c r="W50" i="1"/>
  <c r="U50" i="1"/>
  <c r="G50" i="1"/>
  <c r="AE49" i="1"/>
  <c r="AC49" i="1"/>
  <c r="Y49" i="1"/>
  <c r="W49" i="1"/>
  <c r="U49" i="1"/>
  <c r="G49" i="1"/>
  <c r="AE48" i="1"/>
  <c r="AC48" i="1"/>
  <c r="Y48" i="1"/>
  <c r="W48" i="1"/>
  <c r="U48" i="1"/>
  <c r="I48" i="1"/>
  <c r="G48" i="1"/>
  <c r="AE47" i="1"/>
  <c r="AC47" i="1"/>
  <c r="Y47" i="1"/>
  <c r="W47" i="1"/>
  <c r="U47" i="1"/>
  <c r="G47" i="1"/>
  <c r="AE46" i="1"/>
  <c r="AC46" i="1"/>
  <c r="Y46" i="1"/>
  <c r="W46" i="1"/>
  <c r="U46" i="1"/>
  <c r="G46" i="1"/>
  <c r="AE45" i="1"/>
  <c r="AC45" i="1"/>
  <c r="Y45" i="1"/>
  <c r="W45" i="1"/>
  <c r="U45" i="1"/>
  <c r="I45" i="1"/>
  <c r="G45" i="1"/>
  <c r="AE44" i="1"/>
  <c r="AC44" i="1"/>
  <c r="Y44" i="1"/>
  <c r="W44" i="1"/>
  <c r="U44" i="1"/>
  <c r="G44" i="1"/>
  <c r="AE43" i="1"/>
  <c r="AC43" i="1"/>
  <c r="Y43" i="1"/>
  <c r="W43" i="1"/>
  <c r="U43" i="1"/>
  <c r="G43" i="1"/>
  <c r="D43" i="1"/>
  <c r="AE42" i="1"/>
  <c r="AC42" i="1"/>
  <c r="Y42" i="1"/>
  <c r="W42" i="1"/>
  <c r="U42" i="1"/>
  <c r="K42" i="1"/>
  <c r="I42" i="1"/>
  <c r="G42" i="1"/>
  <c r="D42" i="1"/>
  <c r="AE41" i="1"/>
  <c r="AC41" i="1"/>
  <c r="Y41" i="1"/>
  <c r="W41" i="1"/>
  <c r="U41" i="1"/>
  <c r="G41" i="1"/>
  <c r="D41" i="1"/>
  <c r="AE40" i="1"/>
  <c r="AC40" i="1"/>
  <c r="Y40" i="1"/>
  <c r="W40" i="1"/>
  <c r="U40" i="1"/>
  <c r="G40" i="1"/>
  <c r="D40" i="1"/>
  <c r="AE39" i="1"/>
  <c r="AC39" i="1"/>
  <c r="Y39" i="1"/>
  <c r="W39" i="1"/>
  <c r="U39" i="1"/>
  <c r="I39" i="1"/>
  <c r="G39" i="1"/>
  <c r="D39" i="1"/>
  <c r="AE38" i="1"/>
  <c r="AC38" i="1"/>
  <c r="Y38" i="1"/>
  <c r="W38" i="1"/>
  <c r="U38" i="1"/>
  <c r="G38" i="1"/>
  <c r="D38" i="1"/>
  <c r="AE37" i="1"/>
  <c r="AC37" i="1"/>
  <c r="Y37" i="1"/>
  <c r="W37" i="1"/>
  <c r="U37" i="1"/>
  <c r="G37" i="1"/>
  <c r="D37" i="1"/>
  <c r="AE36" i="1"/>
  <c r="AC36" i="1"/>
  <c r="Y36" i="1"/>
  <c r="W36" i="1"/>
  <c r="U36" i="1"/>
  <c r="I36" i="1"/>
  <c r="G36" i="1"/>
  <c r="D36" i="1"/>
  <c r="AE35" i="1"/>
  <c r="AC35" i="1"/>
  <c r="Y35" i="1"/>
  <c r="W35" i="1"/>
  <c r="U35" i="1"/>
  <c r="G35" i="1"/>
  <c r="D35" i="1"/>
  <c r="AE34" i="1"/>
  <c r="AC34" i="1"/>
  <c r="Y34" i="1"/>
  <c r="W34" i="1"/>
  <c r="U34" i="1"/>
  <c r="G34" i="1"/>
  <c r="D34" i="1"/>
  <c r="AE33" i="1"/>
  <c r="AC33" i="1"/>
  <c r="Y33" i="1"/>
  <c r="W33" i="1"/>
  <c r="U33" i="1"/>
  <c r="I33" i="1"/>
  <c r="G33" i="1"/>
  <c r="D33" i="1"/>
  <c r="AE32" i="1"/>
  <c r="AC32" i="1"/>
  <c r="Y32" i="1"/>
  <c r="W32" i="1"/>
  <c r="U32" i="1"/>
  <c r="G32" i="1"/>
  <c r="D32" i="1"/>
  <c r="AE31" i="1"/>
  <c r="AC31" i="1"/>
  <c r="Y31" i="1"/>
  <c r="W31" i="1"/>
  <c r="U31" i="1"/>
  <c r="G31" i="1"/>
  <c r="D31" i="1"/>
  <c r="AE30" i="1"/>
  <c r="Y30" i="1"/>
  <c r="W30" i="1"/>
  <c r="U30" i="1"/>
  <c r="K30" i="1"/>
  <c r="I30" i="1"/>
  <c r="G30" i="1"/>
  <c r="D30" i="1"/>
  <c r="Y29" i="1"/>
  <c r="W29" i="1"/>
  <c r="U29" i="1"/>
  <c r="G29" i="1"/>
  <c r="D29" i="1"/>
  <c r="AC28" i="1"/>
  <c r="Y28" i="1"/>
  <c r="W28" i="1"/>
  <c r="U28" i="1"/>
  <c r="G28" i="1"/>
  <c r="D28" i="1"/>
  <c r="AC27" i="1"/>
  <c r="Y27" i="1"/>
  <c r="W27" i="1"/>
  <c r="U27" i="1"/>
  <c r="I27" i="1"/>
  <c r="G27" i="1"/>
  <c r="D27" i="1"/>
  <c r="AC26" i="1"/>
  <c r="Y26" i="1"/>
  <c r="W26" i="1"/>
  <c r="U26" i="1"/>
  <c r="G26" i="1"/>
  <c r="D26" i="1"/>
  <c r="AC25" i="1"/>
  <c r="Y25" i="1"/>
  <c r="W25" i="1"/>
  <c r="U25" i="1"/>
  <c r="G25" i="1"/>
  <c r="D25" i="1"/>
  <c r="AC24" i="1"/>
  <c r="Y24" i="1"/>
  <c r="W24" i="1"/>
  <c r="U24" i="1"/>
  <c r="I24" i="1"/>
  <c r="G24" i="1"/>
  <c r="D24" i="1"/>
  <c r="AC23" i="1"/>
  <c r="Y23" i="1"/>
  <c r="W23" i="1"/>
  <c r="U23" i="1"/>
  <c r="G23" i="1"/>
  <c r="D23" i="1"/>
  <c r="AC22" i="1"/>
  <c r="Y22" i="1"/>
  <c r="W22" i="1"/>
  <c r="U22" i="1"/>
  <c r="G22" i="1"/>
  <c r="D22" i="1"/>
  <c r="AC21" i="1"/>
  <c r="Y21" i="1"/>
  <c r="W21" i="1"/>
  <c r="U21" i="1"/>
  <c r="I21" i="1"/>
  <c r="G21" i="1"/>
  <c r="D21" i="1"/>
  <c r="AC20" i="1"/>
  <c r="Y20" i="1"/>
  <c r="W20" i="1"/>
  <c r="U20" i="1"/>
  <c r="G20" i="1"/>
  <c r="D20" i="1"/>
  <c r="AC19" i="1"/>
  <c r="Y19" i="1"/>
  <c r="W19" i="1"/>
  <c r="U19" i="1"/>
  <c r="G19" i="1"/>
  <c r="D19" i="1"/>
  <c r="AC18" i="1"/>
  <c r="Y18" i="1"/>
  <c r="W18" i="1"/>
  <c r="U18" i="1"/>
  <c r="I18" i="1"/>
  <c r="G18" i="1"/>
  <c r="D18" i="1"/>
  <c r="AA171" i="1" l="1"/>
  <c r="AA159" i="1"/>
  <c r="Z214" i="1"/>
  <c r="AA214" i="1" s="1"/>
  <c r="AA168" i="1"/>
  <c r="G204" i="1"/>
  <c r="D212" i="1"/>
  <c r="D117" i="1"/>
  <c r="AA156" i="1"/>
  <c r="K206" i="1"/>
  <c r="AE210" i="1"/>
  <c r="W214" i="1"/>
  <c r="D129" i="1"/>
  <c r="AA165" i="1"/>
  <c r="D204" i="1"/>
  <c r="AC208" i="1"/>
</calcChain>
</file>

<file path=xl/sharedStrings.xml><?xml version="1.0" encoding="utf-8"?>
<sst xmlns="http://schemas.openxmlformats.org/spreadsheetml/2006/main" count="335" uniqueCount="107">
  <si>
    <t>한국인 출국자수</t>
  </si>
  <si>
    <t>법무부・KTO</t>
  </si>
  <si>
    <t>출국자수</t>
  </si>
  <si>
    <t>국적기준</t>
  </si>
  <si>
    <t>입국자 수</t>
    <phoneticPr fontId="6" type="noConversion"/>
  </si>
  <si>
    <t>거주지 기준</t>
  </si>
  <si>
    <t>거주국기준</t>
    <phoneticPr fontId="6" type="noConversion"/>
  </si>
  <si>
    <t>명수</t>
  </si>
  <si>
    <t>전년대비</t>
  </si>
  <si>
    <t>전년대비</t>
    <phoneticPr fontId="6" type="noConversion"/>
  </si>
  <si>
    <t>1월</t>
    <phoneticPr fontId="6" type="noConversion"/>
  </si>
  <si>
    <t>2월</t>
    <phoneticPr fontId="6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</si>
  <si>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</si>
  <si>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</si>
  <si>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</si>
  <si>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</si>
  <si>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</si>
  <si>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</si>
  <si>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</si>
  <si>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</si>
  <si>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</si>
  <si>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</si>
  <si>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2월</t>
    <phoneticPr fontId="6" type="noConversion"/>
  </si>
  <si>
    <t>2월</t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</si>
  <si>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</si>
  <si>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</si>
  <si>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</si>
  <si>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</si>
  <si>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</si>
  <si>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</si>
  <si>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</si>
  <si>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</si>
  <si>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</si>
  <si>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</si>
  <si>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2009년</t>
    <phoneticPr fontId="6" type="noConversion"/>
  </si>
  <si>
    <t>2010년</t>
    <phoneticPr fontId="6" type="noConversion"/>
  </si>
  <si>
    <t>11월</t>
    <phoneticPr fontId="6" type="noConversion"/>
  </si>
  <si>
    <t>2011년</t>
    <phoneticPr fontId="6" type="noConversion"/>
  </si>
  <si>
    <t>2012년</t>
    <phoneticPr fontId="6" type="noConversion"/>
  </si>
  <si>
    <t>2017년</t>
    <phoneticPr fontId="6" type="noConversion"/>
  </si>
  <si>
    <t>2000년</t>
    <phoneticPr fontId="6" type="noConversion"/>
  </si>
  <si>
    <t>누계</t>
  </si>
  <si>
    <t>-</t>
    <phoneticPr fontId="6" type="noConversion"/>
  </si>
  <si>
    <t>2001년</t>
    <phoneticPr fontId="6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</si>
  <si>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</si>
  <si>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</si>
  <si>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</si>
  <si>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</si>
  <si>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</si>
  <si>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</si>
  <si>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6" type="noConversion"/>
  </si>
  <si>
    <t>2013년</t>
    <phoneticPr fontId="6" type="noConversion"/>
  </si>
  <si>
    <t>2015년</t>
    <phoneticPr fontId="6" type="noConversion"/>
  </si>
  <si>
    <t>2016년</t>
    <phoneticPr fontId="6" type="noConversion"/>
  </si>
  <si>
    <t>2018년</t>
    <phoneticPr fontId="6" type="noConversion"/>
  </si>
  <si>
    <t>2019년</t>
    <phoneticPr fontId="6" type="noConversion"/>
  </si>
  <si>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2019.08.01)</t>
    </r>
    <phoneticPr fontId="6" type="noConversion"/>
  </si>
  <si>
    <r>
      <t xml:space="preserve">유럽 </t>
    </r>
    <r>
      <rPr>
        <b/>
        <sz val="10"/>
        <rFont val="맑은 고딕"/>
        <family val="3"/>
        <charset val="129"/>
      </rPr>
      <t>(14개국)</t>
    </r>
    <phoneticPr fontId="6" type="noConversion"/>
  </si>
  <si>
    <t>독일연방통계국</t>
  </si>
  <si>
    <t>영국 관광청</t>
    <phoneticPr fontId="6" type="noConversion"/>
  </si>
  <si>
    <t xml:space="preserve">러시아  </t>
    <phoneticPr fontId="6" type="noConversion"/>
  </si>
  <si>
    <t>마케도니아 통계청</t>
    <phoneticPr fontId="6" type="noConversion"/>
  </si>
  <si>
    <t>슬로베니아 통계청</t>
    <phoneticPr fontId="6" type="noConversion"/>
  </si>
  <si>
    <t>보스니아 헤르체고비나
통계청</t>
    <phoneticPr fontId="6" type="noConversion"/>
  </si>
  <si>
    <t>세르비아 통계청</t>
    <phoneticPr fontId="6" type="noConversion"/>
  </si>
  <si>
    <t>오스트리아 통계청</t>
    <phoneticPr fontId="6" type="noConversion"/>
  </si>
  <si>
    <t>핀란드 관광국</t>
    <phoneticPr fontId="6" type="noConversion"/>
  </si>
  <si>
    <t>스웨덴 통계청</t>
    <phoneticPr fontId="6" type="noConversion"/>
  </si>
  <si>
    <t>슬로바키아 관광국</t>
    <phoneticPr fontId="6" type="noConversion"/>
  </si>
  <si>
    <t>리히텐슈타인 통계청</t>
    <phoneticPr fontId="6" type="noConversion"/>
  </si>
  <si>
    <t>조지아(그루지아) 관광국</t>
    <phoneticPr fontId="6" type="noConversion"/>
  </si>
  <si>
    <t>산마리노 통계청</t>
    <phoneticPr fontId="6" type="noConversion"/>
  </si>
  <si>
    <t>입국자 수</t>
    <phoneticPr fontId="6" type="noConversion"/>
  </si>
  <si>
    <t>국적 기준</t>
    <phoneticPr fontId="6" type="noConversion"/>
  </si>
  <si>
    <t>입국자 수</t>
    <phoneticPr fontId="6" type="noConversion"/>
  </si>
  <si>
    <t>방문자 수</t>
    <phoneticPr fontId="6" type="noConversion"/>
  </si>
  <si>
    <t>명수</t>
    <phoneticPr fontId="6" type="noConversion"/>
  </si>
  <si>
    <t>전년대비</t>
    <phoneticPr fontId="6" type="noConversion"/>
  </si>
  <si>
    <t>2004년</t>
    <phoneticPr fontId="6" type="noConversion"/>
  </si>
  <si>
    <t>2월</t>
    <phoneticPr fontId="6" type="noConversion"/>
  </si>
  <si>
    <t>2005년</t>
    <phoneticPr fontId="6" type="noConversion"/>
  </si>
  <si>
    <t>1월</t>
    <phoneticPr fontId="6" type="noConversion"/>
  </si>
  <si>
    <t>2006년</t>
    <phoneticPr fontId="6" type="noConversion"/>
  </si>
  <si>
    <t>2007년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</si>
  <si>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</si>
  <si>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</si>
  <si>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</si>
  <si>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</si>
  <si>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</si>
  <si>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</si>
  <si>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</si>
  <si>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</si>
  <si>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</si>
  <si>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</si>
  <si>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2009년</t>
    <phoneticPr fontId="6" type="noConversion"/>
  </si>
  <si>
    <t>1월</t>
    <phoneticPr fontId="6" type="noConversion"/>
  </si>
  <si>
    <t>3월</t>
    <phoneticPr fontId="6" type="noConversion"/>
  </si>
  <si>
    <t>7월</t>
    <phoneticPr fontId="6" type="noConversion"/>
  </si>
  <si>
    <t>8월</t>
    <phoneticPr fontId="6" type="noConversion"/>
  </si>
  <si>
    <t>2013년</t>
    <phoneticPr fontId="6" type="noConversion"/>
  </si>
  <si>
    <t>2014년</t>
    <phoneticPr fontId="6" type="noConversion"/>
  </si>
  <si>
    <t>2016년</t>
    <phoneticPr fontId="6" type="noConversion"/>
  </si>
  <si>
    <t>-</t>
    <phoneticPr fontId="6" type="noConversion"/>
  </si>
  <si>
    <t>10월</t>
    <phoneticPr fontId="6" type="noConversion"/>
  </si>
  <si>
    <t>누계</t>
    <phoneticPr fontId="6" type="noConversion"/>
  </si>
  <si>
    <t>* 2014년 부터 방문자통계 세부집계</t>
    <phoneticPr fontId="6" type="noConversion"/>
  </si>
  <si>
    <t>*Accommodation statistics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</si>
</sst>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0.0%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0" fontId="2" fillId="0" borderId="21" xfId="0" applyFont="1" applyBorder="1">
      <alignment vertical="center"/>
    </xf>
    <xf numFmtId="176" fontId="2" fillId="0" borderId="22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0" borderId="0" xfId="0" applyNumberFormat="1" applyFont="1" applyBorder="1">
      <alignment vertical="center"/>
    </xf>
    <xf numFmtId="41" fontId="2" fillId="0" borderId="22" xfId="1" applyFont="1" applyBorder="1">
      <alignment vertical="center"/>
    </xf>
    <xf numFmtId="177" fontId="2" fillId="0" borderId="21" xfId="0" applyNumberFormat="1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7" fontId="2" fillId="0" borderId="29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24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176" fontId="2" fillId="0" borderId="34" xfId="0" applyNumberFormat="1" applyFont="1" applyBorder="1">
      <alignment vertical="center"/>
    </xf>
    <xf numFmtId="177" fontId="2" fillId="0" borderId="25" xfId="0" applyNumberFormat="1" applyFont="1" applyBorder="1">
      <alignment vertical="center"/>
    </xf>
    <xf numFmtId="177" fontId="2" fillId="0" borderId="36" xfId="0" applyNumberFormat="1" applyFont="1" applyBorder="1">
      <alignment vertical="center"/>
    </xf>
    <xf numFmtId="41" fontId="2" fillId="0" borderId="34" xfId="1" applyFont="1" applyBorder="1">
      <alignment vertical="center"/>
    </xf>
    <xf numFmtId="177" fontId="2" fillId="0" borderId="33" xfId="0" applyNumberFormat="1" applyFont="1" applyBorder="1" applyAlignment="1">
      <alignment vertical="center"/>
    </xf>
    <xf numFmtId="41" fontId="2" fillId="0" borderId="34" xfId="1" applyFont="1" applyBorder="1" applyAlignment="1">
      <alignment horizontal="center" vertical="center"/>
    </xf>
    <xf numFmtId="176" fontId="2" fillId="0" borderId="34" xfId="0" applyNumberFormat="1" applyFont="1" applyBorder="1" applyAlignment="1">
      <alignment vertical="center"/>
    </xf>
    <xf numFmtId="177" fontId="2" fillId="0" borderId="10" xfId="0" applyNumberFormat="1" applyFont="1" applyBorder="1">
      <alignment vertical="center"/>
    </xf>
    <xf numFmtId="177" fontId="2" fillId="0" borderId="23" xfId="0" applyNumberFormat="1" applyFont="1" applyBorder="1">
      <alignment vertical="center"/>
    </xf>
    <xf numFmtId="177" fontId="2" fillId="0" borderId="21" xfId="0" applyNumberFormat="1" applyFont="1" applyBorder="1" applyAlignment="1">
      <alignment vertical="center"/>
    </xf>
    <xf numFmtId="41" fontId="2" fillId="0" borderId="22" xfId="1" applyFont="1" applyBorder="1" applyAlignment="1">
      <alignment horizontal="center" vertical="center"/>
    </xf>
    <xf numFmtId="176" fontId="2" fillId="0" borderId="22" xfId="0" applyNumberFormat="1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176" fontId="2" fillId="0" borderId="30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41" fontId="2" fillId="0" borderId="30" xfId="1" applyFont="1" applyBorder="1">
      <alignment vertical="center"/>
    </xf>
    <xf numFmtId="41" fontId="2" fillId="0" borderId="30" xfId="1" applyFont="1" applyBorder="1" applyAlignment="1">
      <alignment horizontal="center" vertical="center"/>
    </xf>
    <xf numFmtId="176" fontId="2" fillId="0" borderId="30" xfId="0" applyNumberFormat="1" applyFont="1" applyBorder="1" applyAlignment="1">
      <alignment vertical="center"/>
    </xf>
    <xf numFmtId="176" fontId="2" fillId="0" borderId="34" xfId="0" applyNumberFormat="1" applyFont="1" applyBorder="1" applyAlignment="1">
      <alignment horizontal="center" vertical="center"/>
    </xf>
    <xf numFmtId="177" fontId="2" fillId="0" borderId="33" xfId="2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7" fontId="2" fillId="0" borderId="21" xfId="2" applyNumberFormat="1" applyFont="1" applyBorder="1" applyAlignment="1">
      <alignment horizontal="center" vertical="center"/>
    </xf>
    <xf numFmtId="176" fontId="2" fillId="0" borderId="40" xfId="0" applyNumberFormat="1" applyFont="1" applyBorder="1">
      <alignment vertical="center"/>
    </xf>
    <xf numFmtId="3" fontId="2" fillId="0" borderId="22" xfId="0" applyNumberFormat="1" applyFont="1" applyBorder="1" applyAlignment="1">
      <alignment horizontal="right" vertical="center"/>
    </xf>
    <xf numFmtId="176" fontId="2" fillId="0" borderId="30" xfId="0" applyNumberFormat="1" applyFont="1" applyBorder="1" applyAlignment="1">
      <alignment horizontal="center" vertical="center"/>
    </xf>
    <xf numFmtId="177" fontId="2" fillId="0" borderId="29" xfId="2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right" vertical="center"/>
    </xf>
    <xf numFmtId="0" fontId="2" fillId="2" borderId="4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/>
    </xf>
    <xf numFmtId="176" fontId="2" fillId="0" borderId="22" xfId="0" applyNumberFormat="1" applyFont="1" applyFill="1" applyBorder="1">
      <alignment vertical="center"/>
    </xf>
    <xf numFmtId="176" fontId="2" fillId="0" borderId="40" xfId="0" applyNumberFormat="1" applyFont="1" applyFill="1" applyBorder="1">
      <alignment vertical="center"/>
    </xf>
    <xf numFmtId="0" fontId="2" fillId="0" borderId="20" xfId="0" applyFont="1" applyFill="1" applyBorder="1" applyAlignment="1">
      <alignment horizontal="center" vertical="center"/>
    </xf>
    <xf numFmtId="177" fontId="2" fillId="0" borderId="21" xfId="0" applyNumberFormat="1" applyFont="1" applyFill="1" applyBorder="1">
      <alignment vertical="center"/>
    </xf>
    <xf numFmtId="177" fontId="2" fillId="0" borderId="23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7" fontId="2" fillId="0" borderId="39" xfId="0" applyNumberFormat="1" applyFont="1" applyFill="1" applyBorder="1">
      <alignment vertical="center"/>
    </xf>
    <xf numFmtId="177" fontId="2" fillId="0" borderId="29" xfId="0" applyNumberFormat="1" applyFont="1" applyFill="1" applyBorder="1">
      <alignment vertical="center"/>
    </xf>
    <xf numFmtId="0" fontId="10" fillId="0" borderId="21" xfId="0" applyFont="1" applyBorder="1">
      <alignment vertical="center"/>
    </xf>
    <xf numFmtId="177" fontId="2" fillId="0" borderId="21" xfId="0" applyNumberFormat="1" applyFont="1" applyFill="1" applyBorder="1" applyAlignment="1">
      <alignment horizontal="right" vertical="center"/>
    </xf>
    <xf numFmtId="177" fontId="2" fillId="0" borderId="21" xfId="0" applyNumberFormat="1" applyFont="1" applyFill="1" applyBorder="1" applyAlignment="1">
      <alignment horizontal="center" vertical="center"/>
    </xf>
    <xf numFmtId="176" fontId="2" fillId="0" borderId="22" xfId="0" applyNumberFormat="1" applyFont="1" applyFill="1" applyBorder="1" applyAlignment="1">
      <alignment horizontal="right" vertical="center"/>
    </xf>
    <xf numFmtId="177" fontId="2" fillId="0" borderId="29" xfId="0" applyNumberFormat="1" applyFont="1" applyFill="1" applyBorder="1" applyAlignment="1">
      <alignment horizontal="center" vertical="center"/>
    </xf>
    <xf numFmtId="177" fontId="2" fillId="0" borderId="29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>
      <alignment vertical="center"/>
    </xf>
    <xf numFmtId="0" fontId="2" fillId="0" borderId="27" xfId="0" applyFont="1" applyFill="1" applyBorder="1" applyAlignment="1">
      <alignment horizontal="center" vertical="center"/>
    </xf>
    <xf numFmtId="176" fontId="2" fillId="0" borderId="22" xfId="0" applyNumberFormat="1" applyFont="1" applyFill="1" applyBorder="1" applyAlignment="1">
      <alignment vertical="center"/>
    </xf>
    <xf numFmtId="177" fontId="2" fillId="0" borderId="21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0" borderId="23" xfId="0" applyNumberFormat="1" applyFont="1" applyFill="1" applyBorder="1" applyAlignment="1">
      <alignment vertical="center"/>
    </xf>
    <xf numFmtId="41" fontId="2" fillId="0" borderId="34" xfId="1" applyFont="1" applyFill="1" applyBorder="1" applyAlignment="1">
      <alignment horizontal="center" vertical="center"/>
    </xf>
    <xf numFmtId="177" fontId="2" fillId="0" borderId="21" xfId="2" applyNumberFormat="1" applyFont="1" applyFill="1" applyBorder="1" applyAlignment="1">
      <alignment horizontal="right" vertical="center"/>
    </xf>
    <xf numFmtId="176" fontId="2" fillId="0" borderId="34" xfId="0" applyNumberFormat="1" applyFont="1" applyFill="1" applyBorder="1" applyAlignment="1">
      <alignment horizontal="center" vertical="center"/>
    </xf>
    <xf numFmtId="176" fontId="2" fillId="0" borderId="22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41" fontId="2" fillId="0" borderId="22" xfId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176" fontId="2" fillId="0" borderId="30" xfId="0" applyNumberFormat="1" applyFont="1" applyFill="1" applyBorder="1" applyAlignment="1">
      <alignment vertical="center"/>
    </xf>
    <xf numFmtId="41" fontId="2" fillId="0" borderId="30" xfId="1" applyFont="1" applyFill="1" applyBorder="1" applyAlignment="1">
      <alignment horizontal="center" vertical="center"/>
    </xf>
    <xf numFmtId="176" fontId="2" fillId="0" borderId="30" xfId="0" applyNumberFormat="1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3" fontId="2" fillId="0" borderId="35" xfId="0" applyNumberFormat="1" applyFont="1" applyFill="1" applyBorder="1" applyAlignment="1">
      <alignment vertical="center"/>
    </xf>
    <xf numFmtId="177" fontId="2" fillId="0" borderId="33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vertical="center"/>
    </xf>
    <xf numFmtId="176" fontId="2" fillId="0" borderId="24" xfId="0" applyNumberFormat="1" applyFont="1" applyFill="1" applyBorder="1" applyAlignment="1">
      <alignment vertical="center"/>
    </xf>
    <xf numFmtId="176" fontId="2" fillId="0" borderId="35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7" fontId="2" fillId="0" borderId="21" xfId="2" applyNumberFormat="1" applyFont="1" applyFill="1" applyBorder="1" applyAlignment="1">
      <alignment vertical="center"/>
    </xf>
    <xf numFmtId="176" fontId="2" fillId="0" borderId="22" xfId="0" applyNumberFormat="1" applyFont="1" applyFill="1" applyBorder="1" applyAlignment="1">
      <alignment vertical="center"/>
    </xf>
    <xf numFmtId="176" fontId="2" fillId="0" borderId="30" xfId="0" applyNumberFormat="1" applyFont="1" applyFill="1" applyBorder="1" applyAlignment="1">
      <alignment vertical="center"/>
    </xf>
    <xf numFmtId="176" fontId="2" fillId="0" borderId="38" xfId="0" applyNumberFormat="1" applyFont="1" applyFill="1" applyBorder="1" applyAlignment="1">
      <alignment vertical="center"/>
    </xf>
    <xf numFmtId="177" fontId="2" fillId="0" borderId="29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3" fontId="2" fillId="0" borderId="38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45" xfId="0" applyFont="1" applyFill="1" applyBorder="1" applyAlignment="1">
      <alignment horizontal="center" vertical="center"/>
    </xf>
    <xf numFmtId="176" fontId="2" fillId="0" borderId="26" xfId="0" applyNumberFormat="1" applyFont="1" applyFill="1" applyBorder="1">
      <alignment vertical="center"/>
    </xf>
    <xf numFmtId="177" fontId="2" fillId="0" borderId="48" xfId="0" applyNumberFormat="1" applyFont="1" applyFill="1" applyBorder="1">
      <alignment vertical="center"/>
    </xf>
    <xf numFmtId="177" fontId="2" fillId="0" borderId="48" xfId="0" applyNumberFormat="1" applyFont="1" applyFill="1" applyBorder="1" applyAlignment="1">
      <alignment horizontal="right" vertical="center"/>
    </xf>
    <xf numFmtId="176" fontId="2" fillId="0" borderId="26" xfId="0" applyNumberFormat="1" applyFont="1" applyFill="1" applyBorder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41" fontId="2" fillId="0" borderId="22" xfId="1" applyFont="1" applyFill="1" applyBorder="1" applyAlignment="1">
      <alignment horizontal="right" vertical="center"/>
    </xf>
    <xf numFmtId="41" fontId="2" fillId="0" borderId="22" xfId="1" applyFont="1" applyFill="1" applyBorder="1">
      <alignment vertical="center"/>
    </xf>
    <xf numFmtId="0" fontId="2" fillId="0" borderId="27" xfId="0" applyFont="1" applyFill="1" applyBorder="1" applyAlignment="1">
      <alignment horizontal="center" vertical="center"/>
    </xf>
    <xf numFmtId="177" fontId="2" fillId="0" borderId="21" xfId="2" applyNumberFormat="1" applyFont="1" applyFill="1" applyBorder="1">
      <alignment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177" fontId="2" fillId="0" borderId="51" xfId="2" applyNumberFormat="1" applyFont="1" applyFill="1" applyBorder="1">
      <alignment vertical="center"/>
    </xf>
    <xf numFmtId="41" fontId="2" fillId="0" borderId="2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9" fillId="3" borderId="5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>
      <alignment vertical="center"/>
    </xf>
    <xf numFmtId="41" fontId="2" fillId="0" borderId="34" xfId="1" applyFont="1" applyBorder="1" applyAlignment="1">
      <alignment horizontal="right" vertical="center"/>
    </xf>
    <xf numFmtId="177" fontId="2" fillId="0" borderId="33" xfId="0" applyNumberFormat="1" applyFont="1" applyBorder="1">
      <alignment vertical="center"/>
    </xf>
    <xf numFmtId="41" fontId="2" fillId="0" borderId="22" xfId="1" applyFont="1" applyBorder="1" applyAlignment="1">
      <alignment horizontal="right" vertical="center"/>
    </xf>
    <xf numFmtId="177" fontId="2" fillId="0" borderId="21" xfId="0" applyNumberFormat="1" applyFont="1" applyBorder="1">
      <alignment vertical="center"/>
    </xf>
    <xf numFmtId="41" fontId="2" fillId="0" borderId="22" xfId="1" applyFont="1" applyBorder="1">
      <alignment vertical="center"/>
    </xf>
    <xf numFmtId="0" fontId="2" fillId="0" borderId="57" xfId="0" applyFont="1" applyBorder="1">
      <alignment vertical="center"/>
    </xf>
    <xf numFmtId="41" fontId="2" fillId="0" borderId="30" xfId="1" applyFont="1" applyBorder="1">
      <alignment vertical="center"/>
    </xf>
    <xf numFmtId="177" fontId="2" fillId="0" borderId="29" xfId="0" applyNumberFormat="1" applyFont="1" applyBorder="1">
      <alignment vertical="center"/>
    </xf>
    <xf numFmtId="177" fontId="2" fillId="0" borderId="56" xfId="0" applyNumberFormat="1" applyFont="1" applyBorder="1">
      <alignment vertical="center"/>
    </xf>
    <xf numFmtId="177" fontId="2" fillId="0" borderId="21" xfId="2" applyNumberFormat="1" applyFont="1" applyBorder="1">
      <alignment vertical="center"/>
    </xf>
    <xf numFmtId="177" fontId="2" fillId="0" borderId="58" xfId="0" applyNumberFormat="1" applyFont="1" applyBorder="1">
      <alignment vertical="center"/>
    </xf>
    <xf numFmtId="41" fontId="2" fillId="0" borderId="34" xfId="1" applyFont="1" applyBorder="1">
      <alignment vertical="center"/>
    </xf>
    <xf numFmtId="177" fontId="2" fillId="0" borderId="33" xfId="2" applyNumberFormat="1" applyFont="1" applyBorder="1">
      <alignment vertical="center"/>
    </xf>
    <xf numFmtId="41" fontId="2" fillId="0" borderId="9" xfId="1" applyFont="1" applyBorder="1">
      <alignment vertical="center"/>
    </xf>
    <xf numFmtId="41" fontId="2" fillId="0" borderId="13" xfId="1" applyFont="1" applyBorder="1">
      <alignment vertical="center"/>
    </xf>
    <xf numFmtId="177" fontId="2" fillId="0" borderId="29" xfId="2" applyNumberFormat="1" applyFont="1" applyBorder="1">
      <alignment vertical="center"/>
    </xf>
    <xf numFmtId="177" fontId="2" fillId="0" borderId="57" xfId="0" applyNumberFormat="1" applyFont="1" applyBorder="1">
      <alignment vertical="center"/>
    </xf>
    <xf numFmtId="41" fontId="2" fillId="0" borderId="24" xfId="1" applyFont="1" applyBorder="1">
      <alignment vertical="center"/>
    </xf>
    <xf numFmtId="177" fontId="2" fillId="0" borderId="33" xfId="2" applyNumberFormat="1" applyFont="1" applyBorder="1" applyAlignment="1">
      <alignment vertical="center"/>
    </xf>
    <xf numFmtId="177" fontId="2" fillId="0" borderId="21" xfId="2" applyNumberFormat="1" applyFont="1" applyBorder="1" applyAlignment="1">
      <alignment vertical="center"/>
    </xf>
    <xf numFmtId="41" fontId="2" fillId="0" borderId="21" xfId="1" applyFont="1" applyBorder="1">
      <alignment vertical="center"/>
    </xf>
    <xf numFmtId="177" fontId="2" fillId="0" borderId="21" xfId="2" applyNumberFormat="1" applyFont="1" applyFill="1" applyBorder="1" applyAlignment="1">
      <alignment horizontal="center" vertical="center"/>
    </xf>
    <xf numFmtId="177" fontId="2" fillId="0" borderId="29" xfId="2" applyNumberFormat="1" applyFont="1" applyBorder="1" applyAlignment="1">
      <alignment vertical="center"/>
    </xf>
    <xf numFmtId="177" fontId="2" fillId="0" borderId="33" xfId="2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>
      <alignment vertical="center"/>
    </xf>
    <xf numFmtId="41" fontId="2" fillId="0" borderId="34" xfId="1" applyFont="1" applyBorder="1" applyAlignment="1">
      <alignment horizontal="center" vertical="center" wrapText="1"/>
    </xf>
    <xf numFmtId="176" fontId="2" fillId="0" borderId="22" xfId="0" applyNumberFormat="1" applyFont="1" applyBorder="1">
      <alignment vertical="center"/>
    </xf>
    <xf numFmtId="176" fontId="2" fillId="0" borderId="9" xfId="0" applyNumberFormat="1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2" fillId="2" borderId="59" xfId="0" applyFont="1" applyFill="1" applyBorder="1">
      <alignment vertical="center"/>
    </xf>
    <xf numFmtId="0" fontId="2" fillId="0" borderId="42" xfId="0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176" fontId="2" fillId="0" borderId="30" xfId="0" applyNumberFormat="1" applyFont="1" applyBorder="1">
      <alignment vertical="center"/>
    </xf>
    <xf numFmtId="0" fontId="2" fillId="2" borderId="60" xfId="0" applyFont="1" applyFill="1" applyBorder="1">
      <alignment vertical="center"/>
    </xf>
    <xf numFmtId="176" fontId="2" fillId="0" borderId="34" xfId="0" applyNumberFormat="1" applyFont="1" applyFill="1" applyBorder="1">
      <alignment vertical="center"/>
    </xf>
    <xf numFmtId="177" fontId="2" fillId="0" borderId="33" xfId="0" applyNumberFormat="1" applyFont="1" applyFill="1" applyBorder="1">
      <alignment vertical="center"/>
    </xf>
    <xf numFmtId="177" fontId="2" fillId="0" borderId="21" xfId="2" applyNumberFormat="1" applyFont="1" applyFill="1" applyBorder="1">
      <alignment vertical="center"/>
    </xf>
    <xf numFmtId="41" fontId="2" fillId="0" borderId="34" xfId="1" applyFont="1" applyFill="1" applyBorder="1" applyAlignment="1">
      <alignment horizontal="center" vertical="center" wrapText="1"/>
    </xf>
    <xf numFmtId="176" fontId="2" fillId="0" borderId="35" xfId="0" applyNumberFormat="1" applyFont="1" applyFill="1" applyBorder="1">
      <alignment vertical="center"/>
    </xf>
    <xf numFmtId="176" fontId="2" fillId="0" borderId="24" xfId="0" applyNumberFormat="1" applyFont="1" applyFill="1" applyBorder="1">
      <alignment vertical="center"/>
    </xf>
    <xf numFmtId="177" fontId="2" fillId="0" borderId="36" xfId="0" applyNumberFormat="1" applyFont="1" applyFill="1" applyBorder="1">
      <alignment vertical="center"/>
    </xf>
    <xf numFmtId="176" fontId="2" fillId="0" borderId="34" xfId="0" applyNumberFormat="1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0" borderId="60" xfId="0" applyFont="1" applyFill="1" applyBorder="1">
      <alignment vertical="center"/>
    </xf>
    <xf numFmtId="0" fontId="2" fillId="0" borderId="0" xfId="0" applyFont="1" applyFill="1">
      <alignment vertical="center"/>
    </xf>
    <xf numFmtId="3" fontId="2" fillId="0" borderId="0" xfId="0" applyNumberFormat="1" applyFont="1" applyBorder="1" applyAlignment="1">
      <alignment vertical="center"/>
    </xf>
    <xf numFmtId="176" fontId="2" fillId="0" borderId="22" xfId="0" applyNumberFormat="1" applyFont="1" applyFill="1" applyBorder="1">
      <alignment vertical="center"/>
    </xf>
    <xf numFmtId="177" fontId="2" fillId="0" borderId="59" xfId="0" applyNumberFormat="1" applyFont="1" applyFill="1" applyBorder="1" applyAlignment="1">
      <alignment vertical="center"/>
    </xf>
    <xf numFmtId="176" fontId="2" fillId="0" borderId="59" xfId="0" applyNumberFormat="1" applyFont="1" applyFill="1" applyBorder="1" applyAlignment="1">
      <alignment vertical="center"/>
    </xf>
    <xf numFmtId="0" fontId="7" fillId="0" borderId="59" xfId="0" applyFont="1" applyFill="1" applyBorder="1" applyAlignment="1">
      <alignment vertical="center"/>
    </xf>
    <xf numFmtId="0" fontId="7" fillId="0" borderId="60" xfId="0" applyFont="1" applyFill="1" applyBorder="1" applyAlignment="1">
      <alignment vertical="center"/>
    </xf>
    <xf numFmtId="176" fontId="2" fillId="0" borderId="22" xfId="0" applyNumberFormat="1" applyFont="1" applyFill="1" applyBorder="1" applyAlignment="1">
      <alignment horizontal="right" vertical="center"/>
    </xf>
    <xf numFmtId="176" fontId="2" fillId="0" borderId="30" xfId="0" applyNumberFormat="1" applyFont="1" applyFill="1" applyBorder="1" applyAlignment="1">
      <alignment horizontal="right" vertical="center"/>
    </xf>
    <xf numFmtId="177" fontId="2" fillId="0" borderId="29" xfId="2" applyNumberFormat="1" applyFont="1" applyFill="1" applyBorder="1">
      <alignment vertical="center"/>
    </xf>
    <xf numFmtId="177" fontId="2" fillId="0" borderId="29" xfId="2" applyNumberFormat="1" applyFont="1" applyFill="1" applyBorder="1" applyAlignment="1">
      <alignment horizontal="center" vertical="center"/>
    </xf>
    <xf numFmtId="176" fontId="2" fillId="0" borderId="30" xfId="0" applyNumberFormat="1" applyFont="1" applyFill="1" applyBorder="1">
      <alignment vertical="center"/>
    </xf>
    <xf numFmtId="0" fontId="2" fillId="0" borderId="43" xfId="0" applyFont="1" applyBorder="1" applyAlignment="1">
      <alignment horizontal="center" vertical="center"/>
    </xf>
    <xf numFmtId="177" fontId="2" fillId="0" borderId="33" xfId="2" applyNumberFormat="1" applyFont="1" applyFill="1" applyBorder="1">
      <alignment vertical="center"/>
    </xf>
    <xf numFmtId="0" fontId="2" fillId="2" borderId="61" xfId="0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0" borderId="62" xfId="0" applyFont="1" applyFill="1" applyBorder="1">
      <alignment vertical="center"/>
    </xf>
    <xf numFmtId="3" fontId="2" fillId="0" borderId="13" xfId="0" applyNumberFormat="1" applyFont="1" applyFill="1" applyBorder="1" applyAlignment="1">
      <alignment vertical="center"/>
    </xf>
    <xf numFmtId="177" fontId="2" fillId="0" borderId="29" xfId="2" applyNumberFormat="1" applyFont="1" applyFill="1" applyBorder="1" applyAlignment="1">
      <alignment horizontal="right" vertical="center"/>
    </xf>
    <xf numFmtId="0" fontId="2" fillId="0" borderId="63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vertical="center"/>
    </xf>
    <xf numFmtId="177" fontId="2" fillId="0" borderId="18" xfId="0" applyNumberFormat="1" applyFont="1" applyFill="1" applyBorder="1" applyAlignment="1">
      <alignment vertical="center"/>
    </xf>
    <xf numFmtId="176" fontId="2" fillId="0" borderId="46" xfId="0" applyNumberFormat="1" applyFont="1" applyFill="1" applyBorder="1" applyAlignment="1">
      <alignment vertical="center"/>
    </xf>
    <xf numFmtId="176" fontId="2" fillId="0" borderId="17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7" fontId="2" fillId="0" borderId="64" xfId="0" applyNumberFormat="1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41" fontId="2" fillId="0" borderId="26" xfId="1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2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59" xfId="0" applyFont="1" applyFill="1" applyBorder="1">
      <alignment vertical="center"/>
    </xf>
    <xf numFmtId="0" fontId="10" fillId="0" borderId="62" xfId="0" applyFont="1" applyFill="1" applyBorder="1">
      <alignment vertical="center"/>
    </xf>
    <xf numFmtId="0" fontId="10" fillId="0" borderId="60" xfId="0" applyFont="1" applyFill="1" applyBorder="1">
      <alignment vertical="center"/>
    </xf>
    <xf numFmtId="0" fontId="2" fillId="0" borderId="65" xfId="0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59" xfId="0" applyFont="1" applyFill="1" applyBorder="1">
      <alignment vertical="center"/>
    </xf>
    <xf numFmtId="0" fontId="10" fillId="2" borderId="62" xfId="0" applyFont="1" applyFill="1" applyBorder="1">
      <alignment vertical="center"/>
    </xf>
    <xf numFmtId="0" fontId="10" fillId="2" borderId="60" xfId="0" applyFont="1" applyFill="1" applyBorder="1">
      <alignment vertical="center"/>
    </xf>
    <xf numFmtId="3" fontId="10" fillId="2" borderId="0" xfId="0" applyNumberFormat="1" applyFont="1" applyFill="1">
      <alignment vertical="center"/>
    </xf>
    <xf numFmtId="0" fontId="2" fillId="2" borderId="0" xfId="0" applyFont="1" applyFill="1" applyAlignment="1">
      <alignment horizontal="left" vertical="center"/>
    </xf>
    <xf numFmtId="176" fontId="10" fillId="2" borderId="0" xfId="0" applyNumberFormat="1" applyFont="1" applyFill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Border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3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737616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2636;&#44397;&#53685;&#44228;_201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a"/>
      <sheetName val="Europe"/>
      <sheetName val="Africa"/>
      <sheetName val="America"/>
      <sheetName val="Oceania"/>
    </sheetNames>
    <sheetDataSet>
      <sheetData sheetId="0">
        <row r="117">
          <cell r="C117">
            <v>1097420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P256"/>
  <sheetViews>
    <sheetView tabSelected="1" workbookViewId="0">
      <selection sqref="A1:XFD1048576"/>
    </sheetView>
  </sheetViews>
  <sheetFormatPr defaultColWidth="8.8984375" defaultRowHeight="17.399999999999999"/>
  <cols>
    <col min="1" max="1" width="6.59765625" style="225" bestFit="1" customWidth="1"/>
    <col min="2" max="2" width="4.8984375" style="225" bestFit="1" customWidth="1"/>
    <col min="3" max="3" width="9.59765625" style="225" bestFit="1" customWidth="1"/>
    <col min="4" max="4" width="7.796875" style="225" bestFit="1" customWidth="1"/>
    <col min="5" max="5" width="2.59765625" style="225" customWidth="1"/>
    <col min="6" max="6" width="8.296875" style="225" bestFit="1" customWidth="1"/>
    <col min="7" max="7" width="10" style="225" bestFit="1" customWidth="1"/>
    <col min="8" max="10" width="8.296875" style="225" bestFit="1" customWidth="1"/>
    <col min="11" max="11" width="9.8984375" style="225" bestFit="1" customWidth="1"/>
    <col min="12" max="15" width="8.296875" style="225" bestFit="1" customWidth="1"/>
    <col min="16" max="16" width="8.3984375" style="225" customWidth="1"/>
    <col min="17" max="17" width="7.59765625" style="225" customWidth="1"/>
    <col min="18" max="18" width="8.296875" style="225" bestFit="1" customWidth="1"/>
    <col min="19" max="19" width="10.59765625" style="225" customWidth="1"/>
    <col min="20" max="21" width="8.296875" style="225" bestFit="1" customWidth="1"/>
    <col min="22" max="25" width="9" style="225" customWidth="1"/>
    <col min="26" max="26" width="7.8984375" style="225" customWidth="1"/>
    <col min="27" max="27" width="8.296875" style="225" bestFit="1" customWidth="1"/>
    <col min="28" max="29" width="9.09765625" style="225" customWidth="1"/>
    <col min="30" max="30" width="8.296875" style="225" bestFit="1" customWidth="1"/>
    <col min="31" max="31" width="9.3984375" style="225" bestFit="1" customWidth="1"/>
    <col min="32" max="32" width="8.296875" style="225" customWidth="1"/>
    <col min="33" max="33" width="8.296875" style="225" bestFit="1" customWidth="1"/>
    <col min="34" max="16384" width="8.8984375" style="225"/>
  </cols>
  <sheetData>
    <row r="1" spans="1:33" s="4" customFormat="1" ht="30.6" thickBot="1">
      <c r="A1" s="2"/>
      <c r="B1" s="2"/>
      <c r="C1" s="3" t="s">
        <v>56</v>
      </c>
      <c r="D1" s="3"/>
      <c r="E1" s="3"/>
      <c r="F1" s="3"/>
      <c r="G1" s="3"/>
      <c r="H1" s="3"/>
      <c r="I1" s="3"/>
      <c r="J1" s="3"/>
      <c r="K1" s="3"/>
      <c r="L1" s="131"/>
      <c r="M1" s="131"/>
      <c r="N1" s="131"/>
      <c r="O1" s="131"/>
      <c r="P1" s="131"/>
      <c r="Q1" s="131"/>
      <c r="R1" s="131"/>
      <c r="S1" s="131"/>
      <c r="X1" s="131"/>
      <c r="Y1" s="131"/>
      <c r="AD1" s="131"/>
      <c r="AE1" s="131"/>
      <c r="AF1" s="131"/>
      <c r="AG1" s="132"/>
    </row>
    <row r="2" spans="1:33" s="4" customFormat="1" ht="24.6" thickBot="1">
      <c r="A2" s="5"/>
      <c r="B2" s="6"/>
      <c r="C2" s="7" t="s">
        <v>0</v>
      </c>
      <c r="D2" s="8"/>
      <c r="E2" s="9"/>
      <c r="F2" s="133" t="s">
        <v>57</v>
      </c>
      <c r="G2" s="13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</row>
    <row r="3" spans="1:33" s="4" customFormat="1" ht="19.2">
      <c r="A3" s="12"/>
      <c r="B3" s="13"/>
      <c r="C3" s="14" t="s">
        <v>1</v>
      </c>
      <c r="D3" s="15"/>
      <c r="E3" s="9"/>
      <c r="F3" s="14" t="s">
        <v>58</v>
      </c>
      <c r="G3" s="15"/>
      <c r="H3" s="14" t="s">
        <v>59</v>
      </c>
      <c r="I3" s="15"/>
      <c r="J3" s="14" t="s">
        <v>60</v>
      </c>
      <c r="K3" s="15"/>
      <c r="L3" s="14" t="s">
        <v>61</v>
      </c>
      <c r="M3" s="15"/>
      <c r="N3" s="14" t="s">
        <v>62</v>
      </c>
      <c r="O3" s="15"/>
      <c r="P3" s="135" t="s">
        <v>63</v>
      </c>
      <c r="Q3" s="15"/>
      <c r="R3" s="14" t="s">
        <v>64</v>
      </c>
      <c r="S3" s="15"/>
      <c r="T3" s="14" t="s">
        <v>65</v>
      </c>
      <c r="U3" s="15"/>
      <c r="V3" s="14" t="s">
        <v>66</v>
      </c>
      <c r="W3" s="15"/>
      <c r="X3" s="14" t="s">
        <v>67</v>
      </c>
      <c r="Y3" s="15"/>
      <c r="Z3" s="14" t="s">
        <v>68</v>
      </c>
      <c r="AA3" s="15"/>
      <c r="AB3" s="14" t="s">
        <v>69</v>
      </c>
      <c r="AC3" s="15"/>
      <c r="AD3" s="14" t="s">
        <v>70</v>
      </c>
      <c r="AE3" s="15"/>
      <c r="AF3" s="14" t="s">
        <v>71</v>
      </c>
      <c r="AG3" s="15"/>
    </row>
    <row r="4" spans="1:33" s="4" customFormat="1" ht="15.6">
      <c r="A4" s="12"/>
      <c r="B4" s="13"/>
      <c r="C4" s="18" t="s">
        <v>2</v>
      </c>
      <c r="D4" s="19" t="s">
        <v>3</v>
      </c>
      <c r="E4" s="9"/>
      <c r="F4" s="18" t="s">
        <v>4</v>
      </c>
      <c r="G4" s="136" t="s">
        <v>5</v>
      </c>
      <c r="H4" s="18" t="s">
        <v>72</v>
      </c>
      <c r="I4" s="19" t="s">
        <v>73</v>
      </c>
      <c r="J4" s="18" t="s">
        <v>72</v>
      </c>
      <c r="K4" s="19" t="s">
        <v>73</v>
      </c>
      <c r="L4" s="18" t="s">
        <v>72</v>
      </c>
      <c r="M4" s="19" t="s">
        <v>73</v>
      </c>
      <c r="N4" s="18" t="s">
        <v>74</v>
      </c>
      <c r="O4" s="19" t="s">
        <v>73</v>
      </c>
      <c r="P4" s="18" t="s">
        <v>72</v>
      </c>
      <c r="Q4" s="19" t="s">
        <v>73</v>
      </c>
      <c r="R4" s="18" t="s">
        <v>74</v>
      </c>
      <c r="S4" s="19" t="s">
        <v>73</v>
      </c>
      <c r="T4" s="18" t="s">
        <v>72</v>
      </c>
      <c r="U4" s="19" t="s">
        <v>73</v>
      </c>
      <c r="V4" s="18" t="s">
        <v>4</v>
      </c>
      <c r="W4" s="19" t="s">
        <v>73</v>
      </c>
      <c r="X4" s="18" t="s">
        <v>72</v>
      </c>
      <c r="Y4" s="19" t="s">
        <v>73</v>
      </c>
      <c r="Z4" s="18" t="s">
        <v>4</v>
      </c>
      <c r="AA4" s="19" t="s">
        <v>73</v>
      </c>
      <c r="AB4" s="18" t="s">
        <v>72</v>
      </c>
      <c r="AC4" s="19" t="s">
        <v>73</v>
      </c>
      <c r="AD4" s="16" t="s">
        <v>75</v>
      </c>
      <c r="AE4" s="17" t="s">
        <v>6</v>
      </c>
      <c r="AF4" s="18" t="s">
        <v>72</v>
      </c>
      <c r="AG4" s="19" t="s">
        <v>73</v>
      </c>
    </row>
    <row r="5" spans="1:33" s="4" customFormat="1" ht="15.6">
      <c r="A5" s="137"/>
      <c r="B5" s="138"/>
      <c r="C5" s="18" t="s">
        <v>7</v>
      </c>
      <c r="D5" s="139" t="s">
        <v>8</v>
      </c>
      <c r="E5" s="9"/>
      <c r="F5" s="16" t="s">
        <v>76</v>
      </c>
      <c r="G5" s="140" t="s">
        <v>8</v>
      </c>
      <c r="H5" s="141" t="s">
        <v>7</v>
      </c>
      <c r="I5" s="142" t="s">
        <v>8</v>
      </c>
      <c r="J5" s="141" t="s">
        <v>7</v>
      </c>
      <c r="K5" s="142" t="s">
        <v>8</v>
      </c>
      <c r="L5" s="16" t="s">
        <v>76</v>
      </c>
      <c r="M5" s="17" t="s">
        <v>77</v>
      </c>
      <c r="N5" s="141" t="s">
        <v>76</v>
      </c>
      <c r="O5" s="17" t="s">
        <v>77</v>
      </c>
      <c r="P5" s="16" t="s">
        <v>76</v>
      </c>
      <c r="Q5" s="17" t="s">
        <v>9</v>
      </c>
      <c r="R5" s="16" t="s">
        <v>76</v>
      </c>
      <c r="S5" s="17" t="s">
        <v>9</v>
      </c>
      <c r="T5" s="141" t="s">
        <v>76</v>
      </c>
      <c r="U5" s="17" t="s">
        <v>77</v>
      </c>
      <c r="V5" s="16" t="s">
        <v>76</v>
      </c>
      <c r="W5" s="17" t="s">
        <v>77</v>
      </c>
      <c r="X5" s="16" t="s">
        <v>76</v>
      </c>
      <c r="Y5" s="17" t="s">
        <v>9</v>
      </c>
      <c r="Z5" s="16" t="s">
        <v>76</v>
      </c>
      <c r="AA5" s="17" t="s">
        <v>77</v>
      </c>
      <c r="AB5" s="16" t="s">
        <v>76</v>
      </c>
      <c r="AC5" s="17" t="s">
        <v>9</v>
      </c>
      <c r="AD5" s="143" t="s">
        <v>7</v>
      </c>
      <c r="AE5" s="17" t="s">
        <v>9</v>
      </c>
      <c r="AF5" s="16" t="s">
        <v>76</v>
      </c>
      <c r="AG5" s="17" t="s">
        <v>9</v>
      </c>
    </row>
    <row r="6" spans="1:33" s="4" customFormat="1" ht="13.5" customHeight="1">
      <c r="A6" s="32" t="s">
        <v>78</v>
      </c>
      <c r="B6" s="20" t="s">
        <v>10</v>
      </c>
      <c r="C6" s="21">
        <v>793478</v>
      </c>
      <c r="D6" s="22"/>
      <c r="E6" s="9"/>
      <c r="F6" s="21">
        <v>7414</v>
      </c>
      <c r="G6" s="144"/>
      <c r="H6" s="145">
        <v>18000</v>
      </c>
      <c r="I6" s="146">
        <v>0.125</v>
      </c>
      <c r="J6" s="41"/>
      <c r="K6" s="146"/>
      <c r="L6" s="21"/>
      <c r="M6" s="27"/>
      <c r="N6" s="21"/>
      <c r="O6" s="27"/>
      <c r="P6" s="21"/>
      <c r="Q6" s="27"/>
      <c r="R6" s="21"/>
      <c r="S6" s="27"/>
      <c r="T6" s="21">
        <v>1518</v>
      </c>
      <c r="U6" s="27"/>
      <c r="V6" s="21">
        <v>397</v>
      </c>
      <c r="W6" s="27"/>
      <c r="X6" s="21">
        <v>579</v>
      </c>
      <c r="Y6" s="27"/>
      <c r="Z6" s="21"/>
      <c r="AA6" s="27"/>
      <c r="AB6" s="21">
        <v>5</v>
      </c>
      <c r="AC6" s="27"/>
      <c r="AD6" s="26"/>
      <c r="AE6" s="24"/>
      <c r="AF6" s="21"/>
      <c r="AG6" s="27"/>
    </row>
    <row r="7" spans="1:33" s="4" customFormat="1" ht="13.5" customHeight="1">
      <c r="A7" s="28"/>
      <c r="B7" s="20" t="s">
        <v>79</v>
      </c>
      <c r="C7" s="21">
        <v>670447</v>
      </c>
      <c r="D7" s="22"/>
      <c r="E7" s="9"/>
      <c r="F7" s="21">
        <v>7506</v>
      </c>
      <c r="G7" s="144"/>
      <c r="H7" s="147"/>
      <c r="I7" s="148"/>
      <c r="J7" s="46"/>
      <c r="K7" s="148"/>
      <c r="L7" s="21"/>
      <c r="M7" s="27"/>
      <c r="N7" s="21"/>
      <c r="O7" s="27"/>
      <c r="P7" s="21"/>
      <c r="Q7" s="27"/>
      <c r="R7" s="21"/>
      <c r="S7" s="27"/>
      <c r="T7" s="21">
        <v>1511</v>
      </c>
      <c r="U7" s="27"/>
      <c r="V7" s="21">
        <v>448</v>
      </c>
      <c r="W7" s="27"/>
      <c r="X7" s="21">
        <v>1438</v>
      </c>
      <c r="Y7" s="27"/>
      <c r="Z7" s="21"/>
      <c r="AA7" s="27"/>
      <c r="AB7" s="21">
        <v>8</v>
      </c>
      <c r="AC7" s="27"/>
      <c r="AD7" s="26"/>
      <c r="AE7" s="24"/>
      <c r="AF7" s="21"/>
      <c r="AG7" s="27"/>
    </row>
    <row r="8" spans="1:33" s="4" customFormat="1" ht="13.5" customHeight="1">
      <c r="A8" s="28"/>
      <c r="B8" s="20" t="s">
        <v>12</v>
      </c>
      <c r="C8" s="21">
        <v>587629</v>
      </c>
      <c r="D8" s="22"/>
      <c r="E8" s="9"/>
      <c r="F8" s="21">
        <v>8974</v>
      </c>
      <c r="G8" s="144"/>
      <c r="H8" s="147"/>
      <c r="I8" s="148"/>
      <c r="J8" s="46"/>
      <c r="K8" s="148"/>
      <c r="L8" s="21"/>
      <c r="M8" s="27"/>
      <c r="N8" s="21"/>
      <c r="O8" s="27"/>
      <c r="P8" s="21"/>
      <c r="Q8" s="27"/>
      <c r="R8" s="21"/>
      <c r="S8" s="27"/>
      <c r="T8" s="21">
        <v>1783</v>
      </c>
      <c r="U8" s="27"/>
      <c r="V8" s="21">
        <v>613</v>
      </c>
      <c r="W8" s="27"/>
      <c r="X8" s="21">
        <v>885</v>
      </c>
      <c r="Y8" s="27"/>
      <c r="Z8" s="21"/>
      <c r="AA8" s="27"/>
      <c r="AB8" s="21">
        <v>21</v>
      </c>
      <c r="AC8" s="27"/>
      <c r="AD8" s="26"/>
      <c r="AE8" s="24"/>
      <c r="AF8" s="21"/>
      <c r="AG8" s="27"/>
    </row>
    <row r="9" spans="1:33" s="4" customFormat="1" ht="13.5" customHeight="1">
      <c r="A9" s="28"/>
      <c r="B9" s="20" t="s">
        <v>13</v>
      </c>
      <c r="C9" s="21">
        <v>642413</v>
      </c>
      <c r="D9" s="22"/>
      <c r="E9" s="9"/>
      <c r="F9" s="21">
        <v>8172</v>
      </c>
      <c r="G9" s="144"/>
      <c r="H9" s="149">
        <v>27000</v>
      </c>
      <c r="I9" s="148">
        <v>0.17399999999999999</v>
      </c>
      <c r="J9" s="46"/>
      <c r="K9" s="148"/>
      <c r="L9" s="21"/>
      <c r="M9" s="27"/>
      <c r="N9" s="21"/>
      <c r="O9" s="27"/>
      <c r="P9" s="21"/>
      <c r="Q9" s="27"/>
      <c r="R9" s="21"/>
      <c r="S9" s="27"/>
      <c r="T9" s="21">
        <v>3006</v>
      </c>
      <c r="U9" s="27"/>
      <c r="V9" s="21">
        <v>484</v>
      </c>
      <c r="W9" s="27"/>
      <c r="X9" s="21">
        <v>818</v>
      </c>
      <c r="Y9" s="27"/>
      <c r="Z9" s="21"/>
      <c r="AA9" s="27"/>
      <c r="AB9" s="21">
        <v>4</v>
      </c>
      <c r="AC9" s="27"/>
      <c r="AD9" s="26"/>
      <c r="AE9" s="24"/>
      <c r="AF9" s="21"/>
      <c r="AG9" s="27"/>
    </row>
    <row r="10" spans="1:33" s="4" customFormat="1" ht="13.5" customHeight="1">
      <c r="A10" s="28"/>
      <c r="B10" s="20" t="s">
        <v>14</v>
      </c>
      <c r="C10" s="21">
        <v>680185</v>
      </c>
      <c r="D10" s="22"/>
      <c r="E10" s="9"/>
      <c r="F10" s="21">
        <v>11376</v>
      </c>
      <c r="G10" s="144"/>
      <c r="H10" s="149"/>
      <c r="I10" s="148"/>
      <c r="J10" s="46"/>
      <c r="K10" s="148"/>
      <c r="L10" s="21"/>
      <c r="M10" s="27"/>
      <c r="N10" s="21"/>
      <c r="O10" s="27"/>
      <c r="P10" s="21"/>
      <c r="Q10" s="27"/>
      <c r="R10" s="21"/>
      <c r="S10" s="27"/>
      <c r="T10" s="21">
        <v>4875</v>
      </c>
      <c r="U10" s="27"/>
      <c r="V10" s="21">
        <v>2061</v>
      </c>
      <c r="W10" s="27"/>
      <c r="X10" s="21">
        <v>1849</v>
      </c>
      <c r="Y10" s="27"/>
      <c r="Z10" s="21"/>
      <c r="AA10" s="27"/>
      <c r="AB10" s="21">
        <v>17</v>
      </c>
      <c r="AC10" s="27"/>
      <c r="AD10" s="26"/>
      <c r="AE10" s="24"/>
      <c r="AF10" s="21"/>
      <c r="AG10" s="27"/>
    </row>
    <row r="11" spans="1:33" s="4" customFormat="1" ht="13.5" customHeight="1">
      <c r="A11" s="28"/>
      <c r="B11" s="20" t="s">
        <v>15</v>
      </c>
      <c r="C11" s="21">
        <v>712260</v>
      </c>
      <c r="D11" s="22"/>
      <c r="E11" s="9"/>
      <c r="F11" s="21">
        <v>11753</v>
      </c>
      <c r="G11" s="144"/>
      <c r="H11" s="149"/>
      <c r="I11" s="148"/>
      <c r="J11" s="46"/>
      <c r="K11" s="148"/>
      <c r="L11" s="21"/>
      <c r="M11" s="27"/>
      <c r="N11" s="21"/>
      <c r="O11" s="27"/>
      <c r="P11" s="21"/>
      <c r="Q11" s="27"/>
      <c r="R11" s="21"/>
      <c r="S11" s="27"/>
      <c r="T11" s="21">
        <v>5243</v>
      </c>
      <c r="U11" s="27"/>
      <c r="V11" s="21">
        <v>3230</v>
      </c>
      <c r="W11" s="27"/>
      <c r="X11" s="21">
        <v>2348</v>
      </c>
      <c r="Y11" s="27"/>
      <c r="Z11" s="21"/>
      <c r="AA11" s="27"/>
      <c r="AB11" s="21">
        <v>12</v>
      </c>
      <c r="AC11" s="27"/>
      <c r="AD11" s="26"/>
      <c r="AE11" s="24"/>
      <c r="AF11" s="21"/>
      <c r="AG11" s="27"/>
    </row>
    <row r="12" spans="1:33" s="4" customFormat="1" ht="13.5" customHeight="1">
      <c r="A12" s="28"/>
      <c r="B12" s="20" t="s">
        <v>16</v>
      </c>
      <c r="C12" s="21">
        <v>897234</v>
      </c>
      <c r="D12" s="22"/>
      <c r="E12" s="9"/>
      <c r="F12" s="21">
        <v>20420</v>
      </c>
      <c r="G12" s="144"/>
      <c r="H12" s="149">
        <v>69000</v>
      </c>
      <c r="I12" s="148">
        <v>0.64300000000000002</v>
      </c>
      <c r="J12" s="46"/>
      <c r="K12" s="148"/>
      <c r="L12" s="21"/>
      <c r="M12" s="27"/>
      <c r="N12" s="21"/>
      <c r="O12" s="27"/>
      <c r="P12" s="21"/>
      <c r="Q12" s="27"/>
      <c r="R12" s="21"/>
      <c r="S12" s="27"/>
      <c r="T12" s="21">
        <v>10920</v>
      </c>
      <c r="U12" s="27"/>
      <c r="V12" s="21">
        <v>2782</v>
      </c>
      <c r="W12" s="27"/>
      <c r="X12" s="21">
        <v>1567</v>
      </c>
      <c r="Y12" s="27"/>
      <c r="Z12" s="21"/>
      <c r="AA12" s="27"/>
      <c r="AB12" s="21">
        <v>18</v>
      </c>
      <c r="AC12" s="27"/>
      <c r="AD12" s="26"/>
      <c r="AE12" s="24"/>
      <c r="AF12" s="21"/>
      <c r="AG12" s="27"/>
    </row>
    <row r="13" spans="1:33" s="4" customFormat="1" ht="13.5" customHeight="1">
      <c r="A13" s="28"/>
      <c r="B13" s="20" t="s">
        <v>17</v>
      </c>
      <c r="C13" s="21">
        <v>930573</v>
      </c>
      <c r="D13" s="22"/>
      <c r="E13" s="9"/>
      <c r="F13" s="21">
        <v>15216</v>
      </c>
      <c r="G13" s="144"/>
      <c r="H13" s="149"/>
      <c r="I13" s="148"/>
      <c r="J13" s="46"/>
      <c r="K13" s="148"/>
      <c r="L13" s="21"/>
      <c r="M13" s="27"/>
      <c r="N13" s="21"/>
      <c r="O13" s="27"/>
      <c r="P13" s="21"/>
      <c r="Q13" s="27"/>
      <c r="R13" s="21"/>
      <c r="S13" s="27"/>
      <c r="T13" s="21">
        <v>6574</v>
      </c>
      <c r="U13" s="27"/>
      <c r="V13" s="21">
        <v>2826</v>
      </c>
      <c r="W13" s="27"/>
      <c r="X13" s="21">
        <v>2147</v>
      </c>
      <c r="Y13" s="27"/>
      <c r="Z13" s="21"/>
      <c r="AA13" s="27"/>
      <c r="AB13" s="21">
        <v>2</v>
      </c>
      <c r="AC13" s="27"/>
      <c r="AD13" s="26"/>
      <c r="AE13" s="24"/>
      <c r="AF13" s="21"/>
      <c r="AG13" s="27"/>
    </row>
    <row r="14" spans="1:33" s="4" customFormat="1" ht="13.5" customHeight="1">
      <c r="A14" s="28"/>
      <c r="B14" s="20" t="s">
        <v>18</v>
      </c>
      <c r="C14" s="21">
        <v>682244</v>
      </c>
      <c r="D14" s="22"/>
      <c r="E14" s="9"/>
      <c r="F14" s="21">
        <v>11655</v>
      </c>
      <c r="G14" s="144"/>
      <c r="H14" s="149"/>
      <c r="I14" s="148"/>
      <c r="J14" s="46"/>
      <c r="K14" s="148"/>
      <c r="L14" s="21"/>
      <c r="M14" s="27"/>
      <c r="N14" s="21"/>
      <c r="O14" s="27"/>
      <c r="P14" s="21"/>
      <c r="Q14" s="27"/>
      <c r="R14" s="21"/>
      <c r="S14" s="27"/>
      <c r="T14" s="21">
        <v>4172</v>
      </c>
      <c r="U14" s="27"/>
      <c r="V14" s="21">
        <v>1113</v>
      </c>
      <c r="W14" s="27"/>
      <c r="X14" s="21">
        <v>1605</v>
      </c>
      <c r="Y14" s="27"/>
      <c r="Z14" s="21"/>
      <c r="AA14" s="27"/>
      <c r="AB14" s="21">
        <v>4</v>
      </c>
      <c r="AC14" s="27"/>
      <c r="AD14" s="26"/>
      <c r="AE14" s="24"/>
      <c r="AF14" s="21"/>
      <c r="AG14" s="27"/>
    </row>
    <row r="15" spans="1:33" s="4" customFormat="1" ht="13.5" customHeight="1">
      <c r="A15" s="28"/>
      <c r="B15" s="20" t="s">
        <v>19</v>
      </c>
      <c r="C15" s="21">
        <v>757538</v>
      </c>
      <c r="D15" s="22"/>
      <c r="E15" s="9"/>
      <c r="F15" s="21">
        <v>10783</v>
      </c>
      <c r="G15" s="144"/>
      <c r="H15" s="149">
        <v>25000</v>
      </c>
      <c r="I15" s="148">
        <v>-7.3999999999999996E-2</v>
      </c>
      <c r="J15" s="46"/>
      <c r="K15" s="148"/>
      <c r="L15" s="21"/>
      <c r="M15" s="27"/>
      <c r="N15" s="21"/>
      <c r="O15" s="27"/>
      <c r="P15" s="21"/>
      <c r="Q15" s="27"/>
      <c r="R15" s="21"/>
      <c r="S15" s="27"/>
      <c r="T15" s="21">
        <v>3188</v>
      </c>
      <c r="U15" s="27"/>
      <c r="V15" s="21">
        <v>717</v>
      </c>
      <c r="W15" s="27"/>
      <c r="X15" s="21">
        <v>825</v>
      </c>
      <c r="Y15" s="27"/>
      <c r="Z15" s="21"/>
      <c r="AA15" s="27"/>
      <c r="AB15" s="21">
        <v>2</v>
      </c>
      <c r="AC15" s="27"/>
      <c r="AD15" s="26"/>
      <c r="AE15" s="24"/>
      <c r="AF15" s="21"/>
      <c r="AG15" s="27"/>
    </row>
    <row r="16" spans="1:33" s="4" customFormat="1" ht="13.5" customHeight="1">
      <c r="A16" s="28"/>
      <c r="B16" s="20" t="s">
        <v>20</v>
      </c>
      <c r="C16" s="21">
        <v>745887</v>
      </c>
      <c r="D16" s="22"/>
      <c r="E16" s="9"/>
      <c r="F16" s="21">
        <v>7734</v>
      </c>
      <c r="G16" s="144"/>
      <c r="H16" s="149"/>
      <c r="I16" s="148"/>
      <c r="J16" s="46"/>
      <c r="K16" s="148"/>
      <c r="L16" s="21"/>
      <c r="M16" s="27"/>
      <c r="N16" s="21"/>
      <c r="O16" s="27"/>
      <c r="P16" s="21"/>
      <c r="Q16" s="27"/>
      <c r="R16" s="21"/>
      <c r="S16" s="27"/>
      <c r="T16" s="21">
        <v>1865</v>
      </c>
      <c r="U16" s="27"/>
      <c r="V16" s="21">
        <v>417</v>
      </c>
      <c r="W16" s="27"/>
      <c r="X16" s="21">
        <v>796</v>
      </c>
      <c r="Y16" s="27"/>
      <c r="Z16" s="21"/>
      <c r="AA16" s="27"/>
      <c r="AB16" s="21">
        <v>4</v>
      </c>
      <c r="AC16" s="27"/>
      <c r="AD16" s="26"/>
      <c r="AE16" s="24"/>
      <c r="AF16" s="21"/>
      <c r="AG16" s="27"/>
    </row>
    <row r="17" spans="1:33" s="4" customFormat="1" ht="13.5" customHeight="1">
      <c r="A17" s="29"/>
      <c r="B17" s="20" t="s">
        <v>21</v>
      </c>
      <c r="C17" s="21">
        <v>725697</v>
      </c>
      <c r="D17" s="22"/>
      <c r="E17" s="9"/>
      <c r="F17" s="30">
        <v>5555</v>
      </c>
      <c r="G17" s="150"/>
      <c r="H17" s="151"/>
      <c r="I17" s="152"/>
      <c r="J17" s="52"/>
      <c r="K17" s="152"/>
      <c r="L17" s="30"/>
      <c r="M17" s="31"/>
      <c r="N17" s="30"/>
      <c r="O17" s="31"/>
      <c r="P17" s="30"/>
      <c r="Q17" s="31"/>
      <c r="R17" s="30"/>
      <c r="S17" s="31"/>
      <c r="T17" s="30">
        <v>1526</v>
      </c>
      <c r="U17" s="31"/>
      <c r="V17" s="30">
        <v>330</v>
      </c>
      <c r="W17" s="31"/>
      <c r="X17" s="30">
        <v>519</v>
      </c>
      <c r="Y17" s="31"/>
      <c r="Z17" s="30"/>
      <c r="AA17" s="31"/>
      <c r="AB17" s="30">
        <v>0</v>
      </c>
      <c r="AC17" s="31"/>
      <c r="AD17" s="26"/>
      <c r="AE17" s="24"/>
      <c r="AF17" s="30"/>
      <c r="AG17" s="31"/>
    </row>
    <row r="18" spans="1:33" s="4" customFormat="1" ht="13.5" customHeight="1">
      <c r="A18" s="32" t="s">
        <v>80</v>
      </c>
      <c r="B18" s="33" t="s">
        <v>81</v>
      </c>
      <c r="C18" s="34">
        <v>897406</v>
      </c>
      <c r="D18" s="35">
        <f t="shared" ref="D18:D43" si="0">(C18-C6)/C6</f>
        <v>0.13097779648585089</v>
      </c>
      <c r="E18" s="9"/>
      <c r="F18" s="21">
        <v>9807</v>
      </c>
      <c r="G18" s="153">
        <f t="shared" ref="G18:G81" si="1">(F18-F6)/F6</f>
        <v>0.32276773671432424</v>
      </c>
      <c r="H18" s="149">
        <v>25000</v>
      </c>
      <c r="I18" s="154">
        <f>(H18-H6)/H6</f>
        <v>0.3888888888888889</v>
      </c>
      <c r="J18" s="41">
        <v>111221</v>
      </c>
      <c r="K18" s="154"/>
      <c r="L18" s="21"/>
      <c r="M18" s="27"/>
      <c r="N18" s="21"/>
      <c r="O18" s="35"/>
      <c r="P18" s="21"/>
      <c r="Q18" s="27"/>
      <c r="R18" s="21"/>
      <c r="S18" s="27"/>
      <c r="T18" s="21">
        <v>2632</v>
      </c>
      <c r="U18" s="35">
        <f t="shared" ref="U18:U81" si="2">(T18-T6)/T6</f>
        <v>0.73386034255599475</v>
      </c>
      <c r="V18" s="21">
        <v>374</v>
      </c>
      <c r="W18" s="35">
        <f t="shared" ref="W18:W81" si="3">(V18-V6)/V6</f>
        <v>-5.793450881612091E-2</v>
      </c>
      <c r="X18" s="21">
        <v>892</v>
      </c>
      <c r="Y18" s="35">
        <f>(X18-X6)/X6</f>
        <v>0.54058721934369602</v>
      </c>
      <c r="Z18" s="21"/>
      <c r="AA18" s="35"/>
      <c r="AB18" s="21">
        <v>0</v>
      </c>
      <c r="AC18" s="35">
        <f>(AB18-AB6)/AB6</f>
        <v>-1</v>
      </c>
      <c r="AD18" s="39">
        <v>13</v>
      </c>
      <c r="AE18" s="37"/>
      <c r="AF18" s="21"/>
      <c r="AG18" s="27"/>
    </row>
    <row r="19" spans="1:33" s="4" customFormat="1" ht="13.5" customHeight="1">
      <c r="A19" s="28"/>
      <c r="B19" s="20" t="s">
        <v>79</v>
      </c>
      <c r="C19" s="21">
        <v>745998</v>
      </c>
      <c r="D19" s="27">
        <f t="shared" si="0"/>
        <v>0.1126875055000619</v>
      </c>
      <c r="E19" s="9"/>
      <c r="F19" s="21">
        <v>7259</v>
      </c>
      <c r="G19" s="153">
        <f t="shared" si="1"/>
        <v>-3.2907007727151612E-2</v>
      </c>
      <c r="H19" s="149"/>
      <c r="I19" s="154"/>
      <c r="J19" s="46"/>
      <c r="K19" s="154"/>
      <c r="L19" s="21"/>
      <c r="M19" s="27"/>
      <c r="N19" s="21"/>
      <c r="O19" s="27"/>
      <c r="P19" s="21"/>
      <c r="Q19" s="27"/>
      <c r="R19" s="21"/>
      <c r="S19" s="27"/>
      <c r="T19" s="21">
        <v>1745</v>
      </c>
      <c r="U19" s="27">
        <f t="shared" si="2"/>
        <v>0.15486432825943083</v>
      </c>
      <c r="V19" s="21">
        <v>455</v>
      </c>
      <c r="W19" s="27">
        <f t="shared" si="3"/>
        <v>1.5625E-2</v>
      </c>
      <c r="X19" s="21">
        <v>851</v>
      </c>
      <c r="Y19" s="27">
        <f t="shared" ref="Y19:Y82" si="4">(X19-X7)/X7</f>
        <v>-0.40820584144645339</v>
      </c>
      <c r="Z19" s="21"/>
      <c r="AA19" s="27"/>
      <c r="AB19" s="21">
        <v>5</v>
      </c>
      <c r="AC19" s="27">
        <f t="shared" ref="AC19:AC82" si="5">(AB19-AB7)/AB7</f>
        <v>-0.375</v>
      </c>
      <c r="AD19" s="26">
        <v>18</v>
      </c>
      <c r="AE19" s="43"/>
      <c r="AF19" s="21"/>
      <c r="AG19" s="27"/>
    </row>
    <row r="20" spans="1:33" s="4" customFormat="1" ht="13.5" customHeight="1">
      <c r="A20" s="28"/>
      <c r="B20" s="20" t="s">
        <v>12</v>
      </c>
      <c r="C20" s="21">
        <v>707058</v>
      </c>
      <c r="D20" s="27">
        <f t="shared" si="0"/>
        <v>0.20323877820869971</v>
      </c>
      <c r="E20" s="9"/>
      <c r="F20" s="21">
        <v>8513</v>
      </c>
      <c r="G20" s="153">
        <f t="shared" si="1"/>
        <v>-5.1370626253621571E-2</v>
      </c>
      <c r="H20" s="149"/>
      <c r="I20" s="154"/>
      <c r="J20" s="46"/>
      <c r="K20" s="154"/>
      <c r="L20" s="21"/>
      <c r="M20" s="27"/>
      <c r="N20" s="21"/>
      <c r="O20" s="27"/>
      <c r="P20" s="21"/>
      <c r="Q20" s="27"/>
      <c r="R20" s="21"/>
      <c r="S20" s="27"/>
      <c r="T20" s="21">
        <v>2131</v>
      </c>
      <c r="U20" s="27">
        <f t="shared" si="2"/>
        <v>0.19517666853617499</v>
      </c>
      <c r="V20" s="21">
        <v>610</v>
      </c>
      <c r="W20" s="27">
        <f t="shared" si="3"/>
        <v>-4.8939641109298528E-3</v>
      </c>
      <c r="X20" s="21">
        <v>677</v>
      </c>
      <c r="Y20" s="27">
        <f t="shared" si="4"/>
        <v>-0.23502824858757063</v>
      </c>
      <c r="Z20" s="21"/>
      <c r="AA20" s="27"/>
      <c r="AB20" s="21">
        <v>15</v>
      </c>
      <c r="AC20" s="27">
        <f t="shared" si="5"/>
        <v>-0.2857142857142857</v>
      </c>
      <c r="AD20" s="26">
        <v>24</v>
      </c>
      <c r="AE20" s="43"/>
      <c r="AF20" s="21"/>
      <c r="AG20" s="27"/>
    </row>
    <row r="21" spans="1:33" s="4" customFormat="1" ht="13.5" customHeight="1">
      <c r="A21" s="28"/>
      <c r="B21" s="20" t="s">
        <v>13</v>
      </c>
      <c r="C21" s="21">
        <v>762096</v>
      </c>
      <c r="D21" s="27">
        <f t="shared" si="0"/>
        <v>0.18630226972368244</v>
      </c>
      <c r="E21" s="9"/>
      <c r="F21" s="21">
        <v>10027</v>
      </c>
      <c r="G21" s="153">
        <f t="shared" si="1"/>
        <v>0.22699461576113558</v>
      </c>
      <c r="H21" s="149">
        <v>42000</v>
      </c>
      <c r="I21" s="154">
        <f>(H21-H9)/H9</f>
        <v>0.55555555555555558</v>
      </c>
      <c r="J21" s="46"/>
      <c r="K21" s="154"/>
      <c r="L21" s="21"/>
      <c r="M21" s="27"/>
      <c r="N21" s="21"/>
      <c r="O21" s="70"/>
      <c r="P21" s="21"/>
      <c r="Q21" s="27"/>
      <c r="R21" s="21"/>
      <c r="S21" s="27"/>
      <c r="T21" s="21">
        <v>3567</v>
      </c>
      <c r="U21" s="70">
        <f t="shared" si="2"/>
        <v>0.18662674650698602</v>
      </c>
      <c r="V21" s="21">
        <v>604</v>
      </c>
      <c r="W21" s="70">
        <f t="shared" si="3"/>
        <v>0.24793388429752067</v>
      </c>
      <c r="X21" s="21">
        <v>854</v>
      </c>
      <c r="Y21" s="70">
        <f t="shared" si="4"/>
        <v>4.4009779951100246E-2</v>
      </c>
      <c r="Z21" s="21"/>
      <c r="AA21" s="70"/>
      <c r="AB21" s="21">
        <v>14</v>
      </c>
      <c r="AC21" s="70">
        <f t="shared" si="5"/>
        <v>2.5</v>
      </c>
      <c r="AD21" s="26">
        <v>12</v>
      </c>
      <c r="AE21" s="43"/>
      <c r="AF21" s="21"/>
      <c r="AG21" s="27"/>
    </row>
    <row r="22" spans="1:33" s="4" customFormat="1" ht="13.5" customHeight="1">
      <c r="A22" s="28"/>
      <c r="B22" s="20" t="s">
        <v>14</v>
      </c>
      <c r="C22" s="21">
        <v>802497</v>
      </c>
      <c r="D22" s="27">
        <f t="shared" si="0"/>
        <v>0.17982166616435236</v>
      </c>
      <c r="E22" s="9"/>
      <c r="F22" s="21">
        <v>11347</v>
      </c>
      <c r="G22" s="153">
        <f t="shared" si="1"/>
        <v>-2.5492264416315047E-3</v>
      </c>
      <c r="H22" s="149"/>
      <c r="I22" s="154"/>
      <c r="J22" s="46"/>
      <c r="K22" s="154"/>
      <c r="L22" s="21"/>
      <c r="M22" s="27"/>
      <c r="N22" s="21"/>
      <c r="O22" s="27"/>
      <c r="P22" s="21"/>
      <c r="Q22" s="27"/>
      <c r="R22" s="21"/>
      <c r="S22" s="27"/>
      <c r="T22" s="21">
        <v>7202</v>
      </c>
      <c r="U22" s="27">
        <f t="shared" si="2"/>
        <v>0.47733333333333333</v>
      </c>
      <c r="V22" s="21">
        <v>1706</v>
      </c>
      <c r="W22" s="27">
        <f t="shared" si="3"/>
        <v>-0.17224648229015041</v>
      </c>
      <c r="X22" s="21">
        <v>1916</v>
      </c>
      <c r="Y22" s="27">
        <f t="shared" si="4"/>
        <v>3.6235803136830717E-2</v>
      </c>
      <c r="Z22" s="21"/>
      <c r="AA22" s="27"/>
      <c r="AB22" s="21">
        <v>10</v>
      </c>
      <c r="AC22" s="27">
        <f t="shared" si="5"/>
        <v>-0.41176470588235292</v>
      </c>
      <c r="AD22" s="26">
        <v>9</v>
      </c>
      <c r="AE22" s="43"/>
      <c r="AF22" s="21"/>
      <c r="AG22" s="27"/>
    </row>
    <row r="23" spans="1:33" s="4" customFormat="1" ht="13.5" customHeight="1">
      <c r="A23" s="28"/>
      <c r="B23" s="20" t="s">
        <v>15</v>
      </c>
      <c r="C23" s="21">
        <v>865693</v>
      </c>
      <c r="D23" s="27">
        <f t="shared" si="0"/>
        <v>0.21541712296071661</v>
      </c>
      <c r="E23" s="9"/>
      <c r="F23" s="21">
        <v>12023</v>
      </c>
      <c r="G23" s="153">
        <f t="shared" si="1"/>
        <v>2.2972857993703737E-2</v>
      </c>
      <c r="H23" s="149"/>
      <c r="I23" s="154"/>
      <c r="J23" s="46"/>
      <c r="K23" s="154"/>
      <c r="L23" s="21"/>
      <c r="M23" s="27"/>
      <c r="N23" s="21"/>
      <c r="O23" s="70"/>
      <c r="P23" s="21"/>
      <c r="Q23" s="27"/>
      <c r="R23" s="21"/>
      <c r="S23" s="27"/>
      <c r="T23" s="21">
        <v>6426</v>
      </c>
      <c r="U23" s="70">
        <f t="shared" si="2"/>
        <v>0.22563417890520696</v>
      </c>
      <c r="V23" s="21">
        <v>2776</v>
      </c>
      <c r="W23" s="70">
        <f t="shared" si="3"/>
        <v>-0.14055727554179567</v>
      </c>
      <c r="X23" s="21">
        <v>2562</v>
      </c>
      <c r="Y23" s="70">
        <f t="shared" si="4"/>
        <v>9.1141396933560478E-2</v>
      </c>
      <c r="Z23" s="21"/>
      <c r="AA23" s="70"/>
      <c r="AB23" s="21">
        <v>9</v>
      </c>
      <c r="AC23" s="70">
        <f t="shared" si="5"/>
        <v>-0.25</v>
      </c>
      <c r="AD23" s="26">
        <v>20</v>
      </c>
      <c r="AE23" s="43"/>
      <c r="AF23" s="21"/>
      <c r="AG23" s="27"/>
    </row>
    <row r="24" spans="1:33" s="4" customFormat="1" ht="13.5" customHeight="1">
      <c r="A24" s="28"/>
      <c r="B24" s="20" t="s">
        <v>16</v>
      </c>
      <c r="C24" s="21">
        <v>1020757</v>
      </c>
      <c r="D24" s="27">
        <f t="shared" si="0"/>
        <v>0.13767088630167826</v>
      </c>
      <c r="E24" s="9"/>
      <c r="F24" s="21">
        <v>21678</v>
      </c>
      <c r="G24" s="153">
        <f t="shared" si="1"/>
        <v>6.1606268364348675E-2</v>
      </c>
      <c r="H24" s="149">
        <v>58000</v>
      </c>
      <c r="I24" s="154">
        <f>(H24-H12)/H12</f>
        <v>-0.15942028985507245</v>
      </c>
      <c r="J24" s="46"/>
      <c r="K24" s="154"/>
      <c r="L24" s="21"/>
      <c r="M24" s="27"/>
      <c r="N24" s="21"/>
      <c r="O24" s="27"/>
      <c r="P24" s="21"/>
      <c r="Q24" s="27"/>
      <c r="R24" s="21"/>
      <c r="S24" s="27"/>
      <c r="T24" s="21">
        <v>10713</v>
      </c>
      <c r="U24" s="27">
        <f t="shared" si="2"/>
        <v>-1.8956043956043955E-2</v>
      </c>
      <c r="V24" s="21">
        <v>1889</v>
      </c>
      <c r="W24" s="27">
        <f t="shared" si="3"/>
        <v>-0.3209920920201294</v>
      </c>
      <c r="X24" s="21">
        <v>2157</v>
      </c>
      <c r="Y24" s="27">
        <f t="shared" si="4"/>
        <v>0.37651563497128271</v>
      </c>
      <c r="Z24" s="21"/>
      <c r="AA24" s="27"/>
      <c r="AB24" s="21">
        <v>15</v>
      </c>
      <c r="AC24" s="27">
        <f t="shared" si="5"/>
        <v>-0.16666666666666666</v>
      </c>
      <c r="AD24" s="26">
        <v>29</v>
      </c>
      <c r="AE24" s="43"/>
      <c r="AF24" s="21"/>
      <c r="AG24" s="27"/>
    </row>
    <row r="25" spans="1:33" s="4" customFormat="1" ht="13.5" customHeight="1">
      <c r="A25" s="28"/>
      <c r="B25" s="20" t="s">
        <v>17</v>
      </c>
      <c r="C25" s="21">
        <v>1070289</v>
      </c>
      <c r="D25" s="27">
        <f t="shared" si="0"/>
        <v>0.15013975260404075</v>
      </c>
      <c r="E25" s="9"/>
      <c r="F25" s="21">
        <v>17507</v>
      </c>
      <c r="G25" s="153">
        <f t="shared" si="1"/>
        <v>0.15056519453207151</v>
      </c>
      <c r="H25" s="149"/>
      <c r="I25" s="154"/>
      <c r="J25" s="46"/>
      <c r="K25" s="154"/>
      <c r="L25" s="21"/>
      <c r="M25" s="27"/>
      <c r="N25" s="21"/>
      <c r="O25" s="70"/>
      <c r="P25" s="21"/>
      <c r="Q25" s="27"/>
      <c r="R25" s="21"/>
      <c r="S25" s="27"/>
      <c r="T25" s="21">
        <v>7771</v>
      </c>
      <c r="U25" s="70">
        <f t="shared" si="2"/>
        <v>0.18208092485549132</v>
      </c>
      <c r="V25" s="21">
        <v>2389</v>
      </c>
      <c r="W25" s="70">
        <f t="shared" si="3"/>
        <v>-0.15463552724699223</v>
      </c>
      <c r="X25" s="21">
        <v>2422</v>
      </c>
      <c r="Y25" s="70">
        <f t="shared" si="4"/>
        <v>0.12808570097810898</v>
      </c>
      <c r="Z25" s="21"/>
      <c r="AA25" s="70"/>
      <c r="AB25" s="21">
        <v>20</v>
      </c>
      <c r="AC25" s="70">
        <f t="shared" si="5"/>
        <v>9</v>
      </c>
      <c r="AD25" s="26">
        <v>18</v>
      </c>
      <c r="AE25" s="43"/>
      <c r="AF25" s="21"/>
      <c r="AG25" s="27"/>
    </row>
    <row r="26" spans="1:33" s="4" customFormat="1" ht="13.5" customHeight="1">
      <c r="A26" s="28"/>
      <c r="B26" s="20" t="s">
        <v>18</v>
      </c>
      <c r="C26" s="21">
        <v>785549</v>
      </c>
      <c r="D26" s="27">
        <f t="shared" si="0"/>
        <v>0.15141943351645451</v>
      </c>
      <c r="E26" s="9"/>
      <c r="F26" s="21">
        <v>12454</v>
      </c>
      <c r="G26" s="153">
        <f t="shared" si="1"/>
        <v>6.8554268554268549E-2</v>
      </c>
      <c r="H26" s="149"/>
      <c r="I26" s="154"/>
      <c r="J26" s="46"/>
      <c r="K26" s="154"/>
      <c r="L26" s="21"/>
      <c r="M26" s="27"/>
      <c r="N26" s="21"/>
      <c r="O26" s="70"/>
      <c r="P26" s="21"/>
      <c r="Q26" s="27"/>
      <c r="R26" s="21"/>
      <c r="S26" s="27"/>
      <c r="T26" s="21">
        <v>4646</v>
      </c>
      <c r="U26" s="70">
        <f t="shared" si="2"/>
        <v>0.11361457334611696</v>
      </c>
      <c r="V26" s="21">
        <v>1118</v>
      </c>
      <c r="W26" s="70">
        <f t="shared" si="3"/>
        <v>4.4923629829290209E-3</v>
      </c>
      <c r="X26" s="21">
        <v>1297</v>
      </c>
      <c r="Y26" s="70">
        <f t="shared" si="4"/>
        <v>-0.19190031152647974</v>
      </c>
      <c r="Z26" s="21"/>
      <c r="AA26" s="70"/>
      <c r="AB26" s="21">
        <v>11</v>
      </c>
      <c r="AC26" s="70">
        <f t="shared" si="5"/>
        <v>1.75</v>
      </c>
      <c r="AD26" s="26">
        <v>34</v>
      </c>
      <c r="AE26" s="43"/>
      <c r="AF26" s="21"/>
      <c r="AG26" s="27"/>
    </row>
    <row r="27" spans="1:33" s="4" customFormat="1" ht="13.5" customHeight="1">
      <c r="A27" s="28"/>
      <c r="B27" s="20" t="s">
        <v>19</v>
      </c>
      <c r="C27" s="21">
        <v>848088</v>
      </c>
      <c r="D27" s="27">
        <f t="shared" si="0"/>
        <v>0.11953195747276044</v>
      </c>
      <c r="E27" s="9"/>
      <c r="F27" s="21">
        <v>11916</v>
      </c>
      <c r="G27" s="153">
        <f t="shared" si="1"/>
        <v>0.10507279977742744</v>
      </c>
      <c r="H27" s="149">
        <v>24000</v>
      </c>
      <c r="I27" s="154">
        <f>(H27-H15)/H15</f>
        <v>-0.04</v>
      </c>
      <c r="J27" s="46"/>
      <c r="K27" s="154"/>
      <c r="L27" s="21"/>
      <c r="M27" s="27"/>
      <c r="N27" s="21"/>
      <c r="O27" s="27"/>
      <c r="P27" s="21"/>
      <c r="Q27" s="27"/>
      <c r="R27" s="21"/>
      <c r="S27" s="27"/>
      <c r="T27" s="21">
        <v>5752</v>
      </c>
      <c r="U27" s="27">
        <f t="shared" si="2"/>
        <v>0.80426599749058969</v>
      </c>
      <c r="V27" s="21">
        <v>789</v>
      </c>
      <c r="W27" s="27">
        <f t="shared" si="3"/>
        <v>0.100418410041841</v>
      </c>
      <c r="X27" s="21">
        <v>890</v>
      </c>
      <c r="Y27" s="27">
        <f t="shared" si="4"/>
        <v>7.8787878787878782E-2</v>
      </c>
      <c r="Z27" s="21"/>
      <c r="AA27" s="27"/>
      <c r="AB27" s="21">
        <v>21</v>
      </c>
      <c r="AC27" s="27">
        <f t="shared" si="5"/>
        <v>9.5</v>
      </c>
      <c r="AD27" s="26">
        <v>30</v>
      </c>
      <c r="AE27" s="43"/>
      <c r="AF27" s="21"/>
      <c r="AG27" s="27"/>
    </row>
    <row r="28" spans="1:33" s="4" customFormat="1" ht="13.5" customHeight="1">
      <c r="A28" s="28"/>
      <c r="B28" s="20" t="s">
        <v>20</v>
      </c>
      <c r="C28" s="21">
        <v>784031</v>
      </c>
      <c r="D28" s="27">
        <f t="shared" si="0"/>
        <v>5.1139113565459644E-2</v>
      </c>
      <c r="E28" s="9"/>
      <c r="F28" s="21">
        <v>8063</v>
      </c>
      <c r="G28" s="153">
        <f t="shared" si="1"/>
        <v>4.2539436255495215E-2</v>
      </c>
      <c r="H28" s="149"/>
      <c r="I28" s="154"/>
      <c r="J28" s="46"/>
      <c r="K28" s="154"/>
      <c r="L28" s="21"/>
      <c r="M28" s="27"/>
      <c r="N28" s="21"/>
      <c r="O28" s="27"/>
      <c r="P28" s="21"/>
      <c r="Q28" s="27"/>
      <c r="R28" s="21"/>
      <c r="S28" s="27"/>
      <c r="T28" s="21">
        <v>2753</v>
      </c>
      <c r="U28" s="27">
        <f t="shared" si="2"/>
        <v>0.47613941018766753</v>
      </c>
      <c r="V28" s="21">
        <v>536</v>
      </c>
      <c r="W28" s="27">
        <f t="shared" si="3"/>
        <v>0.28537170263788969</v>
      </c>
      <c r="X28" s="21">
        <v>1101</v>
      </c>
      <c r="Y28" s="27">
        <f t="shared" si="4"/>
        <v>0.38316582914572866</v>
      </c>
      <c r="Z28" s="21"/>
      <c r="AA28" s="27"/>
      <c r="AB28" s="21">
        <v>5</v>
      </c>
      <c r="AC28" s="27">
        <f t="shared" si="5"/>
        <v>0.25</v>
      </c>
      <c r="AD28" s="26">
        <v>20</v>
      </c>
      <c r="AE28" s="43"/>
      <c r="AF28" s="21"/>
      <c r="AG28" s="27"/>
    </row>
    <row r="29" spans="1:33" s="4" customFormat="1" ht="13.5" customHeight="1">
      <c r="A29" s="29"/>
      <c r="B29" s="48" t="s">
        <v>21</v>
      </c>
      <c r="C29" s="30">
        <v>790681</v>
      </c>
      <c r="D29" s="31">
        <f t="shared" si="0"/>
        <v>8.9547014800943098E-2</v>
      </c>
      <c r="E29" s="9"/>
      <c r="F29" s="21">
        <v>6666</v>
      </c>
      <c r="G29" s="153">
        <f t="shared" si="1"/>
        <v>0.2</v>
      </c>
      <c r="H29" s="151"/>
      <c r="I29" s="154"/>
      <c r="J29" s="52"/>
      <c r="K29" s="154"/>
      <c r="L29" s="21"/>
      <c r="M29" s="27"/>
      <c r="N29" s="21"/>
      <c r="O29" s="27"/>
      <c r="P29" s="21"/>
      <c r="Q29" s="31"/>
      <c r="R29" s="21"/>
      <c r="S29" s="31"/>
      <c r="T29" s="21">
        <v>2154</v>
      </c>
      <c r="U29" s="27">
        <f t="shared" si="2"/>
        <v>0.41153342070773263</v>
      </c>
      <c r="V29" s="21">
        <v>298</v>
      </c>
      <c r="W29" s="27">
        <f t="shared" si="3"/>
        <v>-9.696969696969697E-2</v>
      </c>
      <c r="X29" s="21">
        <v>980</v>
      </c>
      <c r="Y29" s="27">
        <f t="shared" si="4"/>
        <v>0.88824662813102118</v>
      </c>
      <c r="Z29" s="21"/>
      <c r="AA29" s="27"/>
      <c r="AB29" s="21">
        <v>5</v>
      </c>
      <c r="AC29" s="27"/>
      <c r="AD29" s="51">
        <v>11</v>
      </c>
      <c r="AE29" s="50"/>
      <c r="AF29" s="21"/>
      <c r="AG29" s="31"/>
    </row>
    <row r="30" spans="1:33" s="4" customFormat="1" ht="13.5" customHeight="1">
      <c r="A30" s="32" t="s">
        <v>82</v>
      </c>
      <c r="B30" s="20" t="s">
        <v>81</v>
      </c>
      <c r="C30" s="21">
        <v>985287</v>
      </c>
      <c r="D30" s="27">
        <f t="shared" si="0"/>
        <v>9.7927805252026393E-2</v>
      </c>
      <c r="E30" s="9"/>
      <c r="F30" s="34">
        <v>9022</v>
      </c>
      <c r="G30" s="155">
        <f t="shared" si="1"/>
        <v>-8.0044865912103594E-2</v>
      </c>
      <c r="H30" s="156">
        <v>31000</v>
      </c>
      <c r="I30" s="157">
        <f>(H30-H18)/H18</f>
        <v>0.24</v>
      </c>
      <c r="J30" s="41">
        <v>110788</v>
      </c>
      <c r="K30" s="55">
        <f>(J30-J18)/J18</f>
        <v>-3.8931496749714531E-3</v>
      </c>
      <c r="L30" s="34"/>
      <c r="M30" s="35"/>
      <c r="N30" s="34"/>
      <c r="O30" s="35"/>
      <c r="P30" s="34"/>
      <c r="Q30" s="27"/>
      <c r="R30" s="34"/>
      <c r="S30" s="27"/>
      <c r="T30" s="34">
        <v>3010</v>
      </c>
      <c r="U30" s="35">
        <f t="shared" si="2"/>
        <v>0.14361702127659576</v>
      </c>
      <c r="V30" s="34">
        <v>305</v>
      </c>
      <c r="W30" s="35">
        <f t="shared" si="3"/>
        <v>-0.18449197860962566</v>
      </c>
      <c r="X30" s="34">
        <v>1333</v>
      </c>
      <c r="Y30" s="35">
        <f>(X30-X18)/X18</f>
        <v>0.4943946188340807</v>
      </c>
      <c r="Z30" s="34"/>
      <c r="AA30" s="35"/>
      <c r="AB30" s="34">
        <v>14</v>
      </c>
      <c r="AC30" s="35"/>
      <c r="AD30" s="23">
        <v>20</v>
      </c>
      <c r="AE30" s="37">
        <f t="shared" ref="AE30:AE77" si="6">(AD30-AD18)/AD18</f>
        <v>0.53846153846153844</v>
      </c>
      <c r="AF30" s="34"/>
      <c r="AG30" s="27"/>
    </row>
    <row r="31" spans="1:33" s="4" customFormat="1" ht="13.5" customHeight="1">
      <c r="A31" s="28"/>
      <c r="B31" s="20" t="s">
        <v>79</v>
      </c>
      <c r="C31" s="21">
        <v>944596</v>
      </c>
      <c r="D31" s="27">
        <f t="shared" si="0"/>
        <v>0.2662178718977799</v>
      </c>
      <c r="E31" s="9"/>
      <c r="F31" s="21">
        <v>8049</v>
      </c>
      <c r="G31" s="153">
        <f t="shared" si="1"/>
        <v>0.10883041741286678</v>
      </c>
      <c r="H31" s="149"/>
      <c r="I31" s="154"/>
      <c r="J31" s="46"/>
      <c r="K31" s="57"/>
      <c r="L31" s="21"/>
      <c r="M31" s="27"/>
      <c r="N31" s="21"/>
      <c r="O31" s="27"/>
      <c r="P31" s="21"/>
      <c r="Q31" s="27"/>
      <c r="R31" s="21"/>
      <c r="S31" s="27"/>
      <c r="T31" s="21">
        <v>3164</v>
      </c>
      <c r="U31" s="27">
        <f t="shared" si="2"/>
        <v>0.81318051575931227</v>
      </c>
      <c r="V31" s="21">
        <v>390</v>
      </c>
      <c r="W31" s="27">
        <f t="shared" si="3"/>
        <v>-0.14285714285714285</v>
      </c>
      <c r="X31" s="21">
        <v>1331</v>
      </c>
      <c r="Y31" s="27">
        <f t="shared" si="4"/>
        <v>0.56404230317273796</v>
      </c>
      <c r="Z31" s="21"/>
      <c r="AA31" s="27"/>
      <c r="AB31" s="21">
        <v>8</v>
      </c>
      <c r="AC31" s="27">
        <f t="shared" si="5"/>
        <v>0.6</v>
      </c>
      <c r="AD31" s="23">
        <v>27</v>
      </c>
      <c r="AE31" s="43">
        <f t="shared" si="6"/>
        <v>0.5</v>
      </c>
      <c r="AF31" s="21"/>
      <c r="AG31" s="27"/>
    </row>
    <row r="32" spans="1:33" s="4" customFormat="1" ht="13.5" customHeight="1">
      <c r="A32" s="28"/>
      <c r="B32" s="20" t="s">
        <v>12</v>
      </c>
      <c r="C32" s="21">
        <v>823918</v>
      </c>
      <c r="D32" s="27">
        <f t="shared" si="0"/>
        <v>0.16527639882442458</v>
      </c>
      <c r="E32" s="9"/>
      <c r="F32" s="21">
        <v>10113</v>
      </c>
      <c r="G32" s="153">
        <f t="shared" si="1"/>
        <v>0.18794784447315871</v>
      </c>
      <c r="H32" s="149"/>
      <c r="I32" s="154"/>
      <c r="J32" s="46"/>
      <c r="K32" s="57"/>
      <c r="L32" s="21"/>
      <c r="M32" s="27"/>
      <c r="N32" s="21"/>
      <c r="O32" s="27"/>
      <c r="P32" s="21"/>
      <c r="Q32" s="27"/>
      <c r="R32" s="21"/>
      <c r="S32" s="27"/>
      <c r="T32" s="21">
        <v>3136</v>
      </c>
      <c r="U32" s="27">
        <f t="shared" si="2"/>
        <v>0.47160957297043643</v>
      </c>
      <c r="V32" s="21">
        <v>403</v>
      </c>
      <c r="W32" s="27">
        <f t="shared" si="3"/>
        <v>-0.33934426229508197</v>
      </c>
      <c r="X32" s="21">
        <v>1448</v>
      </c>
      <c r="Y32" s="27">
        <f t="shared" si="4"/>
        <v>1.138847858197932</v>
      </c>
      <c r="Z32" s="21"/>
      <c r="AA32" s="27"/>
      <c r="AB32" s="21">
        <v>13</v>
      </c>
      <c r="AC32" s="27">
        <f t="shared" si="5"/>
        <v>-0.13333333333333333</v>
      </c>
      <c r="AD32" s="23">
        <v>19</v>
      </c>
      <c r="AE32" s="43">
        <f t="shared" si="6"/>
        <v>-0.20833333333333334</v>
      </c>
      <c r="AF32" s="21"/>
      <c r="AG32" s="27"/>
    </row>
    <row r="33" spans="1:33" s="4" customFormat="1" ht="13.5" customHeight="1">
      <c r="A33" s="28"/>
      <c r="B33" s="20" t="s">
        <v>13</v>
      </c>
      <c r="C33" s="21">
        <v>855083</v>
      </c>
      <c r="D33" s="27">
        <f t="shared" si="0"/>
        <v>0.12201481178224266</v>
      </c>
      <c r="E33" s="9"/>
      <c r="F33" s="21">
        <v>9639</v>
      </c>
      <c r="G33" s="153">
        <f t="shared" si="1"/>
        <v>-3.8695522090356038E-2</v>
      </c>
      <c r="H33" s="149">
        <v>27000</v>
      </c>
      <c r="I33" s="154">
        <f>(H33-H21)/H21</f>
        <v>-0.35714285714285715</v>
      </c>
      <c r="J33" s="46"/>
      <c r="K33" s="57"/>
      <c r="L33" s="21"/>
      <c r="M33" s="27"/>
      <c r="N33" s="21"/>
      <c r="O33" s="70"/>
      <c r="P33" s="21"/>
      <c r="Q33" s="27"/>
      <c r="R33" s="21"/>
      <c r="S33" s="27"/>
      <c r="T33" s="21">
        <v>5500</v>
      </c>
      <c r="U33" s="70">
        <f t="shared" si="2"/>
        <v>0.54191197084384635</v>
      </c>
      <c r="V33" s="21">
        <v>610</v>
      </c>
      <c r="W33" s="70">
        <f t="shared" si="3"/>
        <v>9.9337748344370865E-3</v>
      </c>
      <c r="X33" s="21">
        <v>788</v>
      </c>
      <c r="Y33" s="70">
        <f t="shared" si="4"/>
        <v>-7.7283372365339581E-2</v>
      </c>
      <c r="Z33" s="21"/>
      <c r="AA33" s="70"/>
      <c r="AB33" s="21">
        <v>6</v>
      </c>
      <c r="AC33" s="70">
        <f t="shared" si="5"/>
        <v>-0.5714285714285714</v>
      </c>
      <c r="AD33" s="23">
        <v>24</v>
      </c>
      <c r="AE33" s="43">
        <f t="shared" si="6"/>
        <v>1</v>
      </c>
      <c r="AF33" s="21"/>
      <c r="AG33" s="27"/>
    </row>
    <row r="34" spans="1:33" s="4" customFormat="1" ht="13.5" customHeight="1">
      <c r="A34" s="28"/>
      <c r="B34" s="20" t="s">
        <v>14</v>
      </c>
      <c r="C34" s="21">
        <v>906482</v>
      </c>
      <c r="D34" s="27">
        <f t="shared" si="0"/>
        <v>0.12957680838682262</v>
      </c>
      <c r="E34" s="9"/>
      <c r="F34" s="21">
        <v>12351</v>
      </c>
      <c r="G34" s="153">
        <f t="shared" si="1"/>
        <v>8.8481536970124258E-2</v>
      </c>
      <c r="H34" s="149"/>
      <c r="I34" s="154"/>
      <c r="J34" s="46"/>
      <c r="K34" s="57"/>
      <c r="L34" s="21"/>
      <c r="M34" s="27"/>
      <c r="N34" s="21"/>
      <c r="O34" s="27"/>
      <c r="P34" s="21"/>
      <c r="Q34" s="27"/>
      <c r="R34" s="21"/>
      <c r="S34" s="27"/>
      <c r="T34" s="21">
        <v>8157</v>
      </c>
      <c r="U34" s="27">
        <f t="shared" si="2"/>
        <v>0.13260205498472646</v>
      </c>
      <c r="V34" s="21">
        <v>2164</v>
      </c>
      <c r="W34" s="27">
        <f t="shared" si="3"/>
        <v>0.26846424384525203</v>
      </c>
      <c r="X34" s="21">
        <v>2439</v>
      </c>
      <c r="Y34" s="27">
        <f t="shared" si="4"/>
        <v>0.27296450939457201</v>
      </c>
      <c r="Z34" s="21"/>
      <c r="AA34" s="27"/>
      <c r="AB34" s="21">
        <v>18</v>
      </c>
      <c r="AC34" s="27">
        <f t="shared" si="5"/>
        <v>0.8</v>
      </c>
      <c r="AD34" s="23">
        <v>26</v>
      </c>
      <c r="AE34" s="43">
        <f t="shared" si="6"/>
        <v>1.8888888888888888</v>
      </c>
      <c r="AF34" s="21"/>
      <c r="AG34" s="27"/>
    </row>
    <row r="35" spans="1:33" s="4" customFormat="1" ht="13.5" customHeight="1">
      <c r="A35" s="28"/>
      <c r="B35" s="20" t="s">
        <v>15</v>
      </c>
      <c r="C35" s="21">
        <v>915942</v>
      </c>
      <c r="D35" s="27">
        <f t="shared" si="0"/>
        <v>5.8044826514711337E-2</v>
      </c>
      <c r="E35" s="9"/>
      <c r="F35" s="21">
        <v>19817</v>
      </c>
      <c r="G35" s="153">
        <f t="shared" si="1"/>
        <v>0.64825750644597857</v>
      </c>
      <c r="H35" s="149"/>
      <c r="I35" s="154"/>
      <c r="J35" s="46"/>
      <c r="K35" s="57"/>
      <c r="L35" s="21"/>
      <c r="M35" s="27"/>
      <c r="N35" s="21"/>
      <c r="O35" s="70"/>
      <c r="P35" s="21"/>
      <c r="Q35" s="27"/>
      <c r="R35" s="21"/>
      <c r="S35" s="27"/>
      <c r="T35" s="21">
        <v>7688</v>
      </c>
      <c r="U35" s="70">
        <f t="shared" si="2"/>
        <v>0.19638966697790228</v>
      </c>
      <c r="V35" s="21">
        <v>3120</v>
      </c>
      <c r="W35" s="70">
        <f t="shared" si="3"/>
        <v>0.1239193083573487</v>
      </c>
      <c r="X35" s="21">
        <v>2602</v>
      </c>
      <c r="Y35" s="70">
        <f t="shared" si="4"/>
        <v>1.56128024980484E-2</v>
      </c>
      <c r="Z35" s="21"/>
      <c r="AA35" s="70"/>
      <c r="AB35" s="21">
        <v>14</v>
      </c>
      <c r="AC35" s="70">
        <f t="shared" si="5"/>
        <v>0.55555555555555558</v>
      </c>
      <c r="AD35" s="23">
        <v>42</v>
      </c>
      <c r="AE35" s="43">
        <f t="shared" si="6"/>
        <v>1.1000000000000001</v>
      </c>
      <c r="AF35" s="21"/>
      <c r="AG35" s="27"/>
    </row>
    <row r="36" spans="1:33" s="4" customFormat="1" ht="13.5" customHeight="1">
      <c r="A36" s="28"/>
      <c r="B36" s="20" t="s">
        <v>16</v>
      </c>
      <c r="C36" s="21">
        <v>1098740</v>
      </c>
      <c r="D36" s="27">
        <f t="shared" si="0"/>
        <v>7.6397222845398072E-2</v>
      </c>
      <c r="E36" s="9"/>
      <c r="F36" s="21">
        <v>21057</v>
      </c>
      <c r="G36" s="153">
        <f t="shared" si="1"/>
        <v>-2.8646554110157763E-2</v>
      </c>
      <c r="H36" s="149">
        <v>73000</v>
      </c>
      <c r="I36" s="154">
        <f>(H36-H24)/H24</f>
        <v>0.25862068965517243</v>
      </c>
      <c r="J36" s="46"/>
      <c r="K36" s="57"/>
      <c r="L36" s="21"/>
      <c r="M36" s="27"/>
      <c r="N36" s="21"/>
      <c r="O36" s="27"/>
      <c r="P36" s="21"/>
      <c r="Q36" s="27"/>
      <c r="R36" s="21"/>
      <c r="S36" s="27"/>
      <c r="T36" s="21">
        <v>13552</v>
      </c>
      <c r="U36" s="27">
        <f t="shared" si="2"/>
        <v>0.26500513394940728</v>
      </c>
      <c r="V36" s="21">
        <v>2487</v>
      </c>
      <c r="W36" s="27">
        <f t="shared" si="3"/>
        <v>0.31656961355214397</v>
      </c>
      <c r="X36" s="21">
        <v>2553</v>
      </c>
      <c r="Y36" s="27">
        <f t="shared" si="4"/>
        <v>0.1835883171070932</v>
      </c>
      <c r="Z36" s="21"/>
      <c r="AA36" s="27"/>
      <c r="AB36" s="21">
        <v>11</v>
      </c>
      <c r="AC36" s="27">
        <f t="shared" si="5"/>
        <v>-0.26666666666666666</v>
      </c>
      <c r="AD36" s="23">
        <v>55</v>
      </c>
      <c r="AE36" s="43">
        <f t="shared" si="6"/>
        <v>0.89655172413793105</v>
      </c>
      <c r="AF36" s="21"/>
      <c r="AG36" s="27"/>
    </row>
    <row r="37" spans="1:33" s="4" customFormat="1" ht="13.5" customHeight="1">
      <c r="A37" s="28"/>
      <c r="B37" s="20" t="s">
        <v>17</v>
      </c>
      <c r="C37" s="21">
        <v>1159874</v>
      </c>
      <c r="D37" s="27">
        <f t="shared" si="0"/>
        <v>8.3701691786050303E-2</v>
      </c>
      <c r="E37" s="9"/>
      <c r="F37" s="21">
        <v>17609</v>
      </c>
      <c r="G37" s="153">
        <f t="shared" si="1"/>
        <v>5.8262409321985491E-3</v>
      </c>
      <c r="H37" s="149"/>
      <c r="I37" s="154"/>
      <c r="J37" s="46"/>
      <c r="K37" s="57"/>
      <c r="L37" s="21"/>
      <c r="M37" s="27"/>
      <c r="N37" s="21"/>
      <c r="O37" s="70"/>
      <c r="P37" s="21"/>
      <c r="Q37" s="27"/>
      <c r="R37" s="21"/>
      <c r="S37" s="27"/>
      <c r="T37" s="21">
        <v>11793</v>
      </c>
      <c r="U37" s="70">
        <f t="shared" si="2"/>
        <v>0.51756530691030755</v>
      </c>
      <c r="V37" s="21">
        <v>2429</v>
      </c>
      <c r="W37" s="70">
        <f t="shared" si="3"/>
        <v>1.6743407283382167E-2</v>
      </c>
      <c r="X37" s="21">
        <v>3235</v>
      </c>
      <c r="Y37" s="70">
        <f t="shared" si="4"/>
        <v>0.33567299752270852</v>
      </c>
      <c r="Z37" s="21"/>
      <c r="AA37" s="70"/>
      <c r="AB37" s="21">
        <v>14</v>
      </c>
      <c r="AC37" s="70">
        <f t="shared" si="5"/>
        <v>-0.3</v>
      </c>
      <c r="AD37" s="23">
        <v>41</v>
      </c>
      <c r="AE37" s="43">
        <f t="shared" si="6"/>
        <v>1.2777777777777777</v>
      </c>
      <c r="AF37" s="21"/>
      <c r="AG37" s="27"/>
    </row>
    <row r="38" spans="1:33" s="4" customFormat="1" ht="13.5" customHeight="1">
      <c r="A38" s="28"/>
      <c r="B38" s="20" t="s">
        <v>18</v>
      </c>
      <c r="C38" s="21">
        <v>931946</v>
      </c>
      <c r="D38" s="27">
        <f t="shared" si="0"/>
        <v>0.18636265847197311</v>
      </c>
      <c r="E38" s="9"/>
      <c r="F38" s="21">
        <v>13485</v>
      </c>
      <c r="G38" s="153">
        <f t="shared" si="1"/>
        <v>8.2784647502810338E-2</v>
      </c>
      <c r="H38" s="149"/>
      <c r="I38" s="154"/>
      <c r="J38" s="46"/>
      <c r="K38" s="57"/>
      <c r="L38" s="21"/>
      <c r="M38" s="27"/>
      <c r="N38" s="21"/>
      <c r="O38" s="70"/>
      <c r="P38" s="21"/>
      <c r="Q38" s="27"/>
      <c r="R38" s="21"/>
      <c r="S38" s="27"/>
      <c r="T38" s="21">
        <v>8633</v>
      </c>
      <c r="U38" s="70">
        <f t="shared" si="2"/>
        <v>0.85815755488592338</v>
      </c>
      <c r="V38" s="21">
        <v>2028</v>
      </c>
      <c r="W38" s="70">
        <f t="shared" si="3"/>
        <v>0.81395348837209303</v>
      </c>
      <c r="X38" s="21">
        <v>2714</v>
      </c>
      <c r="Y38" s="70">
        <f t="shared" si="4"/>
        <v>1.0925212027756361</v>
      </c>
      <c r="Z38" s="21"/>
      <c r="AA38" s="70"/>
      <c r="AB38" s="21">
        <v>13</v>
      </c>
      <c r="AC38" s="70">
        <f t="shared" si="5"/>
        <v>0.18181818181818182</v>
      </c>
      <c r="AD38" s="23">
        <v>47</v>
      </c>
      <c r="AE38" s="43">
        <f t="shared" si="6"/>
        <v>0.38235294117647056</v>
      </c>
      <c r="AF38" s="21"/>
      <c r="AG38" s="27"/>
    </row>
    <row r="39" spans="1:33" s="4" customFormat="1" ht="13.5" customHeight="1">
      <c r="A39" s="28"/>
      <c r="B39" s="20" t="s">
        <v>19</v>
      </c>
      <c r="C39" s="21">
        <v>984649</v>
      </c>
      <c r="D39" s="27">
        <f t="shared" si="0"/>
        <v>0.16102220524285216</v>
      </c>
      <c r="E39" s="9"/>
      <c r="F39" s="21">
        <v>13175</v>
      </c>
      <c r="G39" s="153">
        <f t="shared" si="1"/>
        <v>0.10565626049009735</v>
      </c>
      <c r="H39" s="149">
        <v>22000</v>
      </c>
      <c r="I39" s="154">
        <f>(H39-H27)/H27</f>
        <v>-8.3333333333333329E-2</v>
      </c>
      <c r="J39" s="46"/>
      <c r="K39" s="57"/>
      <c r="L39" s="21"/>
      <c r="M39" s="27"/>
      <c r="N39" s="21"/>
      <c r="O39" s="27"/>
      <c r="P39" s="21"/>
      <c r="Q39" s="27"/>
      <c r="R39" s="21"/>
      <c r="S39" s="27"/>
      <c r="T39" s="21">
        <v>8568</v>
      </c>
      <c r="U39" s="27">
        <f t="shared" si="2"/>
        <v>0.48956884561891517</v>
      </c>
      <c r="V39" s="21">
        <v>787</v>
      </c>
      <c r="W39" s="27">
        <f t="shared" si="3"/>
        <v>-2.5348542458808617E-3</v>
      </c>
      <c r="X39" s="21">
        <v>3204</v>
      </c>
      <c r="Y39" s="27">
        <f t="shared" si="4"/>
        <v>2.6</v>
      </c>
      <c r="Z39" s="21"/>
      <c r="AA39" s="27"/>
      <c r="AB39" s="21">
        <v>4</v>
      </c>
      <c r="AC39" s="27">
        <f t="shared" si="5"/>
        <v>-0.80952380952380953</v>
      </c>
      <c r="AD39" s="23">
        <v>41</v>
      </c>
      <c r="AE39" s="43">
        <f t="shared" si="6"/>
        <v>0.36666666666666664</v>
      </c>
      <c r="AF39" s="21"/>
      <c r="AG39" s="27"/>
    </row>
    <row r="40" spans="1:33" s="4" customFormat="1" ht="13.5" customHeight="1">
      <c r="A40" s="28"/>
      <c r="B40" s="20" t="s">
        <v>20</v>
      </c>
      <c r="C40" s="21">
        <v>987488</v>
      </c>
      <c r="D40" s="27">
        <f t="shared" si="0"/>
        <v>0.25950121870181153</v>
      </c>
      <c r="E40" s="9"/>
      <c r="F40" s="72">
        <v>10553</v>
      </c>
      <c r="G40" s="153">
        <f t="shared" si="1"/>
        <v>0.30881805779486543</v>
      </c>
      <c r="H40" s="149"/>
      <c r="I40" s="154"/>
      <c r="J40" s="46"/>
      <c r="K40" s="57"/>
      <c r="L40" s="21"/>
      <c r="M40" s="27"/>
      <c r="N40" s="21"/>
      <c r="O40" s="27"/>
      <c r="P40" s="21"/>
      <c r="Q40" s="27"/>
      <c r="R40" s="21"/>
      <c r="S40" s="27"/>
      <c r="T40" s="21">
        <v>3904</v>
      </c>
      <c r="U40" s="27">
        <f t="shared" si="2"/>
        <v>0.41808935706501998</v>
      </c>
      <c r="V40" s="21">
        <v>556</v>
      </c>
      <c r="W40" s="27">
        <f t="shared" si="3"/>
        <v>3.7313432835820892E-2</v>
      </c>
      <c r="X40" s="21">
        <v>1278</v>
      </c>
      <c r="Y40" s="27">
        <f t="shared" si="4"/>
        <v>0.16076294277929154</v>
      </c>
      <c r="Z40" s="21"/>
      <c r="AA40" s="27"/>
      <c r="AB40" s="21">
        <v>14</v>
      </c>
      <c r="AC40" s="27">
        <f t="shared" si="5"/>
        <v>1.8</v>
      </c>
      <c r="AD40" s="23">
        <v>49</v>
      </c>
      <c r="AE40" s="43">
        <f t="shared" si="6"/>
        <v>1.45</v>
      </c>
      <c r="AF40" s="21"/>
      <c r="AG40" s="27"/>
    </row>
    <row r="41" spans="1:33" s="4" customFormat="1" ht="13.5" customHeight="1">
      <c r="A41" s="29"/>
      <c r="B41" s="20" t="s">
        <v>21</v>
      </c>
      <c r="C41" s="59">
        <v>1015874</v>
      </c>
      <c r="D41" s="27">
        <f t="shared" si="0"/>
        <v>0.28480891788218005</v>
      </c>
      <c r="E41" s="9"/>
      <c r="F41" s="72">
        <v>7449</v>
      </c>
      <c r="G41" s="153">
        <f t="shared" si="1"/>
        <v>0.11746174617461747</v>
      </c>
      <c r="H41" s="151"/>
      <c r="I41" s="154"/>
      <c r="J41" s="52"/>
      <c r="K41" s="61"/>
      <c r="L41" s="21"/>
      <c r="M41" s="27"/>
      <c r="N41" s="21"/>
      <c r="O41" s="27"/>
      <c r="P41" s="21"/>
      <c r="Q41" s="27"/>
      <c r="R41" s="21"/>
      <c r="S41" s="27"/>
      <c r="T41" s="21">
        <v>3387</v>
      </c>
      <c r="U41" s="27">
        <f t="shared" si="2"/>
        <v>0.57242339832869082</v>
      </c>
      <c r="V41" s="21">
        <v>376</v>
      </c>
      <c r="W41" s="27">
        <f t="shared" si="3"/>
        <v>0.26174496644295303</v>
      </c>
      <c r="X41" s="21">
        <v>635</v>
      </c>
      <c r="Y41" s="27">
        <f t="shared" si="4"/>
        <v>-0.35204081632653061</v>
      </c>
      <c r="Z41" s="21"/>
      <c r="AA41" s="27"/>
      <c r="AB41" s="21">
        <v>5</v>
      </c>
      <c r="AC41" s="27">
        <f t="shared" si="5"/>
        <v>0</v>
      </c>
      <c r="AD41" s="49">
        <v>41</v>
      </c>
      <c r="AE41" s="50">
        <f t="shared" si="6"/>
        <v>2.7272727272727271</v>
      </c>
      <c r="AF41" s="21"/>
      <c r="AG41" s="27"/>
    </row>
    <row r="42" spans="1:33" s="4" customFormat="1" ht="13.5" customHeight="1">
      <c r="A42" s="32" t="s">
        <v>83</v>
      </c>
      <c r="B42" s="33" t="s">
        <v>81</v>
      </c>
      <c r="C42" s="34">
        <v>1281530</v>
      </c>
      <c r="D42" s="35">
        <f t="shared" si="0"/>
        <v>0.30066670929384026</v>
      </c>
      <c r="E42" s="9"/>
      <c r="F42" s="34">
        <v>10223</v>
      </c>
      <c r="G42" s="155">
        <f t="shared" si="1"/>
        <v>0.13311904234094435</v>
      </c>
      <c r="H42" s="156">
        <v>35000</v>
      </c>
      <c r="I42" s="157">
        <f>(H42-H30)/H30</f>
        <v>0.12903225806451613</v>
      </c>
      <c r="J42" s="41">
        <v>124785</v>
      </c>
      <c r="K42" s="55">
        <f>(J42-J30)/J30</f>
        <v>0.12634039787702639</v>
      </c>
      <c r="L42" s="34"/>
      <c r="M42" s="35"/>
      <c r="N42" s="34"/>
      <c r="O42" s="35"/>
      <c r="P42" s="34"/>
      <c r="Q42" s="35"/>
      <c r="R42" s="34"/>
      <c r="S42" s="35"/>
      <c r="T42" s="34">
        <v>4896</v>
      </c>
      <c r="U42" s="35">
        <f t="shared" si="2"/>
        <v>0.62657807308970104</v>
      </c>
      <c r="V42" s="34">
        <v>465</v>
      </c>
      <c r="W42" s="35">
        <f t="shared" si="3"/>
        <v>0.52459016393442626</v>
      </c>
      <c r="X42" s="34">
        <v>1721</v>
      </c>
      <c r="Y42" s="35">
        <f>(X42-X30)/X30</f>
        <v>0.29107276819204803</v>
      </c>
      <c r="Z42" s="34"/>
      <c r="AA42" s="35"/>
      <c r="AB42" s="34">
        <v>10</v>
      </c>
      <c r="AC42" s="35">
        <f t="shared" si="5"/>
        <v>-0.2857142857142857</v>
      </c>
      <c r="AD42" s="21">
        <v>58</v>
      </c>
      <c r="AE42" s="37">
        <f t="shared" si="6"/>
        <v>1.9</v>
      </c>
      <c r="AF42" s="34"/>
      <c r="AG42" s="35"/>
    </row>
    <row r="43" spans="1:33" s="4" customFormat="1" ht="13.5" customHeight="1">
      <c r="A43" s="28"/>
      <c r="B43" s="20" t="s">
        <v>23</v>
      </c>
      <c r="C43" s="21">
        <v>982591</v>
      </c>
      <c r="D43" s="27">
        <f t="shared" si="0"/>
        <v>4.0223545304024153E-2</v>
      </c>
      <c r="E43" s="9"/>
      <c r="F43" s="21">
        <v>9053</v>
      </c>
      <c r="G43" s="153">
        <f t="shared" si="1"/>
        <v>0.1247359920487017</v>
      </c>
      <c r="H43" s="149"/>
      <c r="I43" s="154"/>
      <c r="J43" s="46"/>
      <c r="K43" s="57"/>
      <c r="L43" s="21"/>
      <c r="M43" s="27"/>
      <c r="N43" s="21"/>
      <c r="O43" s="27"/>
      <c r="P43" s="21"/>
      <c r="Q43" s="27"/>
      <c r="R43" s="21"/>
      <c r="S43" s="27"/>
      <c r="T43" s="21">
        <v>3606</v>
      </c>
      <c r="U43" s="27">
        <f t="shared" si="2"/>
        <v>0.13969658659924147</v>
      </c>
      <c r="V43" s="21">
        <v>383</v>
      </c>
      <c r="W43" s="27">
        <f t="shared" si="3"/>
        <v>-1.7948717948717947E-2</v>
      </c>
      <c r="X43" s="21">
        <v>1695</v>
      </c>
      <c r="Y43" s="27">
        <f t="shared" si="4"/>
        <v>0.27347858752817428</v>
      </c>
      <c r="Z43" s="21"/>
      <c r="AA43" s="27"/>
      <c r="AB43" s="21">
        <v>9</v>
      </c>
      <c r="AC43" s="27">
        <f t="shared" si="5"/>
        <v>0.125</v>
      </c>
      <c r="AD43" s="21">
        <v>29</v>
      </c>
      <c r="AE43" s="43">
        <f t="shared" si="6"/>
        <v>7.407407407407407E-2</v>
      </c>
      <c r="AF43" s="21"/>
      <c r="AG43" s="27"/>
    </row>
    <row r="44" spans="1:33" s="4" customFormat="1" ht="13.5" customHeight="1">
      <c r="A44" s="28"/>
      <c r="B44" s="20" t="s">
        <v>84</v>
      </c>
      <c r="C44" s="21">
        <v>1046055</v>
      </c>
      <c r="D44" s="27">
        <v>0.27</v>
      </c>
      <c r="E44" s="9"/>
      <c r="F44" s="21">
        <v>12161</v>
      </c>
      <c r="G44" s="153">
        <f t="shared" si="1"/>
        <v>0.20251161870859291</v>
      </c>
      <c r="H44" s="149"/>
      <c r="I44" s="154"/>
      <c r="J44" s="46"/>
      <c r="K44" s="57"/>
      <c r="L44" s="21"/>
      <c r="M44" s="27"/>
      <c r="N44" s="21"/>
      <c r="O44" s="27"/>
      <c r="P44" s="21"/>
      <c r="Q44" s="27"/>
      <c r="R44" s="21"/>
      <c r="S44" s="27"/>
      <c r="T44" s="21">
        <v>4403</v>
      </c>
      <c r="U44" s="27">
        <f t="shared" si="2"/>
        <v>0.40401785714285715</v>
      </c>
      <c r="V44" s="21">
        <v>485</v>
      </c>
      <c r="W44" s="27">
        <f t="shared" si="3"/>
        <v>0.20347394540942929</v>
      </c>
      <c r="X44" s="21">
        <v>1438</v>
      </c>
      <c r="Y44" s="27">
        <f t="shared" si="4"/>
        <v>-6.9060773480662981E-3</v>
      </c>
      <c r="Z44" s="21"/>
      <c r="AA44" s="27"/>
      <c r="AB44" s="21">
        <v>13</v>
      </c>
      <c r="AC44" s="27">
        <f t="shared" si="5"/>
        <v>0</v>
      </c>
      <c r="AD44" s="21">
        <v>55</v>
      </c>
      <c r="AE44" s="43">
        <f t="shared" si="6"/>
        <v>1.8947368421052631</v>
      </c>
      <c r="AF44" s="21"/>
      <c r="AG44" s="27"/>
    </row>
    <row r="45" spans="1:33" s="4" customFormat="1" ht="13.5" customHeight="1">
      <c r="A45" s="28"/>
      <c r="B45" s="20" t="s">
        <v>85</v>
      </c>
      <c r="C45" s="21">
        <v>989018</v>
      </c>
      <c r="D45" s="27">
        <v>0.157</v>
      </c>
      <c r="E45" s="9"/>
      <c r="F45" s="21">
        <v>12492</v>
      </c>
      <c r="G45" s="153">
        <f t="shared" si="1"/>
        <v>0.29598506069094305</v>
      </c>
      <c r="H45" s="158">
        <v>35000</v>
      </c>
      <c r="I45" s="154">
        <f>(H45-H33)/H33</f>
        <v>0.29629629629629628</v>
      </c>
      <c r="J45" s="46"/>
      <c r="K45" s="57"/>
      <c r="L45" s="21"/>
      <c r="M45" s="27"/>
      <c r="N45" s="21"/>
      <c r="O45" s="70"/>
      <c r="P45" s="21"/>
      <c r="Q45" s="27"/>
      <c r="R45" s="21"/>
      <c r="S45" s="27"/>
      <c r="T45" s="21">
        <v>7772</v>
      </c>
      <c r="U45" s="70">
        <f t="shared" si="2"/>
        <v>0.41309090909090906</v>
      </c>
      <c r="V45" s="21">
        <v>484</v>
      </c>
      <c r="W45" s="70">
        <f t="shared" si="3"/>
        <v>-0.20655737704918034</v>
      </c>
      <c r="X45" s="21">
        <v>1141</v>
      </c>
      <c r="Y45" s="70">
        <f t="shared" si="4"/>
        <v>0.4479695431472081</v>
      </c>
      <c r="Z45" s="21"/>
      <c r="AA45" s="70"/>
      <c r="AB45" s="21">
        <v>0</v>
      </c>
      <c r="AC45" s="70">
        <f t="shared" si="5"/>
        <v>-1</v>
      </c>
      <c r="AD45" s="23">
        <v>35</v>
      </c>
      <c r="AE45" s="43">
        <f t="shared" si="6"/>
        <v>0.45833333333333331</v>
      </c>
      <c r="AF45" s="21"/>
      <c r="AG45" s="27"/>
    </row>
    <row r="46" spans="1:33" s="4" customFormat="1" ht="13.5" customHeight="1">
      <c r="A46" s="28"/>
      <c r="B46" s="20" t="s">
        <v>86</v>
      </c>
      <c r="C46" s="21">
        <v>1107498</v>
      </c>
      <c r="D46" s="27">
        <v>0.222</v>
      </c>
      <c r="E46" s="9"/>
      <c r="F46" s="21">
        <v>14850</v>
      </c>
      <c r="G46" s="153">
        <f t="shared" si="1"/>
        <v>0.20233179499635656</v>
      </c>
      <c r="H46" s="158"/>
      <c r="I46" s="154"/>
      <c r="J46" s="46"/>
      <c r="K46" s="57"/>
      <c r="L46" s="21"/>
      <c r="M46" s="27"/>
      <c r="N46" s="21"/>
      <c r="O46" s="27"/>
      <c r="P46" s="21"/>
      <c r="Q46" s="27"/>
      <c r="R46" s="21"/>
      <c r="S46" s="27"/>
      <c r="T46" s="21">
        <v>11002</v>
      </c>
      <c r="U46" s="27">
        <f t="shared" si="2"/>
        <v>0.34878018879490008</v>
      </c>
      <c r="V46" s="21">
        <v>1466</v>
      </c>
      <c r="W46" s="27">
        <f t="shared" si="3"/>
        <v>-0.32255083179297594</v>
      </c>
      <c r="X46" s="21">
        <v>2077</v>
      </c>
      <c r="Y46" s="27">
        <f t="shared" si="4"/>
        <v>-0.14842148421484214</v>
      </c>
      <c r="Z46" s="21"/>
      <c r="AA46" s="27"/>
      <c r="AB46" s="21">
        <v>12</v>
      </c>
      <c r="AC46" s="27">
        <f t="shared" si="5"/>
        <v>-0.33333333333333331</v>
      </c>
      <c r="AD46" s="23">
        <v>43</v>
      </c>
      <c r="AE46" s="43">
        <f t="shared" si="6"/>
        <v>0.65384615384615385</v>
      </c>
      <c r="AF46" s="21"/>
      <c r="AG46" s="27"/>
    </row>
    <row r="47" spans="1:33" s="4" customFormat="1" ht="13.5" customHeight="1">
      <c r="A47" s="28"/>
      <c r="B47" s="20" t="s">
        <v>87</v>
      </c>
      <c r="C47" s="21">
        <v>1064076</v>
      </c>
      <c r="D47" s="27">
        <v>0.16200000000000001</v>
      </c>
      <c r="E47" s="9"/>
      <c r="F47" s="21">
        <v>15154</v>
      </c>
      <c r="G47" s="153">
        <f t="shared" si="1"/>
        <v>-0.23530302265731443</v>
      </c>
      <c r="H47" s="158"/>
      <c r="I47" s="154"/>
      <c r="J47" s="46"/>
      <c r="K47" s="57"/>
      <c r="L47" s="21"/>
      <c r="M47" s="27"/>
      <c r="N47" s="21"/>
      <c r="O47" s="70"/>
      <c r="P47" s="21"/>
      <c r="Q47" s="27"/>
      <c r="R47" s="21"/>
      <c r="S47" s="27"/>
      <c r="T47" s="21">
        <v>9417</v>
      </c>
      <c r="U47" s="70">
        <f t="shared" si="2"/>
        <v>0.22489594172736732</v>
      </c>
      <c r="V47" s="21">
        <v>2466</v>
      </c>
      <c r="W47" s="70">
        <f t="shared" si="3"/>
        <v>-0.20961538461538462</v>
      </c>
      <c r="X47" s="21">
        <v>3053</v>
      </c>
      <c r="Y47" s="70">
        <f t="shared" si="4"/>
        <v>0.1733282090699462</v>
      </c>
      <c r="Z47" s="21"/>
      <c r="AA47" s="70"/>
      <c r="AB47" s="21">
        <v>26</v>
      </c>
      <c r="AC47" s="70">
        <f t="shared" si="5"/>
        <v>0.8571428571428571</v>
      </c>
      <c r="AD47" s="23">
        <v>58</v>
      </c>
      <c r="AE47" s="43">
        <f t="shared" si="6"/>
        <v>0.38095238095238093</v>
      </c>
      <c r="AF47" s="21"/>
      <c r="AG47" s="27"/>
    </row>
    <row r="48" spans="1:33" s="4" customFormat="1" ht="13.5" customHeight="1">
      <c r="A48" s="28"/>
      <c r="B48" s="20" t="s">
        <v>88</v>
      </c>
      <c r="C48" s="21">
        <v>1297398</v>
      </c>
      <c r="D48" s="27">
        <v>0.18099999999999999</v>
      </c>
      <c r="E48" s="9"/>
      <c r="F48" s="21">
        <v>22821</v>
      </c>
      <c r="G48" s="153">
        <f t="shared" si="1"/>
        <v>8.3772617181934753E-2</v>
      </c>
      <c r="H48" s="158">
        <v>58000</v>
      </c>
      <c r="I48" s="154">
        <f>(H48-H36)/H36</f>
        <v>-0.20547945205479451</v>
      </c>
      <c r="J48" s="46"/>
      <c r="K48" s="57"/>
      <c r="L48" s="21"/>
      <c r="M48" s="27"/>
      <c r="N48" s="21"/>
      <c r="O48" s="27"/>
      <c r="P48" s="21"/>
      <c r="Q48" s="27"/>
      <c r="R48" s="21"/>
      <c r="S48" s="27"/>
      <c r="T48" s="21">
        <v>13465</v>
      </c>
      <c r="U48" s="27">
        <f t="shared" si="2"/>
        <v>-6.4197166469893742E-3</v>
      </c>
      <c r="V48" s="21">
        <v>1897</v>
      </c>
      <c r="W48" s="27">
        <f t="shared" si="3"/>
        <v>-0.2372336147969441</v>
      </c>
      <c r="X48" s="21">
        <v>2437</v>
      </c>
      <c r="Y48" s="27">
        <f t="shared" si="4"/>
        <v>-4.5436741088915003E-2</v>
      </c>
      <c r="Z48" s="21"/>
      <c r="AA48" s="27"/>
      <c r="AB48" s="21">
        <v>21</v>
      </c>
      <c r="AC48" s="27">
        <f t="shared" si="5"/>
        <v>0.90909090909090906</v>
      </c>
      <c r="AD48" s="23">
        <v>41</v>
      </c>
      <c r="AE48" s="43">
        <f t="shared" si="6"/>
        <v>-0.25454545454545452</v>
      </c>
      <c r="AF48" s="21"/>
      <c r="AG48" s="27"/>
    </row>
    <row r="49" spans="1:33" s="4" customFormat="1" ht="13.5" customHeight="1">
      <c r="A49" s="28"/>
      <c r="B49" s="20" t="s">
        <v>89</v>
      </c>
      <c r="C49" s="21">
        <v>1308664</v>
      </c>
      <c r="D49" s="27">
        <v>0.128</v>
      </c>
      <c r="E49" s="9"/>
      <c r="F49" s="21">
        <v>18402</v>
      </c>
      <c r="G49" s="153">
        <f t="shared" si="1"/>
        <v>4.503378953944006E-2</v>
      </c>
      <c r="H49" s="158"/>
      <c r="I49" s="154"/>
      <c r="J49" s="46"/>
      <c r="K49" s="57"/>
      <c r="L49" s="21"/>
      <c r="M49" s="27"/>
      <c r="N49" s="21"/>
      <c r="O49" s="70"/>
      <c r="P49" s="21"/>
      <c r="Q49" s="27"/>
      <c r="R49" s="21"/>
      <c r="S49" s="27"/>
      <c r="T49" s="21">
        <v>12723</v>
      </c>
      <c r="U49" s="70">
        <f t="shared" si="2"/>
        <v>7.8860340880183163E-2</v>
      </c>
      <c r="V49" s="21">
        <v>1917</v>
      </c>
      <c r="W49" s="70">
        <f t="shared" si="3"/>
        <v>-0.2107863318237958</v>
      </c>
      <c r="X49" s="21">
        <v>1804</v>
      </c>
      <c r="Y49" s="70">
        <f t="shared" si="4"/>
        <v>-0.44234930448222565</v>
      </c>
      <c r="Z49" s="21"/>
      <c r="AA49" s="70"/>
      <c r="AB49" s="21">
        <v>8</v>
      </c>
      <c r="AC49" s="70">
        <f t="shared" si="5"/>
        <v>-0.42857142857142855</v>
      </c>
      <c r="AD49" s="23">
        <v>89</v>
      </c>
      <c r="AE49" s="43">
        <f t="shared" si="6"/>
        <v>1.1707317073170731</v>
      </c>
      <c r="AF49" s="21"/>
      <c r="AG49" s="27"/>
    </row>
    <row r="50" spans="1:33" s="4" customFormat="1" ht="13.5" customHeight="1">
      <c r="A50" s="28"/>
      <c r="B50" s="20" t="s">
        <v>90</v>
      </c>
      <c r="C50" s="21">
        <v>1015650</v>
      </c>
      <c r="D50" s="27">
        <v>0.09</v>
      </c>
      <c r="E50" s="9"/>
      <c r="F50" s="21">
        <v>13571</v>
      </c>
      <c r="G50" s="153">
        <f t="shared" si="1"/>
        <v>6.3774564330737853E-3</v>
      </c>
      <c r="H50" s="158"/>
      <c r="I50" s="154"/>
      <c r="J50" s="46"/>
      <c r="K50" s="57"/>
      <c r="L50" s="21"/>
      <c r="M50" s="27"/>
      <c r="N50" s="21"/>
      <c r="O50" s="70"/>
      <c r="P50" s="21"/>
      <c r="Q50" s="27"/>
      <c r="R50" s="21"/>
      <c r="S50" s="27"/>
      <c r="T50" s="21">
        <v>7287</v>
      </c>
      <c r="U50" s="70">
        <f t="shared" si="2"/>
        <v>-0.1559133557280204</v>
      </c>
      <c r="V50" s="21">
        <v>1114</v>
      </c>
      <c r="W50" s="70">
        <f t="shared" si="3"/>
        <v>-0.45069033530571995</v>
      </c>
      <c r="X50" s="21">
        <v>1596</v>
      </c>
      <c r="Y50" s="70">
        <f t="shared" si="4"/>
        <v>-0.41193809874723653</v>
      </c>
      <c r="Z50" s="21"/>
      <c r="AA50" s="70"/>
      <c r="AB50" s="21">
        <v>33</v>
      </c>
      <c r="AC50" s="70">
        <f t="shared" si="5"/>
        <v>1.5384615384615385</v>
      </c>
      <c r="AD50" s="23">
        <v>70</v>
      </c>
      <c r="AE50" s="43">
        <f t="shared" si="6"/>
        <v>0.48936170212765956</v>
      </c>
      <c r="AF50" s="21"/>
      <c r="AG50" s="27"/>
    </row>
    <row r="51" spans="1:33" s="4" customFormat="1" ht="13.5" customHeight="1">
      <c r="A51" s="28"/>
      <c r="B51" s="20" t="s">
        <v>91</v>
      </c>
      <c r="C51" s="23">
        <v>1078092</v>
      </c>
      <c r="D51" s="27">
        <v>9.5000000000000001E-2</v>
      </c>
      <c r="E51" s="9"/>
      <c r="F51" s="23">
        <v>13109</v>
      </c>
      <c r="G51" s="153">
        <f t="shared" si="1"/>
        <v>-5.0094876660341557E-3</v>
      </c>
      <c r="H51" s="158">
        <v>29000</v>
      </c>
      <c r="I51" s="154">
        <f>(H51-H39)/H39</f>
        <v>0.31818181818181818</v>
      </c>
      <c r="J51" s="46"/>
      <c r="K51" s="57"/>
      <c r="L51" s="21"/>
      <c r="M51" s="27"/>
      <c r="N51" s="21"/>
      <c r="O51" s="27"/>
      <c r="P51" s="21"/>
      <c r="Q51" s="27"/>
      <c r="R51" s="21"/>
      <c r="S51" s="27"/>
      <c r="T51" s="21">
        <v>8973</v>
      </c>
      <c r="U51" s="27">
        <f t="shared" si="2"/>
        <v>4.7268907563025209E-2</v>
      </c>
      <c r="V51" s="21">
        <v>635</v>
      </c>
      <c r="W51" s="27">
        <f t="shared" si="3"/>
        <v>-0.19313850063532401</v>
      </c>
      <c r="X51" s="21">
        <v>954</v>
      </c>
      <c r="Y51" s="27">
        <f t="shared" si="4"/>
        <v>-0.702247191011236</v>
      </c>
      <c r="Z51" s="21"/>
      <c r="AA51" s="27"/>
      <c r="AB51" s="21">
        <v>3</v>
      </c>
      <c r="AC51" s="27">
        <f t="shared" si="5"/>
        <v>-0.25</v>
      </c>
      <c r="AD51" s="23">
        <v>61</v>
      </c>
      <c r="AE51" s="43">
        <f t="shared" si="6"/>
        <v>0.48780487804878048</v>
      </c>
      <c r="AF51" s="21"/>
      <c r="AG51" s="27"/>
    </row>
    <row r="52" spans="1:33" s="4" customFormat="1" ht="13.5" customHeight="1">
      <c r="A52" s="28"/>
      <c r="B52" s="20" t="s">
        <v>20</v>
      </c>
      <c r="C52" s="23">
        <v>1072557</v>
      </c>
      <c r="D52" s="27">
        <v>8.5999999999999993E-2</v>
      </c>
      <c r="E52" s="9"/>
      <c r="F52" s="23">
        <v>10482</v>
      </c>
      <c r="G52" s="153">
        <f t="shared" si="1"/>
        <v>-6.7279446602861743E-3</v>
      </c>
      <c r="H52" s="158"/>
      <c r="I52" s="154"/>
      <c r="J52" s="46"/>
      <c r="K52" s="57"/>
      <c r="L52" s="21"/>
      <c r="M52" s="27"/>
      <c r="N52" s="21"/>
      <c r="O52" s="27"/>
      <c r="P52" s="21"/>
      <c r="Q52" s="27"/>
      <c r="R52" s="21"/>
      <c r="S52" s="27"/>
      <c r="T52" s="21">
        <v>4244</v>
      </c>
      <c r="U52" s="27">
        <f t="shared" si="2"/>
        <v>8.7090163934426229E-2</v>
      </c>
      <c r="V52" s="21">
        <v>405</v>
      </c>
      <c r="W52" s="27">
        <f t="shared" si="3"/>
        <v>-0.27158273381294962</v>
      </c>
      <c r="X52" s="21">
        <v>971</v>
      </c>
      <c r="Y52" s="27">
        <f t="shared" si="4"/>
        <v>-0.24021909233176839</v>
      </c>
      <c r="Z52" s="21"/>
      <c r="AA52" s="27"/>
      <c r="AB52" s="21">
        <v>9</v>
      </c>
      <c r="AC52" s="27">
        <f t="shared" si="5"/>
        <v>-0.35714285714285715</v>
      </c>
      <c r="AD52" s="23">
        <v>48</v>
      </c>
      <c r="AE52" s="43">
        <f t="shared" si="6"/>
        <v>-2.0408163265306121E-2</v>
      </c>
      <c r="AF52" s="21"/>
      <c r="AG52" s="27"/>
    </row>
    <row r="53" spans="1:33" s="4" customFormat="1" ht="13.5" customHeight="1">
      <c r="A53" s="29"/>
      <c r="B53" s="48" t="s">
        <v>92</v>
      </c>
      <c r="C53" s="23">
        <v>1081848</v>
      </c>
      <c r="D53" s="27">
        <v>6.5000000000000002E-2</v>
      </c>
      <c r="E53" s="9"/>
      <c r="F53" s="23">
        <v>8550</v>
      </c>
      <c r="G53" s="153">
        <f t="shared" si="1"/>
        <v>0.14780507450664518</v>
      </c>
      <c r="H53" s="159"/>
      <c r="I53" s="160"/>
      <c r="J53" s="52"/>
      <c r="K53" s="61"/>
      <c r="L53" s="21"/>
      <c r="M53" s="27"/>
      <c r="N53" s="21"/>
      <c r="O53" s="27"/>
      <c r="P53" s="21"/>
      <c r="Q53" s="31"/>
      <c r="R53" s="21"/>
      <c r="S53" s="31"/>
      <c r="T53" s="21">
        <v>4771</v>
      </c>
      <c r="U53" s="27">
        <f t="shared" si="2"/>
        <v>0.40862119870091529</v>
      </c>
      <c r="V53" s="21">
        <v>442</v>
      </c>
      <c r="W53" s="27">
        <f t="shared" si="3"/>
        <v>0.17553191489361702</v>
      </c>
      <c r="X53" s="21">
        <v>688</v>
      </c>
      <c r="Y53" s="27">
        <f t="shared" si="4"/>
        <v>8.3464566929133857E-2</v>
      </c>
      <c r="Z53" s="21"/>
      <c r="AA53" s="27"/>
      <c r="AB53" s="21">
        <v>1</v>
      </c>
      <c r="AC53" s="27">
        <f t="shared" si="5"/>
        <v>-0.8</v>
      </c>
      <c r="AD53" s="49">
        <v>64</v>
      </c>
      <c r="AE53" s="50">
        <f t="shared" si="6"/>
        <v>0.56097560975609762</v>
      </c>
      <c r="AF53" s="21"/>
      <c r="AG53" s="31"/>
    </row>
    <row r="54" spans="1:33" s="4" customFormat="1" ht="13.5" customHeight="1">
      <c r="A54" s="32" t="s">
        <v>93</v>
      </c>
      <c r="B54" s="33" t="s">
        <v>81</v>
      </c>
      <c r="C54" s="36">
        <v>1322909</v>
      </c>
      <c r="D54" s="35">
        <v>3.2000000000000001E-2</v>
      </c>
      <c r="E54" s="9"/>
      <c r="F54" s="36">
        <v>11619</v>
      </c>
      <c r="G54" s="155">
        <f t="shared" si="1"/>
        <v>0.13655482735009292</v>
      </c>
      <c r="H54" s="158">
        <v>39000</v>
      </c>
      <c r="I54" s="154">
        <f>(H54-H42)/H42</f>
        <v>0.11428571428571428</v>
      </c>
      <c r="J54" s="41">
        <v>101304</v>
      </c>
      <c r="K54" s="55">
        <f>(J54-J42)/J42</f>
        <v>-0.18817165524702489</v>
      </c>
      <c r="L54" s="34"/>
      <c r="M54" s="35"/>
      <c r="N54" s="34">
        <v>126</v>
      </c>
      <c r="O54" s="35"/>
      <c r="P54" s="34"/>
      <c r="Q54" s="27"/>
      <c r="R54" s="34"/>
      <c r="S54" s="27"/>
      <c r="T54" s="34">
        <v>5425</v>
      </c>
      <c r="U54" s="35">
        <f t="shared" si="2"/>
        <v>0.10804738562091504</v>
      </c>
      <c r="V54" s="34">
        <v>519</v>
      </c>
      <c r="W54" s="35">
        <f t="shared" si="3"/>
        <v>0.11612903225806452</v>
      </c>
      <c r="X54" s="34">
        <v>1034</v>
      </c>
      <c r="Y54" s="35">
        <f>(X54-X42)/X42</f>
        <v>-0.3991865194654271</v>
      </c>
      <c r="Z54" s="34"/>
      <c r="AA54" s="35"/>
      <c r="AB54" s="34">
        <v>3</v>
      </c>
      <c r="AC54" s="35">
        <f t="shared" si="5"/>
        <v>-0.7</v>
      </c>
      <c r="AD54" s="21">
        <v>55</v>
      </c>
      <c r="AE54" s="37">
        <f t="shared" si="6"/>
        <v>-5.1724137931034482E-2</v>
      </c>
      <c r="AF54" s="34"/>
      <c r="AG54" s="27"/>
    </row>
    <row r="55" spans="1:33" s="4" customFormat="1" ht="13.5" customHeight="1">
      <c r="A55" s="28"/>
      <c r="B55" s="20" t="s">
        <v>79</v>
      </c>
      <c r="C55" s="23">
        <v>1132463</v>
      </c>
      <c r="D55" s="27">
        <v>0.153</v>
      </c>
      <c r="E55" s="9"/>
      <c r="F55" s="23">
        <v>10698</v>
      </c>
      <c r="G55" s="153">
        <f t="shared" si="1"/>
        <v>0.18170772119739312</v>
      </c>
      <c r="H55" s="158"/>
      <c r="I55" s="154"/>
      <c r="J55" s="46"/>
      <c r="K55" s="57"/>
      <c r="L55" s="21"/>
      <c r="M55" s="27"/>
      <c r="N55" s="21">
        <v>146</v>
      </c>
      <c r="O55" s="27"/>
      <c r="P55" s="21"/>
      <c r="Q55" s="27"/>
      <c r="R55" s="21"/>
      <c r="S55" s="27"/>
      <c r="T55" s="21">
        <v>3897</v>
      </c>
      <c r="U55" s="27">
        <f t="shared" si="2"/>
        <v>8.0698835274542427E-2</v>
      </c>
      <c r="V55" s="21">
        <v>318</v>
      </c>
      <c r="W55" s="27">
        <f t="shared" si="3"/>
        <v>-0.16971279373368145</v>
      </c>
      <c r="X55" s="21">
        <v>1087</v>
      </c>
      <c r="Y55" s="27">
        <f t="shared" si="4"/>
        <v>-0.35870206489675516</v>
      </c>
      <c r="Z55" s="21"/>
      <c r="AA55" s="27"/>
      <c r="AB55" s="21">
        <v>4</v>
      </c>
      <c r="AC55" s="27">
        <f t="shared" si="5"/>
        <v>-0.55555555555555558</v>
      </c>
      <c r="AD55" s="21">
        <v>36</v>
      </c>
      <c r="AE55" s="43">
        <f t="shared" si="6"/>
        <v>0.2413793103448276</v>
      </c>
      <c r="AF55" s="21"/>
      <c r="AG55" s="27"/>
    </row>
    <row r="56" spans="1:33" s="4" customFormat="1" ht="13.5" customHeight="1">
      <c r="A56" s="28"/>
      <c r="B56" s="20" t="s">
        <v>12</v>
      </c>
      <c r="C56" s="23">
        <v>983589</v>
      </c>
      <c r="D56" s="27">
        <v>-6.0299999999999999E-2</v>
      </c>
      <c r="E56" s="9"/>
      <c r="F56" s="23">
        <v>9628</v>
      </c>
      <c r="G56" s="153">
        <f t="shared" si="1"/>
        <v>-0.20828879204012829</v>
      </c>
      <c r="H56" s="158"/>
      <c r="I56" s="154"/>
      <c r="J56" s="46"/>
      <c r="K56" s="57"/>
      <c r="L56" s="21"/>
      <c r="M56" s="27"/>
      <c r="N56" s="21">
        <v>182</v>
      </c>
      <c r="O56" s="27"/>
      <c r="P56" s="21"/>
      <c r="Q56" s="27"/>
      <c r="R56" s="21"/>
      <c r="S56" s="27"/>
      <c r="T56" s="21">
        <v>4623</v>
      </c>
      <c r="U56" s="27">
        <f t="shared" si="2"/>
        <v>4.9965932318873495E-2</v>
      </c>
      <c r="V56" s="21">
        <v>446</v>
      </c>
      <c r="W56" s="27">
        <f t="shared" si="3"/>
        <v>-8.0412371134020624E-2</v>
      </c>
      <c r="X56" s="21">
        <v>1184</v>
      </c>
      <c r="Y56" s="27">
        <f t="shared" si="4"/>
        <v>-0.17663421418636996</v>
      </c>
      <c r="Z56" s="21"/>
      <c r="AA56" s="27"/>
      <c r="AB56" s="21">
        <v>7</v>
      </c>
      <c r="AC56" s="27">
        <f t="shared" si="5"/>
        <v>-0.46153846153846156</v>
      </c>
      <c r="AD56" s="21">
        <v>41</v>
      </c>
      <c r="AE56" s="43">
        <f t="shared" si="6"/>
        <v>-0.25454545454545452</v>
      </c>
      <c r="AF56" s="21"/>
      <c r="AG56" s="27"/>
    </row>
    <row r="57" spans="1:33" s="4" customFormat="1" ht="13.5" customHeight="1">
      <c r="A57" s="28"/>
      <c r="B57" s="20" t="s">
        <v>13</v>
      </c>
      <c r="C57" s="23">
        <v>1026750</v>
      </c>
      <c r="D57" s="27">
        <v>3.7999999999999999E-2</v>
      </c>
      <c r="E57" s="9"/>
      <c r="F57" s="23">
        <v>11900</v>
      </c>
      <c r="G57" s="153">
        <f t="shared" si="1"/>
        <v>-4.7390329811079088E-2</v>
      </c>
      <c r="H57" s="158">
        <v>31000</v>
      </c>
      <c r="I57" s="154">
        <f>(H57-H45)/H45</f>
        <v>-0.11428571428571428</v>
      </c>
      <c r="J57" s="46"/>
      <c r="K57" s="57"/>
      <c r="L57" s="21"/>
      <c r="M57" s="27"/>
      <c r="N57" s="21">
        <v>719</v>
      </c>
      <c r="O57" s="70"/>
      <c r="P57" s="21"/>
      <c r="Q57" s="27"/>
      <c r="R57" s="21"/>
      <c r="S57" s="27"/>
      <c r="T57" s="21">
        <v>7621</v>
      </c>
      <c r="U57" s="27">
        <f t="shared" si="2"/>
        <v>-1.9428718476582604E-2</v>
      </c>
      <c r="V57" s="21">
        <v>683</v>
      </c>
      <c r="W57" s="27">
        <f t="shared" si="3"/>
        <v>0.41115702479338845</v>
      </c>
      <c r="X57" s="21">
        <v>1443</v>
      </c>
      <c r="Y57" s="70">
        <f t="shared" si="4"/>
        <v>0.26468010517090274</v>
      </c>
      <c r="Z57" s="21"/>
      <c r="AA57" s="70"/>
      <c r="AB57" s="21">
        <v>16</v>
      </c>
      <c r="AC57" s="70"/>
      <c r="AD57" s="23">
        <v>33</v>
      </c>
      <c r="AE57" s="43">
        <f t="shared" si="6"/>
        <v>-5.7142857142857141E-2</v>
      </c>
      <c r="AF57" s="21"/>
      <c r="AG57" s="27"/>
    </row>
    <row r="58" spans="1:33" s="4" customFormat="1" ht="13.5" customHeight="1">
      <c r="A58" s="28"/>
      <c r="B58" s="20" t="s">
        <v>14</v>
      </c>
      <c r="C58" s="23">
        <v>1099977</v>
      </c>
      <c r="D58" s="27">
        <v>-7.0000000000000001E-3</v>
      </c>
      <c r="E58" s="9"/>
      <c r="F58" s="23">
        <v>12783</v>
      </c>
      <c r="G58" s="153">
        <f t="shared" si="1"/>
        <v>-0.1391919191919192</v>
      </c>
      <c r="H58" s="158"/>
      <c r="I58" s="154"/>
      <c r="J58" s="46"/>
      <c r="K58" s="57"/>
      <c r="L58" s="21"/>
      <c r="M58" s="27"/>
      <c r="N58" s="21">
        <v>1265</v>
      </c>
      <c r="O58" s="27"/>
      <c r="P58" s="21"/>
      <c r="Q58" s="27"/>
      <c r="R58" s="21"/>
      <c r="S58" s="27"/>
      <c r="T58" s="21">
        <v>11019</v>
      </c>
      <c r="U58" s="27">
        <f t="shared" si="2"/>
        <v>1.5451736047991274E-3</v>
      </c>
      <c r="V58" s="21">
        <v>1009</v>
      </c>
      <c r="W58" s="27">
        <f t="shared" si="3"/>
        <v>-0.31173260572987721</v>
      </c>
      <c r="X58" s="21">
        <v>2679</v>
      </c>
      <c r="Y58" s="27">
        <f t="shared" si="4"/>
        <v>0.28984111699566684</v>
      </c>
      <c r="Z58" s="21"/>
      <c r="AA58" s="27"/>
      <c r="AB58" s="21">
        <v>7</v>
      </c>
      <c r="AC58" s="27">
        <f t="shared" si="5"/>
        <v>-0.41666666666666669</v>
      </c>
      <c r="AD58" s="23">
        <v>66</v>
      </c>
      <c r="AE58" s="43">
        <f t="shared" si="6"/>
        <v>0.53488372093023251</v>
      </c>
      <c r="AF58" s="21"/>
      <c r="AG58" s="27"/>
    </row>
    <row r="59" spans="1:33" s="4" customFormat="1" ht="13.5" customHeight="1">
      <c r="A59" s="28"/>
      <c r="B59" s="20" t="s">
        <v>15</v>
      </c>
      <c r="C59" s="23">
        <v>1004715</v>
      </c>
      <c r="D59" s="27">
        <v>-5.6000000000000001E-2</v>
      </c>
      <c r="E59" s="9"/>
      <c r="F59" s="23">
        <v>13987</v>
      </c>
      <c r="G59" s="153">
        <f t="shared" si="1"/>
        <v>-7.7009370463244034E-2</v>
      </c>
      <c r="H59" s="158"/>
      <c r="I59" s="154"/>
      <c r="J59" s="46"/>
      <c r="K59" s="57"/>
      <c r="L59" s="21"/>
      <c r="M59" s="27"/>
      <c r="N59" s="21">
        <v>1016</v>
      </c>
      <c r="O59" s="70"/>
      <c r="P59" s="21"/>
      <c r="Q59" s="27"/>
      <c r="R59" s="21"/>
      <c r="S59" s="27"/>
      <c r="T59" s="21">
        <v>6884</v>
      </c>
      <c r="U59" s="70">
        <f t="shared" si="2"/>
        <v>-0.26898162896888606</v>
      </c>
      <c r="V59" s="21">
        <v>1758</v>
      </c>
      <c r="W59" s="70">
        <f t="shared" si="3"/>
        <v>-0.28710462287104621</v>
      </c>
      <c r="X59" s="21">
        <v>3697</v>
      </c>
      <c r="Y59" s="70">
        <f t="shared" si="4"/>
        <v>0.21094005895840157</v>
      </c>
      <c r="Z59" s="21"/>
      <c r="AA59" s="70"/>
      <c r="AB59" s="21">
        <v>14</v>
      </c>
      <c r="AC59" s="70">
        <f t="shared" si="5"/>
        <v>-0.46153846153846156</v>
      </c>
      <c r="AD59" s="23">
        <v>55</v>
      </c>
      <c r="AE59" s="43">
        <f t="shared" si="6"/>
        <v>-5.1724137931034482E-2</v>
      </c>
      <c r="AF59" s="21"/>
      <c r="AG59" s="27"/>
    </row>
    <row r="60" spans="1:33" s="4" customFormat="1" ht="13.5" customHeight="1">
      <c r="A60" s="28"/>
      <c r="B60" s="20" t="s">
        <v>16</v>
      </c>
      <c r="C60" s="23">
        <v>1135843</v>
      </c>
      <c r="D60" s="27">
        <v>-0.125</v>
      </c>
      <c r="E60" s="9"/>
      <c r="F60" s="23">
        <v>18442</v>
      </c>
      <c r="G60" s="153">
        <f t="shared" si="1"/>
        <v>-0.19188466763069104</v>
      </c>
      <c r="H60" s="158">
        <v>40000</v>
      </c>
      <c r="I60" s="154">
        <f>(H60-H48)/H48</f>
        <v>-0.31034482758620691</v>
      </c>
      <c r="J60" s="46"/>
      <c r="K60" s="57"/>
      <c r="L60" s="21"/>
      <c r="M60" s="27"/>
      <c r="N60" s="21">
        <v>786</v>
      </c>
      <c r="O60" s="27"/>
      <c r="P60" s="21"/>
      <c r="Q60" s="27"/>
      <c r="R60" s="21"/>
      <c r="S60" s="27"/>
      <c r="T60" s="21">
        <v>11288</v>
      </c>
      <c r="U60" s="27">
        <f t="shared" si="2"/>
        <v>-0.1616784255477163</v>
      </c>
      <c r="V60" s="21">
        <v>1393</v>
      </c>
      <c r="W60" s="27">
        <f t="shared" si="3"/>
        <v>-0.26568265682656828</v>
      </c>
      <c r="X60" s="21">
        <v>2495</v>
      </c>
      <c r="Y60" s="27">
        <f t="shared" si="4"/>
        <v>2.3799753795650389E-2</v>
      </c>
      <c r="Z60" s="21"/>
      <c r="AA60" s="27"/>
      <c r="AB60" s="21">
        <v>7</v>
      </c>
      <c r="AC60" s="27">
        <f t="shared" si="5"/>
        <v>-0.66666666666666663</v>
      </c>
      <c r="AD60" s="23">
        <v>59</v>
      </c>
      <c r="AE60" s="43">
        <f t="shared" si="6"/>
        <v>0.43902439024390244</v>
      </c>
      <c r="AF60" s="21"/>
      <c r="AG60" s="27"/>
    </row>
    <row r="61" spans="1:33" s="4" customFormat="1" ht="13.5" customHeight="1">
      <c r="A61" s="28"/>
      <c r="B61" s="20" t="s">
        <v>17</v>
      </c>
      <c r="C61" s="23">
        <v>1163809</v>
      </c>
      <c r="D61" s="27">
        <v>-0.111</v>
      </c>
      <c r="E61" s="9"/>
      <c r="F61" s="23">
        <v>18254</v>
      </c>
      <c r="G61" s="153">
        <f t="shared" si="1"/>
        <v>-8.0426040647755687E-3</v>
      </c>
      <c r="H61" s="158"/>
      <c r="I61" s="154"/>
      <c r="J61" s="46"/>
      <c r="K61" s="57"/>
      <c r="L61" s="21"/>
      <c r="M61" s="27"/>
      <c r="N61" s="21">
        <v>739</v>
      </c>
      <c r="O61" s="70"/>
      <c r="P61" s="21"/>
      <c r="Q61" s="27"/>
      <c r="R61" s="21"/>
      <c r="S61" s="27"/>
      <c r="T61" s="21">
        <v>11611</v>
      </c>
      <c r="U61" s="70">
        <f t="shared" si="2"/>
        <v>-8.7400770258586807E-2</v>
      </c>
      <c r="V61" s="21">
        <v>1957</v>
      </c>
      <c r="W61" s="70">
        <f t="shared" si="3"/>
        <v>2.0865936358894107E-2</v>
      </c>
      <c r="X61" s="21">
        <v>2751</v>
      </c>
      <c r="Y61" s="70">
        <f t="shared" si="4"/>
        <v>0.52494456762749442</v>
      </c>
      <c r="Z61" s="21"/>
      <c r="AA61" s="70"/>
      <c r="AB61" s="21">
        <v>0</v>
      </c>
      <c r="AC61" s="70">
        <f t="shared" si="5"/>
        <v>-1</v>
      </c>
      <c r="AD61" s="23">
        <v>41</v>
      </c>
      <c r="AE61" s="43">
        <f t="shared" si="6"/>
        <v>-0.5393258426966292</v>
      </c>
      <c r="AF61" s="21"/>
      <c r="AG61" s="27"/>
    </row>
    <row r="62" spans="1:33" s="4" customFormat="1" ht="13.5" customHeight="1">
      <c r="A62" s="28"/>
      <c r="B62" s="20" t="s">
        <v>18</v>
      </c>
      <c r="C62" s="23">
        <v>818747</v>
      </c>
      <c r="D62" s="27">
        <v>-0.19400000000000001</v>
      </c>
      <c r="E62" s="9"/>
      <c r="F62" s="23">
        <v>12100</v>
      </c>
      <c r="G62" s="153">
        <f t="shared" si="1"/>
        <v>-0.10839289661778793</v>
      </c>
      <c r="H62" s="158"/>
      <c r="I62" s="154"/>
      <c r="J62" s="46"/>
      <c r="K62" s="57"/>
      <c r="L62" s="21"/>
      <c r="M62" s="27"/>
      <c r="N62" s="21">
        <v>498</v>
      </c>
      <c r="O62" s="70"/>
      <c r="P62" s="21"/>
      <c r="Q62" s="27"/>
      <c r="R62" s="21"/>
      <c r="S62" s="27"/>
      <c r="T62" s="21">
        <v>6411</v>
      </c>
      <c r="U62" s="70">
        <f t="shared" si="2"/>
        <v>-0.12021407986825854</v>
      </c>
      <c r="V62" s="21">
        <v>933</v>
      </c>
      <c r="W62" s="70">
        <f t="shared" si="3"/>
        <v>-0.16247755834829444</v>
      </c>
      <c r="X62" s="21">
        <v>2025</v>
      </c>
      <c r="Y62" s="70">
        <f t="shared" si="4"/>
        <v>0.26879699248120303</v>
      </c>
      <c r="Z62" s="21"/>
      <c r="AA62" s="70"/>
      <c r="AB62" s="21">
        <v>11</v>
      </c>
      <c r="AC62" s="70">
        <f t="shared" si="5"/>
        <v>-0.66666666666666663</v>
      </c>
      <c r="AD62" s="23">
        <v>29</v>
      </c>
      <c r="AE62" s="43">
        <f t="shared" si="6"/>
        <v>-0.58571428571428574</v>
      </c>
      <c r="AF62" s="21"/>
      <c r="AG62" s="27"/>
    </row>
    <row r="63" spans="1:33" s="4" customFormat="1" ht="13.5" customHeight="1">
      <c r="A63" s="28"/>
      <c r="B63" s="20" t="s">
        <v>19</v>
      </c>
      <c r="C63" s="23">
        <v>932716</v>
      </c>
      <c r="D63" s="27">
        <v>-0.13500000000000001</v>
      </c>
      <c r="E63" s="9"/>
      <c r="F63" s="23">
        <v>11040</v>
      </c>
      <c r="G63" s="153">
        <f t="shared" si="1"/>
        <v>-0.15783049813105501</v>
      </c>
      <c r="H63" s="158">
        <v>18000</v>
      </c>
      <c r="I63" s="154">
        <f>(H63-H51)/H51</f>
        <v>-0.37931034482758619</v>
      </c>
      <c r="J63" s="46"/>
      <c r="K63" s="57"/>
      <c r="L63" s="21"/>
      <c r="M63" s="27"/>
      <c r="N63" s="21">
        <v>602</v>
      </c>
      <c r="O63" s="27"/>
      <c r="P63" s="21"/>
      <c r="Q63" s="27"/>
      <c r="R63" s="21"/>
      <c r="S63" s="27"/>
      <c r="T63" s="21">
        <v>6009</v>
      </c>
      <c r="U63" s="27">
        <f t="shared" si="2"/>
        <v>-0.33032430625208958</v>
      </c>
      <c r="V63" s="21">
        <v>624</v>
      </c>
      <c r="W63" s="27">
        <f t="shared" si="3"/>
        <v>-1.7322834645669291E-2</v>
      </c>
      <c r="X63" s="21">
        <v>1067</v>
      </c>
      <c r="Y63" s="27">
        <f t="shared" si="4"/>
        <v>0.11844863731656184</v>
      </c>
      <c r="Z63" s="21"/>
      <c r="AA63" s="27"/>
      <c r="AB63" s="21">
        <v>6</v>
      </c>
      <c r="AC63" s="27">
        <f t="shared" si="5"/>
        <v>1</v>
      </c>
      <c r="AD63" s="23">
        <v>44</v>
      </c>
      <c r="AE63" s="43">
        <f t="shared" si="6"/>
        <v>-0.27868852459016391</v>
      </c>
      <c r="AF63" s="21"/>
      <c r="AG63" s="27"/>
    </row>
    <row r="64" spans="1:33" s="4" customFormat="1" ht="13.5" customHeight="1">
      <c r="A64" s="28"/>
      <c r="B64" s="20" t="s">
        <v>20</v>
      </c>
      <c r="C64" s="23">
        <v>707012</v>
      </c>
      <c r="D64" s="27">
        <v>-0.34079999999999999</v>
      </c>
      <c r="E64" s="9"/>
      <c r="F64" s="23">
        <v>7802</v>
      </c>
      <c r="G64" s="153">
        <f t="shared" si="1"/>
        <v>-0.25567639763403932</v>
      </c>
      <c r="H64" s="158"/>
      <c r="I64" s="154"/>
      <c r="J64" s="46"/>
      <c r="K64" s="57"/>
      <c r="L64" s="21"/>
      <c r="M64" s="27"/>
      <c r="N64" s="21">
        <v>197</v>
      </c>
      <c r="O64" s="27"/>
      <c r="P64" s="21"/>
      <c r="Q64" s="27"/>
      <c r="R64" s="21"/>
      <c r="S64" s="27"/>
      <c r="T64" s="21">
        <v>2581</v>
      </c>
      <c r="U64" s="27">
        <f t="shared" si="2"/>
        <v>-0.39184731385485388</v>
      </c>
      <c r="V64" s="21">
        <v>495</v>
      </c>
      <c r="W64" s="27">
        <f t="shared" si="3"/>
        <v>0.22222222222222221</v>
      </c>
      <c r="X64" s="21">
        <v>665</v>
      </c>
      <c r="Y64" s="27">
        <f t="shared" si="4"/>
        <v>-0.31513903192584963</v>
      </c>
      <c r="Z64" s="21"/>
      <c r="AA64" s="27"/>
      <c r="AB64" s="21">
        <v>17</v>
      </c>
      <c r="AC64" s="27">
        <f t="shared" si="5"/>
        <v>0.88888888888888884</v>
      </c>
      <c r="AD64" s="23">
        <v>30</v>
      </c>
      <c r="AE64" s="43">
        <f t="shared" si="6"/>
        <v>-0.375</v>
      </c>
      <c r="AF64" s="21"/>
      <c r="AG64" s="27"/>
    </row>
    <row r="65" spans="1:33" s="4" customFormat="1" ht="13.5" customHeight="1">
      <c r="A65" s="29"/>
      <c r="B65" s="48" t="s">
        <v>21</v>
      </c>
      <c r="C65" s="49">
        <v>667564</v>
      </c>
      <c r="D65" s="31">
        <v>-0.38290000000000002</v>
      </c>
      <c r="E65" s="63"/>
      <c r="F65" s="49">
        <v>5186</v>
      </c>
      <c r="G65" s="161">
        <f t="shared" si="1"/>
        <v>-0.39345029239766083</v>
      </c>
      <c r="H65" s="159"/>
      <c r="I65" s="160"/>
      <c r="J65" s="52"/>
      <c r="K65" s="61"/>
      <c r="L65" s="30"/>
      <c r="M65" s="31"/>
      <c r="N65" s="30">
        <v>91</v>
      </c>
      <c r="O65" s="31"/>
      <c r="P65" s="30"/>
      <c r="Q65" s="31"/>
      <c r="R65" s="30"/>
      <c r="S65" s="31"/>
      <c r="T65" s="30">
        <v>2559</v>
      </c>
      <c r="U65" s="31">
        <f t="shared" si="2"/>
        <v>-0.46363445818486693</v>
      </c>
      <c r="V65" s="30">
        <v>467</v>
      </c>
      <c r="W65" s="31">
        <f t="shared" si="3"/>
        <v>5.6561085972850679E-2</v>
      </c>
      <c r="X65" s="30">
        <v>471</v>
      </c>
      <c r="Y65" s="31">
        <f t="shared" si="4"/>
        <v>-0.31540697674418605</v>
      </c>
      <c r="Z65" s="30"/>
      <c r="AA65" s="31"/>
      <c r="AB65" s="30">
        <v>3</v>
      </c>
      <c r="AC65" s="31">
        <f t="shared" si="5"/>
        <v>2</v>
      </c>
      <c r="AD65" s="49">
        <v>47</v>
      </c>
      <c r="AE65" s="50">
        <f t="shared" si="6"/>
        <v>-0.265625</v>
      </c>
      <c r="AF65" s="30"/>
      <c r="AG65" s="31"/>
    </row>
    <row r="66" spans="1:33" s="4" customFormat="1" ht="13.5" customHeight="1">
      <c r="A66" s="28" t="s">
        <v>94</v>
      </c>
      <c r="B66" s="20" t="s">
        <v>81</v>
      </c>
      <c r="C66" s="23">
        <v>812901</v>
      </c>
      <c r="D66" s="27">
        <v>-0.38600000000000001</v>
      </c>
      <c r="E66" s="9"/>
      <c r="F66" s="23">
        <v>7544</v>
      </c>
      <c r="G66" s="153">
        <f t="shared" si="1"/>
        <v>-0.35071865048627249</v>
      </c>
      <c r="H66" s="158">
        <v>14000</v>
      </c>
      <c r="I66" s="154">
        <f>(H66-H54)/H54</f>
        <v>-0.64102564102564108</v>
      </c>
      <c r="J66" s="46">
        <v>84166</v>
      </c>
      <c r="K66" s="57">
        <f>(J66-J54)/J54</f>
        <v>-0.16917397141277737</v>
      </c>
      <c r="L66" s="21"/>
      <c r="M66" s="27"/>
      <c r="N66" s="21">
        <v>186</v>
      </c>
      <c r="O66" s="27"/>
      <c r="P66" s="21"/>
      <c r="Q66" s="27"/>
      <c r="R66" s="21"/>
      <c r="S66" s="27"/>
      <c r="T66" s="21">
        <v>3193</v>
      </c>
      <c r="U66" s="27">
        <f t="shared" si="2"/>
        <v>-0.41142857142857142</v>
      </c>
      <c r="V66" s="21">
        <v>294</v>
      </c>
      <c r="W66" s="27">
        <f t="shared" si="3"/>
        <v>-0.43352601156069365</v>
      </c>
      <c r="X66" s="21">
        <v>487</v>
      </c>
      <c r="Y66" s="27">
        <f>(X66-X54)/X54</f>
        <v>-0.52901353965183751</v>
      </c>
      <c r="Z66" s="21"/>
      <c r="AA66" s="27"/>
      <c r="AB66" s="21">
        <v>4</v>
      </c>
      <c r="AC66" s="27">
        <f t="shared" si="5"/>
        <v>0.33333333333333331</v>
      </c>
      <c r="AD66" s="47">
        <v>29</v>
      </c>
      <c r="AE66" s="43">
        <f t="shared" si="6"/>
        <v>-0.47272727272727272</v>
      </c>
      <c r="AF66" s="21"/>
      <c r="AG66" s="27"/>
    </row>
    <row r="67" spans="1:33" s="4" customFormat="1" ht="13.5" customHeight="1">
      <c r="A67" s="28"/>
      <c r="B67" s="20" t="s">
        <v>79</v>
      </c>
      <c r="C67" s="23">
        <v>753642</v>
      </c>
      <c r="D67" s="27">
        <v>-0.33500000000000002</v>
      </c>
      <c r="E67" s="9"/>
      <c r="F67" s="23">
        <v>8796</v>
      </c>
      <c r="G67" s="153">
        <f t="shared" si="1"/>
        <v>-0.17779024116657319</v>
      </c>
      <c r="H67" s="158"/>
      <c r="I67" s="154"/>
      <c r="J67" s="46"/>
      <c r="K67" s="57"/>
      <c r="L67" s="21"/>
      <c r="M67" s="27"/>
      <c r="N67" s="21">
        <v>82</v>
      </c>
      <c r="O67" s="27"/>
      <c r="P67" s="21"/>
      <c r="Q67" s="27"/>
      <c r="R67" s="21"/>
      <c r="S67" s="27"/>
      <c r="T67" s="21">
        <v>2342</v>
      </c>
      <c r="U67" s="27">
        <f t="shared" si="2"/>
        <v>-0.39902489094175009</v>
      </c>
      <c r="V67" s="21">
        <v>299</v>
      </c>
      <c r="W67" s="27">
        <f t="shared" si="3"/>
        <v>-5.9748427672955975E-2</v>
      </c>
      <c r="X67" s="21">
        <v>762</v>
      </c>
      <c r="Y67" s="27">
        <f t="shared" si="4"/>
        <v>-0.29898804047838085</v>
      </c>
      <c r="Z67" s="21"/>
      <c r="AA67" s="27"/>
      <c r="AB67" s="21">
        <v>0</v>
      </c>
      <c r="AC67" s="27">
        <f t="shared" si="5"/>
        <v>-1</v>
      </c>
      <c r="AD67" s="47">
        <v>19</v>
      </c>
      <c r="AE67" s="43">
        <f t="shared" si="6"/>
        <v>-0.47222222222222221</v>
      </c>
      <c r="AF67" s="21"/>
      <c r="AG67" s="27"/>
    </row>
    <row r="68" spans="1:33" s="4" customFormat="1" ht="13.5" customHeight="1">
      <c r="A68" s="28"/>
      <c r="B68" s="20" t="s">
        <v>12</v>
      </c>
      <c r="C68" s="23">
        <v>702043</v>
      </c>
      <c r="D68" s="27">
        <v>-0.28599999999999998</v>
      </c>
      <c r="E68" s="9"/>
      <c r="F68" s="23">
        <v>8202</v>
      </c>
      <c r="G68" s="153">
        <f t="shared" si="1"/>
        <v>-0.14810968009970918</v>
      </c>
      <c r="H68" s="158"/>
      <c r="I68" s="154"/>
      <c r="J68" s="46"/>
      <c r="K68" s="57"/>
      <c r="L68" s="21"/>
      <c r="M68" s="27"/>
      <c r="N68" s="21">
        <v>275</v>
      </c>
      <c r="O68" s="27"/>
      <c r="P68" s="21"/>
      <c r="Q68" s="27"/>
      <c r="R68" s="21"/>
      <c r="S68" s="27"/>
      <c r="T68" s="21">
        <v>3431</v>
      </c>
      <c r="U68" s="27">
        <f t="shared" si="2"/>
        <v>-0.25784122863941161</v>
      </c>
      <c r="V68" s="21">
        <v>365</v>
      </c>
      <c r="W68" s="27">
        <f t="shared" si="3"/>
        <v>-0.18161434977578475</v>
      </c>
      <c r="X68" s="21">
        <v>843</v>
      </c>
      <c r="Y68" s="27">
        <f t="shared" si="4"/>
        <v>-0.28800675675675674</v>
      </c>
      <c r="Z68" s="21"/>
      <c r="AA68" s="27"/>
      <c r="AB68" s="21">
        <v>0</v>
      </c>
      <c r="AC68" s="27">
        <f t="shared" si="5"/>
        <v>-1</v>
      </c>
      <c r="AD68" s="47">
        <v>35</v>
      </c>
      <c r="AE68" s="43">
        <f t="shared" si="6"/>
        <v>-0.14634146341463414</v>
      </c>
      <c r="AF68" s="21"/>
      <c r="AG68" s="27"/>
    </row>
    <row r="69" spans="1:33" s="4" customFormat="1" ht="13.5" customHeight="1">
      <c r="A69" s="28"/>
      <c r="B69" s="20" t="s">
        <v>13</v>
      </c>
      <c r="C69" s="23">
        <v>734681</v>
      </c>
      <c r="D69" s="27">
        <v>-0.28399999999999997</v>
      </c>
      <c r="E69" s="9"/>
      <c r="F69" s="23">
        <v>9369</v>
      </c>
      <c r="G69" s="153">
        <f t="shared" si="1"/>
        <v>-0.21268907563025211</v>
      </c>
      <c r="H69" s="158">
        <v>15000</v>
      </c>
      <c r="I69" s="154">
        <f>(H69-H57)/H57</f>
        <v>-0.5161290322580645</v>
      </c>
      <c r="J69" s="46"/>
      <c r="K69" s="57"/>
      <c r="L69" s="21"/>
      <c r="M69" s="27"/>
      <c r="N69" s="21">
        <v>654</v>
      </c>
      <c r="O69" s="70"/>
      <c r="P69" s="21"/>
      <c r="Q69" s="27"/>
      <c r="R69" s="21"/>
      <c r="S69" s="27"/>
      <c r="T69" s="21">
        <v>5907</v>
      </c>
      <c r="U69" s="70">
        <f t="shared" si="2"/>
        <v>-0.22490486812754232</v>
      </c>
      <c r="V69" s="21">
        <v>436</v>
      </c>
      <c r="W69" s="70">
        <f t="shared" si="3"/>
        <v>-0.36163982430453878</v>
      </c>
      <c r="X69" s="21">
        <v>890</v>
      </c>
      <c r="Y69" s="70">
        <f t="shared" si="4"/>
        <v>-0.38322938322938321</v>
      </c>
      <c r="Z69" s="21"/>
      <c r="AA69" s="70"/>
      <c r="AB69" s="21">
        <v>0</v>
      </c>
      <c r="AC69" s="70">
        <f t="shared" si="5"/>
        <v>-1</v>
      </c>
      <c r="AD69" s="47">
        <v>61</v>
      </c>
      <c r="AE69" s="43">
        <f t="shared" si="6"/>
        <v>0.84848484848484851</v>
      </c>
      <c r="AF69" s="21"/>
      <c r="AG69" s="27"/>
    </row>
    <row r="70" spans="1:33" s="4" customFormat="1" ht="13.5" customHeight="1">
      <c r="A70" s="28"/>
      <c r="B70" s="20" t="s">
        <v>14</v>
      </c>
      <c r="C70" s="23">
        <v>737396</v>
      </c>
      <c r="D70" s="27">
        <v>-0.33</v>
      </c>
      <c r="E70" s="9"/>
      <c r="F70" s="23">
        <v>10510</v>
      </c>
      <c r="G70" s="153">
        <f t="shared" si="1"/>
        <v>-0.17781428459673004</v>
      </c>
      <c r="H70" s="158"/>
      <c r="I70" s="154"/>
      <c r="J70" s="46"/>
      <c r="K70" s="57"/>
      <c r="L70" s="21"/>
      <c r="M70" s="27"/>
      <c r="N70" s="21">
        <v>663</v>
      </c>
      <c r="O70" s="27"/>
      <c r="P70" s="21"/>
      <c r="Q70" s="27"/>
      <c r="R70" s="21"/>
      <c r="S70" s="27"/>
      <c r="T70" s="21">
        <v>5739</v>
      </c>
      <c r="U70" s="27">
        <f t="shared" si="2"/>
        <v>-0.47917233868772119</v>
      </c>
      <c r="V70" s="21">
        <v>684</v>
      </c>
      <c r="W70" s="27">
        <f t="shared" si="3"/>
        <v>-0.32210109018830524</v>
      </c>
      <c r="X70" s="21">
        <v>1529</v>
      </c>
      <c r="Y70" s="27">
        <f t="shared" si="4"/>
        <v>-0.42926465098917505</v>
      </c>
      <c r="Z70" s="21"/>
      <c r="AA70" s="27"/>
      <c r="AB70" s="21">
        <v>1</v>
      </c>
      <c r="AC70" s="27">
        <f t="shared" si="5"/>
        <v>-0.8571428571428571</v>
      </c>
      <c r="AD70" s="47">
        <v>56</v>
      </c>
      <c r="AE70" s="43">
        <f t="shared" si="6"/>
        <v>-0.15151515151515152</v>
      </c>
      <c r="AF70" s="21"/>
      <c r="AG70" s="27"/>
    </row>
    <row r="71" spans="1:33" s="4" customFormat="1" ht="13.5" customHeight="1">
      <c r="A71" s="28"/>
      <c r="B71" s="20" t="s">
        <v>15</v>
      </c>
      <c r="C71" s="23">
        <v>731137</v>
      </c>
      <c r="D71" s="27">
        <v>-0.27200000000000002</v>
      </c>
      <c r="E71" s="9"/>
      <c r="F71" s="23">
        <v>11316</v>
      </c>
      <c r="G71" s="153">
        <f t="shared" si="1"/>
        <v>-0.19096303710588403</v>
      </c>
      <c r="H71" s="158"/>
      <c r="I71" s="154"/>
      <c r="J71" s="46"/>
      <c r="K71" s="57"/>
      <c r="L71" s="21"/>
      <c r="M71" s="27"/>
      <c r="N71" s="21">
        <v>497</v>
      </c>
      <c r="O71" s="70"/>
      <c r="P71" s="21"/>
      <c r="Q71" s="27"/>
      <c r="R71" s="21"/>
      <c r="S71" s="27"/>
      <c r="T71" s="21">
        <v>5821</v>
      </c>
      <c r="U71" s="70">
        <f t="shared" si="2"/>
        <v>-0.15441603718768157</v>
      </c>
      <c r="V71" s="21">
        <v>820</v>
      </c>
      <c r="W71" s="70">
        <f t="shared" si="3"/>
        <v>-0.53356086461888508</v>
      </c>
      <c r="X71" s="21">
        <v>3307</v>
      </c>
      <c r="Y71" s="70">
        <f t="shared" si="4"/>
        <v>-0.10549093859886394</v>
      </c>
      <c r="Z71" s="21"/>
      <c r="AA71" s="70"/>
      <c r="AB71" s="21">
        <v>10</v>
      </c>
      <c r="AC71" s="70">
        <f t="shared" si="5"/>
        <v>-0.2857142857142857</v>
      </c>
      <c r="AD71" s="47">
        <v>88</v>
      </c>
      <c r="AE71" s="43">
        <f t="shared" si="6"/>
        <v>0.6</v>
      </c>
      <c r="AF71" s="21"/>
      <c r="AG71" s="27"/>
    </row>
    <row r="72" spans="1:33" s="4" customFormat="1" ht="13.5" customHeight="1">
      <c r="A72" s="28"/>
      <c r="B72" s="20" t="s">
        <v>16</v>
      </c>
      <c r="C72" s="23">
        <v>996695</v>
      </c>
      <c r="D72" s="27">
        <v>-0.123</v>
      </c>
      <c r="E72" s="9"/>
      <c r="F72" s="23">
        <v>17371</v>
      </c>
      <c r="G72" s="153">
        <f t="shared" si="1"/>
        <v>-5.8073961609369916E-2</v>
      </c>
      <c r="H72" s="158">
        <v>32000</v>
      </c>
      <c r="I72" s="154">
        <f>(H72-H60)/H60</f>
        <v>-0.2</v>
      </c>
      <c r="J72" s="46"/>
      <c r="K72" s="57"/>
      <c r="L72" s="21"/>
      <c r="M72" s="27"/>
      <c r="N72" s="21">
        <v>522</v>
      </c>
      <c r="O72" s="27"/>
      <c r="P72" s="21"/>
      <c r="Q72" s="27"/>
      <c r="R72" s="21"/>
      <c r="S72" s="27"/>
      <c r="T72" s="21">
        <v>9854</v>
      </c>
      <c r="U72" s="27">
        <f t="shared" si="2"/>
        <v>-0.1270375620127569</v>
      </c>
      <c r="V72" s="21">
        <v>1034</v>
      </c>
      <c r="W72" s="27">
        <f t="shared" si="3"/>
        <v>-0.25771715721464467</v>
      </c>
      <c r="X72" s="21">
        <v>3247</v>
      </c>
      <c r="Y72" s="27">
        <f t="shared" si="4"/>
        <v>0.30140280561122246</v>
      </c>
      <c r="Z72" s="21"/>
      <c r="AA72" s="27"/>
      <c r="AB72" s="21">
        <v>7</v>
      </c>
      <c r="AC72" s="27">
        <f t="shared" si="5"/>
        <v>0</v>
      </c>
      <c r="AD72" s="47">
        <v>56</v>
      </c>
      <c r="AE72" s="43">
        <f t="shared" si="6"/>
        <v>-5.0847457627118647E-2</v>
      </c>
      <c r="AF72" s="21"/>
      <c r="AG72" s="27"/>
    </row>
    <row r="73" spans="1:33" s="4" customFormat="1" ht="13.5" customHeight="1">
      <c r="A73" s="28"/>
      <c r="B73" s="20" t="s">
        <v>17</v>
      </c>
      <c r="C73" s="23">
        <v>1041527</v>
      </c>
      <c r="D73" s="27">
        <v>-0.105</v>
      </c>
      <c r="E73" s="9"/>
      <c r="F73" s="23">
        <v>14652</v>
      </c>
      <c r="G73" s="153">
        <f t="shared" si="1"/>
        <v>-0.19732661334502027</v>
      </c>
      <c r="H73" s="158"/>
      <c r="I73" s="154"/>
      <c r="J73" s="46"/>
      <c r="K73" s="57"/>
      <c r="L73" s="21"/>
      <c r="M73" s="27"/>
      <c r="N73" s="21">
        <v>697</v>
      </c>
      <c r="O73" s="70"/>
      <c r="P73" s="21"/>
      <c r="Q73" s="27"/>
      <c r="R73" s="21"/>
      <c r="S73" s="27"/>
      <c r="T73" s="21">
        <v>8401</v>
      </c>
      <c r="U73" s="70">
        <f t="shared" si="2"/>
        <v>-0.27646197571268627</v>
      </c>
      <c r="V73" s="21">
        <v>1382</v>
      </c>
      <c r="W73" s="70">
        <f t="shared" si="3"/>
        <v>-0.29381706693919263</v>
      </c>
      <c r="X73" s="21">
        <v>2768</v>
      </c>
      <c r="Y73" s="70">
        <f t="shared" si="4"/>
        <v>6.1795710650672485E-3</v>
      </c>
      <c r="Z73" s="21"/>
      <c r="AA73" s="70"/>
      <c r="AB73" s="21">
        <v>1</v>
      </c>
      <c r="AC73" s="70" t="e">
        <f t="shared" si="5"/>
        <v>#DIV/0!</v>
      </c>
      <c r="AD73" s="47">
        <v>51</v>
      </c>
      <c r="AE73" s="43">
        <f t="shared" si="6"/>
        <v>0.24390243902439024</v>
      </c>
      <c r="AF73" s="21"/>
      <c r="AG73" s="27"/>
    </row>
    <row r="74" spans="1:33" s="4" customFormat="1" ht="13.5" customHeight="1">
      <c r="A74" s="28"/>
      <c r="B74" s="20" t="s">
        <v>18</v>
      </c>
      <c r="C74" s="23">
        <v>658487</v>
      </c>
      <c r="D74" s="27">
        <v>-0.19600000000000001</v>
      </c>
      <c r="E74" s="9"/>
      <c r="F74" s="23">
        <v>12197</v>
      </c>
      <c r="G74" s="153">
        <f t="shared" si="1"/>
        <v>8.0165289256198344E-3</v>
      </c>
      <c r="H74" s="158"/>
      <c r="I74" s="154"/>
      <c r="J74" s="46"/>
      <c r="K74" s="57"/>
      <c r="L74" s="21"/>
      <c r="M74" s="27"/>
      <c r="N74" s="21">
        <v>614</v>
      </c>
      <c r="O74" s="70"/>
      <c r="P74" s="21"/>
      <c r="Q74" s="27"/>
      <c r="R74" s="21"/>
      <c r="S74" s="27"/>
      <c r="T74" s="21">
        <v>4890</v>
      </c>
      <c r="U74" s="70">
        <f t="shared" si="2"/>
        <v>-0.23724847917641553</v>
      </c>
      <c r="V74" s="21">
        <v>943</v>
      </c>
      <c r="W74" s="70">
        <f t="shared" si="3"/>
        <v>1.0718113612004287E-2</v>
      </c>
      <c r="X74" s="21">
        <v>2140</v>
      </c>
      <c r="Y74" s="70">
        <f t="shared" si="4"/>
        <v>5.6790123456790124E-2</v>
      </c>
      <c r="Z74" s="21"/>
      <c r="AA74" s="70"/>
      <c r="AB74" s="21">
        <v>5</v>
      </c>
      <c r="AC74" s="70">
        <f t="shared" si="5"/>
        <v>-0.54545454545454541</v>
      </c>
      <c r="AD74" s="47">
        <v>79</v>
      </c>
      <c r="AE74" s="43">
        <f t="shared" si="6"/>
        <v>1.7241379310344827</v>
      </c>
      <c r="AF74" s="21"/>
      <c r="AG74" s="27"/>
    </row>
    <row r="75" spans="1:33" s="4" customFormat="1" ht="13.5" customHeight="1">
      <c r="A75" s="28"/>
      <c r="B75" s="20" t="s">
        <v>19</v>
      </c>
      <c r="C75" s="23">
        <v>714880</v>
      </c>
      <c r="D75" s="27">
        <v>-0.23400000000000001</v>
      </c>
      <c r="E75" s="9"/>
      <c r="F75" s="23">
        <v>9846</v>
      </c>
      <c r="G75" s="153">
        <f t="shared" si="1"/>
        <v>-0.10815217391304348</v>
      </c>
      <c r="H75" s="158">
        <v>15000</v>
      </c>
      <c r="I75" s="154">
        <f>(H75-H63)/H63</f>
        <v>-0.16666666666666666</v>
      </c>
      <c r="J75" s="46"/>
      <c r="K75" s="57"/>
      <c r="L75" s="21"/>
      <c r="M75" s="27"/>
      <c r="N75" s="21">
        <v>433</v>
      </c>
      <c r="O75" s="27"/>
      <c r="P75" s="21"/>
      <c r="Q75" s="27"/>
      <c r="R75" s="21"/>
      <c r="S75" s="27"/>
      <c r="T75" s="21">
        <v>3798</v>
      </c>
      <c r="U75" s="27">
        <f t="shared" si="2"/>
        <v>-0.36794807788317524</v>
      </c>
      <c r="V75" s="21">
        <v>468</v>
      </c>
      <c r="W75" s="27">
        <f t="shared" si="3"/>
        <v>-0.25</v>
      </c>
      <c r="X75" s="21">
        <v>1122</v>
      </c>
      <c r="Y75" s="27">
        <f t="shared" si="4"/>
        <v>5.1546391752577317E-2</v>
      </c>
      <c r="Z75" s="21"/>
      <c r="AA75" s="27"/>
      <c r="AB75" s="21">
        <v>6</v>
      </c>
      <c r="AC75" s="27">
        <f t="shared" si="5"/>
        <v>0</v>
      </c>
      <c r="AD75" s="47">
        <v>88</v>
      </c>
      <c r="AE75" s="43">
        <f t="shared" si="6"/>
        <v>1</v>
      </c>
      <c r="AF75" s="21"/>
      <c r="AG75" s="27"/>
    </row>
    <row r="76" spans="1:33" s="4" customFormat="1" ht="13.5" customHeight="1">
      <c r="A76" s="28"/>
      <c r="B76" s="20" t="s">
        <v>20</v>
      </c>
      <c r="C76" s="23">
        <v>721940</v>
      </c>
      <c r="D76" s="27">
        <v>2.1000000000000001E-2</v>
      </c>
      <c r="E76" s="9"/>
      <c r="F76" s="23">
        <v>8466</v>
      </c>
      <c r="G76" s="153">
        <f t="shared" si="1"/>
        <v>8.5106382978723402E-2</v>
      </c>
      <c r="H76" s="158"/>
      <c r="I76" s="154"/>
      <c r="J76" s="46"/>
      <c r="K76" s="57"/>
      <c r="L76" s="21"/>
      <c r="M76" s="27"/>
      <c r="N76" s="21">
        <v>327</v>
      </c>
      <c r="O76" s="27"/>
      <c r="P76" s="21"/>
      <c r="Q76" s="27"/>
      <c r="R76" s="21"/>
      <c r="S76" s="27"/>
      <c r="T76" s="21">
        <v>2523</v>
      </c>
      <c r="U76" s="27">
        <f t="shared" si="2"/>
        <v>-2.247191011235955E-2</v>
      </c>
      <c r="V76" s="21">
        <v>393</v>
      </c>
      <c r="W76" s="27">
        <f t="shared" si="3"/>
        <v>-0.20606060606060606</v>
      </c>
      <c r="X76" s="21">
        <v>1015</v>
      </c>
      <c r="Y76" s="27">
        <f t="shared" si="4"/>
        <v>0.52631578947368418</v>
      </c>
      <c r="Z76" s="21"/>
      <c r="AA76" s="27"/>
      <c r="AB76" s="21">
        <v>15</v>
      </c>
      <c r="AC76" s="27">
        <f t="shared" si="5"/>
        <v>-0.11764705882352941</v>
      </c>
      <c r="AD76" s="47">
        <v>50</v>
      </c>
      <c r="AE76" s="43">
        <f t="shared" si="6"/>
        <v>0.66666666666666663</v>
      </c>
      <c r="AF76" s="21"/>
      <c r="AG76" s="27"/>
    </row>
    <row r="77" spans="1:33" s="4" customFormat="1" ht="13.5" customHeight="1">
      <c r="A77" s="29"/>
      <c r="B77" s="48" t="s">
        <v>21</v>
      </c>
      <c r="C77" s="23">
        <v>888782</v>
      </c>
      <c r="D77" s="27">
        <v>0.33100000000000002</v>
      </c>
      <c r="E77" s="9"/>
      <c r="F77" s="23">
        <v>6827</v>
      </c>
      <c r="G77" s="161">
        <f t="shared" si="1"/>
        <v>0.31642884689548784</v>
      </c>
      <c r="H77" s="159"/>
      <c r="I77" s="160"/>
      <c r="J77" s="52"/>
      <c r="K77" s="61"/>
      <c r="L77" s="21"/>
      <c r="M77" s="31"/>
      <c r="N77" s="21">
        <v>170</v>
      </c>
      <c r="O77" s="27"/>
      <c r="P77" s="21"/>
      <c r="Q77" s="27"/>
      <c r="R77" s="21"/>
      <c r="S77" s="27"/>
      <c r="T77" s="21">
        <v>3452</v>
      </c>
      <c r="U77" s="27">
        <f t="shared" si="2"/>
        <v>0.34896443923407583</v>
      </c>
      <c r="V77" s="21">
        <v>332</v>
      </c>
      <c r="W77" s="27">
        <f t="shared" si="3"/>
        <v>-0.28907922912205569</v>
      </c>
      <c r="X77" s="21">
        <v>1043</v>
      </c>
      <c r="Y77" s="27">
        <f t="shared" si="4"/>
        <v>1.2144373673036093</v>
      </c>
      <c r="Z77" s="21"/>
      <c r="AA77" s="27"/>
      <c r="AB77" s="21">
        <v>0</v>
      </c>
      <c r="AC77" s="27">
        <f t="shared" si="5"/>
        <v>-1</v>
      </c>
      <c r="AD77" s="53">
        <v>50</v>
      </c>
      <c r="AE77" s="50">
        <f t="shared" si="6"/>
        <v>6.3829787234042548E-2</v>
      </c>
      <c r="AF77" s="21"/>
      <c r="AG77" s="27"/>
    </row>
    <row r="78" spans="1:33" s="4" customFormat="1" ht="13.5" customHeight="1">
      <c r="A78" s="32" t="s">
        <v>35</v>
      </c>
      <c r="B78" s="64" t="s">
        <v>95</v>
      </c>
      <c r="C78" s="34">
        <v>1118261</v>
      </c>
      <c r="D78" s="35">
        <v>0.376</v>
      </c>
      <c r="E78" s="9"/>
      <c r="F78" s="36">
        <v>8944</v>
      </c>
      <c r="G78" s="153">
        <f t="shared" si="1"/>
        <v>0.1855779427359491</v>
      </c>
      <c r="H78" s="158">
        <v>21000</v>
      </c>
      <c r="I78" s="154">
        <f>(H78-H66)/H66</f>
        <v>0.5</v>
      </c>
      <c r="J78" s="41">
        <v>90622</v>
      </c>
      <c r="K78" s="55">
        <f>(J78-J66)/J66</f>
        <v>7.6705558063826243E-2</v>
      </c>
      <c r="L78" s="34">
        <v>12</v>
      </c>
      <c r="M78" s="27"/>
      <c r="N78" s="34">
        <v>76</v>
      </c>
      <c r="O78" s="35"/>
      <c r="P78" s="34"/>
      <c r="Q78" s="35"/>
      <c r="R78" s="34"/>
      <c r="S78" s="35"/>
      <c r="T78" s="34">
        <v>3304</v>
      </c>
      <c r="U78" s="35">
        <f t="shared" si="2"/>
        <v>3.4763545255245852E-2</v>
      </c>
      <c r="V78" s="34">
        <v>407</v>
      </c>
      <c r="W78" s="35">
        <f t="shared" si="3"/>
        <v>0.38435374149659862</v>
      </c>
      <c r="X78" s="34">
        <v>844</v>
      </c>
      <c r="Y78" s="35">
        <f>(X78-X66)/X66</f>
        <v>0.73305954825462016</v>
      </c>
      <c r="Z78" s="34"/>
      <c r="AA78" s="35"/>
      <c r="AB78" s="34">
        <v>3</v>
      </c>
      <c r="AC78" s="35">
        <f t="shared" si="5"/>
        <v>-0.25</v>
      </c>
      <c r="AD78" s="42">
        <v>27</v>
      </c>
      <c r="AE78" s="35">
        <f t="shared" ref="AE78:AE124" si="7">(AD78/AD66-1)</f>
        <v>-6.8965517241379337E-2</v>
      </c>
      <c r="AF78" s="34"/>
      <c r="AG78" s="35"/>
    </row>
    <row r="79" spans="1:33" s="4" customFormat="1" ht="13.5" customHeight="1">
      <c r="A79" s="28"/>
      <c r="B79" s="64" t="s">
        <v>11</v>
      </c>
      <c r="C79" s="21">
        <v>908103</v>
      </c>
      <c r="D79" s="27">
        <v>0.20499999999999999</v>
      </c>
      <c r="E79" s="9"/>
      <c r="F79" s="23">
        <v>9363</v>
      </c>
      <c r="G79" s="153">
        <f t="shared" si="1"/>
        <v>6.4461118690313776E-2</v>
      </c>
      <c r="H79" s="158"/>
      <c r="I79" s="154"/>
      <c r="J79" s="46"/>
      <c r="K79" s="57"/>
      <c r="L79" s="21">
        <v>4</v>
      </c>
      <c r="M79" s="27"/>
      <c r="N79" s="21">
        <v>164</v>
      </c>
      <c r="O79" s="27"/>
      <c r="P79" s="21"/>
      <c r="Q79" s="27"/>
      <c r="R79" s="21"/>
      <c r="S79" s="27"/>
      <c r="T79" s="21">
        <v>2629</v>
      </c>
      <c r="U79" s="27">
        <f t="shared" si="2"/>
        <v>0.12254483347566182</v>
      </c>
      <c r="V79" s="21">
        <v>372</v>
      </c>
      <c r="W79" s="27">
        <f t="shared" si="3"/>
        <v>0.24414715719063546</v>
      </c>
      <c r="X79" s="21">
        <v>1691</v>
      </c>
      <c r="Y79" s="27">
        <f t="shared" si="4"/>
        <v>1.2191601049868765</v>
      </c>
      <c r="Z79" s="21"/>
      <c r="AA79" s="27"/>
      <c r="AB79" s="21">
        <v>2</v>
      </c>
      <c r="AC79" s="27"/>
      <c r="AD79" s="47">
        <v>32</v>
      </c>
      <c r="AE79" s="27">
        <f t="shared" si="7"/>
        <v>0.68421052631578938</v>
      </c>
      <c r="AF79" s="21"/>
      <c r="AG79" s="27"/>
    </row>
    <row r="80" spans="1:33" s="4" customFormat="1" ht="13.5" customHeight="1">
      <c r="A80" s="28"/>
      <c r="B80" s="64" t="s">
        <v>96</v>
      </c>
      <c r="C80" s="21">
        <v>950185</v>
      </c>
      <c r="D80" s="27">
        <v>0.35299999999999998</v>
      </c>
      <c r="E80" s="9"/>
      <c r="F80" s="23">
        <v>9024</v>
      </c>
      <c r="G80" s="153">
        <f t="shared" si="1"/>
        <v>0.10021945866861741</v>
      </c>
      <c r="H80" s="158"/>
      <c r="I80" s="154"/>
      <c r="J80" s="46"/>
      <c r="K80" s="57"/>
      <c r="L80" s="21">
        <v>3</v>
      </c>
      <c r="M80" s="27"/>
      <c r="N80" s="21">
        <v>205</v>
      </c>
      <c r="O80" s="27"/>
      <c r="P80" s="21"/>
      <c r="Q80" s="27"/>
      <c r="R80" s="21"/>
      <c r="S80" s="27"/>
      <c r="T80" s="21">
        <v>3240</v>
      </c>
      <c r="U80" s="27">
        <f t="shared" si="2"/>
        <v>-5.5668901194986888E-2</v>
      </c>
      <c r="V80" s="21">
        <v>486</v>
      </c>
      <c r="W80" s="27">
        <f t="shared" si="3"/>
        <v>0.33150684931506852</v>
      </c>
      <c r="X80" s="21">
        <v>1756</v>
      </c>
      <c r="Y80" s="27">
        <f t="shared" si="4"/>
        <v>1.0830367734282325</v>
      </c>
      <c r="Z80" s="21"/>
      <c r="AA80" s="27"/>
      <c r="AB80" s="21">
        <v>4</v>
      </c>
      <c r="AC80" s="27"/>
      <c r="AD80" s="47">
        <v>72</v>
      </c>
      <c r="AE80" s="27">
        <f t="shared" si="7"/>
        <v>1.0571428571428569</v>
      </c>
      <c r="AF80" s="21"/>
      <c r="AG80" s="27"/>
    </row>
    <row r="81" spans="1:33" s="4" customFormat="1" ht="13.5" customHeight="1">
      <c r="A81" s="28"/>
      <c r="B81" s="64" t="s">
        <v>25</v>
      </c>
      <c r="C81" s="21">
        <v>935904</v>
      </c>
      <c r="D81" s="27">
        <v>0.27400000000000002</v>
      </c>
      <c r="E81" s="9"/>
      <c r="F81" s="23">
        <v>10826</v>
      </c>
      <c r="G81" s="153">
        <f t="shared" si="1"/>
        <v>0.15551286156473476</v>
      </c>
      <c r="H81" s="158">
        <v>23000</v>
      </c>
      <c r="I81" s="154">
        <f>(H81-H69)/H69</f>
        <v>0.53333333333333333</v>
      </c>
      <c r="J81" s="46"/>
      <c r="K81" s="57"/>
      <c r="L81" s="21">
        <v>5</v>
      </c>
      <c r="M81" s="27"/>
      <c r="N81" s="21">
        <v>403</v>
      </c>
      <c r="O81" s="70"/>
      <c r="P81" s="21"/>
      <c r="Q81" s="27"/>
      <c r="R81" s="21"/>
      <c r="S81" s="27"/>
      <c r="T81" s="21">
        <v>5686</v>
      </c>
      <c r="U81" s="27">
        <f t="shared" si="2"/>
        <v>-3.7413238530556968E-2</v>
      </c>
      <c r="V81" s="21">
        <v>502</v>
      </c>
      <c r="W81" s="27">
        <f t="shared" si="3"/>
        <v>0.15137614678899083</v>
      </c>
      <c r="X81" s="21">
        <v>985</v>
      </c>
      <c r="Y81" s="70">
        <f t="shared" si="4"/>
        <v>0.10674157303370786</v>
      </c>
      <c r="Z81" s="21"/>
      <c r="AA81" s="70"/>
      <c r="AB81" s="21">
        <v>3</v>
      </c>
      <c r="AC81" s="70"/>
      <c r="AD81" s="47">
        <v>76</v>
      </c>
      <c r="AE81" s="27">
        <f t="shared" si="7"/>
        <v>0.24590163934426235</v>
      </c>
      <c r="AF81" s="21"/>
      <c r="AG81" s="27"/>
    </row>
    <row r="82" spans="1:33" s="4" customFormat="1" ht="13.5" customHeight="1">
      <c r="A82" s="28"/>
      <c r="B82" s="64" t="s">
        <v>26</v>
      </c>
      <c r="C82" s="21">
        <v>1023815</v>
      </c>
      <c r="D82" s="27">
        <v>0.38800000000000001</v>
      </c>
      <c r="E82" s="9"/>
      <c r="F82" s="23">
        <v>12859</v>
      </c>
      <c r="G82" s="153">
        <f>(F82-F70)/F70</f>
        <v>0.22350142721217889</v>
      </c>
      <c r="H82" s="158"/>
      <c r="I82" s="154"/>
      <c r="J82" s="46"/>
      <c r="K82" s="57"/>
      <c r="L82" s="21">
        <v>245</v>
      </c>
      <c r="M82" s="27"/>
      <c r="N82" s="21">
        <v>1305</v>
      </c>
      <c r="O82" s="27"/>
      <c r="P82" s="21"/>
      <c r="Q82" s="27"/>
      <c r="R82" s="21"/>
      <c r="S82" s="27"/>
      <c r="T82" s="21">
        <v>8783</v>
      </c>
      <c r="U82" s="27">
        <f t="shared" ref="U82:U125" si="8">(T82-T70)/T70</f>
        <v>0.53040599407562294</v>
      </c>
      <c r="V82" s="21">
        <v>876</v>
      </c>
      <c r="W82" s="27">
        <f t="shared" ref="W82:W125" si="9">(V82-V70)/V70</f>
        <v>0.2807017543859649</v>
      </c>
      <c r="X82" s="21">
        <v>3321</v>
      </c>
      <c r="Y82" s="27">
        <f t="shared" si="4"/>
        <v>1.172007848266841</v>
      </c>
      <c r="Z82" s="21"/>
      <c r="AA82" s="27"/>
      <c r="AB82" s="21">
        <v>14</v>
      </c>
      <c r="AC82" s="27">
        <f t="shared" si="5"/>
        <v>13</v>
      </c>
      <c r="AD82" s="47">
        <v>118</v>
      </c>
      <c r="AE82" s="27">
        <f t="shared" si="7"/>
        <v>1.1071428571428572</v>
      </c>
      <c r="AF82" s="21"/>
      <c r="AG82" s="27"/>
    </row>
    <row r="83" spans="1:33" s="4" customFormat="1" ht="13.5" customHeight="1">
      <c r="A83" s="28"/>
      <c r="B83" s="64" t="s">
        <v>27</v>
      </c>
      <c r="C83" s="21">
        <v>997597</v>
      </c>
      <c r="D83" s="27">
        <v>0.36399999999999999</v>
      </c>
      <c r="E83" s="9"/>
      <c r="F83" s="23">
        <v>13963</v>
      </c>
      <c r="G83" s="153">
        <f>(F83-F71)/F71</f>
        <v>0.23391657829621776</v>
      </c>
      <c r="H83" s="158"/>
      <c r="I83" s="154"/>
      <c r="J83" s="46"/>
      <c r="K83" s="57"/>
      <c r="L83" s="21">
        <v>26</v>
      </c>
      <c r="M83" s="27"/>
      <c r="N83" s="21">
        <v>613</v>
      </c>
      <c r="O83" s="70"/>
      <c r="P83" s="21"/>
      <c r="Q83" s="27"/>
      <c r="R83" s="21"/>
      <c r="S83" s="27"/>
      <c r="T83" s="21">
        <v>8048</v>
      </c>
      <c r="U83" s="70">
        <f t="shared" si="8"/>
        <v>0.3825803126610548</v>
      </c>
      <c r="V83" s="21">
        <v>1398</v>
      </c>
      <c r="W83" s="70">
        <f t="shared" si="9"/>
        <v>0.70487804878048776</v>
      </c>
      <c r="X83" s="21">
        <v>4672</v>
      </c>
      <c r="Y83" s="70">
        <f t="shared" ref="Y83:Y90" si="10">(X83-X71)/X71</f>
        <v>0.41276081040217721</v>
      </c>
      <c r="Z83" s="21"/>
      <c r="AA83" s="70"/>
      <c r="AB83" s="21">
        <v>10</v>
      </c>
      <c r="AC83" s="70">
        <f t="shared" ref="AC83:AC146" si="11">(AB83-AB71)/AB71</f>
        <v>0</v>
      </c>
      <c r="AD83" s="47">
        <v>78</v>
      </c>
      <c r="AE83" s="27">
        <f t="shared" si="7"/>
        <v>-0.11363636363636365</v>
      </c>
      <c r="AF83" s="21"/>
      <c r="AG83" s="27"/>
    </row>
    <row r="84" spans="1:33" s="4" customFormat="1" ht="13.5" customHeight="1">
      <c r="A84" s="28"/>
      <c r="B84" s="64" t="s">
        <v>97</v>
      </c>
      <c r="C84" s="21">
        <v>1223723</v>
      </c>
      <c r="D84" s="27">
        <v>0.22800000000000001</v>
      </c>
      <c r="E84" s="9"/>
      <c r="F84" s="23">
        <v>18324</v>
      </c>
      <c r="G84" s="153">
        <f>(F84-F72)/F72</f>
        <v>5.4861550860629785E-2</v>
      </c>
      <c r="H84" s="158">
        <v>46000</v>
      </c>
      <c r="I84" s="154">
        <f>(H84-H72)/H72</f>
        <v>0.4375</v>
      </c>
      <c r="J84" s="46"/>
      <c r="K84" s="57"/>
      <c r="L84" s="21">
        <v>119</v>
      </c>
      <c r="M84" s="27"/>
      <c r="N84" s="21">
        <v>845</v>
      </c>
      <c r="O84" s="27"/>
      <c r="P84" s="21"/>
      <c r="Q84" s="27"/>
      <c r="R84" s="21"/>
      <c r="S84" s="27"/>
      <c r="T84" s="21">
        <v>11643</v>
      </c>
      <c r="U84" s="27">
        <f t="shared" si="8"/>
        <v>0.18155063933428051</v>
      </c>
      <c r="V84" s="21">
        <v>1356</v>
      </c>
      <c r="W84" s="27">
        <f t="shared" si="9"/>
        <v>0.3114119922630561</v>
      </c>
      <c r="X84" s="21">
        <v>3982</v>
      </c>
      <c r="Y84" s="27">
        <f t="shared" si="10"/>
        <v>0.22636279642747151</v>
      </c>
      <c r="Z84" s="21"/>
      <c r="AA84" s="27"/>
      <c r="AB84" s="21">
        <v>6</v>
      </c>
      <c r="AC84" s="27">
        <f t="shared" si="11"/>
        <v>-0.14285714285714285</v>
      </c>
      <c r="AD84" s="47">
        <v>94</v>
      </c>
      <c r="AE84" s="27">
        <f t="shared" si="7"/>
        <v>0.6785714285714286</v>
      </c>
      <c r="AF84" s="21"/>
      <c r="AG84" s="27"/>
    </row>
    <row r="85" spans="1:33" s="4" customFormat="1" ht="13.5" customHeight="1">
      <c r="A85" s="28"/>
      <c r="B85" s="64" t="s">
        <v>98</v>
      </c>
      <c r="C85" s="21">
        <v>1235742</v>
      </c>
      <c r="D85" s="27">
        <v>0.186</v>
      </c>
      <c r="E85" s="9"/>
      <c r="F85" s="23">
        <v>14859</v>
      </c>
      <c r="G85" s="153">
        <f>(F85-F73)/F73</f>
        <v>1.4127764127764128E-2</v>
      </c>
      <c r="H85" s="158"/>
      <c r="I85" s="154"/>
      <c r="J85" s="46"/>
      <c r="K85" s="57"/>
      <c r="L85" s="21">
        <v>105</v>
      </c>
      <c r="M85" s="27"/>
      <c r="N85" s="21">
        <v>911</v>
      </c>
      <c r="O85" s="70"/>
      <c r="P85" s="21"/>
      <c r="Q85" s="27"/>
      <c r="R85" s="21"/>
      <c r="S85" s="27"/>
      <c r="T85" s="21">
        <v>11280</v>
      </c>
      <c r="U85" s="70">
        <f t="shared" si="8"/>
        <v>0.34269729794072135</v>
      </c>
      <c r="V85" s="21">
        <v>1273</v>
      </c>
      <c r="W85" s="70">
        <f t="shared" si="9"/>
        <v>-7.8871201157742404E-2</v>
      </c>
      <c r="X85" s="21">
        <v>3960</v>
      </c>
      <c r="Y85" s="70">
        <f t="shared" si="10"/>
        <v>0.430635838150289</v>
      </c>
      <c r="Z85" s="21"/>
      <c r="AA85" s="70"/>
      <c r="AB85" s="21">
        <v>14</v>
      </c>
      <c r="AC85" s="70">
        <f t="shared" si="11"/>
        <v>13</v>
      </c>
      <c r="AD85" s="47">
        <v>87</v>
      </c>
      <c r="AE85" s="27">
        <f t="shared" si="7"/>
        <v>0.70588235294117641</v>
      </c>
      <c r="AF85" s="21"/>
      <c r="AG85" s="27"/>
    </row>
    <row r="86" spans="1:33" s="4" customFormat="1" ht="13.5" customHeight="1">
      <c r="A86" s="28"/>
      <c r="B86" s="64" t="s">
        <v>30</v>
      </c>
      <c r="C86" s="21">
        <v>1013123</v>
      </c>
      <c r="D86" s="27">
        <v>0.53900000000000003</v>
      </c>
      <c r="E86" s="9"/>
      <c r="F86" s="23">
        <v>15093</v>
      </c>
      <c r="G86" s="153">
        <f>(F86-F74)/F74</f>
        <v>0.23743543494301877</v>
      </c>
      <c r="H86" s="158"/>
      <c r="I86" s="154"/>
      <c r="J86" s="46"/>
      <c r="K86" s="57"/>
      <c r="L86" s="21">
        <v>43</v>
      </c>
      <c r="M86" s="27"/>
      <c r="N86" s="21">
        <v>758</v>
      </c>
      <c r="O86" s="70"/>
      <c r="P86" s="21"/>
      <c r="Q86" s="27"/>
      <c r="R86" s="21"/>
      <c r="S86" s="27"/>
      <c r="T86" s="21">
        <v>7964</v>
      </c>
      <c r="U86" s="70">
        <f t="shared" si="8"/>
        <v>0.62862985685071571</v>
      </c>
      <c r="V86" s="21">
        <v>1142</v>
      </c>
      <c r="W86" s="70">
        <f t="shared" si="9"/>
        <v>0.21102863202545069</v>
      </c>
      <c r="X86" s="21">
        <v>2283</v>
      </c>
      <c r="Y86" s="70">
        <f t="shared" si="10"/>
        <v>6.6822429906542052E-2</v>
      </c>
      <c r="Z86" s="21"/>
      <c r="AA86" s="70"/>
      <c r="AB86" s="21">
        <v>2</v>
      </c>
      <c r="AC86" s="70">
        <f t="shared" si="11"/>
        <v>-0.6</v>
      </c>
      <c r="AD86" s="47">
        <v>81</v>
      </c>
      <c r="AE86" s="27">
        <f t="shared" si="7"/>
        <v>2.5316455696202445E-2</v>
      </c>
      <c r="AF86" s="21"/>
      <c r="AG86" s="27"/>
    </row>
    <row r="87" spans="1:33" s="4" customFormat="1" ht="13.5" customHeight="1">
      <c r="A87" s="28"/>
      <c r="B87" s="64" t="s">
        <v>31</v>
      </c>
      <c r="C87" s="21">
        <v>1055581</v>
      </c>
      <c r="D87" s="27">
        <v>0.47699999999999998</v>
      </c>
      <c r="E87" s="9"/>
      <c r="F87" s="23">
        <v>13009</v>
      </c>
      <c r="G87" s="153">
        <v>0.34799999999999998</v>
      </c>
      <c r="H87" s="158">
        <v>25000</v>
      </c>
      <c r="I87" s="154">
        <f>(H87-H75)/H75</f>
        <v>0.66666666666666663</v>
      </c>
      <c r="J87" s="46"/>
      <c r="K87" s="57"/>
      <c r="L87" s="21">
        <v>62</v>
      </c>
      <c r="M87" s="27"/>
      <c r="N87" s="21">
        <v>938</v>
      </c>
      <c r="O87" s="27"/>
      <c r="P87" s="21"/>
      <c r="Q87" s="27"/>
      <c r="R87" s="21"/>
      <c r="S87" s="27"/>
      <c r="T87" s="21">
        <v>6592</v>
      </c>
      <c r="U87" s="27">
        <f t="shared" si="8"/>
        <v>0.73565034228541337</v>
      </c>
      <c r="V87" s="21">
        <v>688</v>
      </c>
      <c r="W87" s="27">
        <f t="shared" si="9"/>
        <v>0.47008547008547008</v>
      </c>
      <c r="X87" s="21">
        <v>1174</v>
      </c>
      <c r="Y87" s="27">
        <f t="shared" si="10"/>
        <v>4.6345811051693407E-2</v>
      </c>
      <c r="Z87" s="21"/>
      <c r="AA87" s="27"/>
      <c r="AB87" s="21">
        <v>8</v>
      </c>
      <c r="AC87" s="27">
        <f t="shared" si="11"/>
        <v>0.33333333333333331</v>
      </c>
      <c r="AD87" s="47">
        <v>139</v>
      </c>
      <c r="AE87" s="27">
        <f t="shared" si="7"/>
        <v>0.57954545454545459</v>
      </c>
      <c r="AF87" s="21"/>
      <c r="AG87" s="27"/>
    </row>
    <row r="88" spans="1:33" s="4" customFormat="1" ht="13.5" customHeight="1">
      <c r="A88" s="28"/>
      <c r="B88" s="64" t="s">
        <v>36</v>
      </c>
      <c r="C88" s="21">
        <v>1004902</v>
      </c>
      <c r="D88" s="27">
        <v>0.39200000000000002</v>
      </c>
      <c r="E88" s="9"/>
      <c r="F88" s="23">
        <v>10131</v>
      </c>
      <c r="G88" s="153">
        <v>0.23799999999999999</v>
      </c>
      <c r="H88" s="158"/>
      <c r="I88" s="154"/>
      <c r="J88" s="46"/>
      <c r="K88" s="57"/>
      <c r="L88" s="21">
        <v>32</v>
      </c>
      <c r="M88" s="27"/>
      <c r="N88" s="21">
        <v>277</v>
      </c>
      <c r="O88" s="27"/>
      <c r="P88" s="21"/>
      <c r="Q88" s="27"/>
      <c r="R88" s="21"/>
      <c r="S88" s="27"/>
      <c r="T88" s="21">
        <v>3680</v>
      </c>
      <c r="U88" s="27">
        <f t="shared" si="8"/>
        <v>0.458581054300436</v>
      </c>
      <c r="V88" s="21">
        <v>648</v>
      </c>
      <c r="W88" s="27">
        <f t="shared" si="9"/>
        <v>0.64885496183206104</v>
      </c>
      <c r="X88" s="21">
        <v>934</v>
      </c>
      <c r="Y88" s="27">
        <f t="shared" si="10"/>
        <v>-7.9802955665024627E-2</v>
      </c>
      <c r="Z88" s="21"/>
      <c r="AA88" s="27"/>
      <c r="AB88" s="21">
        <v>4</v>
      </c>
      <c r="AC88" s="27">
        <f t="shared" si="11"/>
        <v>-0.73333333333333328</v>
      </c>
      <c r="AD88" s="47">
        <v>51</v>
      </c>
      <c r="AE88" s="27">
        <f t="shared" si="7"/>
        <v>2.0000000000000018E-2</v>
      </c>
      <c r="AF88" s="21"/>
      <c r="AG88" s="27"/>
    </row>
    <row r="89" spans="1:33" s="4" customFormat="1" ht="13.5" customHeight="1">
      <c r="A89" s="29"/>
      <c r="B89" s="48" t="s">
        <v>32</v>
      </c>
      <c r="C89" s="21">
        <v>1021428</v>
      </c>
      <c r="D89" s="27">
        <v>0.14899999999999999</v>
      </c>
      <c r="E89" s="9"/>
      <c r="F89" s="49">
        <v>8055</v>
      </c>
      <c r="G89" s="161">
        <v>0.183</v>
      </c>
      <c r="H89" s="159"/>
      <c r="I89" s="160"/>
      <c r="J89" s="52"/>
      <c r="K89" s="61"/>
      <c r="L89" s="21">
        <v>30</v>
      </c>
      <c r="M89" s="31"/>
      <c r="N89" s="21">
        <v>109</v>
      </c>
      <c r="O89" s="27"/>
      <c r="P89" s="21"/>
      <c r="Q89" s="27"/>
      <c r="R89" s="21"/>
      <c r="S89" s="27"/>
      <c r="T89" s="21">
        <v>4711</v>
      </c>
      <c r="U89" s="27">
        <f t="shared" si="8"/>
        <v>0.36471610660486675</v>
      </c>
      <c r="V89" s="21">
        <v>430</v>
      </c>
      <c r="W89" s="27">
        <f t="shared" si="9"/>
        <v>0.29518072289156627</v>
      </c>
      <c r="X89" s="21">
        <v>842</v>
      </c>
      <c r="Y89" s="27">
        <f t="shared" si="10"/>
        <v>-0.19271332694151486</v>
      </c>
      <c r="Z89" s="21"/>
      <c r="AA89" s="27"/>
      <c r="AB89" s="21">
        <v>1</v>
      </c>
      <c r="AC89" s="27"/>
      <c r="AD89" s="53">
        <v>80</v>
      </c>
      <c r="AE89" s="31">
        <f t="shared" si="7"/>
        <v>0.60000000000000009</v>
      </c>
      <c r="AF89" s="21"/>
      <c r="AG89" s="27"/>
    </row>
    <row r="90" spans="1:33" s="4" customFormat="1" ht="13.5" customHeight="1">
      <c r="A90" s="32" t="s">
        <v>37</v>
      </c>
      <c r="B90" s="33" t="s">
        <v>10</v>
      </c>
      <c r="C90" s="36">
        <v>1268007</v>
      </c>
      <c r="D90" s="35">
        <v>0.13400000000000001</v>
      </c>
      <c r="E90" s="9"/>
      <c r="F90" s="36">
        <v>10639</v>
      </c>
      <c r="G90" s="153">
        <f t="shared" ref="G90:G101" si="12">(F90/F78-1)</f>
        <v>0.18951252236135963</v>
      </c>
      <c r="H90" s="41">
        <v>24000</v>
      </c>
      <c r="I90" s="154">
        <f>(H90-H78)/H78</f>
        <v>0.14285714285714285</v>
      </c>
      <c r="J90" s="41">
        <v>91335</v>
      </c>
      <c r="K90" s="55">
        <f>(J90-J78)/J78</f>
        <v>7.867846659751496E-3</v>
      </c>
      <c r="L90" s="34">
        <v>19</v>
      </c>
      <c r="M90" s="27">
        <f t="shared" ref="M90:M125" si="13">(L90-L78)/L78</f>
        <v>0.58333333333333337</v>
      </c>
      <c r="N90" s="34">
        <v>196</v>
      </c>
      <c r="O90" s="35"/>
      <c r="P90" s="34"/>
      <c r="Q90" s="35"/>
      <c r="R90" s="34"/>
      <c r="S90" s="35"/>
      <c r="T90" s="34">
        <v>4843</v>
      </c>
      <c r="U90" s="35">
        <f t="shared" si="8"/>
        <v>0.46579903147699758</v>
      </c>
      <c r="V90" s="34">
        <v>592</v>
      </c>
      <c r="W90" s="35">
        <f t="shared" si="9"/>
        <v>0.45454545454545453</v>
      </c>
      <c r="X90" s="34">
        <v>861</v>
      </c>
      <c r="Y90" s="35">
        <f>(X90-X78)/X78</f>
        <v>2.014218009478673E-2</v>
      </c>
      <c r="Z90" s="34"/>
      <c r="AA90" s="35"/>
      <c r="AB90" s="34">
        <v>6</v>
      </c>
      <c r="AC90" s="35">
        <f t="shared" si="11"/>
        <v>1</v>
      </c>
      <c r="AD90" s="36">
        <v>73</v>
      </c>
      <c r="AE90" s="35">
        <f t="shared" si="7"/>
        <v>1.7037037037037037</v>
      </c>
      <c r="AF90" s="34"/>
      <c r="AG90" s="35"/>
    </row>
    <row r="91" spans="1:33" s="4" customFormat="1" ht="13.5" customHeight="1">
      <c r="A91" s="28"/>
      <c r="B91" s="20" t="s">
        <v>11</v>
      </c>
      <c r="C91" s="23">
        <v>1091628</v>
      </c>
      <c r="D91" s="27">
        <f t="shared" ref="D91:D125" si="14">(C91-C79)/C79</f>
        <v>0.20209711893915117</v>
      </c>
      <c r="E91" s="9"/>
      <c r="F91" s="23">
        <v>11247</v>
      </c>
      <c r="G91" s="153">
        <f t="shared" si="12"/>
        <v>0.2012175584748479</v>
      </c>
      <c r="H91" s="46"/>
      <c r="I91" s="154"/>
      <c r="J91" s="46"/>
      <c r="K91" s="57"/>
      <c r="L91" s="21">
        <v>17</v>
      </c>
      <c r="M91" s="27">
        <f t="shared" si="13"/>
        <v>3.25</v>
      </c>
      <c r="N91" s="21">
        <v>90</v>
      </c>
      <c r="O91" s="27"/>
      <c r="P91" s="21"/>
      <c r="Q91" s="27"/>
      <c r="R91" s="21"/>
      <c r="S91" s="27"/>
      <c r="T91" s="21">
        <v>3177</v>
      </c>
      <c r="U91" s="27">
        <f t="shared" si="8"/>
        <v>0.20844427538988208</v>
      </c>
      <c r="V91" s="21">
        <v>486</v>
      </c>
      <c r="W91" s="27">
        <f t="shared" si="9"/>
        <v>0.30645161290322581</v>
      </c>
      <c r="X91" s="21">
        <v>863</v>
      </c>
      <c r="Y91" s="27">
        <f t="shared" ref="Y91:Y101" si="15">(X91-X79)/X79</f>
        <v>-0.48965109402720286</v>
      </c>
      <c r="Z91" s="21"/>
      <c r="AA91" s="27"/>
      <c r="AB91" s="21">
        <v>7</v>
      </c>
      <c r="AC91" s="27">
        <f t="shared" si="11"/>
        <v>2.5</v>
      </c>
      <c r="AD91" s="21">
        <v>62</v>
      </c>
      <c r="AE91" s="27">
        <f t="shared" si="7"/>
        <v>0.9375</v>
      </c>
      <c r="AF91" s="21"/>
      <c r="AG91" s="27"/>
    </row>
    <row r="92" spans="1:33" s="4" customFormat="1" ht="13.5" customHeight="1">
      <c r="A92" s="28"/>
      <c r="B92" s="20" t="s">
        <v>12</v>
      </c>
      <c r="C92" s="23">
        <v>868694</v>
      </c>
      <c r="D92" s="27">
        <f t="shared" si="14"/>
        <v>-8.5763298726037565E-2</v>
      </c>
      <c r="E92" s="9"/>
      <c r="F92" s="23">
        <v>10006</v>
      </c>
      <c r="G92" s="153">
        <f t="shared" si="12"/>
        <v>0.10882092198581561</v>
      </c>
      <c r="H92" s="46"/>
      <c r="I92" s="154"/>
      <c r="J92" s="46"/>
      <c r="K92" s="57"/>
      <c r="L92" s="21">
        <v>47</v>
      </c>
      <c r="M92" s="27">
        <f t="shared" si="13"/>
        <v>14.666666666666666</v>
      </c>
      <c r="N92" s="21">
        <v>361</v>
      </c>
      <c r="O92" s="27"/>
      <c r="P92" s="21"/>
      <c r="Q92" s="27"/>
      <c r="R92" s="21"/>
      <c r="S92" s="27"/>
      <c r="T92" s="21">
        <v>5170</v>
      </c>
      <c r="U92" s="27">
        <f t="shared" si="8"/>
        <v>0.59567901234567899</v>
      </c>
      <c r="V92" s="21">
        <v>506</v>
      </c>
      <c r="W92" s="27">
        <f t="shared" si="9"/>
        <v>4.1152263374485597E-2</v>
      </c>
      <c r="X92" s="21">
        <v>1110</v>
      </c>
      <c r="Y92" s="27">
        <f t="shared" si="15"/>
        <v>-0.36788154897494307</v>
      </c>
      <c r="Z92" s="21"/>
      <c r="AA92" s="27"/>
      <c r="AB92" s="21">
        <v>5</v>
      </c>
      <c r="AC92" s="27">
        <f t="shared" si="11"/>
        <v>0.25</v>
      </c>
      <c r="AD92" s="21">
        <v>141</v>
      </c>
      <c r="AE92" s="27">
        <f t="shared" si="7"/>
        <v>0.95833333333333326</v>
      </c>
      <c r="AF92" s="21"/>
      <c r="AG92" s="27"/>
    </row>
    <row r="93" spans="1:33" s="4" customFormat="1" ht="13.5" customHeight="1">
      <c r="A93" s="28"/>
      <c r="B93" s="20" t="s">
        <v>13</v>
      </c>
      <c r="C93" s="23">
        <v>867487</v>
      </c>
      <c r="D93" s="27">
        <f t="shared" si="14"/>
        <v>-7.310258317092351E-2</v>
      </c>
      <c r="E93" s="9"/>
      <c r="F93" s="23">
        <v>11773</v>
      </c>
      <c r="G93" s="153">
        <f t="shared" si="12"/>
        <v>8.7474598189543729E-2</v>
      </c>
      <c r="H93" s="158">
        <v>36000</v>
      </c>
      <c r="I93" s="154">
        <f>(H93-H81)/H81</f>
        <v>0.56521739130434778</v>
      </c>
      <c r="J93" s="46"/>
      <c r="K93" s="57"/>
      <c r="L93" s="21">
        <v>28</v>
      </c>
      <c r="M93" s="27">
        <f t="shared" si="13"/>
        <v>4.5999999999999996</v>
      </c>
      <c r="N93" s="21">
        <v>849</v>
      </c>
      <c r="O93" s="70"/>
      <c r="P93" s="21"/>
      <c r="Q93" s="27"/>
      <c r="R93" s="21"/>
      <c r="S93" s="27"/>
      <c r="T93" s="21">
        <v>6984</v>
      </c>
      <c r="U93" s="70">
        <f t="shared" si="8"/>
        <v>0.22827998593035526</v>
      </c>
      <c r="V93" s="21">
        <v>665</v>
      </c>
      <c r="W93" s="70">
        <f t="shared" si="9"/>
        <v>0.3247011952191235</v>
      </c>
      <c r="X93" s="21">
        <v>1897</v>
      </c>
      <c r="Y93" s="70">
        <f t="shared" si="15"/>
        <v>0.92588832487309647</v>
      </c>
      <c r="Z93" s="21"/>
      <c r="AA93" s="70"/>
      <c r="AB93" s="21">
        <v>11</v>
      </c>
      <c r="AC93" s="70">
        <f t="shared" si="11"/>
        <v>2.6666666666666665</v>
      </c>
      <c r="AD93" s="58">
        <v>120</v>
      </c>
      <c r="AE93" s="27">
        <f t="shared" si="7"/>
        <v>0.57894736842105265</v>
      </c>
      <c r="AF93" s="21"/>
      <c r="AG93" s="27"/>
    </row>
    <row r="94" spans="1:33" s="4" customFormat="1" ht="13.5" customHeight="1">
      <c r="A94" s="28"/>
      <c r="B94" s="20" t="s">
        <v>14</v>
      </c>
      <c r="C94" s="23">
        <v>1014409</v>
      </c>
      <c r="D94" s="27">
        <f t="shared" si="14"/>
        <v>-9.1872066730805859E-3</v>
      </c>
      <c r="E94" s="9"/>
      <c r="F94" s="23">
        <v>17407</v>
      </c>
      <c r="G94" s="153">
        <f t="shared" si="12"/>
        <v>0.35368224589781483</v>
      </c>
      <c r="H94" s="158"/>
      <c r="I94" s="154"/>
      <c r="J94" s="46"/>
      <c r="K94" s="57"/>
      <c r="L94" s="21">
        <v>44</v>
      </c>
      <c r="M94" s="27">
        <f t="shared" si="13"/>
        <v>-0.82040816326530608</v>
      </c>
      <c r="N94" s="21">
        <v>2701</v>
      </c>
      <c r="O94" s="27"/>
      <c r="P94" s="21"/>
      <c r="Q94" s="27"/>
      <c r="R94" s="21"/>
      <c r="S94" s="27"/>
      <c r="T94" s="21">
        <v>12617</v>
      </c>
      <c r="U94" s="27">
        <f t="shared" si="8"/>
        <v>0.43652510531708982</v>
      </c>
      <c r="V94" s="21">
        <v>954</v>
      </c>
      <c r="W94" s="27">
        <f t="shared" si="9"/>
        <v>8.9041095890410954E-2</v>
      </c>
      <c r="X94" s="21">
        <v>3067</v>
      </c>
      <c r="Y94" s="27">
        <f t="shared" si="15"/>
        <v>-7.6482987052092749E-2</v>
      </c>
      <c r="Z94" s="21"/>
      <c r="AA94" s="27"/>
      <c r="AB94" s="21">
        <v>10</v>
      </c>
      <c r="AC94" s="27">
        <f t="shared" si="11"/>
        <v>-0.2857142857142857</v>
      </c>
      <c r="AD94" s="58">
        <v>118</v>
      </c>
      <c r="AE94" s="27">
        <f t="shared" si="7"/>
        <v>0</v>
      </c>
      <c r="AF94" s="21"/>
      <c r="AG94" s="27"/>
    </row>
    <row r="95" spans="1:33" s="4" customFormat="1" ht="13.5" customHeight="1">
      <c r="A95" s="28"/>
      <c r="B95" s="20" t="s">
        <v>15</v>
      </c>
      <c r="C95" s="23">
        <v>1053658</v>
      </c>
      <c r="D95" s="27">
        <f t="shared" si="14"/>
        <v>5.619603908191384E-2</v>
      </c>
      <c r="E95" s="9"/>
      <c r="F95" s="23">
        <v>15450</v>
      </c>
      <c r="G95" s="153">
        <f t="shared" si="12"/>
        <v>0.10649573873809359</v>
      </c>
      <c r="H95" s="158"/>
      <c r="I95" s="154"/>
      <c r="J95" s="46"/>
      <c r="K95" s="57"/>
      <c r="L95" s="21">
        <v>78</v>
      </c>
      <c r="M95" s="27">
        <f t="shared" si="13"/>
        <v>2</v>
      </c>
      <c r="N95" s="21">
        <v>1286</v>
      </c>
      <c r="O95" s="70"/>
      <c r="P95" s="21"/>
      <c r="Q95" s="27"/>
      <c r="R95" s="21"/>
      <c r="S95" s="27"/>
      <c r="T95" s="21">
        <v>10408</v>
      </c>
      <c r="U95" s="70">
        <f t="shared" si="8"/>
        <v>0.29324055666003979</v>
      </c>
      <c r="V95" s="21">
        <v>1472</v>
      </c>
      <c r="W95" s="70">
        <f t="shared" si="9"/>
        <v>5.2932761087267528E-2</v>
      </c>
      <c r="X95" s="21">
        <v>5341</v>
      </c>
      <c r="Y95" s="70">
        <f t="shared" si="15"/>
        <v>0.14319349315068494</v>
      </c>
      <c r="Z95" s="21"/>
      <c r="AA95" s="70"/>
      <c r="AB95" s="21">
        <v>8</v>
      </c>
      <c r="AC95" s="70">
        <f t="shared" si="11"/>
        <v>-0.2</v>
      </c>
      <c r="AD95" s="58">
        <v>181</v>
      </c>
      <c r="AE95" s="27">
        <f t="shared" si="7"/>
        <v>1.3205128205128207</v>
      </c>
      <c r="AF95" s="21"/>
      <c r="AG95" s="27"/>
    </row>
    <row r="96" spans="1:33" s="4" customFormat="1" ht="13.5" customHeight="1">
      <c r="A96" s="28"/>
      <c r="B96" s="20" t="s">
        <v>16</v>
      </c>
      <c r="C96" s="23">
        <v>1241629</v>
      </c>
      <c r="D96" s="27">
        <f t="shared" si="14"/>
        <v>1.4632396383822155E-2</v>
      </c>
      <c r="E96" s="9"/>
      <c r="F96" s="23">
        <v>22370</v>
      </c>
      <c r="G96" s="153">
        <f t="shared" si="12"/>
        <v>0.22080331805282682</v>
      </c>
      <c r="H96" s="158">
        <v>63000</v>
      </c>
      <c r="I96" s="154">
        <f>(H96-H84)/H84</f>
        <v>0.36956521739130432</v>
      </c>
      <c r="J96" s="46"/>
      <c r="K96" s="57"/>
      <c r="L96" s="21">
        <v>346</v>
      </c>
      <c r="M96" s="27">
        <f t="shared" si="13"/>
        <v>1.9075630252100841</v>
      </c>
      <c r="N96" s="21">
        <v>1595</v>
      </c>
      <c r="O96" s="27"/>
      <c r="P96" s="21"/>
      <c r="Q96" s="27"/>
      <c r="R96" s="21"/>
      <c r="S96" s="27"/>
      <c r="T96" s="21">
        <v>15892</v>
      </c>
      <c r="U96" s="27">
        <f t="shared" si="8"/>
        <v>0.36494030748088979</v>
      </c>
      <c r="V96" s="21">
        <v>2205</v>
      </c>
      <c r="W96" s="27">
        <f t="shared" si="9"/>
        <v>0.62610619469026552</v>
      </c>
      <c r="X96" s="21">
        <v>5038</v>
      </c>
      <c r="Y96" s="27">
        <f t="shared" si="15"/>
        <v>0.26519337016574585</v>
      </c>
      <c r="Z96" s="21"/>
      <c r="AA96" s="27"/>
      <c r="AB96" s="21">
        <v>5</v>
      </c>
      <c r="AC96" s="27">
        <f t="shared" si="11"/>
        <v>-0.16666666666666666</v>
      </c>
      <c r="AD96" s="23">
        <v>280</v>
      </c>
      <c r="AE96" s="27">
        <f t="shared" si="7"/>
        <v>1.978723404255319</v>
      </c>
      <c r="AF96" s="21">
        <v>6</v>
      </c>
      <c r="AG96" s="27"/>
    </row>
    <row r="97" spans="1:33" s="4" customFormat="1" ht="13.5" customHeight="1">
      <c r="A97" s="28"/>
      <c r="B97" s="20" t="s">
        <v>17</v>
      </c>
      <c r="C97" s="23">
        <v>1247222</v>
      </c>
      <c r="D97" s="27">
        <f t="shared" si="14"/>
        <v>9.2899650574310814E-3</v>
      </c>
      <c r="E97" s="9"/>
      <c r="F97" s="23">
        <v>17949</v>
      </c>
      <c r="G97" s="153">
        <f t="shared" si="12"/>
        <v>0.20795477488390879</v>
      </c>
      <c r="H97" s="158"/>
      <c r="I97" s="154"/>
      <c r="J97" s="46"/>
      <c r="K97" s="57"/>
      <c r="L97" s="21">
        <v>176</v>
      </c>
      <c r="M97" s="27">
        <f t="shared" si="13"/>
        <v>0.67619047619047623</v>
      </c>
      <c r="N97" s="21">
        <v>1756</v>
      </c>
      <c r="O97" s="70"/>
      <c r="P97" s="21"/>
      <c r="Q97" s="27"/>
      <c r="R97" s="21"/>
      <c r="S97" s="27"/>
      <c r="T97" s="21">
        <v>15526</v>
      </c>
      <c r="U97" s="70">
        <f t="shared" si="8"/>
        <v>0.37641843971631206</v>
      </c>
      <c r="V97" s="21">
        <v>2387</v>
      </c>
      <c r="W97" s="70">
        <f t="shared" si="9"/>
        <v>0.87509819324430482</v>
      </c>
      <c r="X97" s="21">
        <v>4294</v>
      </c>
      <c r="Y97" s="70">
        <f t="shared" si="15"/>
        <v>8.4343434343434345E-2</v>
      </c>
      <c r="Z97" s="21"/>
      <c r="AA97" s="70"/>
      <c r="AB97" s="21">
        <v>13</v>
      </c>
      <c r="AC97" s="70">
        <f t="shared" si="11"/>
        <v>-7.1428571428571425E-2</v>
      </c>
      <c r="AD97" s="23">
        <v>96</v>
      </c>
      <c r="AE97" s="27">
        <f t="shared" si="7"/>
        <v>0.10344827586206895</v>
      </c>
      <c r="AF97" s="21">
        <v>4</v>
      </c>
      <c r="AG97" s="27"/>
    </row>
    <row r="98" spans="1:33" s="4" customFormat="1" ht="13.5" customHeight="1">
      <c r="A98" s="28"/>
      <c r="B98" s="20" t="s">
        <v>18</v>
      </c>
      <c r="C98" s="23">
        <v>1013507</v>
      </c>
      <c r="D98" s="27">
        <f t="shared" si="14"/>
        <v>3.7902604126053798E-4</v>
      </c>
      <c r="E98" s="9"/>
      <c r="F98" s="23">
        <v>17963</v>
      </c>
      <c r="G98" s="153">
        <f t="shared" si="12"/>
        <v>0.19015437620088793</v>
      </c>
      <c r="H98" s="158"/>
      <c r="I98" s="154"/>
      <c r="J98" s="46"/>
      <c r="K98" s="57"/>
      <c r="L98" s="21">
        <v>68</v>
      </c>
      <c r="M98" s="27">
        <f t="shared" si="13"/>
        <v>0.58139534883720934</v>
      </c>
      <c r="N98" s="21">
        <v>1206</v>
      </c>
      <c r="O98" s="70"/>
      <c r="P98" s="21"/>
      <c r="Q98" s="27"/>
      <c r="R98" s="21"/>
      <c r="S98" s="27"/>
      <c r="T98" s="21">
        <v>10853</v>
      </c>
      <c r="U98" s="70">
        <f t="shared" si="8"/>
        <v>0.36275740833751885</v>
      </c>
      <c r="V98" s="21">
        <v>1255</v>
      </c>
      <c r="W98" s="70">
        <f t="shared" si="9"/>
        <v>9.8949211908931703E-2</v>
      </c>
      <c r="X98" s="21">
        <v>2435</v>
      </c>
      <c r="Y98" s="70">
        <f t="shared" si="15"/>
        <v>6.6579062636881292E-2</v>
      </c>
      <c r="Z98" s="21"/>
      <c r="AA98" s="70"/>
      <c r="AB98" s="21">
        <v>2</v>
      </c>
      <c r="AC98" s="70">
        <f t="shared" si="11"/>
        <v>0</v>
      </c>
      <c r="AD98" s="23">
        <v>101</v>
      </c>
      <c r="AE98" s="27">
        <f t="shared" si="7"/>
        <v>0.24691358024691357</v>
      </c>
      <c r="AF98" s="21">
        <v>35</v>
      </c>
      <c r="AG98" s="27"/>
    </row>
    <row r="99" spans="1:33" s="4" customFormat="1" ht="13.5" customHeight="1">
      <c r="A99" s="28"/>
      <c r="B99" s="20" t="s">
        <v>19</v>
      </c>
      <c r="C99" s="23">
        <v>1032589</v>
      </c>
      <c r="D99" s="27">
        <f t="shared" si="14"/>
        <v>-2.178136969119376E-2</v>
      </c>
      <c r="E99" s="9"/>
      <c r="F99" s="23">
        <v>14826</v>
      </c>
      <c r="G99" s="153">
        <f t="shared" si="12"/>
        <v>0.13967253439926197</v>
      </c>
      <c r="H99" s="149">
        <v>18000</v>
      </c>
      <c r="I99" s="154">
        <f>(H99-H87)/H87</f>
        <v>-0.28000000000000003</v>
      </c>
      <c r="J99" s="46"/>
      <c r="K99" s="57"/>
      <c r="L99" s="21">
        <v>55</v>
      </c>
      <c r="M99" s="27">
        <f t="shared" si="13"/>
        <v>-0.11290322580645161</v>
      </c>
      <c r="N99" s="21">
        <v>1077</v>
      </c>
      <c r="O99" s="27"/>
      <c r="P99" s="21"/>
      <c r="Q99" s="27"/>
      <c r="R99" s="21"/>
      <c r="S99" s="27"/>
      <c r="T99" s="21">
        <v>10060</v>
      </c>
      <c r="U99" s="27">
        <f t="shared" si="8"/>
        <v>0.52609223300970875</v>
      </c>
      <c r="V99" s="21">
        <v>765</v>
      </c>
      <c r="W99" s="27">
        <f t="shared" si="9"/>
        <v>0.1119186046511628</v>
      </c>
      <c r="X99" s="21">
        <v>1718</v>
      </c>
      <c r="Y99" s="27">
        <f t="shared" si="15"/>
        <v>0.46337308347529815</v>
      </c>
      <c r="Z99" s="21"/>
      <c r="AA99" s="27"/>
      <c r="AB99" s="21">
        <v>7</v>
      </c>
      <c r="AC99" s="27">
        <f t="shared" si="11"/>
        <v>-0.125</v>
      </c>
      <c r="AD99" s="23">
        <v>104</v>
      </c>
      <c r="AE99" s="27">
        <f t="shared" si="7"/>
        <v>-0.25179856115107913</v>
      </c>
      <c r="AF99" s="21">
        <v>1</v>
      </c>
      <c r="AG99" s="27"/>
    </row>
    <row r="100" spans="1:33" s="4" customFormat="1" ht="13.5" customHeight="1">
      <c r="A100" s="28"/>
      <c r="B100" s="20" t="s">
        <v>20</v>
      </c>
      <c r="C100" s="23">
        <v>974255</v>
      </c>
      <c r="D100" s="27">
        <f t="shared" si="14"/>
        <v>-3.0497501248878001E-2</v>
      </c>
      <c r="E100" s="9"/>
      <c r="F100" s="23">
        <v>12521</v>
      </c>
      <c r="G100" s="153">
        <f t="shared" si="12"/>
        <v>0.2359095844437864</v>
      </c>
      <c r="H100" s="149"/>
      <c r="I100" s="154"/>
      <c r="J100" s="46"/>
      <c r="K100" s="57"/>
      <c r="L100" s="21">
        <v>187</v>
      </c>
      <c r="M100" s="27">
        <f t="shared" si="13"/>
        <v>4.84375</v>
      </c>
      <c r="N100" s="21">
        <v>311</v>
      </c>
      <c r="O100" s="27"/>
      <c r="P100" s="21"/>
      <c r="Q100" s="27"/>
      <c r="R100" s="21"/>
      <c r="S100" s="27"/>
      <c r="T100" s="21">
        <v>5491</v>
      </c>
      <c r="U100" s="27">
        <f t="shared" si="8"/>
        <v>0.49211956521739131</v>
      </c>
      <c r="V100" s="21">
        <v>647</v>
      </c>
      <c r="W100" s="27">
        <f t="shared" si="9"/>
        <v>-1.5432098765432098E-3</v>
      </c>
      <c r="X100" s="21">
        <v>1496</v>
      </c>
      <c r="Y100" s="27">
        <f t="shared" si="15"/>
        <v>0.60171306209850106</v>
      </c>
      <c r="Z100" s="21"/>
      <c r="AA100" s="27"/>
      <c r="AB100" s="21">
        <v>8</v>
      </c>
      <c r="AC100" s="27">
        <f t="shared" si="11"/>
        <v>1</v>
      </c>
      <c r="AD100" s="23">
        <v>94</v>
      </c>
      <c r="AE100" s="27">
        <f t="shared" si="7"/>
        <v>0.84313725490196068</v>
      </c>
      <c r="AF100" s="21">
        <v>2</v>
      </c>
      <c r="AG100" s="27"/>
    </row>
    <row r="101" spans="1:33" s="4" customFormat="1" ht="13.5" customHeight="1">
      <c r="A101" s="29"/>
      <c r="B101" s="48" t="s">
        <v>21</v>
      </c>
      <c r="C101" s="23">
        <v>1020648</v>
      </c>
      <c r="D101" s="31">
        <f t="shared" si="14"/>
        <v>-7.6363679084575709E-4</v>
      </c>
      <c r="E101" s="9"/>
      <c r="F101" s="23">
        <v>10715</v>
      </c>
      <c r="G101" s="161">
        <f t="shared" si="12"/>
        <v>0.33022967101179401</v>
      </c>
      <c r="H101" s="151"/>
      <c r="I101" s="160"/>
      <c r="J101" s="52"/>
      <c r="K101" s="61"/>
      <c r="L101" s="21">
        <v>5</v>
      </c>
      <c r="M101" s="31">
        <f t="shared" si="13"/>
        <v>-0.83333333333333337</v>
      </c>
      <c r="N101" s="49">
        <v>104</v>
      </c>
      <c r="O101" s="27"/>
      <c r="P101" s="21"/>
      <c r="Q101" s="27"/>
      <c r="R101" s="21"/>
      <c r="S101" s="27"/>
      <c r="T101" s="21">
        <v>5338</v>
      </c>
      <c r="U101" s="27">
        <f t="shared" si="8"/>
        <v>0.13309276162173636</v>
      </c>
      <c r="V101" s="21">
        <v>512</v>
      </c>
      <c r="W101" s="27">
        <f t="shared" si="9"/>
        <v>0.19069767441860466</v>
      </c>
      <c r="X101" s="21">
        <v>1023</v>
      </c>
      <c r="Y101" s="27">
        <f t="shared" si="15"/>
        <v>0.21496437054631828</v>
      </c>
      <c r="Z101" s="21"/>
      <c r="AA101" s="27"/>
      <c r="AB101" s="21">
        <v>5</v>
      </c>
      <c r="AC101" s="27">
        <f t="shared" si="11"/>
        <v>4</v>
      </c>
      <c r="AD101" s="23">
        <v>49</v>
      </c>
      <c r="AE101" s="31">
        <f t="shared" si="7"/>
        <v>-0.38749999999999996</v>
      </c>
      <c r="AF101" s="21">
        <v>2</v>
      </c>
      <c r="AG101" s="27"/>
    </row>
    <row r="102" spans="1:33" s="4" customFormat="1" ht="13.5" customHeight="1">
      <c r="A102" s="32" t="s">
        <v>38</v>
      </c>
      <c r="B102" s="33" t="s">
        <v>95</v>
      </c>
      <c r="C102" s="36">
        <v>1200782</v>
      </c>
      <c r="D102" s="27">
        <f t="shared" si="14"/>
        <v>-5.3016268837632601E-2</v>
      </c>
      <c r="E102" s="9"/>
      <c r="F102" s="36">
        <v>13862</v>
      </c>
      <c r="G102" s="153">
        <f>(F102/F90-1)</f>
        <v>0.30294200582761532</v>
      </c>
      <c r="H102" s="158">
        <v>29383</v>
      </c>
      <c r="I102" s="154">
        <f>(H102-H90)/H90</f>
        <v>0.22429166666666667</v>
      </c>
      <c r="J102" s="41">
        <v>94922</v>
      </c>
      <c r="K102" s="55">
        <f>(J102-J90)/J90</f>
        <v>3.9273005967044396E-2</v>
      </c>
      <c r="L102" s="34">
        <v>7</v>
      </c>
      <c r="M102" s="27">
        <f t="shared" si="13"/>
        <v>-0.63157894736842102</v>
      </c>
      <c r="N102" s="72">
        <v>228</v>
      </c>
      <c r="O102" s="40"/>
      <c r="P102" s="34"/>
      <c r="Q102" s="35"/>
      <c r="R102" s="34"/>
      <c r="S102" s="35"/>
      <c r="T102" s="42">
        <v>6603</v>
      </c>
      <c r="U102" s="35">
        <f t="shared" si="8"/>
        <v>0.36341110881684907</v>
      </c>
      <c r="V102" s="42">
        <v>692</v>
      </c>
      <c r="W102" s="35">
        <f t="shared" si="9"/>
        <v>0.16891891891891891</v>
      </c>
      <c r="X102" s="34">
        <v>1182</v>
      </c>
      <c r="Y102" s="35">
        <f>(X102-X90)/X90</f>
        <v>0.37282229965156793</v>
      </c>
      <c r="Z102" s="54">
        <v>13638</v>
      </c>
      <c r="AA102" s="65"/>
      <c r="AB102" s="42">
        <v>2</v>
      </c>
      <c r="AC102" s="35">
        <f t="shared" si="11"/>
        <v>-0.66666666666666663</v>
      </c>
      <c r="AD102" s="36">
        <v>83</v>
      </c>
      <c r="AE102" s="35">
        <f t="shared" si="7"/>
        <v>0.13698630136986312</v>
      </c>
      <c r="AF102" s="34">
        <v>5</v>
      </c>
      <c r="AG102" s="35"/>
    </row>
    <row r="103" spans="1:33" s="4" customFormat="1" ht="13.5" customHeight="1">
      <c r="A103" s="28"/>
      <c r="B103" s="20" t="s">
        <v>11</v>
      </c>
      <c r="C103" s="23">
        <v>1150334</v>
      </c>
      <c r="D103" s="27">
        <f t="shared" si="14"/>
        <v>5.3778393372101121E-2</v>
      </c>
      <c r="E103" s="9"/>
      <c r="F103" s="23">
        <v>14787</v>
      </c>
      <c r="G103" s="153">
        <f t="shared" ref="G103:G121" si="16">(F103/F91-1)</f>
        <v>0.31475060016004264</v>
      </c>
      <c r="H103" s="158"/>
      <c r="I103" s="154"/>
      <c r="J103" s="46"/>
      <c r="K103" s="57"/>
      <c r="L103" s="21">
        <v>6</v>
      </c>
      <c r="M103" s="27">
        <f t="shared" si="13"/>
        <v>-0.6470588235294118</v>
      </c>
      <c r="N103" s="21">
        <v>86</v>
      </c>
      <c r="O103" s="45"/>
      <c r="P103" s="21"/>
      <c r="Q103" s="27"/>
      <c r="R103" s="21"/>
      <c r="S103" s="27"/>
      <c r="T103" s="47">
        <v>4160</v>
      </c>
      <c r="U103" s="27">
        <f t="shared" si="8"/>
        <v>0.30941139439723009</v>
      </c>
      <c r="V103" s="47">
        <v>638</v>
      </c>
      <c r="W103" s="27">
        <f t="shared" si="9"/>
        <v>0.31275720164609055</v>
      </c>
      <c r="X103" s="21">
        <v>704</v>
      </c>
      <c r="Y103" s="27">
        <f t="shared" ref="Y103:Y125" si="17">(X103-X91)/X91</f>
        <v>-0.18424101969872539</v>
      </c>
      <c r="Z103" s="56"/>
      <c r="AA103" s="75"/>
      <c r="AB103" s="47">
        <v>12</v>
      </c>
      <c r="AC103" s="27">
        <f t="shared" si="11"/>
        <v>0.7142857142857143</v>
      </c>
      <c r="AD103" s="21">
        <v>81</v>
      </c>
      <c r="AE103" s="27">
        <f t="shared" si="7"/>
        <v>0.30645161290322576</v>
      </c>
      <c r="AF103" s="21">
        <v>0</v>
      </c>
      <c r="AG103" s="27"/>
    </row>
    <row r="104" spans="1:33" s="4" customFormat="1" ht="13.5" customHeight="1">
      <c r="A104" s="28"/>
      <c r="B104" s="20" t="s">
        <v>12</v>
      </c>
      <c r="C104" s="23">
        <v>1018952</v>
      </c>
      <c r="D104" s="27">
        <f t="shared" si="14"/>
        <v>0.17296999864163906</v>
      </c>
      <c r="E104" s="9"/>
      <c r="F104" s="23">
        <v>13025</v>
      </c>
      <c r="G104" s="153">
        <f t="shared" si="16"/>
        <v>0.30171896861882863</v>
      </c>
      <c r="H104" s="158"/>
      <c r="I104" s="154"/>
      <c r="J104" s="46"/>
      <c r="K104" s="57"/>
      <c r="L104" s="21">
        <v>22</v>
      </c>
      <c r="M104" s="27">
        <f t="shared" si="13"/>
        <v>-0.53191489361702127</v>
      </c>
      <c r="N104" s="72">
        <v>455</v>
      </c>
      <c r="O104" s="45"/>
      <c r="P104" s="21"/>
      <c r="Q104" s="27"/>
      <c r="R104" s="21"/>
      <c r="S104" s="27"/>
      <c r="T104" s="47">
        <v>6887</v>
      </c>
      <c r="U104" s="27">
        <f t="shared" si="8"/>
        <v>0.33210831721470019</v>
      </c>
      <c r="V104" s="47">
        <v>661</v>
      </c>
      <c r="W104" s="27">
        <f t="shared" si="9"/>
        <v>0.30632411067193677</v>
      </c>
      <c r="X104" s="21">
        <v>710</v>
      </c>
      <c r="Y104" s="27">
        <f t="shared" si="17"/>
        <v>-0.36036036036036034</v>
      </c>
      <c r="Z104" s="56"/>
      <c r="AA104" s="75"/>
      <c r="AB104" s="47">
        <v>1</v>
      </c>
      <c r="AC104" s="27">
        <f t="shared" si="11"/>
        <v>-0.8</v>
      </c>
      <c r="AD104" s="21">
        <v>204</v>
      </c>
      <c r="AE104" s="27">
        <f t="shared" si="7"/>
        <v>0.44680851063829796</v>
      </c>
      <c r="AF104" s="21">
        <v>2</v>
      </c>
      <c r="AG104" s="27"/>
    </row>
    <row r="105" spans="1:33" s="4" customFormat="1" ht="13.5" customHeight="1">
      <c r="A105" s="28"/>
      <c r="B105" s="69" t="s">
        <v>13</v>
      </c>
      <c r="C105" s="67">
        <v>1018645</v>
      </c>
      <c r="D105" s="70">
        <f t="shared" si="14"/>
        <v>0.17424814435259547</v>
      </c>
      <c r="E105" s="9"/>
      <c r="F105" s="67">
        <v>14598</v>
      </c>
      <c r="G105" s="153">
        <f t="shared" si="16"/>
        <v>0.23995583113904706</v>
      </c>
      <c r="H105" s="158">
        <v>39062</v>
      </c>
      <c r="I105" s="154">
        <f>(H105-H93)/H93</f>
        <v>8.5055555555555551E-2</v>
      </c>
      <c r="J105" s="46"/>
      <c r="K105" s="57"/>
      <c r="L105" s="72">
        <v>225</v>
      </c>
      <c r="M105" s="70">
        <f t="shared" si="13"/>
        <v>7.0357142857142856</v>
      </c>
      <c r="N105" s="72">
        <v>1364</v>
      </c>
      <c r="O105" s="70"/>
      <c r="P105" s="72"/>
      <c r="Q105" s="27"/>
      <c r="R105" s="72"/>
      <c r="S105" s="27"/>
      <c r="T105" s="47">
        <v>11185</v>
      </c>
      <c r="U105" s="70">
        <f t="shared" si="8"/>
        <v>0.6015177548682703</v>
      </c>
      <c r="V105" s="47">
        <v>689</v>
      </c>
      <c r="W105" s="70">
        <f t="shared" si="9"/>
        <v>3.6090225563909777E-2</v>
      </c>
      <c r="X105" s="72">
        <v>1168</v>
      </c>
      <c r="Y105" s="70">
        <f t="shared" si="17"/>
        <v>-0.38429098576700055</v>
      </c>
      <c r="Z105" s="56"/>
      <c r="AA105" s="75"/>
      <c r="AB105" s="47">
        <v>16</v>
      </c>
      <c r="AC105" s="70">
        <f t="shared" si="11"/>
        <v>0.45454545454545453</v>
      </c>
      <c r="AD105" s="68">
        <v>155</v>
      </c>
      <c r="AE105" s="27">
        <f t="shared" si="7"/>
        <v>0.29166666666666674</v>
      </c>
      <c r="AF105" s="72">
        <v>1</v>
      </c>
      <c r="AG105" s="27"/>
    </row>
    <row r="106" spans="1:33" s="4" customFormat="1" ht="13.5" customHeight="1">
      <c r="A106" s="28"/>
      <c r="B106" s="20" t="s">
        <v>14</v>
      </c>
      <c r="C106" s="23">
        <v>1096950</v>
      </c>
      <c r="D106" s="27">
        <f t="shared" si="14"/>
        <v>8.1368560413008953E-2</v>
      </c>
      <c r="E106" s="9"/>
      <c r="F106" s="23">
        <v>19803</v>
      </c>
      <c r="G106" s="153">
        <f t="shared" si="16"/>
        <v>0.13764577468834371</v>
      </c>
      <c r="H106" s="158"/>
      <c r="I106" s="154"/>
      <c r="J106" s="46"/>
      <c r="K106" s="57"/>
      <c r="L106" s="21">
        <v>80</v>
      </c>
      <c r="M106" s="27">
        <f t="shared" si="13"/>
        <v>0.81818181818181823</v>
      </c>
      <c r="N106" s="21">
        <v>3264</v>
      </c>
      <c r="O106" s="27"/>
      <c r="P106" s="21"/>
      <c r="Q106" s="27"/>
      <c r="R106" s="21"/>
      <c r="S106" s="27"/>
      <c r="T106" s="47">
        <v>14826</v>
      </c>
      <c r="U106" s="27">
        <f t="shared" si="8"/>
        <v>0.17508123959736863</v>
      </c>
      <c r="V106" s="47">
        <v>1007</v>
      </c>
      <c r="W106" s="27">
        <f t="shared" si="9"/>
        <v>5.5555555555555552E-2</v>
      </c>
      <c r="X106" s="21">
        <v>2887</v>
      </c>
      <c r="Y106" s="27">
        <f t="shared" si="17"/>
        <v>-5.8689272905119008E-2</v>
      </c>
      <c r="Z106" s="56"/>
      <c r="AA106" s="75"/>
      <c r="AB106" s="47">
        <v>7</v>
      </c>
      <c r="AC106" s="27">
        <f t="shared" si="11"/>
        <v>-0.3</v>
      </c>
      <c r="AD106" s="58">
        <v>204</v>
      </c>
      <c r="AE106" s="27">
        <f t="shared" si="7"/>
        <v>0.72881355932203395</v>
      </c>
      <c r="AF106" s="21">
        <v>3</v>
      </c>
      <c r="AG106" s="27"/>
    </row>
    <row r="107" spans="1:33" s="4" customFormat="1" ht="13.5" customHeight="1">
      <c r="A107" s="28"/>
      <c r="B107" s="69" t="s">
        <v>15</v>
      </c>
      <c r="C107" s="67">
        <v>1109273</v>
      </c>
      <c r="D107" s="70">
        <f t="shared" si="14"/>
        <v>5.278278150974984E-2</v>
      </c>
      <c r="E107" s="9"/>
      <c r="F107" s="67">
        <v>19759</v>
      </c>
      <c r="G107" s="153">
        <f t="shared" si="16"/>
        <v>0.27889967637540458</v>
      </c>
      <c r="H107" s="158"/>
      <c r="I107" s="154"/>
      <c r="J107" s="46"/>
      <c r="K107" s="57"/>
      <c r="L107" s="72">
        <v>223</v>
      </c>
      <c r="M107" s="70">
        <f t="shared" si="13"/>
        <v>1.858974358974359</v>
      </c>
      <c r="N107" s="72">
        <v>2219</v>
      </c>
      <c r="O107" s="70"/>
      <c r="P107" s="72"/>
      <c r="Q107" s="27"/>
      <c r="R107" s="72"/>
      <c r="S107" s="27"/>
      <c r="T107" s="47">
        <v>14013</v>
      </c>
      <c r="U107" s="70">
        <f t="shared" si="8"/>
        <v>0.34636817832436589</v>
      </c>
      <c r="V107" s="47">
        <v>1698</v>
      </c>
      <c r="W107" s="70">
        <f t="shared" si="9"/>
        <v>0.15353260869565216</v>
      </c>
      <c r="X107" s="72">
        <v>5407</v>
      </c>
      <c r="Y107" s="70">
        <f t="shared" si="17"/>
        <v>1.2357236472570679E-2</v>
      </c>
      <c r="Z107" s="56"/>
      <c r="AA107" s="75"/>
      <c r="AB107" s="47">
        <v>9</v>
      </c>
      <c r="AC107" s="70">
        <f t="shared" si="11"/>
        <v>0.125</v>
      </c>
      <c r="AD107" s="68">
        <v>146</v>
      </c>
      <c r="AE107" s="27">
        <f t="shared" si="7"/>
        <v>-0.1933701657458563</v>
      </c>
      <c r="AF107" s="72">
        <v>1</v>
      </c>
      <c r="AG107" s="27"/>
    </row>
    <row r="108" spans="1:33" s="4" customFormat="1" ht="13.5" customHeight="1">
      <c r="A108" s="28"/>
      <c r="B108" s="20" t="s">
        <v>16</v>
      </c>
      <c r="C108" s="23">
        <v>1305418</v>
      </c>
      <c r="D108" s="70">
        <f t="shared" si="14"/>
        <v>5.137524977267767E-2</v>
      </c>
      <c r="E108" s="9"/>
      <c r="F108" s="23">
        <v>26902</v>
      </c>
      <c r="G108" s="153">
        <f t="shared" si="16"/>
        <v>0.20259275815824762</v>
      </c>
      <c r="H108" s="158">
        <v>53999</v>
      </c>
      <c r="I108" s="154">
        <f>(H108-H96)/H96</f>
        <v>-0.14287301587301587</v>
      </c>
      <c r="J108" s="46"/>
      <c r="K108" s="57"/>
      <c r="L108" s="21">
        <v>197</v>
      </c>
      <c r="M108" s="70">
        <f t="shared" si="13"/>
        <v>-0.430635838150289</v>
      </c>
      <c r="N108" s="21">
        <v>1601</v>
      </c>
      <c r="O108" s="27"/>
      <c r="P108" s="21"/>
      <c r="Q108" s="27"/>
      <c r="R108" s="21"/>
      <c r="S108" s="27"/>
      <c r="T108" s="47">
        <v>19410</v>
      </c>
      <c r="U108" s="27">
        <f t="shared" si="8"/>
        <v>0.22136924238610622</v>
      </c>
      <c r="V108" s="47">
        <v>1842</v>
      </c>
      <c r="W108" s="27">
        <f t="shared" si="9"/>
        <v>-0.16462585034013605</v>
      </c>
      <c r="X108" s="21">
        <v>4703</v>
      </c>
      <c r="Y108" s="27">
        <f t="shared" si="17"/>
        <v>-6.6494640730448584E-2</v>
      </c>
      <c r="Z108" s="56">
        <v>8218</v>
      </c>
      <c r="AA108" s="66"/>
      <c r="AB108" s="47">
        <v>15</v>
      </c>
      <c r="AC108" s="27">
        <f t="shared" si="11"/>
        <v>2</v>
      </c>
      <c r="AD108" s="23">
        <v>221</v>
      </c>
      <c r="AE108" s="27">
        <f t="shared" si="7"/>
        <v>-0.21071428571428574</v>
      </c>
      <c r="AF108" s="21">
        <v>30</v>
      </c>
      <c r="AG108" s="70">
        <f t="shared" ref="AG108:AG113" si="18">(AF108-AF96)/AF96</f>
        <v>4</v>
      </c>
    </row>
    <row r="109" spans="1:33" s="4" customFormat="1" ht="13.5" customHeight="1">
      <c r="A109" s="28"/>
      <c r="B109" s="69" t="s">
        <v>17</v>
      </c>
      <c r="C109" s="67">
        <v>1334651</v>
      </c>
      <c r="D109" s="70">
        <f t="shared" si="14"/>
        <v>7.0098987990911008E-2</v>
      </c>
      <c r="E109" s="9"/>
      <c r="F109" s="67">
        <v>23714</v>
      </c>
      <c r="G109" s="153">
        <f t="shared" si="16"/>
        <v>0.32118780990584428</v>
      </c>
      <c r="H109" s="158"/>
      <c r="I109" s="154"/>
      <c r="J109" s="46"/>
      <c r="K109" s="57"/>
      <c r="L109" s="72">
        <v>140</v>
      </c>
      <c r="M109" s="70">
        <f t="shared" si="13"/>
        <v>-0.20454545454545456</v>
      </c>
      <c r="N109" s="72">
        <v>2191</v>
      </c>
      <c r="O109" s="70"/>
      <c r="P109" s="72"/>
      <c r="Q109" s="27"/>
      <c r="R109" s="72"/>
      <c r="S109" s="27"/>
      <c r="T109" s="47">
        <v>18231</v>
      </c>
      <c r="U109" s="70">
        <f t="shared" si="8"/>
        <v>0.17422388251964446</v>
      </c>
      <c r="V109" s="47">
        <v>2585</v>
      </c>
      <c r="W109" s="70">
        <f t="shared" si="9"/>
        <v>8.294930875576037E-2</v>
      </c>
      <c r="X109" s="72">
        <v>3588</v>
      </c>
      <c r="Y109" s="70">
        <f t="shared" si="17"/>
        <v>-0.16441546343735444</v>
      </c>
      <c r="Z109" s="56"/>
      <c r="AA109" s="66"/>
      <c r="AB109" s="47">
        <v>6</v>
      </c>
      <c r="AC109" s="70">
        <f t="shared" si="11"/>
        <v>-0.53846153846153844</v>
      </c>
      <c r="AD109" s="67">
        <v>161</v>
      </c>
      <c r="AE109" s="27">
        <f t="shared" si="7"/>
        <v>0.67708333333333326</v>
      </c>
      <c r="AF109" s="72">
        <v>3</v>
      </c>
      <c r="AG109" s="70">
        <f t="shared" si="18"/>
        <v>-0.25</v>
      </c>
    </row>
    <row r="110" spans="1:33" s="4" customFormat="1" ht="13.5" customHeight="1">
      <c r="A110" s="28"/>
      <c r="B110" s="69" t="s">
        <v>18</v>
      </c>
      <c r="C110" s="67">
        <v>1059709</v>
      </c>
      <c r="D110" s="70">
        <f t="shared" si="14"/>
        <v>4.5586266301071425E-2</v>
      </c>
      <c r="E110" s="9"/>
      <c r="F110" s="67">
        <v>19323</v>
      </c>
      <c r="G110" s="153">
        <f t="shared" si="16"/>
        <v>7.5711184100651252E-2</v>
      </c>
      <c r="H110" s="158"/>
      <c r="I110" s="154"/>
      <c r="J110" s="46"/>
      <c r="K110" s="57"/>
      <c r="L110" s="72">
        <v>86</v>
      </c>
      <c r="M110" s="70">
        <f t="shared" si="13"/>
        <v>0.26470588235294118</v>
      </c>
      <c r="N110" s="72">
        <v>1602</v>
      </c>
      <c r="O110" s="70"/>
      <c r="P110" s="72"/>
      <c r="Q110" s="27"/>
      <c r="R110" s="72"/>
      <c r="S110" s="27"/>
      <c r="T110" s="47">
        <v>10064</v>
      </c>
      <c r="U110" s="70">
        <f t="shared" si="8"/>
        <v>-7.2698792960471756E-2</v>
      </c>
      <c r="V110" s="47">
        <v>1204</v>
      </c>
      <c r="W110" s="70">
        <f t="shared" si="9"/>
        <v>-4.0637450199203187E-2</v>
      </c>
      <c r="X110" s="72">
        <v>3050</v>
      </c>
      <c r="Y110" s="70">
        <f t="shared" si="17"/>
        <v>0.25256673511293637</v>
      </c>
      <c r="Z110" s="56"/>
      <c r="AA110" s="66"/>
      <c r="AB110" s="47">
        <v>4</v>
      </c>
      <c r="AC110" s="70">
        <f t="shared" si="11"/>
        <v>1</v>
      </c>
      <c r="AD110" s="67">
        <v>124</v>
      </c>
      <c r="AE110" s="27">
        <f t="shared" si="7"/>
        <v>0.2277227722772277</v>
      </c>
      <c r="AF110" s="72">
        <v>6</v>
      </c>
      <c r="AG110" s="70">
        <f t="shared" si="18"/>
        <v>-0.82857142857142863</v>
      </c>
    </row>
    <row r="111" spans="1:33" s="4" customFormat="1" ht="13.5" customHeight="1">
      <c r="A111" s="28"/>
      <c r="B111" s="20" t="s">
        <v>19</v>
      </c>
      <c r="C111" s="23">
        <v>1154742</v>
      </c>
      <c r="D111" s="70">
        <f t="shared" si="14"/>
        <v>0.11829779321685588</v>
      </c>
      <c r="E111" s="9"/>
      <c r="F111" s="23">
        <v>16732</v>
      </c>
      <c r="G111" s="153">
        <f t="shared" si="16"/>
        <v>0.128557938756239</v>
      </c>
      <c r="H111" s="158">
        <v>46656</v>
      </c>
      <c r="I111" s="154">
        <f>(H111-H99)/H99</f>
        <v>1.5920000000000001</v>
      </c>
      <c r="J111" s="46"/>
      <c r="K111" s="57"/>
      <c r="L111" s="21">
        <v>136</v>
      </c>
      <c r="M111" s="70">
        <f t="shared" si="13"/>
        <v>1.4727272727272727</v>
      </c>
      <c r="N111" s="21">
        <v>2022</v>
      </c>
      <c r="O111" s="27"/>
      <c r="P111" s="21"/>
      <c r="Q111" s="27"/>
      <c r="R111" s="21"/>
      <c r="S111" s="27"/>
      <c r="T111" s="47">
        <v>11494</v>
      </c>
      <c r="U111" s="27">
        <f t="shared" si="8"/>
        <v>0.14254473161033798</v>
      </c>
      <c r="V111" s="47">
        <v>912</v>
      </c>
      <c r="W111" s="27">
        <f t="shared" si="9"/>
        <v>0.19215686274509805</v>
      </c>
      <c r="X111" s="21">
        <v>1769</v>
      </c>
      <c r="Y111" s="27">
        <f t="shared" si="17"/>
        <v>2.9685681024447033E-2</v>
      </c>
      <c r="Z111" s="56">
        <v>5602</v>
      </c>
      <c r="AA111" s="27"/>
      <c r="AB111" s="47">
        <v>7</v>
      </c>
      <c r="AC111" s="27">
        <f t="shared" si="11"/>
        <v>0</v>
      </c>
      <c r="AD111" s="23">
        <v>166</v>
      </c>
      <c r="AE111" s="27">
        <f t="shared" si="7"/>
        <v>0.59615384615384626</v>
      </c>
      <c r="AF111" s="21">
        <v>7</v>
      </c>
      <c r="AG111" s="70">
        <f t="shared" si="18"/>
        <v>6</v>
      </c>
    </row>
    <row r="112" spans="1:33" s="4" customFormat="1" ht="13.5" customHeight="1">
      <c r="A112" s="28"/>
      <c r="B112" s="20" t="s">
        <v>20</v>
      </c>
      <c r="C112" s="23">
        <v>1117550</v>
      </c>
      <c r="D112" s="70">
        <f t="shared" si="14"/>
        <v>0.14708161620930865</v>
      </c>
      <c r="E112" s="9"/>
      <c r="F112" s="23">
        <v>13795</v>
      </c>
      <c r="G112" s="153">
        <f t="shared" si="16"/>
        <v>0.1017490615765515</v>
      </c>
      <c r="H112" s="158"/>
      <c r="I112" s="154"/>
      <c r="J112" s="46"/>
      <c r="K112" s="57"/>
      <c r="L112" s="21">
        <v>51</v>
      </c>
      <c r="M112" s="70">
        <f t="shared" si="13"/>
        <v>-0.72727272727272729</v>
      </c>
      <c r="N112" s="21">
        <v>870</v>
      </c>
      <c r="O112" s="27"/>
      <c r="P112" s="21"/>
      <c r="Q112" s="27"/>
      <c r="R112" s="21"/>
      <c r="S112" s="27"/>
      <c r="T112" s="47">
        <v>9411</v>
      </c>
      <c r="U112" s="27">
        <f t="shared" si="8"/>
        <v>0.71389546530686576</v>
      </c>
      <c r="V112" s="47">
        <v>860</v>
      </c>
      <c r="W112" s="27">
        <f t="shared" si="9"/>
        <v>0.32921174652241114</v>
      </c>
      <c r="X112" s="21">
        <v>1766</v>
      </c>
      <c r="Y112" s="27">
        <f t="shared" si="17"/>
        <v>0.18048128342245989</v>
      </c>
      <c r="Z112" s="56"/>
      <c r="AA112" s="27"/>
      <c r="AB112" s="47">
        <v>1</v>
      </c>
      <c r="AC112" s="27">
        <f t="shared" si="11"/>
        <v>-0.875</v>
      </c>
      <c r="AD112" s="23">
        <v>99</v>
      </c>
      <c r="AE112" s="27">
        <f t="shared" si="7"/>
        <v>5.3191489361702038E-2</v>
      </c>
      <c r="AF112" s="21">
        <v>5</v>
      </c>
      <c r="AG112" s="70">
        <f t="shared" si="18"/>
        <v>1.5</v>
      </c>
    </row>
    <row r="113" spans="1:33" s="4" customFormat="1" ht="13.5" customHeight="1">
      <c r="A113" s="29"/>
      <c r="B113" s="48" t="s">
        <v>21</v>
      </c>
      <c r="C113" s="23">
        <v>1169970</v>
      </c>
      <c r="D113" s="70">
        <f t="shared" si="14"/>
        <v>0.1463011733722106</v>
      </c>
      <c r="E113" s="9"/>
      <c r="F113" s="23">
        <v>11808</v>
      </c>
      <c r="G113" s="153">
        <f t="shared" si="16"/>
        <v>0.10200653289780681</v>
      </c>
      <c r="H113" s="158"/>
      <c r="I113" s="160"/>
      <c r="J113" s="52"/>
      <c r="K113" s="61"/>
      <c r="L113" s="21">
        <v>6</v>
      </c>
      <c r="M113" s="70">
        <f t="shared" si="13"/>
        <v>0.2</v>
      </c>
      <c r="N113" s="30">
        <v>427</v>
      </c>
      <c r="O113" s="31"/>
      <c r="P113" s="21"/>
      <c r="Q113" s="27"/>
      <c r="R113" s="21"/>
      <c r="S113" s="27"/>
      <c r="T113" s="53">
        <v>8572</v>
      </c>
      <c r="U113" s="27">
        <f t="shared" si="8"/>
        <v>0.60584488572499062</v>
      </c>
      <c r="V113" s="53">
        <v>821</v>
      </c>
      <c r="W113" s="27">
        <f t="shared" si="9"/>
        <v>0.603515625</v>
      </c>
      <c r="X113" s="21">
        <v>1018</v>
      </c>
      <c r="Y113" s="27">
        <f t="shared" si="17"/>
        <v>-4.8875855327468231E-3</v>
      </c>
      <c r="Z113" s="60"/>
      <c r="AA113" s="31"/>
      <c r="AB113" s="53">
        <v>3</v>
      </c>
      <c r="AC113" s="27">
        <f t="shared" si="11"/>
        <v>-0.4</v>
      </c>
      <c r="AD113" s="23">
        <v>118</v>
      </c>
      <c r="AE113" s="31">
        <f t="shared" si="7"/>
        <v>1.4081632653061225</v>
      </c>
      <c r="AF113" s="21">
        <v>1</v>
      </c>
      <c r="AG113" s="70">
        <f t="shared" si="18"/>
        <v>-0.5</v>
      </c>
    </row>
    <row r="114" spans="1:33" s="4" customFormat="1" ht="15.6">
      <c r="A114" s="32" t="s">
        <v>99</v>
      </c>
      <c r="B114" s="33" t="s">
        <v>95</v>
      </c>
      <c r="C114" s="36">
        <v>1425900</v>
      </c>
      <c r="D114" s="35">
        <f t="shared" si="14"/>
        <v>0.18747616136817508</v>
      </c>
      <c r="E114" s="9"/>
      <c r="F114" s="36">
        <v>16280</v>
      </c>
      <c r="G114" s="155">
        <f t="shared" si="16"/>
        <v>0.174433703650267</v>
      </c>
      <c r="H114" s="162">
        <v>58322</v>
      </c>
      <c r="I114" s="154">
        <f>(H114-H102)/H102</f>
        <v>0.98488922165878234</v>
      </c>
      <c r="J114" s="162">
        <v>15986</v>
      </c>
      <c r="K114" s="163">
        <v>0.13700000000000001</v>
      </c>
      <c r="L114" s="36">
        <v>15</v>
      </c>
      <c r="M114" s="35">
        <f t="shared" si="13"/>
        <v>1.1428571428571428</v>
      </c>
      <c r="N114" s="47">
        <v>486</v>
      </c>
      <c r="O114" s="35">
        <f t="shared" ref="O114:O124" si="19">(N114/N102-1)</f>
        <v>1.1315789473684212</v>
      </c>
      <c r="P114" s="36">
        <v>5</v>
      </c>
      <c r="Q114" s="35"/>
      <c r="R114" s="36">
        <v>0</v>
      </c>
      <c r="S114" s="35"/>
      <c r="T114" s="42">
        <v>8727</v>
      </c>
      <c r="U114" s="35">
        <f t="shared" si="8"/>
        <v>0.32167196728759656</v>
      </c>
      <c r="V114" s="42">
        <v>811</v>
      </c>
      <c r="W114" s="35">
        <f t="shared" si="9"/>
        <v>0.17196531791907516</v>
      </c>
      <c r="X114" s="36">
        <v>1579</v>
      </c>
      <c r="Y114" s="35">
        <f>(X114-X102)/X102</f>
        <v>0.33587140439932317</v>
      </c>
      <c r="Z114" s="54">
        <v>13731</v>
      </c>
      <c r="AA114" s="55">
        <f>Z114/Z102-1</f>
        <v>6.819181698196175E-3</v>
      </c>
      <c r="AB114" s="42">
        <v>6</v>
      </c>
      <c r="AC114" s="35">
        <f t="shared" si="11"/>
        <v>2</v>
      </c>
      <c r="AD114" s="36">
        <v>88</v>
      </c>
      <c r="AE114" s="35">
        <f t="shared" si="7"/>
        <v>6.024096385542177E-2</v>
      </c>
      <c r="AF114" s="36">
        <v>1</v>
      </c>
      <c r="AG114" s="35">
        <f>(AF114-AF102)/AF102</f>
        <v>-0.8</v>
      </c>
    </row>
    <row r="115" spans="1:33" s="4" customFormat="1" ht="15.6">
      <c r="A115" s="28"/>
      <c r="B115" s="20" t="s">
        <v>11</v>
      </c>
      <c r="C115" s="23">
        <v>1184807</v>
      </c>
      <c r="D115" s="27">
        <f t="shared" si="14"/>
        <v>2.9967818042412029E-2</v>
      </c>
      <c r="E115" s="9"/>
      <c r="F115" s="23">
        <v>14067</v>
      </c>
      <c r="G115" s="153">
        <f t="shared" si="16"/>
        <v>-4.8691418137553288E-2</v>
      </c>
      <c r="H115" s="158"/>
      <c r="I115" s="154"/>
      <c r="J115" s="158"/>
      <c r="K115" s="164"/>
      <c r="L115" s="23">
        <v>5</v>
      </c>
      <c r="M115" s="27">
        <f t="shared" si="13"/>
        <v>-0.16666666666666666</v>
      </c>
      <c r="N115" s="47">
        <v>529</v>
      </c>
      <c r="O115" s="27">
        <f t="shared" si="19"/>
        <v>5.1511627906976747</v>
      </c>
      <c r="P115" s="23">
        <v>84</v>
      </c>
      <c r="Q115" s="27"/>
      <c r="R115" s="23">
        <v>7</v>
      </c>
      <c r="S115" s="27"/>
      <c r="T115" s="47">
        <v>7489</v>
      </c>
      <c r="U115" s="27">
        <f t="shared" si="8"/>
        <v>0.8002403846153846</v>
      </c>
      <c r="V115" s="47">
        <v>653</v>
      </c>
      <c r="W115" s="27">
        <f t="shared" si="9"/>
        <v>2.3510971786833857E-2</v>
      </c>
      <c r="X115" s="23">
        <v>1843</v>
      </c>
      <c r="Y115" s="27">
        <f t="shared" si="17"/>
        <v>1.6178977272727273</v>
      </c>
      <c r="Z115" s="56"/>
      <c r="AA115" s="57"/>
      <c r="AB115" s="47">
        <v>1</v>
      </c>
      <c r="AC115" s="27">
        <f t="shared" si="11"/>
        <v>-0.91666666666666663</v>
      </c>
      <c r="AD115" s="23">
        <v>124</v>
      </c>
      <c r="AE115" s="27">
        <f t="shared" si="7"/>
        <v>0.53086419753086411</v>
      </c>
      <c r="AF115" s="23">
        <v>0</v>
      </c>
      <c r="AG115" s="165">
        <v>0</v>
      </c>
    </row>
    <row r="116" spans="1:33" s="4" customFormat="1" ht="15.6">
      <c r="A116" s="28"/>
      <c r="B116" s="20" t="s">
        <v>12</v>
      </c>
      <c r="C116" s="23">
        <v>1113946</v>
      </c>
      <c r="D116" s="27">
        <f t="shared" si="14"/>
        <v>9.322715888481499E-2</v>
      </c>
      <c r="E116" s="9"/>
      <c r="F116" s="23">
        <v>16246</v>
      </c>
      <c r="G116" s="153">
        <f t="shared" si="16"/>
        <v>0.24729366602687142</v>
      </c>
      <c r="H116" s="158"/>
      <c r="I116" s="154"/>
      <c r="J116" s="158"/>
      <c r="K116" s="164"/>
      <c r="L116" s="23">
        <v>80</v>
      </c>
      <c r="M116" s="27">
        <f t="shared" si="13"/>
        <v>2.6363636363636362</v>
      </c>
      <c r="N116" s="47">
        <v>1204</v>
      </c>
      <c r="O116" s="27">
        <f t="shared" si="19"/>
        <v>1.6461538461538461</v>
      </c>
      <c r="P116" s="23">
        <v>139</v>
      </c>
      <c r="Q116" s="27"/>
      <c r="R116" s="23">
        <v>33</v>
      </c>
      <c r="S116" s="27"/>
      <c r="T116" s="47">
        <v>11208</v>
      </c>
      <c r="U116" s="27">
        <f t="shared" si="8"/>
        <v>0.62741396834615948</v>
      </c>
      <c r="V116" s="47">
        <v>633</v>
      </c>
      <c r="W116" s="27">
        <f t="shared" si="9"/>
        <v>-4.2360060514372161E-2</v>
      </c>
      <c r="X116" s="23">
        <v>1060</v>
      </c>
      <c r="Y116" s="27">
        <f t="shared" si="17"/>
        <v>0.49295774647887325</v>
      </c>
      <c r="Z116" s="56"/>
      <c r="AA116" s="57"/>
      <c r="AB116" s="47">
        <v>9</v>
      </c>
      <c r="AC116" s="27">
        <f t="shared" si="11"/>
        <v>8</v>
      </c>
      <c r="AD116" s="23">
        <v>240</v>
      </c>
      <c r="AE116" s="27">
        <f t="shared" si="7"/>
        <v>0.17647058823529416</v>
      </c>
      <c r="AF116" s="23">
        <v>2</v>
      </c>
      <c r="AG116" s="27">
        <f>(AF116-AF104)/AF104</f>
        <v>0</v>
      </c>
    </row>
    <row r="117" spans="1:33" s="4" customFormat="1" ht="15.6">
      <c r="A117" s="28"/>
      <c r="B117" s="69" t="s">
        <v>13</v>
      </c>
      <c r="C117" s="23">
        <f>[1]Asia!C117</f>
        <v>1097420</v>
      </c>
      <c r="D117" s="27">
        <f t="shared" si="14"/>
        <v>7.733312390479509E-2</v>
      </c>
      <c r="E117" s="9"/>
      <c r="F117" s="67">
        <v>18060</v>
      </c>
      <c r="G117" s="153">
        <f t="shared" si="16"/>
        <v>0.23715577476366634</v>
      </c>
      <c r="H117" s="158">
        <v>43957</v>
      </c>
      <c r="I117" s="154">
        <f>(H117-H105)/H105</f>
        <v>0.12531360401413139</v>
      </c>
      <c r="J117" s="158">
        <v>30642</v>
      </c>
      <c r="K117" s="164"/>
      <c r="L117" s="67">
        <v>176</v>
      </c>
      <c r="M117" s="27">
        <f t="shared" si="13"/>
        <v>-0.21777777777777776</v>
      </c>
      <c r="N117" s="67">
        <v>2476</v>
      </c>
      <c r="O117" s="27">
        <f t="shared" si="19"/>
        <v>0.81524926686217003</v>
      </c>
      <c r="P117" s="67">
        <v>796</v>
      </c>
      <c r="Q117" s="27"/>
      <c r="R117" s="67">
        <v>189</v>
      </c>
      <c r="S117" s="27"/>
      <c r="T117" s="47">
        <v>11948</v>
      </c>
      <c r="U117" s="70">
        <f t="shared" si="8"/>
        <v>6.8216361198033079E-2</v>
      </c>
      <c r="V117" s="47">
        <v>754</v>
      </c>
      <c r="W117" s="70">
        <f t="shared" si="9"/>
        <v>9.4339622641509441E-2</v>
      </c>
      <c r="X117" s="67">
        <v>1853</v>
      </c>
      <c r="Y117" s="70">
        <f t="shared" si="17"/>
        <v>0.58647260273972601</v>
      </c>
      <c r="Z117" s="56"/>
      <c r="AA117" s="57"/>
      <c r="AB117" s="47">
        <v>5</v>
      </c>
      <c r="AC117" s="70">
        <f t="shared" si="11"/>
        <v>-0.6875</v>
      </c>
      <c r="AD117" s="67">
        <v>130</v>
      </c>
      <c r="AE117" s="27">
        <f t="shared" si="7"/>
        <v>-0.16129032258064513</v>
      </c>
      <c r="AF117" s="67">
        <v>8</v>
      </c>
      <c r="AG117" s="27">
        <f>(AF117-AF105)/AF105</f>
        <v>7</v>
      </c>
    </row>
    <row r="118" spans="1:33" s="4" customFormat="1" ht="15.6">
      <c r="A118" s="28"/>
      <c r="B118" s="20" t="s">
        <v>14</v>
      </c>
      <c r="C118" s="23">
        <v>1185405</v>
      </c>
      <c r="D118" s="27">
        <f t="shared" si="14"/>
        <v>8.0637221386571853E-2</v>
      </c>
      <c r="E118" s="9"/>
      <c r="F118" s="23">
        <v>19010</v>
      </c>
      <c r="G118" s="153">
        <f t="shared" si="16"/>
        <v>-4.0044437711457825E-2</v>
      </c>
      <c r="H118" s="158"/>
      <c r="I118" s="154"/>
      <c r="J118" s="158"/>
      <c r="K118" s="164"/>
      <c r="L118" s="23">
        <v>277</v>
      </c>
      <c r="M118" s="27">
        <f t="shared" si="13"/>
        <v>2.4624999999999999</v>
      </c>
      <c r="N118" s="23">
        <v>4264</v>
      </c>
      <c r="O118" s="27">
        <f t="shared" si="19"/>
        <v>0.30637254901960786</v>
      </c>
      <c r="P118" s="23">
        <v>2398</v>
      </c>
      <c r="Q118" s="27"/>
      <c r="R118" s="23">
        <v>397</v>
      </c>
      <c r="S118" s="27"/>
      <c r="T118" s="47">
        <v>17427</v>
      </c>
      <c r="U118" s="27">
        <f t="shared" si="8"/>
        <v>0.17543504653986242</v>
      </c>
      <c r="V118" s="47">
        <v>1637</v>
      </c>
      <c r="W118" s="27">
        <f t="shared" si="9"/>
        <v>0.6256206554121152</v>
      </c>
      <c r="X118" s="23">
        <v>2976</v>
      </c>
      <c r="Y118" s="27">
        <f t="shared" si="17"/>
        <v>3.082784897817804E-2</v>
      </c>
      <c r="Z118" s="56"/>
      <c r="AA118" s="57"/>
      <c r="AB118" s="47">
        <v>6</v>
      </c>
      <c r="AC118" s="27">
        <f t="shared" si="11"/>
        <v>-0.14285714285714285</v>
      </c>
      <c r="AD118" s="23">
        <v>226</v>
      </c>
      <c r="AE118" s="27">
        <f t="shared" si="7"/>
        <v>0.10784313725490202</v>
      </c>
      <c r="AF118" s="23">
        <v>0</v>
      </c>
      <c r="AG118" s="27">
        <f>(AF118-AF106)/AF106</f>
        <v>-1</v>
      </c>
    </row>
    <row r="119" spans="1:33" s="4" customFormat="1" ht="15.6">
      <c r="A119" s="28"/>
      <c r="B119" s="69" t="s">
        <v>15</v>
      </c>
      <c r="C119" s="67">
        <v>1221491</v>
      </c>
      <c r="D119" s="27">
        <f t="shared" si="14"/>
        <v>0.10116355486881949</v>
      </c>
      <c r="E119" s="9"/>
      <c r="F119" s="67">
        <v>21718</v>
      </c>
      <c r="G119" s="153">
        <f t="shared" si="16"/>
        <v>9.9144693557366326E-2</v>
      </c>
      <c r="H119" s="158"/>
      <c r="I119" s="154"/>
      <c r="J119" s="158"/>
      <c r="K119" s="164"/>
      <c r="L119" s="67">
        <v>213</v>
      </c>
      <c r="M119" s="27">
        <f t="shared" si="13"/>
        <v>-4.4843049327354258E-2</v>
      </c>
      <c r="N119" s="67">
        <v>2411</v>
      </c>
      <c r="O119" s="27">
        <f t="shared" si="19"/>
        <v>8.6525461919783719E-2</v>
      </c>
      <c r="P119" s="67">
        <v>2008</v>
      </c>
      <c r="Q119" s="70"/>
      <c r="R119" s="67">
        <v>259</v>
      </c>
      <c r="S119" s="70"/>
      <c r="T119" s="47">
        <v>20754</v>
      </c>
      <c r="U119" s="70">
        <f t="shared" si="8"/>
        <v>0.48105330764290299</v>
      </c>
      <c r="V119" s="47">
        <v>2187</v>
      </c>
      <c r="W119" s="70">
        <f t="shared" si="9"/>
        <v>0.28798586572438162</v>
      </c>
      <c r="X119" s="67">
        <v>6371</v>
      </c>
      <c r="Y119" s="27">
        <f t="shared" si="17"/>
        <v>0.17828740521546144</v>
      </c>
      <c r="Z119" s="56"/>
      <c r="AA119" s="57"/>
      <c r="AB119" s="47">
        <v>3</v>
      </c>
      <c r="AC119" s="70">
        <f t="shared" si="11"/>
        <v>-0.66666666666666663</v>
      </c>
      <c r="AD119" s="67">
        <v>246</v>
      </c>
      <c r="AE119" s="27">
        <f t="shared" si="7"/>
        <v>0.68493150684931514</v>
      </c>
      <c r="AF119" s="67"/>
      <c r="AG119" s="70"/>
    </row>
    <row r="120" spans="1:33" s="4" customFormat="1" ht="15.6">
      <c r="A120" s="28"/>
      <c r="B120" s="20" t="s">
        <v>16</v>
      </c>
      <c r="C120" s="23">
        <v>1417422</v>
      </c>
      <c r="D120" s="27">
        <f t="shared" si="14"/>
        <v>8.5799337836616321E-2</v>
      </c>
      <c r="E120" s="9"/>
      <c r="F120" s="23">
        <v>30333</v>
      </c>
      <c r="G120" s="153">
        <f t="shared" si="16"/>
        <v>0.12753698609768782</v>
      </c>
      <c r="H120" s="158">
        <v>68281</v>
      </c>
      <c r="I120" s="154">
        <f>(H120-H108)/H108</f>
        <v>0.26448637937739589</v>
      </c>
      <c r="J120" s="158">
        <v>41854</v>
      </c>
      <c r="K120" s="164"/>
      <c r="L120" s="23">
        <v>165</v>
      </c>
      <c r="M120" s="27">
        <f t="shared" si="13"/>
        <v>-0.16243654822335024</v>
      </c>
      <c r="N120" s="23">
        <v>2736</v>
      </c>
      <c r="O120" s="27">
        <f t="shared" si="19"/>
        <v>0.70893191755153029</v>
      </c>
      <c r="P120" s="23">
        <v>1034</v>
      </c>
      <c r="Q120" s="70"/>
      <c r="R120" s="23">
        <v>72</v>
      </c>
      <c r="S120" s="70"/>
      <c r="T120" s="47">
        <v>25262</v>
      </c>
      <c r="U120" s="27">
        <f t="shared" si="8"/>
        <v>0.30149407521895932</v>
      </c>
      <c r="V120" s="47">
        <v>1901</v>
      </c>
      <c r="W120" s="27">
        <f t="shared" si="9"/>
        <v>3.2030401737242128E-2</v>
      </c>
      <c r="X120" s="23">
        <v>3201</v>
      </c>
      <c r="Y120" s="27">
        <f t="shared" si="17"/>
        <v>-0.3193706145013821</v>
      </c>
      <c r="Z120" s="56">
        <v>9369</v>
      </c>
      <c r="AA120" s="166">
        <f>Z120/Z108-1</f>
        <v>0.14005840837186656</v>
      </c>
      <c r="AB120" s="47">
        <v>9</v>
      </c>
      <c r="AC120" s="27">
        <f t="shared" si="11"/>
        <v>-0.4</v>
      </c>
      <c r="AD120" s="23">
        <v>438</v>
      </c>
      <c r="AE120" s="27">
        <f t="shared" si="7"/>
        <v>0.98190045248868785</v>
      </c>
      <c r="AF120" s="23"/>
      <c r="AG120" s="70"/>
    </row>
    <row r="121" spans="1:33" s="4" customFormat="1" ht="15.6">
      <c r="A121" s="28"/>
      <c r="B121" s="69" t="s">
        <v>17</v>
      </c>
      <c r="C121" s="67">
        <v>1407186</v>
      </c>
      <c r="D121" s="27">
        <f t="shared" si="14"/>
        <v>5.4347541042564687E-2</v>
      </c>
      <c r="E121" s="9"/>
      <c r="F121" s="67">
        <v>23376</v>
      </c>
      <c r="G121" s="153">
        <f t="shared" si="16"/>
        <v>-1.4253183773298428E-2</v>
      </c>
      <c r="H121" s="158"/>
      <c r="I121" s="154"/>
      <c r="J121" s="158"/>
      <c r="K121" s="164"/>
      <c r="L121" s="67">
        <v>258</v>
      </c>
      <c r="M121" s="27">
        <f t="shared" si="13"/>
        <v>0.84285714285714286</v>
      </c>
      <c r="N121" s="67">
        <v>2238</v>
      </c>
      <c r="O121" s="27">
        <f t="shared" si="19"/>
        <v>2.1451392058420726E-2</v>
      </c>
      <c r="P121" s="67">
        <v>1312</v>
      </c>
      <c r="Q121" s="70"/>
      <c r="R121" s="67">
        <v>109</v>
      </c>
      <c r="S121" s="70"/>
      <c r="T121" s="47">
        <v>22925</v>
      </c>
      <c r="U121" s="70">
        <f t="shared" si="8"/>
        <v>0.25747353409028578</v>
      </c>
      <c r="V121" s="47">
        <v>2123</v>
      </c>
      <c r="W121" s="70">
        <f t="shared" si="9"/>
        <v>-0.17872340425531916</v>
      </c>
      <c r="X121" s="67">
        <v>5244</v>
      </c>
      <c r="Y121" s="27">
        <f t="shared" si="17"/>
        <v>0.46153846153846156</v>
      </c>
      <c r="Z121" s="56"/>
      <c r="AA121" s="166"/>
      <c r="AB121" s="47">
        <v>15</v>
      </c>
      <c r="AC121" s="70">
        <f t="shared" si="11"/>
        <v>1.5</v>
      </c>
      <c r="AD121" s="67">
        <v>273</v>
      </c>
      <c r="AE121" s="27">
        <f t="shared" si="7"/>
        <v>0.69565217391304346</v>
      </c>
      <c r="AF121" s="67"/>
      <c r="AG121" s="70"/>
    </row>
    <row r="122" spans="1:33" s="4" customFormat="1" ht="15.6">
      <c r="A122" s="28"/>
      <c r="B122" s="69" t="s">
        <v>18</v>
      </c>
      <c r="C122" s="67">
        <v>1195238</v>
      </c>
      <c r="D122" s="27">
        <f t="shared" si="14"/>
        <v>0.12789265732385022</v>
      </c>
      <c r="E122" s="9"/>
      <c r="F122" s="67">
        <v>19877</v>
      </c>
      <c r="G122" s="153">
        <f>(F122/F110-1)</f>
        <v>2.8670496299746384E-2</v>
      </c>
      <c r="H122" s="158"/>
      <c r="I122" s="154"/>
      <c r="J122" s="158"/>
      <c r="K122" s="164"/>
      <c r="L122" s="67">
        <v>119</v>
      </c>
      <c r="M122" s="27">
        <f t="shared" si="13"/>
        <v>0.38372093023255816</v>
      </c>
      <c r="N122" s="67">
        <v>2347</v>
      </c>
      <c r="O122" s="27">
        <f t="shared" si="19"/>
        <v>0.46504369538077395</v>
      </c>
      <c r="P122" s="67">
        <v>1625</v>
      </c>
      <c r="Q122" s="70"/>
      <c r="R122" s="67">
        <v>145</v>
      </c>
      <c r="S122" s="70"/>
      <c r="T122" s="47">
        <v>17354</v>
      </c>
      <c r="U122" s="70">
        <f t="shared" si="8"/>
        <v>0.72436406995230529</v>
      </c>
      <c r="V122" s="47">
        <v>2254</v>
      </c>
      <c r="W122" s="70">
        <f t="shared" si="9"/>
        <v>0.87209302325581395</v>
      </c>
      <c r="X122" s="67">
        <v>2603</v>
      </c>
      <c r="Y122" s="27">
        <f t="shared" si="17"/>
        <v>-0.14655737704918032</v>
      </c>
      <c r="Z122" s="56"/>
      <c r="AA122" s="166"/>
      <c r="AB122" s="47">
        <v>2</v>
      </c>
      <c r="AC122" s="70">
        <f t="shared" si="11"/>
        <v>-0.5</v>
      </c>
      <c r="AD122" s="67">
        <v>176</v>
      </c>
      <c r="AE122" s="27">
        <f t="shared" si="7"/>
        <v>0.41935483870967749</v>
      </c>
      <c r="AF122" s="67"/>
      <c r="AG122" s="70"/>
    </row>
    <row r="123" spans="1:33" s="4" customFormat="1" ht="15.6">
      <c r="A123" s="28"/>
      <c r="B123" s="20" t="s">
        <v>19</v>
      </c>
      <c r="C123" s="23">
        <v>1239143</v>
      </c>
      <c r="D123" s="27">
        <f t="shared" si="14"/>
        <v>7.3090785647356729E-2</v>
      </c>
      <c r="E123" s="9"/>
      <c r="F123" s="23">
        <v>20913</v>
      </c>
      <c r="G123" s="153">
        <f>(F123/F111-1)</f>
        <v>0.24988046856323209</v>
      </c>
      <c r="H123" s="158">
        <v>38326</v>
      </c>
      <c r="I123" s="154">
        <f>(H123-H111)/H111</f>
        <v>-0.17854080932784636</v>
      </c>
      <c r="J123" s="158">
        <v>19460</v>
      </c>
      <c r="K123" s="164"/>
      <c r="L123" s="23">
        <v>387</v>
      </c>
      <c r="M123" s="27">
        <f t="shared" si="13"/>
        <v>1.8455882352941178</v>
      </c>
      <c r="N123" s="23">
        <v>2979</v>
      </c>
      <c r="O123" s="27">
        <f t="shared" si="19"/>
        <v>0.47329376854599414</v>
      </c>
      <c r="P123" s="23">
        <v>1833</v>
      </c>
      <c r="Q123" s="70"/>
      <c r="R123" s="23">
        <v>260</v>
      </c>
      <c r="S123" s="70"/>
      <c r="T123" s="23">
        <v>16278</v>
      </c>
      <c r="U123" s="27">
        <f t="shared" si="8"/>
        <v>0.41621715677744908</v>
      </c>
      <c r="V123" s="23">
        <v>1218</v>
      </c>
      <c r="W123" s="27">
        <f t="shared" si="9"/>
        <v>0.33552631578947367</v>
      </c>
      <c r="X123" s="23">
        <v>1742</v>
      </c>
      <c r="Y123" s="27">
        <f t="shared" si="17"/>
        <v>-1.5262860373092142E-2</v>
      </c>
      <c r="Z123" s="56">
        <v>4079</v>
      </c>
      <c r="AA123" s="77">
        <f>Z123/Z111-1</f>
        <v>-0.27186719028918238</v>
      </c>
      <c r="AB123" s="23">
        <v>13</v>
      </c>
      <c r="AC123" s="27">
        <f t="shared" si="11"/>
        <v>0.8571428571428571</v>
      </c>
      <c r="AD123" s="23">
        <v>237</v>
      </c>
      <c r="AE123" s="27">
        <f t="shared" si="7"/>
        <v>0.42771084337349397</v>
      </c>
      <c r="AF123" s="23"/>
      <c r="AG123" s="70"/>
    </row>
    <row r="124" spans="1:33" s="4" customFormat="1" ht="15.6">
      <c r="A124" s="28"/>
      <c r="B124" s="20" t="s">
        <v>20</v>
      </c>
      <c r="C124" s="23">
        <v>1154064</v>
      </c>
      <c r="D124" s="27">
        <f t="shared" si="14"/>
        <v>3.2673258467182678E-2</v>
      </c>
      <c r="E124" s="9"/>
      <c r="F124" s="23">
        <v>15527</v>
      </c>
      <c r="G124" s="153">
        <f>(F124/F112-1)</f>
        <v>0.12555273649873144</v>
      </c>
      <c r="H124" s="158"/>
      <c r="I124" s="154"/>
      <c r="J124" s="158"/>
      <c r="K124" s="164"/>
      <c r="L124" s="23">
        <v>97</v>
      </c>
      <c r="M124" s="27">
        <f t="shared" si="13"/>
        <v>0.90196078431372551</v>
      </c>
      <c r="N124" s="23">
        <v>856</v>
      </c>
      <c r="O124" s="27">
        <f t="shared" si="19"/>
        <v>-1.6091954022988464E-2</v>
      </c>
      <c r="P124" s="23">
        <v>264</v>
      </c>
      <c r="Q124" s="70"/>
      <c r="R124" s="23">
        <v>43</v>
      </c>
      <c r="S124" s="70"/>
      <c r="T124" s="23">
        <v>11810</v>
      </c>
      <c r="U124" s="27">
        <f t="shared" si="8"/>
        <v>0.25491446180002125</v>
      </c>
      <c r="V124" s="23">
        <v>842</v>
      </c>
      <c r="W124" s="27">
        <f t="shared" si="9"/>
        <v>-2.0930232558139535E-2</v>
      </c>
      <c r="X124" s="23">
        <v>1689</v>
      </c>
      <c r="Y124" s="27">
        <f t="shared" si="17"/>
        <v>-4.3601359003397511E-2</v>
      </c>
      <c r="Z124" s="56"/>
      <c r="AA124" s="77"/>
      <c r="AB124" s="23">
        <v>13</v>
      </c>
      <c r="AC124" s="27">
        <f t="shared" si="11"/>
        <v>12</v>
      </c>
      <c r="AD124" s="23">
        <v>129</v>
      </c>
      <c r="AE124" s="27">
        <f t="shared" si="7"/>
        <v>0.30303030303030298</v>
      </c>
      <c r="AF124" s="23"/>
      <c r="AG124" s="70"/>
    </row>
    <row r="125" spans="1:33" s="4" customFormat="1" ht="15.6">
      <c r="A125" s="29"/>
      <c r="B125" s="48" t="s">
        <v>21</v>
      </c>
      <c r="C125" s="23">
        <v>1204463</v>
      </c>
      <c r="D125" s="27">
        <f t="shared" si="14"/>
        <v>2.9481952528697317E-2</v>
      </c>
      <c r="E125" s="9"/>
      <c r="F125" s="23">
        <v>13458</v>
      </c>
      <c r="G125" s="153">
        <f>(F125/F113-1)</f>
        <v>0.1397357723577235</v>
      </c>
      <c r="H125" s="158"/>
      <c r="I125" s="160"/>
      <c r="J125" s="158"/>
      <c r="K125" s="167"/>
      <c r="L125" s="23">
        <v>3</v>
      </c>
      <c r="M125" s="27">
        <f t="shared" si="13"/>
        <v>-0.5</v>
      </c>
      <c r="N125" s="23">
        <v>698</v>
      </c>
      <c r="O125" s="27">
        <f>(N125/N113-1)</f>
        <v>0.63466042154566749</v>
      </c>
      <c r="P125" s="23">
        <v>94</v>
      </c>
      <c r="Q125" s="70"/>
      <c r="R125" s="23">
        <v>2</v>
      </c>
      <c r="S125" s="70"/>
      <c r="T125" s="23">
        <v>11260</v>
      </c>
      <c r="U125" s="27">
        <f t="shared" si="8"/>
        <v>0.31357909472701823</v>
      </c>
      <c r="V125" s="23">
        <v>842</v>
      </c>
      <c r="W125" s="27">
        <f t="shared" si="9"/>
        <v>2.5578562728380026E-2</v>
      </c>
      <c r="X125" s="23">
        <v>1042</v>
      </c>
      <c r="Y125" s="27">
        <f t="shared" si="17"/>
        <v>2.3575638506876228E-2</v>
      </c>
      <c r="Z125" s="56"/>
      <c r="AA125" s="77"/>
      <c r="AB125" s="23">
        <v>8</v>
      </c>
      <c r="AC125" s="31">
        <f t="shared" si="11"/>
        <v>1.6666666666666667</v>
      </c>
      <c r="AD125" s="23">
        <v>126</v>
      </c>
      <c r="AE125" s="27">
        <f>(AD125/AD113-1)</f>
        <v>6.7796610169491567E-2</v>
      </c>
      <c r="AF125" s="23"/>
      <c r="AG125" s="70"/>
    </row>
    <row r="126" spans="1:33" s="4" customFormat="1" ht="15.6">
      <c r="A126" s="32" t="s">
        <v>100</v>
      </c>
      <c r="B126" s="33" t="s">
        <v>10</v>
      </c>
      <c r="C126" s="36">
        <v>1468903</v>
      </c>
      <c r="D126" s="35">
        <f t="shared" ref="D126:D137" si="20">C126/C114-1</f>
        <v>3.015849638824597E-2</v>
      </c>
      <c r="E126" s="9"/>
      <c r="F126" s="36">
        <v>19021</v>
      </c>
      <c r="G126" s="35">
        <f t="shared" ref="G126:G163" si="21">F126/F114-1</f>
        <v>0.16836609336609332</v>
      </c>
      <c r="H126" s="162">
        <v>40154</v>
      </c>
      <c r="I126" s="154">
        <f>(H126-H114)/H114</f>
        <v>-0.3115119508933164</v>
      </c>
      <c r="J126" s="162">
        <v>24749</v>
      </c>
      <c r="K126" s="154">
        <f>(J126-J114)/J114</f>
        <v>0.54816714625297136</v>
      </c>
      <c r="L126" s="36">
        <v>17</v>
      </c>
      <c r="M126" s="35">
        <f t="shared" ref="M126:M164" si="22">L126/L114-1</f>
        <v>0.1333333333333333</v>
      </c>
      <c r="N126" s="36">
        <v>1454</v>
      </c>
      <c r="O126" s="35">
        <f t="shared" ref="O126:Q163" si="23">N126/N114-1</f>
        <v>1.9917695473251027</v>
      </c>
      <c r="P126" s="36">
        <v>243</v>
      </c>
      <c r="Q126" s="35">
        <f t="shared" ref="Q126:Q160" si="24">P126/P114-1</f>
        <v>47.6</v>
      </c>
      <c r="R126" s="36">
        <v>33</v>
      </c>
      <c r="S126" s="62" t="s">
        <v>42</v>
      </c>
      <c r="T126" s="36">
        <v>14220</v>
      </c>
      <c r="U126" s="35">
        <f t="shared" ref="U126:U164" si="25">T126/T114-1</f>
        <v>0.62942591955998628</v>
      </c>
      <c r="V126" s="36">
        <v>1064</v>
      </c>
      <c r="W126" s="35">
        <f t="shared" ref="W126:W141" si="26">V126/V114-1</f>
        <v>0.31196054254007399</v>
      </c>
      <c r="X126" s="36">
        <v>1355</v>
      </c>
      <c r="Y126" s="38">
        <f>X126/X114-1</f>
        <v>-0.14186193793540214</v>
      </c>
      <c r="Z126" s="54">
        <v>3438</v>
      </c>
      <c r="AA126" s="168">
        <f>Z126/Z114-1</f>
        <v>-0.74961765348481535</v>
      </c>
      <c r="AB126" s="36">
        <v>0</v>
      </c>
      <c r="AC126" s="35">
        <f t="shared" si="11"/>
        <v>-1</v>
      </c>
      <c r="AD126" s="36">
        <v>305</v>
      </c>
      <c r="AE126" s="35">
        <f t="shared" ref="AE126:AE133" si="27">AD126/AD114-1</f>
        <v>2.4659090909090908</v>
      </c>
      <c r="AF126" s="36"/>
      <c r="AG126" s="35"/>
    </row>
    <row r="127" spans="1:33" s="4" customFormat="1" ht="15.6">
      <c r="A127" s="28"/>
      <c r="B127" s="20" t="s">
        <v>11</v>
      </c>
      <c r="C127" s="21">
        <v>1312683</v>
      </c>
      <c r="D127" s="27">
        <f t="shared" si="20"/>
        <v>0.10792981472931884</v>
      </c>
      <c r="E127" s="9"/>
      <c r="F127" s="23">
        <v>16661</v>
      </c>
      <c r="G127" s="153">
        <f t="shared" si="21"/>
        <v>0.1844032131940001</v>
      </c>
      <c r="H127" s="158"/>
      <c r="I127" s="154"/>
      <c r="J127" s="158"/>
      <c r="K127" s="154"/>
      <c r="L127" s="21">
        <v>3</v>
      </c>
      <c r="M127" s="70">
        <f t="shared" si="22"/>
        <v>-0.4</v>
      </c>
      <c r="N127" s="21">
        <v>1785</v>
      </c>
      <c r="O127" s="70">
        <f t="shared" si="23"/>
        <v>2.3742911153119093</v>
      </c>
      <c r="P127" s="21">
        <v>533</v>
      </c>
      <c r="Q127" s="70">
        <f t="shared" si="24"/>
        <v>5.3452380952380949</v>
      </c>
      <c r="R127" s="21">
        <v>39</v>
      </c>
      <c r="S127" s="70">
        <f t="shared" ref="S127:U161" si="28">R127/R115-1</f>
        <v>4.5714285714285712</v>
      </c>
      <c r="T127" s="21">
        <v>10462</v>
      </c>
      <c r="U127" s="70">
        <f t="shared" si="25"/>
        <v>0.39698224061957532</v>
      </c>
      <c r="V127" s="21">
        <v>1607</v>
      </c>
      <c r="W127" s="27">
        <f t="shared" si="26"/>
        <v>1.4609494640122511</v>
      </c>
      <c r="X127" s="21"/>
      <c r="Y127" s="71"/>
      <c r="Z127" s="56"/>
      <c r="AA127" s="166"/>
      <c r="AB127" s="21">
        <v>1</v>
      </c>
      <c r="AC127" s="27">
        <f t="shared" si="11"/>
        <v>0</v>
      </c>
      <c r="AD127" s="21">
        <v>170</v>
      </c>
      <c r="AE127" s="27">
        <f t="shared" si="27"/>
        <v>0.37096774193548376</v>
      </c>
      <c r="AF127" s="21"/>
      <c r="AG127" s="70"/>
    </row>
    <row r="128" spans="1:33" s="4" customFormat="1" ht="15.6">
      <c r="A128" s="28"/>
      <c r="B128" s="20" t="s">
        <v>12</v>
      </c>
      <c r="C128" s="21">
        <v>1150959</v>
      </c>
      <c r="D128" s="27">
        <f t="shared" si="20"/>
        <v>3.3226924824004023E-2</v>
      </c>
      <c r="E128" s="9"/>
      <c r="F128" s="23">
        <v>16467</v>
      </c>
      <c r="G128" s="153">
        <f t="shared" si="21"/>
        <v>1.3603348516557867E-2</v>
      </c>
      <c r="H128" s="158"/>
      <c r="I128" s="154"/>
      <c r="J128" s="158"/>
      <c r="K128" s="154"/>
      <c r="L128" s="21">
        <v>305</v>
      </c>
      <c r="M128" s="70">
        <f t="shared" si="22"/>
        <v>2.8125</v>
      </c>
      <c r="N128" s="21">
        <v>4300</v>
      </c>
      <c r="O128" s="70">
        <f t="shared" si="23"/>
        <v>2.5714285714285716</v>
      </c>
      <c r="P128" s="21">
        <v>1515</v>
      </c>
      <c r="Q128" s="70">
        <f t="shared" si="24"/>
        <v>9.899280575539569</v>
      </c>
      <c r="R128" s="21">
        <v>157</v>
      </c>
      <c r="S128" s="70">
        <f t="shared" si="28"/>
        <v>3.7575757575757578</v>
      </c>
      <c r="T128" s="21">
        <v>12382</v>
      </c>
      <c r="U128" s="70">
        <f t="shared" si="25"/>
        <v>0.1047466095645968</v>
      </c>
      <c r="V128" s="21">
        <v>984</v>
      </c>
      <c r="W128" s="27">
        <f t="shared" si="26"/>
        <v>0.55450236966824651</v>
      </c>
      <c r="X128" s="21"/>
      <c r="Y128" s="71"/>
      <c r="Z128" s="56"/>
      <c r="AA128" s="166"/>
      <c r="AB128" s="21">
        <v>3</v>
      </c>
      <c r="AC128" s="27">
        <f t="shared" si="11"/>
        <v>-0.66666666666666663</v>
      </c>
      <c r="AD128" s="21">
        <v>198</v>
      </c>
      <c r="AE128" s="27">
        <f t="shared" si="27"/>
        <v>-0.17500000000000004</v>
      </c>
      <c r="AF128" s="21"/>
      <c r="AG128" s="70"/>
    </row>
    <row r="129" spans="1:33" s="4" customFormat="1" ht="15.6">
      <c r="A129" s="28"/>
      <c r="B129" s="69" t="s">
        <v>13</v>
      </c>
      <c r="C129" s="21">
        <v>1179885</v>
      </c>
      <c r="D129" s="27">
        <f t="shared" si="20"/>
        <v>7.514442966229895E-2</v>
      </c>
      <c r="E129" s="9"/>
      <c r="F129" s="23">
        <v>19058</v>
      </c>
      <c r="G129" s="153">
        <f t="shared" si="21"/>
        <v>5.5260243632336614E-2</v>
      </c>
      <c r="H129" s="158">
        <v>57724</v>
      </c>
      <c r="I129" s="154">
        <f>(H129-H117)/H117</f>
        <v>0.31319243806447211</v>
      </c>
      <c r="J129" s="158">
        <v>38889</v>
      </c>
      <c r="K129" s="154">
        <f>(J129-J117)/J117</f>
        <v>0.26914039553553948</v>
      </c>
      <c r="L129" s="21">
        <v>435</v>
      </c>
      <c r="M129" s="70">
        <f t="shared" si="22"/>
        <v>1.4715909090909092</v>
      </c>
      <c r="N129" s="21">
        <v>5654</v>
      </c>
      <c r="O129" s="70">
        <f t="shared" si="23"/>
        <v>1.2835218093699514</v>
      </c>
      <c r="P129" s="21">
        <v>3399</v>
      </c>
      <c r="Q129" s="70">
        <f t="shared" si="24"/>
        <v>3.2701005025125625</v>
      </c>
      <c r="R129" s="21">
        <v>370</v>
      </c>
      <c r="S129" s="70">
        <f t="shared" si="28"/>
        <v>0.95767195767195767</v>
      </c>
      <c r="T129" s="21">
        <v>21883</v>
      </c>
      <c r="U129" s="70">
        <f t="shared" si="25"/>
        <v>0.83151991965182459</v>
      </c>
      <c r="V129" s="21">
        <v>899</v>
      </c>
      <c r="W129" s="27">
        <f t="shared" si="26"/>
        <v>0.19230769230769229</v>
      </c>
      <c r="X129" s="21"/>
      <c r="Y129" s="71"/>
      <c r="Z129" s="56">
        <v>5169</v>
      </c>
      <c r="AA129" s="166">
        <f>SUM(Z126:Z129)/Z114-1</f>
        <v>-0.37317019882018787</v>
      </c>
      <c r="AB129" s="21">
        <v>3</v>
      </c>
      <c r="AC129" s="27">
        <f t="shared" si="11"/>
        <v>-0.4</v>
      </c>
      <c r="AD129" s="21">
        <v>193</v>
      </c>
      <c r="AE129" s="27">
        <f t="shared" si="27"/>
        <v>0.48461538461538467</v>
      </c>
      <c r="AF129" s="21"/>
      <c r="AG129" s="70"/>
    </row>
    <row r="130" spans="1:33" s="4" customFormat="1" ht="15.6">
      <c r="A130" s="28"/>
      <c r="B130" s="20" t="s">
        <v>14</v>
      </c>
      <c r="C130" s="21">
        <v>1223003</v>
      </c>
      <c r="D130" s="27">
        <f t="shared" si="20"/>
        <v>3.1717429907921701E-2</v>
      </c>
      <c r="E130" s="9"/>
      <c r="F130" s="23">
        <v>21521</v>
      </c>
      <c r="G130" s="153">
        <f t="shared" si="21"/>
        <v>0.13208837453971589</v>
      </c>
      <c r="H130" s="158"/>
      <c r="I130" s="154"/>
      <c r="J130" s="158"/>
      <c r="K130" s="154"/>
      <c r="L130" s="21">
        <v>655</v>
      </c>
      <c r="M130" s="70">
        <f t="shared" si="22"/>
        <v>1.3646209386281587</v>
      </c>
      <c r="N130" s="21">
        <v>7258</v>
      </c>
      <c r="O130" s="70">
        <f t="shared" si="23"/>
        <v>0.70215759849906201</v>
      </c>
      <c r="P130" s="21">
        <v>4726</v>
      </c>
      <c r="Q130" s="70">
        <f t="shared" si="24"/>
        <v>0.97080900750625521</v>
      </c>
      <c r="R130" s="21">
        <v>561</v>
      </c>
      <c r="S130" s="70">
        <f t="shared" si="28"/>
        <v>0.41309823677581869</v>
      </c>
      <c r="T130" s="21">
        <v>21625</v>
      </c>
      <c r="U130" s="70">
        <f t="shared" si="25"/>
        <v>0.24089057210076326</v>
      </c>
      <c r="V130" s="21">
        <v>1159</v>
      </c>
      <c r="W130" s="27">
        <f t="shared" si="26"/>
        <v>-0.29199755650580328</v>
      </c>
      <c r="X130" s="21"/>
      <c r="Y130" s="71"/>
      <c r="Z130" s="56"/>
      <c r="AA130" s="166"/>
      <c r="AB130" s="21">
        <v>17</v>
      </c>
      <c r="AC130" s="27">
        <f t="shared" si="11"/>
        <v>1.8333333333333333</v>
      </c>
      <c r="AD130" s="21">
        <v>254</v>
      </c>
      <c r="AE130" s="27">
        <f t="shared" si="27"/>
        <v>0.12389380530973448</v>
      </c>
      <c r="AF130" s="21"/>
      <c r="AG130" s="70"/>
    </row>
    <row r="131" spans="1:33" s="4" customFormat="1" ht="15.6">
      <c r="A131" s="28"/>
      <c r="B131" s="69" t="s">
        <v>15</v>
      </c>
      <c r="C131" s="21">
        <v>1270439</v>
      </c>
      <c r="D131" s="27">
        <f t="shared" si="20"/>
        <v>4.0072337823201298E-2</v>
      </c>
      <c r="E131" s="9"/>
      <c r="F131" s="23">
        <v>22293</v>
      </c>
      <c r="G131" s="153">
        <f t="shared" si="21"/>
        <v>2.6475734413850205E-2</v>
      </c>
      <c r="H131" s="158"/>
      <c r="I131" s="154"/>
      <c r="J131" s="158"/>
      <c r="K131" s="154"/>
      <c r="L131" s="21">
        <v>536</v>
      </c>
      <c r="M131" s="70">
        <f t="shared" si="22"/>
        <v>1.516431924882629</v>
      </c>
      <c r="N131" s="21">
        <v>6732</v>
      </c>
      <c r="O131" s="70">
        <f t="shared" si="23"/>
        <v>1.792202405640813</v>
      </c>
      <c r="P131" s="21">
        <v>3233</v>
      </c>
      <c r="Q131" s="70">
        <f t="shared" si="24"/>
        <v>0.61005976095617531</v>
      </c>
      <c r="R131" s="21">
        <v>494</v>
      </c>
      <c r="S131" s="70">
        <f t="shared" si="28"/>
        <v>0.9073359073359073</v>
      </c>
      <c r="T131" s="21">
        <v>20718</v>
      </c>
      <c r="U131" s="70">
        <f t="shared" si="25"/>
        <v>-1.7346053772766545E-3</v>
      </c>
      <c r="V131" s="21">
        <v>2168</v>
      </c>
      <c r="W131" s="27">
        <f t="shared" si="26"/>
        <v>-8.6877000457247222E-3</v>
      </c>
      <c r="X131" s="21"/>
      <c r="Y131" s="71"/>
      <c r="Z131" s="56"/>
      <c r="AA131" s="166"/>
      <c r="AB131" s="21">
        <v>8</v>
      </c>
      <c r="AC131" s="27">
        <f t="shared" si="11"/>
        <v>1.6666666666666667</v>
      </c>
      <c r="AD131" s="21">
        <v>223</v>
      </c>
      <c r="AE131" s="27">
        <f t="shared" si="27"/>
        <v>-9.3495934959349603E-2</v>
      </c>
      <c r="AF131" s="21"/>
      <c r="AG131" s="70"/>
    </row>
    <row r="132" spans="1:33" s="4" customFormat="1" ht="15.6">
      <c r="A132" s="28"/>
      <c r="B132" s="20" t="s">
        <v>16</v>
      </c>
      <c r="C132" s="21">
        <v>1454795</v>
      </c>
      <c r="D132" s="27">
        <f t="shared" si="20"/>
        <v>2.6366882974865558E-2</v>
      </c>
      <c r="E132" s="9"/>
      <c r="F132" s="23">
        <v>29670</v>
      </c>
      <c r="G132" s="153">
        <f t="shared" si="21"/>
        <v>-2.1857383048165313E-2</v>
      </c>
      <c r="H132" s="158">
        <v>81687</v>
      </c>
      <c r="I132" s="154">
        <f>(H132-H120)/H120</f>
        <v>0.19633573029100335</v>
      </c>
      <c r="J132" s="158">
        <v>50423</v>
      </c>
      <c r="K132" s="154">
        <f>(J132-J120)/J120</f>
        <v>0.20473550915085775</v>
      </c>
      <c r="L132" s="21">
        <v>305</v>
      </c>
      <c r="M132" s="70">
        <f t="shared" si="22"/>
        <v>0.8484848484848484</v>
      </c>
      <c r="N132" s="21">
        <v>6450</v>
      </c>
      <c r="O132" s="70">
        <f t="shared" si="23"/>
        <v>1.3574561403508771</v>
      </c>
      <c r="P132" s="21">
        <v>2050</v>
      </c>
      <c r="Q132" s="70">
        <f t="shared" si="24"/>
        <v>0.98259187620889743</v>
      </c>
      <c r="R132" s="21">
        <v>389</v>
      </c>
      <c r="S132" s="70">
        <f t="shared" si="28"/>
        <v>4.4027777777777777</v>
      </c>
      <c r="T132" s="21">
        <v>29979</v>
      </c>
      <c r="U132" s="70">
        <f t="shared" si="25"/>
        <v>0.18672314147731761</v>
      </c>
      <c r="V132" s="21">
        <v>1890</v>
      </c>
      <c r="W132" s="27">
        <f t="shared" si="26"/>
        <v>-5.7864281956865327E-3</v>
      </c>
      <c r="X132" s="21"/>
      <c r="Y132" s="71"/>
      <c r="Z132" s="56">
        <v>4893</v>
      </c>
      <c r="AA132" s="166">
        <f>Z132/Z120-1</f>
        <v>-0.47774575728466218</v>
      </c>
      <c r="AB132" s="21">
        <v>25</v>
      </c>
      <c r="AC132" s="27">
        <f t="shared" si="11"/>
        <v>1.7777777777777777</v>
      </c>
      <c r="AD132" s="21">
        <f>1761-1343</f>
        <v>418</v>
      </c>
      <c r="AE132" s="27">
        <f t="shared" si="27"/>
        <v>-4.5662100456621002E-2</v>
      </c>
      <c r="AF132" s="21"/>
      <c r="AG132" s="70"/>
    </row>
    <row r="133" spans="1:33" s="4" customFormat="1" ht="15.6">
      <c r="A133" s="28"/>
      <c r="B133" s="69" t="s">
        <v>17</v>
      </c>
      <c r="C133" s="21">
        <v>1547193</v>
      </c>
      <c r="D133" s="27">
        <f t="shared" si="20"/>
        <v>9.9494309920650226E-2</v>
      </c>
      <c r="E133" s="9"/>
      <c r="F133" s="23">
        <v>26244</v>
      </c>
      <c r="G133" s="153">
        <f t="shared" si="21"/>
        <v>0.12268993839835729</v>
      </c>
      <c r="H133" s="158"/>
      <c r="I133" s="154"/>
      <c r="J133" s="158"/>
      <c r="K133" s="154"/>
      <c r="L133" s="21">
        <v>214</v>
      </c>
      <c r="M133" s="70">
        <f t="shared" si="22"/>
        <v>-0.1705426356589147</v>
      </c>
      <c r="N133" s="21">
        <v>7286</v>
      </c>
      <c r="O133" s="70">
        <f t="shared" si="23"/>
        <v>2.2555853440571938</v>
      </c>
      <c r="P133" s="21">
        <v>2430</v>
      </c>
      <c r="Q133" s="70">
        <f t="shared" si="24"/>
        <v>0.85213414634146334</v>
      </c>
      <c r="R133" s="21">
        <v>239</v>
      </c>
      <c r="S133" s="70">
        <f t="shared" si="28"/>
        <v>1.1926605504587156</v>
      </c>
      <c r="T133" s="21">
        <v>29206</v>
      </c>
      <c r="U133" s="70">
        <f t="shared" si="25"/>
        <v>0.27398037077426385</v>
      </c>
      <c r="V133" s="21">
        <v>2138</v>
      </c>
      <c r="W133" s="27">
        <f t="shared" si="26"/>
        <v>7.065473386716814E-3</v>
      </c>
      <c r="X133" s="21"/>
      <c r="Y133" s="71"/>
      <c r="Z133" s="56"/>
      <c r="AA133" s="166"/>
      <c r="AB133" s="21">
        <v>8</v>
      </c>
      <c r="AC133" s="27">
        <f t="shared" si="11"/>
        <v>-0.46666666666666667</v>
      </c>
      <c r="AD133" s="21">
        <v>428</v>
      </c>
      <c r="AE133" s="27">
        <f t="shared" si="27"/>
        <v>0.56776556776556775</v>
      </c>
      <c r="AF133" s="21"/>
      <c r="AG133" s="70"/>
    </row>
    <row r="134" spans="1:33" s="4" customFormat="1" ht="15.6">
      <c r="A134" s="28"/>
      <c r="B134" s="69" t="s">
        <v>18</v>
      </c>
      <c r="C134" s="21">
        <v>1321293</v>
      </c>
      <c r="D134" s="27">
        <f t="shared" si="20"/>
        <v>0.10546435103301599</v>
      </c>
      <c r="E134" s="9"/>
      <c r="F134" s="23">
        <v>26584</v>
      </c>
      <c r="G134" s="153">
        <f t="shared" si="21"/>
        <v>0.33742516476329421</v>
      </c>
      <c r="H134" s="158"/>
      <c r="I134" s="154"/>
      <c r="J134" s="158"/>
      <c r="K134" s="154"/>
      <c r="L134" s="21">
        <v>448</v>
      </c>
      <c r="M134" s="70">
        <f t="shared" si="22"/>
        <v>2.7647058823529411</v>
      </c>
      <c r="N134" s="21">
        <v>7924</v>
      </c>
      <c r="O134" s="70">
        <f t="shared" si="23"/>
        <v>2.3762249680443119</v>
      </c>
      <c r="P134" s="21">
        <v>2951</v>
      </c>
      <c r="Q134" s="70">
        <f t="shared" si="24"/>
        <v>0.81600000000000006</v>
      </c>
      <c r="R134" s="21">
        <v>307</v>
      </c>
      <c r="S134" s="70">
        <f t="shared" si="28"/>
        <v>1.1172413793103448</v>
      </c>
      <c r="T134" s="21">
        <v>21932</v>
      </c>
      <c r="U134" s="70">
        <f t="shared" si="25"/>
        <v>0.26380085282931898</v>
      </c>
      <c r="V134" s="21">
        <v>1197</v>
      </c>
      <c r="W134" s="27">
        <f t="shared" si="26"/>
        <v>-0.46894409937888204</v>
      </c>
      <c r="X134" s="21"/>
      <c r="Y134" s="71"/>
      <c r="Z134" s="56"/>
      <c r="AA134" s="166"/>
      <c r="AB134" s="21">
        <v>1</v>
      </c>
      <c r="AC134" s="27">
        <f t="shared" si="11"/>
        <v>-0.5</v>
      </c>
      <c r="AD134" s="72"/>
      <c r="AE134" s="70"/>
      <c r="AF134" s="21"/>
      <c r="AG134" s="70"/>
    </row>
    <row r="135" spans="1:33" s="4" customFormat="1" ht="15.6">
      <c r="A135" s="28"/>
      <c r="B135" s="20" t="s">
        <v>19</v>
      </c>
      <c r="C135" s="21">
        <v>1432100</v>
      </c>
      <c r="D135" s="27">
        <f t="shared" si="20"/>
        <v>0.15571810517430196</v>
      </c>
      <c r="E135" s="9"/>
      <c r="F135" s="23">
        <v>22465</v>
      </c>
      <c r="G135" s="153">
        <f t="shared" si="21"/>
        <v>7.4212212499402241E-2</v>
      </c>
      <c r="H135" s="158">
        <v>31163</v>
      </c>
      <c r="I135" s="154">
        <f>(H135-H123)/H123</f>
        <v>-0.18689662370192558</v>
      </c>
      <c r="J135" s="158">
        <v>21615</v>
      </c>
      <c r="K135" s="154">
        <f>(J135-J123)/J123</f>
        <v>0.11073997944501542</v>
      </c>
      <c r="L135" s="21">
        <v>292</v>
      </c>
      <c r="M135" s="70">
        <f t="shared" si="22"/>
        <v>-0.24547803617571062</v>
      </c>
      <c r="N135" s="21">
        <v>7338</v>
      </c>
      <c r="O135" s="70">
        <f t="shared" si="23"/>
        <v>1.4632426988922456</v>
      </c>
      <c r="P135" s="21">
        <v>3026</v>
      </c>
      <c r="Q135" s="70">
        <f t="shared" si="24"/>
        <v>0.65084560829241678</v>
      </c>
      <c r="R135" s="21">
        <v>238</v>
      </c>
      <c r="S135" s="70">
        <f t="shared" si="28"/>
        <v>-8.4615384615384648E-2</v>
      </c>
      <c r="T135" s="21">
        <v>24230</v>
      </c>
      <c r="U135" s="70">
        <f t="shared" si="25"/>
        <v>0.48851210222386032</v>
      </c>
      <c r="V135" s="21">
        <v>1151</v>
      </c>
      <c r="W135" s="27">
        <f t="shared" si="26"/>
        <v>-5.5008210180623962E-2</v>
      </c>
      <c r="X135" s="21"/>
      <c r="Y135" s="71"/>
      <c r="Z135" s="56">
        <v>4246</v>
      </c>
      <c r="AA135" s="77">
        <f>Z135/Z123-1</f>
        <v>4.0941407207648828E-2</v>
      </c>
      <c r="AB135" s="21">
        <v>11</v>
      </c>
      <c r="AC135" s="27">
        <f t="shared" si="11"/>
        <v>-0.15384615384615385</v>
      </c>
      <c r="AD135" s="72"/>
      <c r="AE135" s="70"/>
      <c r="AF135" s="21"/>
      <c r="AG135" s="70"/>
    </row>
    <row r="136" spans="1:33" s="4" customFormat="1" ht="15.6">
      <c r="A136" s="28"/>
      <c r="B136" s="20" t="s">
        <v>20</v>
      </c>
      <c r="C136" s="21">
        <v>1288754</v>
      </c>
      <c r="D136" s="27">
        <f t="shared" si="20"/>
        <v>0.11670929861775425</v>
      </c>
      <c r="E136" s="9"/>
      <c r="F136" s="23">
        <v>18033</v>
      </c>
      <c r="G136" s="153">
        <f t="shared" si="21"/>
        <v>0.16139627745217999</v>
      </c>
      <c r="H136" s="158"/>
      <c r="I136" s="154"/>
      <c r="J136" s="158"/>
      <c r="K136" s="154"/>
      <c r="L136" s="21">
        <v>114</v>
      </c>
      <c r="M136" s="70">
        <f t="shared" si="22"/>
        <v>0.17525773195876293</v>
      </c>
      <c r="N136" s="21">
        <v>3064</v>
      </c>
      <c r="O136" s="70">
        <f t="shared" si="23"/>
        <v>2.5794392523364484</v>
      </c>
      <c r="P136" s="21">
        <v>2632</v>
      </c>
      <c r="Q136" s="70">
        <f t="shared" si="24"/>
        <v>8.9696969696969688</v>
      </c>
      <c r="R136" s="21">
        <v>179</v>
      </c>
      <c r="S136" s="70">
        <f t="shared" si="28"/>
        <v>3.1627906976744189</v>
      </c>
      <c r="T136" s="21">
        <v>14367</v>
      </c>
      <c r="U136" s="70">
        <f t="shared" si="25"/>
        <v>0.21651143099068593</v>
      </c>
      <c r="V136" s="21">
        <v>1147</v>
      </c>
      <c r="W136" s="27">
        <f t="shared" si="26"/>
        <v>0.36223277909738716</v>
      </c>
      <c r="X136" s="21"/>
      <c r="Y136" s="71"/>
      <c r="Z136" s="56"/>
      <c r="AA136" s="77"/>
      <c r="AB136" s="21">
        <v>8</v>
      </c>
      <c r="AC136" s="27">
        <f t="shared" si="11"/>
        <v>-0.38461538461538464</v>
      </c>
      <c r="AD136" s="72"/>
      <c r="AE136" s="70"/>
      <c r="AF136" s="21"/>
      <c r="AG136" s="70"/>
    </row>
    <row r="137" spans="1:33" s="4" customFormat="1" ht="15.6">
      <c r="A137" s="29"/>
      <c r="B137" s="48" t="s">
        <v>21</v>
      </c>
      <c r="C137" s="30">
        <v>1430677</v>
      </c>
      <c r="D137" s="31">
        <f t="shared" si="20"/>
        <v>0.18781315822901989</v>
      </c>
      <c r="E137" s="9"/>
      <c r="F137" s="49">
        <v>16315</v>
      </c>
      <c r="G137" s="31">
        <f t="shared" si="21"/>
        <v>0.21229008768019031</v>
      </c>
      <c r="H137" s="159"/>
      <c r="I137" s="160"/>
      <c r="J137" s="159"/>
      <c r="K137" s="160"/>
      <c r="L137" s="30">
        <v>40</v>
      </c>
      <c r="M137" s="74">
        <f t="shared" si="22"/>
        <v>12.333333333333334</v>
      </c>
      <c r="N137" s="30">
        <v>2457</v>
      </c>
      <c r="O137" s="74">
        <f t="shared" si="23"/>
        <v>2.5200573065902581</v>
      </c>
      <c r="P137" s="30">
        <v>737</v>
      </c>
      <c r="Q137" s="74">
        <f t="shared" si="24"/>
        <v>6.8404255319148932</v>
      </c>
      <c r="R137" s="30">
        <v>104</v>
      </c>
      <c r="S137" s="74">
        <f t="shared" si="28"/>
        <v>51</v>
      </c>
      <c r="T137" s="30">
        <v>13553</v>
      </c>
      <c r="U137" s="74">
        <f t="shared" si="25"/>
        <v>0.20364120781527539</v>
      </c>
      <c r="V137" s="30">
        <v>910</v>
      </c>
      <c r="W137" s="31">
        <f t="shared" si="26"/>
        <v>8.0760095011876532E-2</v>
      </c>
      <c r="X137" s="30"/>
      <c r="Y137" s="73"/>
      <c r="Z137" s="60"/>
      <c r="AA137" s="79"/>
      <c r="AB137" s="30">
        <v>4</v>
      </c>
      <c r="AC137" s="31">
        <f t="shared" si="11"/>
        <v>-0.5</v>
      </c>
      <c r="AD137" s="169"/>
      <c r="AE137" s="74"/>
      <c r="AF137" s="30"/>
      <c r="AG137" s="74"/>
    </row>
    <row r="138" spans="1:33" s="4" customFormat="1" ht="15.6">
      <c r="A138" s="28" t="s">
        <v>52</v>
      </c>
      <c r="B138" s="20" t="s">
        <v>95</v>
      </c>
      <c r="C138" s="23">
        <v>1834538</v>
      </c>
      <c r="D138" s="27">
        <f t="shared" ref="D138:D148" si="29">(C138-C126)/C126</f>
        <v>0.24891704898145078</v>
      </c>
      <c r="E138" s="9"/>
      <c r="F138" s="23">
        <v>24048</v>
      </c>
      <c r="G138" s="153">
        <f t="shared" si="21"/>
        <v>0.26428684086010201</v>
      </c>
      <c r="H138" s="158">
        <v>46535</v>
      </c>
      <c r="I138" s="154">
        <f>(H138-H126)/H126</f>
        <v>0.15891318424067341</v>
      </c>
      <c r="J138" s="170">
        <v>139376</v>
      </c>
      <c r="K138" s="55">
        <f>(J138-SUM(J126:J137))/SUM(J126:J137)</f>
        <v>2.7270851145375748E-2</v>
      </c>
      <c r="L138" s="23">
        <v>152</v>
      </c>
      <c r="M138" s="70">
        <f t="shared" si="22"/>
        <v>7.9411764705882355</v>
      </c>
      <c r="N138" s="23">
        <v>3268</v>
      </c>
      <c r="O138" s="70">
        <f t="shared" si="23"/>
        <v>1.247592847317744</v>
      </c>
      <c r="P138" s="23">
        <v>606</v>
      </c>
      <c r="Q138" s="27">
        <f t="shared" si="24"/>
        <v>1.4938271604938271</v>
      </c>
      <c r="R138" s="23">
        <v>39</v>
      </c>
      <c r="S138" s="70">
        <f t="shared" si="28"/>
        <v>0.18181818181818188</v>
      </c>
      <c r="T138" s="23">
        <v>18766</v>
      </c>
      <c r="U138" s="70">
        <f t="shared" si="25"/>
        <v>0.31969057665260192</v>
      </c>
      <c r="V138" s="23">
        <v>1232</v>
      </c>
      <c r="W138" s="27">
        <f t="shared" si="26"/>
        <v>0.15789473684210531</v>
      </c>
      <c r="X138" s="23"/>
      <c r="Y138" s="27"/>
      <c r="Z138" s="56">
        <v>2558</v>
      </c>
      <c r="AA138" s="77">
        <f>Z138/Z126-1</f>
        <v>-0.25596276905177429</v>
      </c>
      <c r="AB138" s="23">
        <v>0</v>
      </c>
      <c r="AC138" s="70">
        <v>0</v>
      </c>
      <c r="AD138" s="23"/>
      <c r="AE138" s="44"/>
      <c r="AF138" s="23"/>
      <c r="AG138" s="27"/>
    </row>
    <row r="139" spans="1:33" s="4" customFormat="1" ht="15.6">
      <c r="A139" s="28"/>
      <c r="B139" s="20" t="s">
        <v>22</v>
      </c>
      <c r="C139" s="21">
        <v>1445609</v>
      </c>
      <c r="D139" s="27">
        <f t="shared" si="29"/>
        <v>0.10126283344874581</v>
      </c>
      <c r="E139" s="9"/>
      <c r="F139" s="23">
        <v>19396</v>
      </c>
      <c r="G139" s="153">
        <f t="shared" si="21"/>
        <v>0.16415581297641202</v>
      </c>
      <c r="H139" s="158"/>
      <c r="I139" s="154"/>
      <c r="J139" s="46"/>
      <c r="K139" s="57"/>
      <c r="L139" s="25">
        <v>97</v>
      </c>
      <c r="M139" s="70">
        <f t="shared" si="22"/>
        <v>31.333333333333336</v>
      </c>
      <c r="N139" s="21">
        <v>2271</v>
      </c>
      <c r="O139" s="70">
        <f t="shared" si="23"/>
        <v>0.27226890756302513</v>
      </c>
      <c r="P139" s="21">
        <v>514</v>
      </c>
      <c r="Q139" s="70">
        <f t="shared" si="24"/>
        <v>-3.564727954971858E-2</v>
      </c>
      <c r="R139" s="21">
        <v>1</v>
      </c>
      <c r="S139" s="70">
        <f t="shared" si="28"/>
        <v>-0.97435897435897434</v>
      </c>
      <c r="T139" s="21">
        <v>15213</v>
      </c>
      <c r="U139" s="70">
        <f t="shared" si="25"/>
        <v>0.45411967119097696</v>
      </c>
      <c r="V139" s="21">
        <v>1802</v>
      </c>
      <c r="W139" s="27">
        <f t="shared" si="26"/>
        <v>0.12134411947728685</v>
      </c>
      <c r="X139" s="21"/>
      <c r="Y139" s="27"/>
      <c r="Z139" s="56"/>
      <c r="AA139" s="77"/>
      <c r="AB139" s="21">
        <v>9</v>
      </c>
      <c r="AC139" s="70">
        <f t="shared" si="11"/>
        <v>8</v>
      </c>
      <c r="AD139" s="25"/>
      <c r="AE139" s="27"/>
      <c r="AF139" s="21"/>
      <c r="AG139" s="27"/>
    </row>
    <row r="140" spans="1:33" s="4" customFormat="1" ht="15.6">
      <c r="A140" s="28"/>
      <c r="B140" s="20" t="s">
        <v>12</v>
      </c>
      <c r="C140" s="21">
        <v>1416683</v>
      </c>
      <c r="D140" s="27">
        <f t="shared" si="29"/>
        <v>0.23087182080334748</v>
      </c>
      <c r="E140" s="9"/>
      <c r="F140" s="23">
        <v>18959</v>
      </c>
      <c r="G140" s="153">
        <f t="shared" si="21"/>
        <v>0.15133296896823945</v>
      </c>
      <c r="H140" s="158"/>
      <c r="I140" s="154"/>
      <c r="J140" s="46"/>
      <c r="K140" s="57"/>
      <c r="L140" s="25">
        <v>368</v>
      </c>
      <c r="M140" s="70">
        <f t="shared" si="22"/>
        <v>0.20655737704918042</v>
      </c>
      <c r="N140" s="21">
        <v>4976</v>
      </c>
      <c r="O140" s="70">
        <f t="shared" si="23"/>
        <v>0.15720930232558139</v>
      </c>
      <c r="P140" s="21">
        <v>1619</v>
      </c>
      <c r="Q140" s="70">
        <f t="shared" si="24"/>
        <v>6.8646864686468634E-2</v>
      </c>
      <c r="R140" s="21">
        <v>88</v>
      </c>
      <c r="S140" s="70">
        <f t="shared" si="28"/>
        <v>-0.43949044585987262</v>
      </c>
      <c r="T140" s="21">
        <v>21411</v>
      </c>
      <c r="U140" s="70">
        <f t="shared" si="25"/>
        <v>0.72920368276530456</v>
      </c>
      <c r="V140" s="21">
        <v>897</v>
      </c>
      <c r="W140" s="27">
        <f t="shared" si="26"/>
        <v>-8.8414634146341431E-2</v>
      </c>
      <c r="X140" s="21"/>
      <c r="Y140" s="27"/>
      <c r="Z140" s="56"/>
      <c r="AA140" s="77"/>
      <c r="AB140" s="21">
        <v>14</v>
      </c>
      <c r="AC140" s="70">
        <f t="shared" si="11"/>
        <v>3.6666666666666665</v>
      </c>
      <c r="AD140" s="25"/>
      <c r="AE140" s="27"/>
      <c r="AF140" s="21"/>
      <c r="AG140" s="27"/>
    </row>
    <row r="141" spans="1:33" s="4" customFormat="1" ht="15.6">
      <c r="A141" s="28"/>
      <c r="B141" s="69" t="s">
        <v>13</v>
      </c>
      <c r="C141" s="21">
        <v>1495460</v>
      </c>
      <c r="D141" s="27">
        <f t="shared" si="29"/>
        <v>0.26746250693923562</v>
      </c>
      <c r="E141" s="9"/>
      <c r="F141" s="23">
        <v>21403</v>
      </c>
      <c r="G141" s="153">
        <f t="shared" si="21"/>
        <v>0.1230454402350718</v>
      </c>
      <c r="H141" s="158">
        <v>63215</v>
      </c>
      <c r="I141" s="154">
        <f>(H141-H129)/H129</f>
        <v>9.5125077957175522E-2</v>
      </c>
      <c r="J141" s="46"/>
      <c r="K141" s="57"/>
      <c r="L141" s="25">
        <v>538</v>
      </c>
      <c r="M141" s="70">
        <f t="shared" si="22"/>
        <v>0.23678160919540225</v>
      </c>
      <c r="N141" s="21">
        <v>10389</v>
      </c>
      <c r="O141" s="70">
        <f t="shared" si="23"/>
        <v>0.83746020516448527</v>
      </c>
      <c r="P141" s="21">
        <v>3662</v>
      </c>
      <c r="Q141" s="70">
        <f t="shared" si="24"/>
        <v>7.7375698734922116E-2</v>
      </c>
      <c r="R141" s="21">
        <v>200</v>
      </c>
      <c r="S141" s="70">
        <f t="shared" si="28"/>
        <v>-0.45945945945945943</v>
      </c>
      <c r="T141" s="21">
        <v>25782</v>
      </c>
      <c r="U141" s="70">
        <f t="shared" si="25"/>
        <v>0.17817483891605357</v>
      </c>
      <c r="V141" s="21">
        <v>984</v>
      </c>
      <c r="W141" s="27">
        <f t="shared" si="26"/>
        <v>9.4549499443826512E-2</v>
      </c>
      <c r="X141" s="21"/>
      <c r="Y141" s="27"/>
      <c r="Z141" s="56">
        <v>5932</v>
      </c>
      <c r="AA141" s="166">
        <f>Z141/Z129-1</f>
        <v>0.14761075643257882</v>
      </c>
      <c r="AB141" s="21">
        <v>0</v>
      </c>
      <c r="AC141" s="70">
        <f t="shared" si="11"/>
        <v>-1</v>
      </c>
      <c r="AD141" s="25"/>
      <c r="AE141" s="27"/>
      <c r="AF141" s="21"/>
      <c r="AG141" s="27"/>
    </row>
    <row r="142" spans="1:33" s="4" customFormat="1" ht="15.6">
      <c r="A142" s="28"/>
      <c r="B142" s="20" t="s">
        <v>14</v>
      </c>
      <c r="C142" s="21">
        <v>1579265</v>
      </c>
      <c r="D142" s="27">
        <f t="shared" si="29"/>
        <v>0.29130100253229141</v>
      </c>
      <c r="E142" s="9"/>
      <c r="F142" s="23">
        <v>24663</v>
      </c>
      <c r="G142" s="153">
        <f t="shared" si="21"/>
        <v>0.14599693322800977</v>
      </c>
      <c r="H142" s="158"/>
      <c r="I142" s="154"/>
      <c r="J142" s="46"/>
      <c r="K142" s="57"/>
      <c r="L142" s="25">
        <v>621</v>
      </c>
      <c r="M142" s="70">
        <f t="shared" si="22"/>
        <v>-5.1908396946564905E-2</v>
      </c>
      <c r="N142" s="21">
        <v>12354</v>
      </c>
      <c r="O142" s="70">
        <f t="shared" si="23"/>
        <v>0.7021217966381923</v>
      </c>
      <c r="P142" s="21">
        <v>4837</v>
      </c>
      <c r="Q142" s="70">
        <f t="shared" si="24"/>
        <v>2.3487092678798227E-2</v>
      </c>
      <c r="R142" s="21">
        <v>461</v>
      </c>
      <c r="S142" s="70">
        <f t="shared" si="28"/>
        <v>-0.17825311942958999</v>
      </c>
      <c r="T142" s="21">
        <v>28658</v>
      </c>
      <c r="U142" s="70">
        <f t="shared" si="25"/>
        <v>0.32522543352601163</v>
      </c>
      <c r="V142" s="171">
        <v>13920</v>
      </c>
      <c r="W142" s="148">
        <f>SUM(V130:V137)/SUM(V142:V149)-1</f>
        <v>-0.15517241379310343</v>
      </c>
      <c r="X142" s="21"/>
      <c r="Y142" s="27"/>
      <c r="Z142" s="56"/>
      <c r="AA142" s="166"/>
      <c r="AB142" s="21">
        <v>8</v>
      </c>
      <c r="AC142" s="70">
        <f t="shared" si="11"/>
        <v>-0.52941176470588236</v>
      </c>
      <c r="AD142" s="25"/>
      <c r="AE142" s="27"/>
      <c r="AF142" s="21"/>
      <c r="AG142" s="27"/>
    </row>
    <row r="143" spans="1:33" s="4" customFormat="1" ht="15.6">
      <c r="A143" s="28"/>
      <c r="B143" s="69" t="s">
        <v>15</v>
      </c>
      <c r="C143" s="21">
        <v>1373551</v>
      </c>
      <c r="D143" s="27">
        <f t="shared" si="29"/>
        <v>8.116249579869636E-2</v>
      </c>
      <c r="E143" s="9"/>
      <c r="F143" s="23">
        <v>28923</v>
      </c>
      <c r="G143" s="153">
        <f t="shared" si="21"/>
        <v>0.29740277217063649</v>
      </c>
      <c r="H143" s="158"/>
      <c r="I143" s="154"/>
      <c r="J143" s="46"/>
      <c r="K143" s="57"/>
      <c r="L143" s="25">
        <v>737</v>
      </c>
      <c r="M143" s="70">
        <f t="shared" si="22"/>
        <v>0.375</v>
      </c>
      <c r="N143" s="21">
        <v>12005</v>
      </c>
      <c r="O143" s="70">
        <f t="shared" si="23"/>
        <v>0.78327391562685689</v>
      </c>
      <c r="P143" s="21">
        <v>4646</v>
      </c>
      <c r="Q143" s="70">
        <f t="shared" si="24"/>
        <v>0.43705536653263222</v>
      </c>
      <c r="R143" s="21">
        <v>188</v>
      </c>
      <c r="S143" s="70">
        <f t="shared" si="28"/>
        <v>-0.61943319838056676</v>
      </c>
      <c r="T143" s="21">
        <v>26008</v>
      </c>
      <c r="U143" s="70">
        <f t="shared" si="25"/>
        <v>0.25533352640216234</v>
      </c>
      <c r="V143" s="171"/>
      <c r="W143" s="148"/>
      <c r="X143" s="21"/>
      <c r="Y143" s="27"/>
      <c r="Z143" s="56"/>
      <c r="AA143" s="166"/>
      <c r="AB143" s="21">
        <v>19</v>
      </c>
      <c r="AC143" s="70">
        <f t="shared" si="11"/>
        <v>1.375</v>
      </c>
      <c r="AD143" s="25"/>
      <c r="AE143" s="27"/>
      <c r="AF143" s="21"/>
      <c r="AG143" s="27"/>
    </row>
    <row r="144" spans="1:33" s="4" customFormat="1" ht="15.6">
      <c r="A144" s="28"/>
      <c r="B144" s="20" t="s">
        <v>16</v>
      </c>
      <c r="C144" s="172">
        <v>1675332</v>
      </c>
      <c r="D144" s="27">
        <f t="shared" si="29"/>
        <v>0.1515931797950914</v>
      </c>
      <c r="E144" s="9"/>
      <c r="F144" s="23">
        <v>36441</v>
      </c>
      <c r="G144" s="153">
        <f t="shared" si="21"/>
        <v>0.22821031344792719</v>
      </c>
      <c r="H144" s="158">
        <v>87924</v>
      </c>
      <c r="I144" s="154">
        <f>(H144-H132)/H132</f>
        <v>7.6352418377465203E-2</v>
      </c>
      <c r="J144" s="46"/>
      <c r="K144" s="57"/>
      <c r="L144" s="25">
        <v>308</v>
      </c>
      <c r="M144" s="70">
        <f t="shared" si="22"/>
        <v>9.8360655737705915E-3</v>
      </c>
      <c r="N144" s="21">
        <v>7695</v>
      </c>
      <c r="O144" s="70">
        <f t="shared" si="23"/>
        <v>0.19302325581395352</v>
      </c>
      <c r="P144" s="21">
        <v>2704</v>
      </c>
      <c r="Q144" s="70">
        <f t="shared" si="24"/>
        <v>0.3190243902439025</v>
      </c>
      <c r="R144" s="21">
        <v>245</v>
      </c>
      <c r="S144" s="70">
        <f t="shared" si="28"/>
        <v>-0.37017994858611825</v>
      </c>
      <c r="T144" s="21">
        <v>35190</v>
      </c>
      <c r="U144" s="70">
        <f t="shared" si="25"/>
        <v>0.17382167517262093</v>
      </c>
      <c r="V144" s="171"/>
      <c r="W144" s="148"/>
      <c r="X144" s="21"/>
      <c r="Y144" s="27"/>
      <c r="Z144" s="56">
        <v>5364</v>
      </c>
      <c r="AA144" s="166">
        <f>Z144/Z132-1</f>
        <v>9.6259963212752986E-2</v>
      </c>
      <c r="AB144" s="21">
        <v>4</v>
      </c>
      <c r="AC144" s="70">
        <f t="shared" si="11"/>
        <v>-0.84</v>
      </c>
      <c r="AD144" s="25"/>
      <c r="AE144" s="27"/>
      <c r="AF144" s="21"/>
      <c r="AG144" s="27"/>
    </row>
    <row r="145" spans="1:978" s="4" customFormat="1" ht="15.6">
      <c r="A145" s="28"/>
      <c r="B145" s="69" t="s">
        <v>17</v>
      </c>
      <c r="C145" s="172">
        <v>1835249</v>
      </c>
      <c r="D145" s="27">
        <f t="shared" si="29"/>
        <v>0.18617974615965815</v>
      </c>
      <c r="E145" s="9"/>
      <c r="F145" s="23">
        <v>30435</v>
      </c>
      <c r="G145" s="153">
        <f t="shared" si="21"/>
        <v>0.15969364426154553</v>
      </c>
      <c r="H145" s="158"/>
      <c r="I145" s="154"/>
      <c r="J145" s="46"/>
      <c r="K145" s="57"/>
      <c r="L145" s="25">
        <v>303</v>
      </c>
      <c r="M145" s="70">
        <f t="shared" si="22"/>
        <v>0.41588785046728982</v>
      </c>
      <c r="N145" s="21">
        <v>8952</v>
      </c>
      <c r="O145" s="70">
        <f t="shared" si="23"/>
        <v>0.22865769969805116</v>
      </c>
      <c r="P145" s="21">
        <v>3076</v>
      </c>
      <c r="Q145" s="70">
        <f t="shared" si="24"/>
        <v>0.26584362139917705</v>
      </c>
      <c r="R145" s="21">
        <v>239</v>
      </c>
      <c r="S145" s="70">
        <f t="shared" si="28"/>
        <v>0</v>
      </c>
      <c r="T145" s="21">
        <v>30186</v>
      </c>
      <c r="U145" s="70">
        <f t="shared" si="25"/>
        <v>3.3554749024173214E-2</v>
      </c>
      <c r="V145" s="171"/>
      <c r="W145" s="148"/>
      <c r="X145" s="21"/>
      <c r="Y145" s="27"/>
      <c r="Z145" s="173"/>
      <c r="AA145" s="166"/>
      <c r="AB145" s="21">
        <v>10</v>
      </c>
      <c r="AC145" s="70">
        <f t="shared" si="11"/>
        <v>0.25</v>
      </c>
      <c r="AD145" s="25"/>
      <c r="AE145" s="27"/>
      <c r="AF145" s="21"/>
      <c r="AG145" s="27"/>
      <c r="CD145" s="174"/>
      <c r="CE145" s="174"/>
      <c r="CF145" s="174"/>
      <c r="CG145" s="174"/>
      <c r="CH145" s="174"/>
      <c r="CI145" s="174"/>
      <c r="CJ145" s="174"/>
      <c r="CK145" s="174"/>
      <c r="CL145" s="174"/>
      <c r="CM145" s="174"/>
      <c r="CN145" s="174"/>
      <c r="CO145" s="174"/>
      <c r="CP145" s="174"/>
      <c r="CQ145" s="174"/>
      <c r="CR145" s="174"/>
      <c r="CS145" s="174"/>
      <c r="CT145" s="174"/>
      <c r="CU145" s="174"/>
      <c r="CV145" s="174"/>
      <c r="CW145" s="174"/>
      <c r="CX145" s="174"/>
      <c r="CY145" s="174"/>
      <c r="CZ145" s="174"/>
      <c r="DA145" s="174"/>
      <c r="DB145" s="174"/>
      <c r="DC145" s="174"/>
      <c r="DD145" s="174"/>
      <c r="DE145" s="174"/>
      <c r="DF145" s="174"/>
      <c r="DG145" s="174"/>
      <c r="DH145" s="174"/>
      <c r="DI145" s="174"/>
      <c r="DJ145" s="174"/>
      <c r="DK145" s="174"/>
      <c r="DL145" s="174"/>
      <c r="DM145" s="174"/>
      <c r="DN145" s="174"/>
      <c r="DO145" s="174"/>
      <c r="DP145" s="174"/>
      <c r="DQ145" s="174"/>
      <c r="DR145" s="174"/>
      <c r="DS145" s="174"/>
      <c r="DT145" s="174"/>
      <c r="DU145" s="174"/>
      <c r="DV145" s="174"/>
      <c r="DW145" s="174"/>
      <c r="DX145" s="174"/>
      <c r="DY145" s="174"/>
      <c r="DZ145" s="174"/>
      <c r="EA145" s="174"/>
      <c r="EB145" s="174"/>
      <c r="EC145" s="174"/>
      <c r="ED145" s="174"/>
      <c r="EE145" s="174"/>
      <c r="EF145" s="174"/>
      <c r="EG145" s="174"/>
      <c r="EH145" s="174"/>
      <c r="EI145" s="174"/>
      <c r="EJ145" s="174"/>
      <c r="EK145" s="174"/>
      <c r="EL145" s="174"/>
      <c r="EM145" s="174"/>
      <c r="EN145" s="174"/>
      <c r="EO145" s="174"/>
      <c r="EP145" s="174"/>
      <c r="EQ145" s="174"/>
      <c r="ER145" s="174"/>
      <c r="ES145" s="174"/>
      <c r="ET145" s="174"/>
      <c r="EU145" s="174"/>
      <c r="EV145" s="174"/>
      <c r="EW145" s="174"/>
      <c r="EX145" s="174"/>
      <c r="EY145" s="174"/>
      <c r="EZ145" s="174"/>
      <c r="FA145" s="174"/>
      <c r="FB145" s="174"/>
      <c r="FC145" s="174"/>
      <c r="FD145" s="174"/>
      <c r="FE145" s="174"/>
      <c r="FF145" s="174"/>
      <c r="FG145" s="174"/>
      <c r="FH145" s="174"/>
      <c r="FI145" s="174"/>
      <c r="FJ145" s="174"/>
      <c r="FK145" s="174"/>
      <c r="FL145" s="174"/>
      <c r="FM145" s="174"/>
      <c r="FN145" s="174"/>
      <c r="FO145" s="174"/>
      <c r="FP145" s="174"/>
      <c r="FQ145" s="174"/>
      <c r="FR145" s="174"/>
      <c r="FS145" s="174"/>
      <c r="FT145" s="174"/>
      <c r="FU145" s="174"/>
      <c r="FV145" s="174"/>
      <c r="FW145" s="174"/>
      <c r="FX145" s="174"/>
      <c r="FY145" s="174"/>
      <c r="FZ145" s="174"/>
      <c r="GA145" s="174"/>
      <c r="GB145" s="174"/>
      <c r="GC145" s="174"/>
      <c r="GD145" s="174"/>
      <c r="GE145" s="174"/>
      <c r="GF145" s="174"/>
      <c r="GG145" s="174"/>
      <c r="GH145" s="174"/>
      <c r="GI145" s="174"/>
      <c r="GJ145" s="174"/>
      <c r="GK145" s="174"/>
      <c r="GL145" s="174"/>
      <c r="GM145" s="174"/>
      <c r="GN145" s="174"/>
      <c r="GO145" s="174"/>
      <c r="GP145" s="174"/>
      <c r="GQ145" s="174"/>
      <c r="GR145" s="174"/>
      <c r="GS145" s="174"/>
      <c r="GT145" s="174"/>
      <c r="GU145" s="174"/>
      <c r="GV145" s="174"/>
      <c r="GW145" s="174"/>
      <c r="GX145" s="174"/>
      <c r="GY145" s="174"/>
      <c r="GZ145" s="174"/>
      <c r="HA145" s="174"/>
      <c r="HB145" s="174"/>
      <c r="HC145" s="174"/>
      <c r="HD145" s="174"/>
      <c r="HE145" s="174"/>
      <c r="HF145" s="174"/>
      <c r="HG145" s="174"/>
      <c r="HH145" s="174"/>
      <c r="HI145" s="174"/>
      <c r="HJ145" s="174"/>
      <c r="HK145" s="174"/>
      <c r="HL145" s="174"/>
      <c r="HM145" s="174"/>
      <c r="HN145" s="174"/>
      <c r="HO145" s="174"/>
      <c r="HP145" s="174"/>
      <c r="HQ145" s="174"/>
      <c r="HR145" s="174"/>
      <c r="HS145" s="174"/>
      <c r="HT145" s="174"/>
      <c r="HU145" s="174"/>
      <c r="HV145" s="174"/>
      <c r="HW145" s="174"/>
      <c r="HX145" s="174"/>
      <c r="HY145" s="174"/>
      <c r="HZ145" s="174"/>
      <c r="IA145" s="174"/>
      <c r="IB145" s="174"/>
      <c r="IC145" s="174"/>
      <c r="ID145" s="174"/>
      <c r="IE145" s="174"/>
      <c r="IF145" s="174"/>
      <c r="IG145" s="174"/>
      <c r="IH145" s="174"/>
      <c r="II145" s="174"/>
      <c r="IJ145" s="174"/>
      <c r="IK145" s="174"/>
      <c r="IL145" s="174"/>
      <c r="IM145" s="174"/>
      <c r="IN145" s="174"/>
      <c r="IO145" s="174"/>
      <c r="IP145" s="174"/>
      <c r="IQ145" s="174"/>
      <c r="IR145" s="174"/>
      <c r="IS145" s="174"/>
      <c r="IT145" s="174"/>
      <c r="IU145" s="174"/>
      <c r="IV145" s="174"/>
      <c r="IW145" s="174"/>
      <c r="IX145" s="174"/>
      <c r="IY145" s="174"/>
      <c r="IZ145" s="174"/>
      <c r="JA145" s="174"/>
      <c r="JB145" s="174"/>
      <c r="JC145" s="174"/>
      <c r="JD145" s="174"/>
      <c r="JE145" s="174"/>
      <c r="JF145" s="174"/>
      <c r="JG145" s="174"/>
      <c r="JH145" s="174"/>
      <c r="JI145" s="174"/>
      <c r="JJ145" s="174"/>
      <c r="JK145" s="174"/>
      <c r="JL145" s="174"/>
      <c r="JM145" s="174"/>
      <c r="JN145" s="174"/>
      <c r="JO145" s="174"/>
      <c r="JP145" s="174"/>
      <c r="JQ145" s="174"/>
      <c r="JR145" s="174"/>
      <c r="JS145" s="174"/>
      <c r="JT145" s="174"/>
      <c r="JU145" s="174"/>
      <c r="JV145" s="174"/>
      <c r="JW145" s="174"/>
      <c r="JX145" s="174"/>
      <c r="JY145" s="174"/>
      <c r="JZ145" s="174"/>
      <c r="KA145" s="174"/>
      <c r="KB145" s="174"/>
      <c r="KC145" s="174"/>
      <c r="KD145" s="174"/>
      <c r="KE145" s="174"/>
      <c r="KF145" s="174"/>
      <c r="KG145" s="174"/>
      <c r="KH145" s="174"/>
      <c r="KI145" s="174"/>
      <c r="KJ145" s="174"/>
      <c r="KK145" s="174"/>
      <c r="KL145" s="174"/>
      <c r="KM145" s="174"/>
      <c r="KN145" s="174"/>
      <c r="KO145" s="174"/>
      <c r="KP145" s="174"/>
      <c r="KQ145" s="174"/>
      <c r="KR145" s="174"/>
      <c r="KS145" s="174"/>
      <c r="KT145" s="174"/>
      <c r="KU145" s="174"/>
      <c r="KV145" s="174"/>
      <c r="KW145" s="174"/>
      <c r="KX145" s="174"/>
      <c r="KY145" s="174"/>
      <c r="KZ145" s="174"/>
      <c r="LA145" s="174"/>
      <c r="LB145" s="174"/>
      <c r="LC145" s="174"/>
      <c r="LD145" s="174"/>
      <c r="LE145" s="174"/>
      <c r="LF145" s="174"/>
      <c r="LG145" s="174"/>
      <c r="LH145" s="174"/>
      <c r="LI145" s="174"/>
      <c r="LJ145" s="174"/>
      <c r="LK145" s="174"/>
      <c r="LL145" s="174"/>
      <c r="LM145" s="174"/>
      <c r="LN145" s="174"/>
      <c r="LO145" s="174"/>
      <c r="LP145" s="174"/>
      <c r="LQ145" s="174"/>
      <c r="LR145" s="174"/>
      <c r="LS145" s="174"/>
      <c r="LT145" s="174"/>
      <c r="LU145" s="174"/>
      <c r="LV145" s="174"/>
      <c r="LW145" s="174"/>
      <c r="LX145" s="174"/>
      <c r="LY145" s="174"/>
      <c r="LZ145" s="174"/>
      <c r="MA145" s="174"/>
      <c r="MB145" s="174"/>
      <c r="MC145" s="174"/>
      <c r="MD145" s="174"/>
      <c r="ME145" s="174"/>
      <c r="MF145" s="174"/>
      <c r="MG145" s="174"/>
      <c r="MH145" s="174"/>
      <c r="MI145" s="174"/>
      <c r="MJ145" s="174"/>
      <c r="MK145" s="174"/>
      <c r="ML145" s="174"/>
      <c r="MM145" s="174"/>
      <c r="MN145" s="174"/>
      <c r="MO145" s="174"/>
      <c r="MP145" s="174"/>
      <c r="MQ145" s="174"/>
      <c r="MR145" s="174"/>
      <c r="MS145" s="174"/>
      <c r="MT145" s="174"/>
      <c r="MU145" s="174"/>
      <c r="MV145" s="174"/>
      <c r="MW145" s="174"/>
      <c r="MX145" s="174"/>
      <c r="MY145" s="174"/>
      <c r="MZ145" s="174"/>
      <c r="NA145" s="174"/>
      <c r="NB145" s="174"/>
      <c r="NC145" s="174"/>
      <c r="ND145" s="174"/>
      <c r="NE145" s="174"/>
      <c r="NF145" s="174"/>
      <c r="NG145" s="174"/>
      <c r="NH145" s="174"/>
      <c r="NI145" s="174"/>
      <c r="NJ145" s="174"/>
      <c r="NK145" s="174"/>
      <c r="NL145" s="174"/>
      <c r="NM145" s="174"/>
      <c r="NN145" s="174"/>
      <c r="NO145" s="174"/>
      <c r="NP145" s="174"/>
      <c r="NQ145" s="174"/>
      <c r="NR145" s="174"/>
      <c r="NS145" s="174"/>
      <c r="NT145" s="174"/>
      <c r="NU145" s="174"/>
      <c r="NV145" s="174"/>
      <c r="NW145" s="174"/>
      <c r="NX145" s="174"/>
      <c r="NY145" s="174"/>
      <c r="NZ145" s="174"/>
      <c r="OA145" s="174"/>
      <c r="OB145" s="174"/>
      <c r="OC145" s="174"/>
      <c r="OD145" s="174"/>
      <c r="OE145" s="174"/>
      <c r="OF145" s="174"/>
      <c r="OG145" s="174"/>
      <c r="OH145" s="174"/>
      <c r="OI145" s="174"/>
      <c r="OJ145" s="174"/>
      <c r="OK145" s="174"/>
      <c r="OL145" s="174"/>
      <c r="OM145" s="174"/>
      <c r="ON145" s="174"/>
      <c r="OO145" s="174"/>
      <c r="OP145" s="174"/>
      <c r="OQ145" s="174"/>
      <c r="OR145" s="174"/>
      <c r="OS145" s="174"/>
      <c r="OT145" s="174"/>
      <c r="OU145" s="174"/>
      <c r="OV145" s="174"/>
      <c r="OW145" s="174"/>
      <c r="OX145" s="174"/>
      <c r="OY145" s="174"/>
      <c r="OZ145" s="174"/>
      <c r="PA145" s="174"/>
      <c r="PB145" s="174"/>
      <c r="PC145" s="174"/>
      <c r="PD145" s="174"/>
      <c r="PE145" s="174"/>
      <c r="PF145" s="174"/>
      <c r="PG145" s="174"/>
      <c r="PH145" s="174"/>
      <c r="PI145" s="174"/>
      <c r="PJ145" s="174"/>
      <c r="PK145" s="174"/>
      <c r="PL145" s="174"/>
      <c r="PM145" s="174"/>
      <c r="PN145" s="174"/>
      <c r="PO145" s="174"/>
      <c r="PP145" s="174"/>
      <c r="PQ145" s="174"/>
      <c r="PR145" s="174"/>
      <c r="PS145" s="174"/>
      <c r="PT145" s="174"/>
      <c r="PU145" s="174"/>
      <c r="PV145" s="174"/>
      <c r="PW145" s="174"/>
      <c r="PX145" s="174"/>
      <c r="PY145" s="174"/>
      <c r="PZ145" s="174"/>
      <c r="QA145" s="174"/>
      <c r="QB145" s="174"/>
      <c r="QC145" s="174"/>
      <c r="QD145" s="174"/>
      <c r="QE145" s="174"/>
      <c r="QF145" s="174"/>
      <c r="QG145" s="174"/>
      <c r="QH145" s="174"/>
      <c r="QI145" s="174"/>
      <c r="QJ145" s="174"/>
      <c r="QK145" s="174"/>
      <c r="QL145" s="174"/>
      <c r="QM145" s="174"/>
      <c r="QN145" s="174"/>
      <c r="QO145" s="174"/>
      <c r="QP145" s="174"/>
      <c r="QQ145" s="174"/>
      <c r="QR145" s="174"/>
      <c r="QS145" s="174"/>
      <c r="QT145" s="174"/>
      <c r="QU145" s="174"/>
      <c r="QV145" s="174"/>
      <c r="QW145" s="174"/>
      <c r="QX145" s="174"/>
      <c r="QY145" s="174"/>
      <c r="QZ145" s="174"/>
      <c r="RA145" s="174"/>
      <c r="RB145" s="174"/>
      <c r="RC145" s="174"/>
      <c r="RD145" s="174"/>
      <c r="RE145" s="174"/>
      <c r="RF145" s="174"/>
      <c r="RG145" s="174"/>
      <c r="RH145" s="174"/>
      <c r="RI145" s="174"/>
      <c r="RJ145" s="174"/>
      <c r="RK145" s="174"/>
      <c r="RL145" s="174"/>
      <c r="RM145" s="174"/>
      <c r="RN145" s="174"/>
      <c r="RO145" s="174"/>
      <c r="RP145" s="174"/>
      <c r="RQ145" s="174"/>
      <c r="RR145" s="174"/>
      <c r="RS145" s="174"/>
      <c r="RT145" s="174"/>
      <c r="RU145" s="174"/>
      <c r="RV145" s="174"/>
      <c r="RW145" s="174"/>
      <c r="RX145" s="174"/>
      <c r="RY145" s="174"/>
      <c r="RZ145" s="174"/>
      <c r="SA145" s="174"/>
      <c r="SB145" s="174"/>
      <c r="SC145" s="174"/>
      <c r="SD145" s="174"/>
      <c r="SE145" s="174"/>
      <c r="SF145" s="174"/>
      <c r="SG145" s="174"/>
      <c r="SH145" s="174"/>
      <c r="SI145" s="174"/>
      <c r="SJ145" s="174"/>
      <c r="SK145" s="174"/>
      <c r="SL145" s="174"/>
      <c r="SM145" s="174"/>
      <c r="SN145" s="174"/>
      <c r="SO145" s="174"/>
      <c r="SP145" s="174"/>
      <c r="SQ145" s="174"/>
      <c r="SR145" s="174"/>
      <c r="SS145" s="174"/>
      <c r="ST145" s="174"/>
      <c r="SU145" s="174"/>
      <c r="SV145" s="174"/>
      <c r="SW145" s="174"/>
      <c r="SX145" s="174"/>
      <c r="SY145" s="174"/>
      <c r="SZ145" s="174"/>
      <c r="TA145" s="174"/>
      <c r="TB145" s="174"/>
      <c r="TC145" s="174"/>
      <c r="TD145" s="174"/>
      <c r="TE145" s="174"/>
      <c r="TF145" s="174"/>
      <c r="TG145" s="174"/>
      <c r="TH145" s="174"/>
      <c r="TI145" s="174"/>
      <c r="TJ145" s="174"/>
      <c r="TK145" s="174"/>
      <c r="TL145" s="174"/>
      <c r="TM145" s="174"/>
      <c r="TN145" s="174"/>
      <c r="TO145" s="174"/>
      <c r="TP145" s="174"/>
      <c r="TQ145" s="174"/>
      <c r="TR145" s="174"/>
      <c r="TS145" s="174"/>
      <c r="TT145" s="174"/>
      <c r="TU145" s="174"/>
      <c r="TV145" s="174"/>
      <c r="TW145" s="174"/>
      <c r="TX145" s="174"/>
      <c r="TY145" s="174"/>
      <c r="TZ145" s="174"/>
      <c r="UA145" s="174"/>
      <c r="UB145" s="174"/>
      <c r="UC145" s="174"/>
      <c r="UD145" s="174"/>
      <c r="UE145" s="174"/>
      <c r="UF145" s="174"/>
      <c r="UG145" s="174"/>
      <c r="UH145" s="174"/>
      <c r="UI145" s="174"/>
      <c r="UJ145" s="174"/>
      <c r="UK145" s="174"/>
      <c r="UL145" s="174"/>
      <c r="UM145" s="174"/>
      <c r="UN145" s="174"/>
      <c r="UO145" s="174"/>
      <c r="UP145" s="174"/>
      <c r="UQ145" s="174"/>
      <c r="UR145" s="174"/>
      <c r="US145" s="174"/>
      <c r="UT145" s="174"/>
      <c r="UU145" s="174"/>
      <c r="UV145" s="174"/>
      <c r="UW145" s="174"/>
      <c r="UX145" s="174"/>
      <c r="UY145" s="174"/>
      <c r="UZ145" s="174"/>
      <c r="VA145" s="174"/>
      <c r="VB145" s="174"/>
      <c r="VC145" s="174"/>
      <c r="VD145" s="174"/>
      <c r="VE145" s="174"/>
      <c r="VF145" s="174"/>
      <c r="VG145" s="174"/>
      <c r="VH145" s="174"/>
      <c r="VI145" s="174"/>
      <c r="VJ145" s="174"/>
      <c r="VK145" s="174"/>
      <c r="VL145" s="174"/>
      <c r="VM145" s="174"/>
      <c r="VN145" s="174"/>
      <c r="VO145" s="174"/>
      <c r="VP145" s="174"/>
      <c r="VQ145" s="174"/>
      <c r="VR145" s="174"/>
      <c r="VS145" s="174"/>
      <c r="VT145" s="174"/>
      <c r="VU145" s="174"/>
      <c r="VV145" s="174"/>
      <c r="VW145" s="174"/>
      <c r="VX145" s="174"/>
      <c r="VY145" s="174"/>
      <c r="VZ145" s="174"/>
      <c r="WA145" s="174"/>
      <c r="WB145" s="174"/>
      <c r="WC145" s="174"/>
      <c r="WD145" s="174"/>
      <c r="WE145" s="174"/>
      <c r="WF145" s="174"/>
      <c r="WG145" s="174"/>
      <c r="WH145" s="174"/>
      <c r="WI145" s="174"/>
      <c r="WJ145" s="174"/>
      <c r="WK145" s="174"/>
      <c r="WL145" s="174"/>
      <c r="WM145" s="174"/>
      <c r="WN145" s="174"/>
      <c r="WO145" s="174"/>
      <c r="WP145" s="174"/>
      <c r="WQ145" s="174"/>
      <c r="WR145" s="174"/>
      <c r="WS145" s="174"/>
      <c r="WT145" s="174"/>
      <c r="WU145" s="174"/>
      <c r="WV145" s="174"/>
      <c r="WW145" s="174"/>
      <c r="WX145" s="174"/>
      <c r="WY145" s="174"/>
      <c r="WZ145" s="174"/>
      <c r="XA145" s="174"/>
      <c r="XB145" s="174"/>
      <c r="XC145" s="174"/>
      <c r="XD145" s="174"/>
      <c r="XE145" s="174"/>
      <c r="XF145" s="174"/>
      <c r="XG145" s="174"/>
      <c r="XH145" s="174"/>
      <c r="XI145" s="174"/>
      <c r="XJ145" s="174"/>
      <c r="XK145" s="174"/>
      <c r="XL145" s="174"/>
      <c r="XM145" s="174"/>
      <c r="XN145" s="174"/>
      <c r="XO145" s="174"/>
      <c r="XP145" s="174"/>
      <c r="XQ145" s="174"/>
      <c r="XR145" s="174"/>
      <c r="XS145" s="174"/>
      <c r="XT145" s="174"/>
      <c r="XU145" s="174"/>
      <c r="XV145" s="174"/>
      <c r="XW145" s="174"/>
      <c r="XX145" s="174"/>
      <c r="XY145" s="174"/>
      <c r="XZ145" s="174"/>
      <c r="YA145" s="174"/>
      <c r="YB145" s="174"/>
      <c r="YC145" s="174"/>
      <c r="YD145" s="174"/>
      <c r="YE145" s="174"/>
      <c r="YF145" s="174"/>
      <c r="YG145" s="174"/>
      <c r="YH145" s="174"/>
      <c r="YI145" s="174"/>
      <c r="YJ145" s="174"/>
      <c r="YK145" s="174"/>
      <c r="YL145" s="174"/>
      <c r="YM145" s="174"/>
      <c r="YN145" s="174"/>
      <c r="YO145" s="174"/>
      <c r="YP145" s="174"/>
      <c r="YQ145" s="174"/>
      <c r="YR145" s="174"/>
      <c r="YS145" s="174"/>
      <c r="YT145" s="174"/>
      <c r="YU145" s="174"/>
      <c r="YV145" s="174"/>
      <c r="YW145" s="174"/>
      <c r="YX145" s="174"/>
      <c r="YY145" s="174"/>
      <c r="YZ145" s="174"/>
      <c r="ZA145" s="174"/>
      <c r="ZB145" s="174"/>
      <c r="ZC145" s="174"/>
      <c r="ZD145" s="174"/>
      <c r="ZE145" s="174"/>
      <c r="ZF145" s="174"/>
      <c r="ZG145" s="174"/>
      <c r="ZH145" s="174"/>
      <c r="ZI145" s="174"/>
      <c r="ZJ145" s="174"/>
      <c r="ZK145" s="174"/>
      <c r="ZL145" s="174"/>
      <c r="ZM145" s="174"/>
      <c r="ZN145" s="174"/>
      <c r="ZO145" s="174"/>
      <c r="ZP145" s="174"/>
      <c r="ZQ145" s="174"/>
      <c r="ZR145" s="174"/>
      <c r="ZS145" s="174"/>
      <c r="ZT145" s="174"/>
      <c r="ZU145" s="174"/>
      <c r="ZV145" s="174"/>
      <c r="ZW145" s="174"/>
      <c r="ZX145" s="174"/>
      <c r="ZY145" s="174"/>
      <c r="ZZ145" s="174"/>
      <c r="AAA145" s="174"/>
      <c r="AAB145" s="174"/>
      <c r="AAC145" s="174"/>
      <c r="AAD145" s="174"/>
      <c r="AAE145" s="174"/>
      <c r="AAF145" s="174"/>
      <c r="AAG145" s="174"/>
      <c r="AAH145" s="174"/>
      <c r="AAI145" s="174"/>
      <c r="AAJ145" s="174"/>
      <c r="AAK145" s="174"/>
      <c r="AAL145" s="174"/>
      <c r="AAM145" s="174"/>
      <c r="AAN145" s="174"/>
      <c r="AAO145" s="174"/>
      <c r="AAP145" s="174"/>
      <c r="AAQ145" s="174"/>
      <c r="AAR145" s="174"/>
      <c r="AAS145" s="174"/>
      <c r="AAT145" s="174"/>
      <c r="AAU145" s="174"/>
      <c r="AAV145" s="174"/>
      <c r="AAW145" s="174"/>
      <c r="AAX145" s="174"/>
      <c r="AAY145" s="174"/>
      <c r="AAZ145" s="174"/>
      <c r="ABA145" s="174"/>
      <c r="ABB145" s="174"/>
      <c r="ABC145" s="174"/>
      <c r="ABD145" s="174"/>
      <c r="ABE145" s="174"/>
      <c r="ABF145" s="174"/>
      <c r="ABG145" s="174"/>
      <c r="ABH145" s="174"/>
      <c r="ABI145" s="174"/>
      <c r="ABJ145" s="174"/>
      <c r="ABK145" s="174"/>
      <c r="ABL145" s="174"/>
      <c r="ABM145" s="174"/>
      <c r="ABN145" s="174"/>
      <c r="ABO145" s="174"/>
      <c r="ABP145" s="174"/>
      <c r="ABQ145" s="174"/>
      <c r="ABR145" s="174"/>
      <c r="ABS145" s="174"/>
      <c r="ABT145" s="174"/>
      <c r="ABU145" s="174"/>
      <c r="ABV145" s="174"/>
      <c r="ABW145" s="174"/>
      <c r="ABX145" s="174"/>
      <c r="ABY145" s="174"/>
      <c r="ABZ145" s="174"/>
      <c r="ACA145" s="174"/>
      <c r="ACB145" s="174"/>
      <c r="ACC145" s="174"/>
      <c r="ACD145" s="174"/>
      <c r="ACE145" s="174"/>
      <c r="ACF145" s="174"/>
      <c r="ACG145" s="174"/>
      <c r="ACH145" s="174"/>
      <c r="ACI145" s="174"/>
      <c r="ACJ145" s="174"/>
      <c r="ACK145" s="174"/>
      <c r="ACL145" s="174"/>
      <c r="ACM145" s="174"/>
      <c r="ACN145" s="174"/>
      <c r="ACO145" s="174"/>
      <c r="ACP145" s="174"/>
      <c r="ACQ145" s="174"/>
      <c r="ACR145" s="174"/>
      <c r="ACS145" s="174"/>
      <c r="ACT145" s="174"/>
      <c r="ACU145" s="174"/>
      <c r="ACV145" s="174"/>
      <c r="ACW145" s="174"/>
      <c r="ACX145" s="174"/>
      <c r="ACY145" s="174"/>
      <c r="ACZ145" s="174"/>
      <c r="ADA145" s="174"/>
      <c r="ADB145" s="174"/>
      <c r="ADC145" s="174"/>
      <c r="ADD145" s="174"/>
      <c r="ADE145" s="174"/>
      <c r="ADF145" s="174"/>
      <c r="ADG145" s="174"/>
      <c r="ADH145" s="174"/>
      <c r="ADI145" s="174"/>
      <c r="ADJ145" s="174"/>
      <c r="ADK145" s="174"/>
      <c r="ADL145" s="174"/>
      <c r="ADM145" s="174"/>
      <c r="ADN145" s="174"/>
      <c r="ADO145" s="174"/>
      <c r="ADP145" s="174"/>
      <c r="ADQ145" s="174"/>
      <c r="ADR145" s="174"/>
      <c r="ADS145" s="174"/>
      <c r="ADT145" s="174"/>
      <c r="ADU145" s="174"/>
      <c r="ADV145" s="174"/>
      <c r="ADW145" s="174"/>
      <c r="ADX145" s="174"/>
      <c r="ADY145" s="174"/>
      <c r="ADZ145" s="174"/>
      <c r="AEA145" s="174"/>
      <c r="AEB145" s="174"/>
      <c r="AEC145" s="174"/>
      <c r="AED145" s="174"/>
      <c r="AEE145" s="174"/>
      <c r="AEF145" s="174"/>
      <c r="AEG145" s="174"/>
      <c r="AEH145" s="174"/>
      <c r="AEI145" s="174"/>
      <c r="AEJ145" s="174"/>
      <c r="AEK145" s="174"/>
      <c r="AEL145" s="174"/>
      <c r="AEM145" s="174"/>
      <c r="AEN145" s="174"/>
      <c r="AEO145" s="174"/>
      <c r="AEP145" s="174"/>
      <c r="AEQ145" s="174"/>
      <c r="AER145" s="174"/>
      <c r="AES145" s="174"/>
      <c r="AET145" s="174"/>
      <c r="AEU145" s="174"/>
      <c r="AEV145" s="174"/>
      <c r="AEW145" s="174"/>
      <c r="AEX145" s="174"/>
      <c r="AEY145" s="174"/>
      <c r="AEZ145" s="174"/>
      <c r="AFA145" s="174"/>
      <c r="AFB145" s="174"/>
      <c r="AFC145" s="174"/>
      <c r="AFD145" s="174"/>
      <c r="AFE145" s="174"/>
      <c r="AFF145" s="174"/>
      <c r="AFG145" s="174"/>
      <c r="AFH145" s="174"/>
      <c r="AFI145" s="174"/>
      <c r="AFJ145" s="174"/>
      <c r="AFK145" s="174"/>
      <c r="AFL145" s="174"/>
      <c r="AFM145" s="174"/>
      <c r="AFN145" s="174"/>
      <c r="AFO145" s="174"/>
      <c r="AFP145" s="174"/>
      <c r="AFQ145" s="174"/>
      <c r="AFR145" s="174"/>
      <c r="AFS145" s="174"/>
      <c r="AFT145" s="174"/>
      <c r="AFU145" s="174"/>
      <c r="AFV145" s="174"/>
      <c r="AFW145" s="174"/>
      <c r="AFX145" s="174"/>
      <c r="AFY145" s="174"/>
      <c r="AFZ145" s="174"/>
      <c r="AGA145" s="174"/>
      <c r="AGB145" s="174"/>
      <c r="AGC145" s="174"/>
      <c r="AGD145" s="174"/>
      <c r="AGE145" s="174"/>
      <c r="AGF145" s="174"/>
      <c r="AGG145" s="174"/>
      <c r="AGH145" s="174"/>
      <c r="AGI145" s="174"/>
      <c r="AGJ145" s="174"/>
      <c r="AGK145" s="174"/>
      <c r="AGL145" s="174"/>
      <c r="AGM145" s="174"/>
      <c r="AGN145" s="174"/>
      <c r="AGO145" s="174"/>
      <c r="AGP145" s="174"/>
      <c r="AGQ145" s="174"/>
      <c r="AGR145" s="174"/>
      <c r="AGS145" s="174"/>
      <c r="AGT145" s="174"/>
      <c r="AGU145" s="174"/>
      <c r="AGV145" s="174"/>
      <c r="AGW145" s="174"/>
      <c r="AGX145" s="174"/>
      <c r="AGY145" s="174"/>
      <c r="AGZ145" s="174"/>
      <c r="AHA145" s="174"/>
      <c r="AHB145" s="174"/>
      <c r="AHC145" s="174"/>
      <c r="AHD145" s="174"/>
      <c r="AHE145" s="174"/>
      <c r="AHF145" s="174"/>
      <c r="AHG145" s="174"/>
      <c r="AHH145" s="174"/>
      <c r="AHI145" s="174"/>
      <c r="AHJ145" s="174"/>
      <c r="AHK145" s="174"/>
      <c r="AHL145" s="174"/>
      <c r="AHM145" s="174"/>
      <c r="AHN145" s="174"/>
      <c r="AHO145" s="174"/>
      <c r="AHP145" s="174"/>
      <c r="AHQ145" s="174"/>
      <c r="AHR145" s="174"/>
      <c r="AHS145" s="174"/>
      <c r="AHT145" s="174"/>
      <c r="AHU145" s="174"/>
      <c r="AHV145" s="174"/>
      <c r="AHW145" s="174"/>
      <c r="AHX145" s="174"/>
      <c r="AHY145" s="174"/>
      <c r="AHZ145" s="174"/>
      <c r="AIA145" s="174"/>
      <c r="AIB145" s="174"/>
      <c r="AIC145" s="174"/>
      <c r="AID145" s="174"/>
      <c r="AIE145" s="174"/>
      <c r="AIF145" s="174"/>
      <c r="AIG145" s="174"/>
      <c r="AIH145" s="174"/>
      <c r="AII145" s="174"/>
      <c r="AIJ145" s="174"/>
      <c r="AIK145" s="174"/>
      <c r="AIL145" s="174"/>
      <c r="AIM145" s="174"/>
      <c r="AIN145" s="174"/>
      <c r="AIO145" s="174"/>
      <c r="AIP145" s="174"/>
      <c r="AIQ145" s="174"/>
      <c r="AIR145" s="174"/>
      <c r="AIS145" s="174"/>
      <c r="AIT145" s="174"/>
      <c r="AIU145" s="174"/>
      <c r="AIV145" s="174"/>
      <c r="AIW145" s="174"/>
      <c r="AIX145" s="174"/>
      <c r="AIY145" s="174"/>
      <c r="AIZ145" s="174"/>
      <c r="AJA145" s="174"/>
      <c r="AJB145" s="174"/>
      <c r="AJC145" s="174"/>
      <c r="AJD145" s="174"/>
      <c r="AJE145" s="174"/>
      <c r="AJF145" s="174"/>
      <c r="AJG145" s="174"/>
      <c r="AJH145" s="174"/>
      <c r="AJI145" s="174"/>
      <c r="AJJ145" s="174"/>
      <c r="AJK145" s="174"/>
      <c r="AJL145" s="174"/>
      <c r="AJM145" s="174"/>
      <c r="AJN145" s="174"/>
      <c r="AJO145" s="174"/>
      <c r="AJP145" s="174"/>
      <c r="AJQ145" s="174"/>
      <c r="AJR145" s="174"/>
      <c r="AJS145" s="174"/>
      <c r="AJT145" s="174"/>
      <c r="AJU145" s="174"/>
      <c r="AJV145" s="174"/>
      <c r="AJW145" s="174"/>
      <c r="AJX145" s="174"/>
      <c r="AJY145" s="174"/>
      <c r="AJZ145" s="174"/>
      <c r="AKA145" s="174"/>
      <c r="AKB145" s="174"/>
      <c r="AKC145" s="174"/>
      <c r="AKD145" s="174"/>
      <c r="AKE145" s="174"/>
      <c r="AKF145" s="174"/>
      <c r="AKG145" s="174"/>
      <c r="AKH145" s="174"/>
      <c r="AKI145" s="174"/>
      <c r="AKJ145" s="174"/>
      <c r="AKK145" s="174"/>
      <c r="AKL145" s="174"/>
      <c r="AKM145" s="174"/>
      <c r="AKN145" s="174"/>
      <c r="AKO145" s="174"/>
      <c r="AKP145" s="174"/>
    </row>
    <row r="146" spans="1:978" s="4" customFormat="1" ht="15.6">
      <c r="A146" s="28"/>
      <c r="B146" s="69" t="s">
        <v>18</v>
      </c>
      <c r="C146" s="172">
        <v>1511657</v>
      </c>
      <c r="D146" s="27">
        <f t="shared" si="29"/>
        <v>0.14407402445937426</v>
      </c>
      <c r="E146" s="9"/>
      <c r="F146" s="23">
        <v>26551</v>
      </c>
      <c r="G146" s="153">
        <f t="shared" si="21"/>
        <v>-1.24134817935595E-3</v>
      </c>
      <c r="H146" s="158"/>
      <c r="I146" s="154"/>
      <c r="J146" s="46"/>
      <c r="K146" s="57"/>
      <c r="L146" s="25">
        <v>226</v>
      </c>
      <c r="M146" s="70">
        <f t="shared" si="22"/>
        <v>-0.4955357142857143</v>
      </c>
      <c r="N146" s="21">
        <v>8251</v>
      </c>
      <c r="O146" s="70">
        <f t="shared" si="23"/>
        <v>4.1267036850075822E-2</v>
      </c>
      <c r="P146" s="21">
        <v>2986</v>
      </c>
      <c r="Q146" s="70">
        <f t="shared" si="24"/>
        <v>1.1860386309725524E-2</v>
      </c>
      <c r="R146" s="21">
        <v>194</v>
      </c>
      <c r="S146" s="70">
        <f t="shared" si="28"/>
        <v>-0.36807817589576552</v>
      </c>
      <c r="T146" s="21">
        <v>21834</v>
      </c>
      <c r="U146" s="70">
        <f t="shared" si="25"/>
        <v>-4.4683567390114698E-3</v>
      </c>
      <c r="V146" s="171"/>
      <c r="W146" s="148"/>
      <c r="X146" s="21"/>
      <c r="Y146" s="27"/>
      <c r="Z146" s="173"/>
      <c r="AA146" s="166"/>
      <c r="AB146" s="21">
        <v>19</v>
      </c>
      <c r="AC146" s="70">
        <f t="shared" si="11"/>
        <v>18</v>
      </c>
      <c r="AD146" s="25"/>
      <c r="AE146" s="27"/>
      <c r="AF146" s="21"/>
      <c r="AG146" s="27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J146" s="174"/>
      <c r="DK146" s="174"/>
      <c r="DL146" s="174"/>
      <c r="DM146" s="174"/>
      <c r="DN146" s="174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174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O146" s="174"/>
      <c r="EP146" s="174"/>
      <c r="EQ146" s="174"/>
      <c r="ER146" s="174"/>
      <c r="ES146" s="174"/>
      <c r="ET146" s="174"/>
      <c r="EU146" s="174"/>
      <c r="EV146" s="174"/>
      <c r="EW146" s="174"/>
      <c r="EX146" s="174"/>
      <c r="EY146" s="174"/>
      <c r="EZ146" s="174"/>
      <c r="FA146" s="174"/>
      <c r="FB146" s="174"/>
      <c r="FC146" s="174"/>
      <c r="FD146" s="174"/>
      <c r="FE146" s="174"/>
      <c r="FF146" s="174"/>
      <c r="FG146" s="174"/>
      <c r="FH146" s="174"/>
      <c r="FI146" s="174"/>
      <c r="FJ146" s="174"/>
      <c r="FK146" s="174"/>
      <c r="FL146" s="174"/>
      <c r="FM146" s="174"/>
      <c r="FN146" s="174"/>
      <c r="FO146" s="174"/>
      <c r="FP146" s="174"/>
      <c r="FQ146" s="174"/>
      <c r="FR146" s="174"/>
      <c r="FS146" s="174"/>
      <c r="FT146" s="174"/>
      <c r="FU146" s="174"/>
      <c r="FV146" s="174"/>
      <c r="FW146" s="174"/>
      <c r="FX146" s="174"/>
      <c r="FY146" s="174"/>
      <c r="FZ146" s="174"/>
      <c r="GA146" s="174"/>
      <c r="GB146" s="174"/>
      <c r="GC146" s="174"/>
      <c r="GD146" s="174"/>
      <c r="GE146" s="174"/>
      <c r="GF146" s="174"/>
      <c r="GG146" s="174"/>
      <c r="GH146" s="174"/>
      <c r="GI146" s="174"/>
      <c r="GJ146" s="174"/>
      <c r="GK146" s="174"/>
      <c r="GL146" s="174"/>
      <c r="GM146" s="174"/>
      <c r="GN146" s="174"/>
      <c r="GO146" s="174"/>
      <c r="GP146" s="174"/>
      <c r="GQ146" s="174"/>
      <c r="GR146" s="174"/>
      <c r="GS146" s="174"/>
      <c r="GT146" s="174"/>
      <c r="GU146" s="174"/>
      <c r="GV146" s="174"/>
      <c r="GW146" s="174"/>
      <c r="GX146" s="174"/>
      <c r="GY146" s="174"/>
      <c r="GZ146" s="174"/>
      <c r="HA146" s="174"/>
      <c r="HB146" s="174"/>
      <c r="HC146" s="174"/>
      <c r="HD146" s="174"/>
      <c r="HE146" s="174"/>
      <c r="HF146" s="174"/>
      <c r="HG146" s="174"/>
      <c r="HH146" s="174"/>
      <c r="HI146" s="174"/>
      <c r="HJ146" s="174"/>
      <c r="HK146" s="174"/>
      <c r="HL146" s="174"/>
      <c r="HM146" s="174"/>
      <c r="HN146" s="174"/>
      <c r="HO146" s="174"/>
      <c r="HP146" s="174"/>
      <c r="HQ146" s="174"/>
      <c r="HR146" s="174"/>
      <c r="HS146" s="174"/>
      <c r="HT146" s="174"/>
      <c r="HU146" s="174"/>
      <c r="HV146" s="174"/>
      <c r="HW146" s="174"/>
      <c r="HX146" s="174"/>
      <c r="HY146" s="174"/>
      <c r="HZ146" s="174"/>
      <c r="IA146" s="174"/>
      <c r="IB146" s="174"/>
      <c r="IC146" s="174"/>
      <c r="ID146" s="174"/>
      <c r="IE146" s="174"/>
      <c r="IF146" s="174"/>
      <c r="IG146" s="174"/>
      <c r="IH146" s="174"/>
      <c r="II146" s="174"/>
      <c r="IJ146" s="174"/>
      <c r="IK146" s="174"/>
      <c r="IL146" s="174"/>
      <c r="IM146" s="174"/>
      <c r="IN146" s="174"/>
      <c r="IO146" s="174"/>
      <c r="IP146" s="174"/>
      <c r="IQ146" s="174"/>
      <c r="IR146" s="174"/>
      <c r="IS146" s="174"/>
      <c r="IT146" s="174"/>
      <c r="IU146" s="174"/>
      <c r="IV146" s="174"/>
      <c r="IW146" s="174"/>
      <c r="IX146" s="174"/>
      <c r="IY146" s="174"/>
      <c r="IZ146" s="174"/>
      <c r="JA146" s="174"/>
      <c r="JB146" s="174"/>
      <c r="JC146" s="174"/>
      <c r="JD146" s="174"/>
      <c r="JE146" s="174"/>
      <c r="JF146" s="174"/>
      <c r="JG146" s="174"/>
      <c r="JH146" s="174"/>
      <c r="JI146" s="174"/>
      <c r="JJ146" s="174"/>
      <c r="JK146" s="174"/>
      <c r="JL146" s="174"/>
      <c r="JM146" s="174"/>
      <c r="JN146" s="174"/>
      <c r="JO146" s="174"/>
      <c r="JP146" s="174"/>
      <c r="JQ146" s="174"/>
      <c r="JR146" s="174"/>
      <c r="JS146" s="174"/>
      <c r="JT146" s="174"/>
      <c r="JU146" s="174"/>
      <c r="JV146" s="174"/>
      <c r="JW146" s="174"/>
      <c r="JX146" s="174"/>
      <c r="JY146" s="174"/>
      <c r="JZ146" s="174"/>
      <c r="KA146" s="174"/>
      <c r="KB146" s="174"/>
      <c r="KC146" s="174"/>
      <c r="KD146" s="174"/>
      <c r="KE146" s="174"/>
      <c r="KF146" s="174"/>
      <c r="KG146" s="174"/>
      <c r="KH146" s="174"/>
      <c r="KI146" s="174"/>
      <c r="KJ146" s="174"/>
      <c r="KK146" s="174"/>
      <c r="KL146" s="174"/>
      <c r="KM146" s="174"/>
      <c r="KN146" s="174"/>
      <c r="KO146" s="174"/>
      <c r="KP146" s="174"/>
      <c r="KQ146" s="174"/>
      <c r="KR146" s="174"/>
      <c r="KS146" s="174"/>
      <c r="KT146" s="174"/>
      <c r="KU146" s="174"/>
      <c r="KV146" s="174"/>
      <c r="KW146" s="174"/>
      <c r="KX146" s="174"/>
      <c r="KY146" s="174"/>
      <c r="KZ146" s="174"/>
      <c r="LA146" s="174"/>
      <c r="LB146" s="174"/>
      <c r="LC146" s="174"/>
      <c r="LD146" s="174"/>
      <c r="LE146" s="174"/>
      <c r="LF146" s="174"/>
      <c r="LG146" s="174"/>
      <c r="LH146" s="174"/>
      <c r="LI146" s="174"/>
      <c r="LJ146" s="174"/>
      <c r="LK146" s="174"/>
      <c r="LL146" s="174"/>
      <c r="LM146" s="174"/>
      <c r="LN146" s="174"/>
      <c r="LO146" s="174"/>
      <c r="LP146" s="174"/>
      <c r="LQ146" s="174"/>
      <c r="LR146" s="174"/>
      <c r="LS146" s="174"/>
      <c r="LT146" s="174"/>
      <c r="LU146" s="174"/>
      <c r="LV146" s="174"/>
      <c r="LW146" s="174"/>
      <c r="LX146" s="174"/>
      <c r="LY146" s="174"/>
      <c r="LZ146" s="174"/>
      <c r="MA146" s="174"/>
      <c r="MB146" s="174"/>
      <c r="MC146" s="174"/>
      <c r="MD146" s="174"/>
      <c r="ME146" s="174"/>
      <c r="MF146" s="174"/>
      <c r="MG146" s="174"/>
      <c r="MH146" s="174"/>
      <c r="MI146" s="174"/>
      <c r="MJ146" s="174"/>
      <c r="MK146" s="174"/>
      <c r="ML146" s="174"/>
      <c r="MM146" s="174"/>
      <c r="MN146" s="174"/>
      <c r="MO146" s="174"/>
      <c r="MP146" s="174"/>
      <c r="MQ146" s="174"/>
      <c r="MR146" s="174"/>
      <c r="MS146" s="174"/>
      <c r="MT146" s="174"/>
      <c r="MU146" s="174"/>
      <c r="MV146" s="174"/>
      <c r="MW146" s="174"/>
      <c r="MX146" s="174"/>
      <c r="MY146" s="174"/>
      <c r="MZ146" s="174"/>
      <c r="NA146" s="174"/>
      <c r="NB146" s="174"/>
      <c r="NC146" s="174"/>
      <c r="ND146" s="174"/>
      <c r="NE146" s="174"/>
      <c r="NF146" s="174"/>
      <c r="NG146" s="174"/>
      <c r="NH146" s="174"/>
      <c r="NI146" s="174"/>
      <c r="NJ146" s="174"/>
      <c r="NK146" s="174"/>
      <c r="NL146" s="174"/>
      <c r="NM146" s="174"/>
      <c r="NN146" s="174"/>
      <c r="NO146" s="174"/>
      <c r="NP146" s="174"/>
      <c r="NQ146" s="174"/>
      <c r="NR146" s="174"/>
      <c r="NS146" s="174"/>
      <c r="NT146" s="174"/>
      <c r="NU146" s="174"/>
      <c r="NV146" s="174"/>
      <c r="NW146" s="174"/>
      <c r="NX146" s="174"/>
      <c r="NY146" s="174"/>
      <c r="NZ146" s="174"/>
      <c r="OA146" s="174"/>
      <c r="OB146" s="174"/>
      <c r="OC146" s="174"/>
      <c r="OD146" s="174"/>
      <c r="OE146" s="174"/>
      <c r="OF146" s="174"/>
      <c r="OG146" s="174"/>
      <c r="OH146" s="174"/>
      <c r="OI146" s="174"/>
      <c r="OJ146" s="174"/>
      <c r="OK146" s="174"/>
      <c r="OL146" s="174"/>
      <c r="OM146" s="174"/>
      <c r="ON146" s="174"/>
      <c r="OO146" s="174"/>
      <c r="OP146" s="174"/>
      <c r="OQ146" s="174"/>
      <c r="OR146" s="174"/>
      <c r="OS146" s="174"/>
      <c r="OT146" s="174"/>
      <c r="OU146" s="174"/>
      <c r="OV146" s="174"/>
      <c r="OW146" s="174"/>
      <c r="OX146" s="174"/>
      <c r="OY146" s="174"/>
      <c r="OZ146" s="174"/>
      <c r="PA146" s="174"/>
      <c r="PB146" s="174"/>
      <c r="PC146" s="174"/>
      <c r="PD146" s="174"/>
      <c r="PE146" s="174"/>
      <c r="PF146" s="174"/>
      <c r="PG146" s="174"/>
      <c r="PH146" s="174"/>
      <c r="PI146" s="174"/>
      <c r="PJ146" s="174"/>
      <c r="PK146" s="174"/>
      <c r="PL146" s="174"/>
      <c r="PM146" s="174"/>
      <c r="PN146" s="174"/>
      <c r="PO146" s="174"/>
      <c r="PP146" s="174"/>
      <c r="PQ146" s="174"/>
      <c r="PR146" s="174"/>
      <c r="PS146" s="174"/>
      <c r="PT146" s="174"/>
      <c r="PU146" s="174"/>
      <c r="PV146" s="174"/>
      <c r="PW146" s="174"/>
      <c r="PX146" s="174"/>
      <c r="PY146" s="174"/>
      <c r="PZ146" s="174"/>
      <c r="QA146" s="174"/>
      <c r="QB146" s="174"/>
      <c r="QC146" s="174"/>
      <c r="QD146" s="174"/>
      <c r="QE146" s="174"/>
      <c r="QF146" s="174"/>
      <c r="QG146" s="174"/>
      <c r="QH146" s="174"/>
      <c r="QI146" s="174"/>
      <c r="QJ146" s="174"/>
      <c r="QK146" s="174"/>
      <c r="QL146" s="174"/>
      <c r="QM146" s="174"/>
      <c r="QN146" s="174"/>
      <c r="QO146" s="174"/>
      <c r="QP146" s="174"/>
      <c r="QQ146" s="174"/>
      <c r="QR146" s="174"/>
      <c r="QS146" s="174"/>
      <c r="QT146" s="174"/>
      <c r="QU146" s="174"/>
      <c r="QV146" s="174"/>
      <c r="QW146" s="174"/>
      <c r="QX146" s="174"/>
      <c r="QY146" s="174"/>
      <c r="QZ146" s="174"/>
      <c r="RA146" s="174"/>
      <c r="RB146" s="174"/>
      <c r="RC146" s="174"/>
      <c r="RD146" s="174"/>
      <c r="RE146" s="174"/>
      <c r="RF146" s="174"/>
      <c r="RG146" s="174"/>
      <c r="RH146" s="174"/>
      <c r="RI146" s="174"/>
      <c r="RJ146" s="174"/>
      <c r="RK146" s="174"/>
      <c r="RL146" s="174"/>
      <c r="RM146" s="174"/>
      <c r="RN146" s="174"/>
      <c r="RO146" s="174"/>
      <c r="RP146" s="174"/>
      <c r="RQ146" s="174"/>
      <c r="RR146" s="174"/>
      <c r="RS146" s="174"/>
      <c r="RT146" s="174"/>
      <c r="RU146" s="174"/>
      <c r="RV146" s="174"/>
      <c r="RW146" s="174"/>
      <c r="RX146" s="174"/>
      <c r="RY146" s="174"/>
      <c r="RZ146" s="174"/>
      <c r="SA146" s="174"/>
      <c r="SB146" s="174"/>
      <c r="SC146" s="174"/>
      <c r="SD146" s="174"/>
      <c r="SE146" s="174"/>
      <c r="SF146" s="174"/>
      <c r="SG146" s="174"/>
      <c r="SH146" s="174"/>
      <c r="SI146" s="174"/>
      <c r="SJ146" s="174"/>
      <c r="SK146" s="174"/>
      <c r="SL146" s="174"/>
      <c r="SM146" s="174"/>
      <c r="SN146" s="174"/>
      <c r="SO146" s="174"/>
      <c r="SP146" s="174"/>
      <c r="SQ146" s="174"/>
      <c r="SR146" s="174"/>
      <c r="SS146" s="174"/>
      <c r="ST146" s="174"/>
      <c r="SU146" s="174"/>
      <c r="SV146" s="174"/>
      <c r="SW146" s="174"/>
      <c r="SX146" s="174"/>
      <c r="SY146" s="174"/>
      <c r="SZ146" s="174"/>
      <c r="TA146" s="174"/>
      <c r="TB146" s="174"/>
      <c r="TC146" s="174"/>
      <c r="TD146" s="174"/>
      <c r="TE146" s="174"/>
      <c r="TF146" s="174"/>
      <c r="TG146" s="174"/>
      <c r="TH146" s="174"/>
      <c r="TI146" s="174"/>
      <c r="TJ146" s="174"/>
      <c r="TK146" s="174"/>
      <c r="TL146" s="174"/>
      <c r="TM146" s="174"/>
      <c r="TN146" s="174"/>
      <c r="TO146" s="174"/>
      <c r="TP146" s="174"/>
      <c r="TQ146" s="174"/>
      <c r="TR146" s="174"/>
      <c r="TS146" s="174"/>
      <c r="TT146" s="174"/>
      <c r="TU146" s="174"/>
      <c r="TV146" s="174"/>
      <c r="TW146" s="174"/>
      <c r="TX146" s="174"/>
      <c r="TY146" s="174"/>
      <c r="TZ146" s="174"/>
      <c r="UA146" s="174"/>
      <c r="UB146" s="174"/>
      <c r="UC146" s="174"/>
      <c r="UD146" s="174"/>
      <c r="UE146" s="174"/>
      <c r="UF146" s="174"/>
      <c r="UG146" s="174"/>
      <c r="UH146" s="174"/>
      <c r="UI146" s="174"/>
      <c r="UJ146" s="174"/>
      <c r="UK146" s="174"/>
      <c r="UL146" s="174"/>
      <c r="UM146" s="174"/>
      <c r="UN146" s="174"/>
      <c r="UO146" s="174"/>
      <c r="UP146" s="174"/>
      <c r="UQ146" s="174"/>
      <c r="UR146" s="174"/>
      <c r="US146" s="174"/>
      <c r="UT146" s="174"/>
      <c r="UU146" s="174"/>
      <c r="UV146" s="174"/>
      <c r="UW146" s="174"/>
      <c r="UX146" s="174"/>
      <c r="UY146" s="174"/>
      <c r="UZ146" s="174"/>
      <c r="VA146" s="174"/>
      <c r="VB146" s="174"/>
      <c r="VC146" s="174"/>
      <c r="VD146" s="174"/>
      <c r="VE146" s="174"/>
      <c r="VF146" s="174"/>
      <c r="VG146" s="174"/>
      <c r="VH146" s="174"/>
      <c r="VI146" s="174"/>
      <c r="VJ146" s="174"/>
      <c r="VK146" s="174"/>
      <c r="VL146" s="174"/>
      <c r="VM146" s="174"/>
      <c r="VN146" s="174"/>
      <c r="VO146" s="174"/>
      <c r="VP146" s="174"/>
      <c r="VQ146" s="174"/>
      <c r="VR146" s="174"/>
      <c r="VS146" s="174"/>
      <c r="VT146" s="174"/>
      <c r="VU146" s="174"/>
      <c r="VV146" s="174"/>
      <c r="VW146" s="174"/>
      <c r="VX146" s="174"/>
      <c r="VY146" s="174"/>
      <c r="VZ146" s="174"/>
      <c r="WA146" s="174"/>
      <c r="WB146" s="174"/>
      <c r="WC146" s="174"/>
      <c r="WD146" s="174"/>
      <c r="WE146" s="174"/>
      <c r="WF146" s="174"/>
      <c r="WG146" s="174"/>
      <c r="WH146" s="174"/>
      <c r="WI146" s="174"/>
      <c r="WJ146" s="174"/>
      <c r="WK146" s="174"/>
      <c r="WL146" s="174"/>
      <c r="WM146" s="174"/>
      <c r="WN146" s="174"/>
      <c r="WO146" s="174"/>
      <c r="WP146" s="174"/>
      <c r="WQ146" s="174"/>
      <c r="WR146" s="174"/>
      <c r="WS146" s="174"/>
      <c r="WT146" s="174"/>
      <c r="WU146" s="174"/>
      <c r="WV146" s="174"/>
      <c r="WW146" s="174"/>
      <c r="WX146" s="174"/>
      <c r="WY146" s="174"/>
      <c r="WZ146" s="174"/>
      <c r="XA146" s="174"/>
      <c r="XB146" s="174"/>
      <c r="XC146" s="174"/>
      <c r="XD146" s="174"/>
      <c r="XE146" s="174"/>
      <c r="XF146" s="174"/>
      <c r="XG146" s="174"/>
      <c r="XH146" s="174"/>
      <c r="XI146" s="174"/>
      <c r="XJ146" s="174"/>
      <c r="XK146" s="174"/>
      <c r="XL146" s="174"/>
      <c r="XM146" s="174"/>
      <c r="XN146" s="174"/>
      <c r="XO146" s="174"/>
      <c r="XP146" s="174"/>
      <c r="XQ146" s="174"/>
      <c r="XR146" s="174"/>
      <c r="XS146" s="174"/>
      <c r="XT146" s="174"/>
      <c r="XU146" s="174"/>
      <c r="XV146" s="174"/>
      <c r="XW146" s="174"/>
      <c r="XX146" s="174"/>
      <c r="XY146" s="174"/>
      <c r="XZ146" s="174"/>
      <c r="YA146" s="174"/>
      <c r="YB146" s="174"/>
      <c r="YC146" s="174"/>
      <c r="YD146" s="174"/>
      <c r="YE146" s="174"/>
      <c r="YF146" s="174"/>
      <c r="YG146" s="174"/>
      <c r="YH146" s="174"/>
      <c r="YI146" s="174"/>
      <c r="YJ146" s="174"/>
      <c r="YK146" s="174"/>
      <c r="YL146" s="174"/>
      <c r="YM146" s="174"/>
      <c r="YN146" s="174"/>
      <c r="YO146" s="174"/>
      <c r="YP146" s="174"/>
      <c r="YQ146" s="174"/>
      <c r="YR146" s="174"/>
      <c r="YS146" s="174"/>
      <c r="YT146" s="174"/>
      <c r="YU146" s="174"/>
      <c r="YV146" s="174"/>
      <c r="YW146" s="174"/>
      <c r="YX146" s="174"/>
      <c r="YY146" s="174"/>
      <c r="YZ146" s="174"/>
      <c r="ZA146" s="174"/>
      <c r="ZB146" s="174"/>
      <c r="ZC146" s="174"/>
      <c r="ZD146" s="174"/>
      <c r="ZE146" s="174"/>
      <c r="ZF146" s="174"/>
      <c r="ZG146" s="174"/>
      <c r="ZH146" s="174"/>
      <c r="ZI146" s="174"/>
      <c r="ZJ146" s="174"/>
      <c r="ZK146" s="174"/>
      <c r="ZL146" s="174"/>
      <c r="ZM146" s="174"/>
      <c r="ZN146" s="174"/>
      <c r="ZO146" s="174"/>
      <c r="ZP146" s="174"/>
      <c r="ZQ146" s="174"/>
      <c r="ZR146" s="174"/>
      <c r="ZS146" s="174"/>
      <c r="ZT146" s="174"/>
      <c r="ZU146" s="174"/>
      <c r="ZV146" s="174"/>
      <c r="ZW146" s="174"/>
      <c r="ZX146" s="174"/>
      <c r="ZY146" s="174"/>
      <c r="ZZ146" s="174"/>
      <c r="AAA146" s="174"/>
      <c r="AAB146" s="174"/>
      <c r="AAC146" s="174"/>
      <c r="AAD146" s="174"/>
      <c r="AAE146" s="174"/>
      <c r="AAF146" s="174"/>
      <c r="AAG146" s="174"/>
      <c r="AAH146" s="174"/>
      <c r="AAI146" s="174"/>
      <c r="AAJ146" s="174"/>
      <c r="AAK146" s="174"/>
      <c r="AAL146" s="174"/>
      <c r="AAM146" s="174"/>
      <c r="AAN146" s="174"/>
      <c r="AAO146" s="174"/>
      <c r="AAP146" s="174"/>
      <c r="AAQ146" s="174"/>
      <c r="AAR146" s="174"/>
      <c r="AAS146" s="174"/>
      <c r="AAT146" s="174"/>
      <c r="AAU146" s="174"/>
      <c r="AAV146" s="174"/>
      <c r="AAW146" s="174"/>
      <c r="AAX146" s="174"/>
      <c r="AAY146" s="174"/>
      <c r="AAZ146" s="174"/>
      <c r="ABA146" s="174"/>
      <c r="ABB146" s="174"/>
      <c r="ABC146" s="174"/>
      <c r="ABD146" s="174"/>
      <c r="ABE146" s="174"/>
      <c r="ABF146" s="174"/>
      <c r="ABG146" s="174"/>
      <c r="ABH146" s="174"/>
      <c r="ABI146" s="174"/>
      <c r="ABJ146" s="174"/>
      <c r="ABK146" s="174"/>
      <c r="ABL146" s="174"/>
      <c r="ABM146" s="174"/>
      <c r="ABN146" s="174"/>
      <c r="ABO146" s="174"/>
      <c r="ABP146" s="174"/>
      <c r="ABQ146" s="174"/>
      <c r="ABR146" s="174"/>
      <c r="ABS146" s="174"/>
      <c r="ABT146" s="174"/>
      <c r="ABU146" s="174"/>
      <c r="ABV146" s="174"/>
      <c r="ABW146" s="174"/>
      <c r="ABX146" s="174"/>
      <c r="ABY146" s="174"/>
      <c r="ABZ146" s="174"/>
      <c r="ACA146" s="174"/>
      <c r="ACB146" s="174"/>
      <c r="ACC146" s="174"/>
      <c r="ACD146" s="174"/>
      <c r="ACE146" s="174"/>
      <c r="ACF146" s="174"/>
      <c r="ACG146" s="174"/>
      <c r="ACH146" s="174"/>
      <c r="ACI146" s="174"/>
      <c r="ACJ146" s="174"/>
      <c r="ACK146" s="174"/>
      <c r="ACL146" s="174"/>
      <c r="ACM146" s="174"/>
      <c r="ACN146" s="174"/>
      <c r="ACO146" s="174"/>
      <c r="ACP146" s="174"/>
      <c r="ACQ146" s="174"/>
      <c r="ACR146" s="174"/>
      <c r="ACS146" s="174"/>
      <c r="ACT146" s="174"/>
      <c r="ACU146" s="174"/>
      <c r="ACV146" s="174"/>
      <c r="ACW146" s="174"/>
      <c r="ACX146" s="174"/>
      <c r="ACY146" s="174"/>
      <c r="ACZ146" s="174"/>
      <c r="ADA146" s="174"/>
      <c r="ADB146" s="174"/>
      <c r="ADC146" s="174"/>
      <c r="ADD146" s="174"/>
      <c r="ADE146" s="174"/>
      <c r="ADF146" s="174"/>
      <c r="ADG146" s="174"/>
      <c r="ADH146" s="174"/>
      <c r="ADI146" s="174"/>
      <c r="ADJ146" s="174"/>
      <c r="ADK146" s="174"/>
      <c r="ADL146" s="174"/>
      <c r="ADM146" s="174"/>
      <c r="ADN146" s="174"/>
      <c r="ADO146" s="174"/>
      <c r="ADP146" s="174"/>
      <c r="ADQ146" s="174"/>
      <c r="ADR146" s="174"/>
      <c r="ADS146" s="174"/>
      <c r="ADT146" s="174"/>
      <c r="ADU146" s="174"/>
      <c r="ADV146" s="174"/>
      <c r="ADW146" s="174"/>
      <c r="ADX146" s="174"/>
      <c r="ADY146" s="174"/>
      <c r="ADZ146" s="174"/>
      <c r="AEA146" s="174"/>
      <c r="AEB146" s="174"/>
      <c r="AEC146" s="174"/>
      <c r="AED146" s="174"/>
      <c r="AEE146" s="174"/>
      <c r="AEF146" s="174"/>
      <c r="AEG146" s="174"/>
      <c r="AEH146" s="174"/>
      <c r="AEI146" s="174"/>
      <c r="AEJ146" s="174"/>
      <c r="AEK146" s="174"/>
      <c r="AEL146" s="174"/>
      <c r="AEM146" s="174"/>
      <c r="AEN146" s="174"/>
      <c r="AEO146" s="174"/>
      <c r="AEP146" s="174"/>
      <c r="AEQ146" s="174"/>
      <c r="AER146" s="174"/>
      <c r="AES146" s="174"/>
      <c r="AET146" s="174"/>
      <c r="AEU146" s="174"/>
      <c r="AEV146" s="174"/>
      <c r="AEW146" s="174"/>
      <c r="AEX146" s="174"/>
      <c r="AEY146" s="174"/>
      <c r="AEZ146" s="174"/>
      <c r="AFA146" s="174"/>
      <c r="AFB146" s="174"/>
      <c r="AFC146" s="174"/>
      <c r="AFD146" s="174"/>
      <c r="AFE146" s="174"/>
      <c r="AFF146" s="174"/>
      <c r="AFG146" s="174"/>
      <c r="AFH146" s="174"/>
      <c r="AFI146" s="174"/>
      <c r="AFJ146" s="174"/>
      <c r="AFK146" s="174"/>
      <c r="AFL146" s="174"/>
      <c r="AFM146" s="174"/>
      <c r="AFN146" s="174"/>
      <c r="AFO146" s="174"/>
      <c r="AFP146" s="174"/>
      <c r="AFQ146" s="174"/>
      <c r="AFR146" s="174"/>
      <c r="AFS146" s="174"/>
      <c r="AFT146" s="174"/>
      <c r="AFU146" s="174"/>
      <c r="AFV146" s="174"/>
      <c r="AFW146" s="174"/>
      <c r="AFX146" s="174"/>
      <c r="AFY146" s="174"/>
      <c r="AFZ146" s="174"/>
      <c r="AGA146" s="174"/>
      <c r="AGB146" s="174"/>
      <c r="AGC146" s="174"/>
      <c r="AGD146" s="174"/>
      <c r="AGE146" s="174"/>
      <c r="AGF146" s="174"/>
      <c r="AGG146" s="174"/>
      <c r="AGH146" s="174"/>
      <c r="AGI146" s="174"/>
      <c r="AGJ146" s="174"/>
      <c r="AGK146" s="174"/>
      <c r="AGL146" s="174"/>
      <c r="AGM146" s="174"/>
      <c r="AGN146" s="174"/>
      <c r="AGO146" s="174"/>
      <c r="AGP146" s="174"/>
      <c r="AGQ146" s="174"/>
      <c r="AGR146" s="174"/>
      <c r="AGS146" s="174"/>
      <c r="AGT146" s="174"/>
      <c r="AGU146" s="174"/>
      <c r="AGV146" s="174"/>
      <c r="AGW146" s="174"/>
      <c r="AGX146" s="174"/>
      <c r="AGY146" s="174"/>
      <c r="AGZ146" s="174"/>
      <c r="AHA146" s="174"/>
      <c r="AHB146" s="174"/>
      <c r="AHC146" s="174"/>
      <c r="AHD146" s="174"/>
      <c r="AHE146" s="174"/>
      <c r="AHF146" s="174"/>
      <c r="AHG146" s="174"/>
      <c r="AHH146" s="174"/>
      <c r="AHI146" s="174"/>
      <c r="AHJ146" s="174"/>
      <c r="AHK146" s="174"/>
      <c r="AHL146" s="174"/>
      <c r="AHM146" s="174"/>
      <c r="AHN146" s="174"/>
      <c r="AHO146" s="174"/>
      <c r="AHP146" s="174"/>
      <c r="AHQ146" s="174"/>
      <c r="AHR146" s="174"/>
      <c r="AHS146" s="174"/>
      <c r="AHT146" s="174"/>
      <c r="AHU146" s="174"/>
      <c r="AHV146" s="174"/>
      <c r="AHW146" s="174"/>
      <c r="AHX146" s="174"/>
      <c r="AHY146" s="174"/>
      <c r="AHZ146" s="174"/>
      <c r="AIA146" s="174"/>
      <c r="AIB146" s="174"/>
      <c r="AIC146" s="174"/>
      <c r="AID146" s="174"/>
      <c r="AIE146" s="174"/>
      <c r="AIF146" s="174"/>
      <c r="AIG146" s="174"/>
      <c r="AIH146" s="174"/>
      <c r="AII146" s="174"/>
      <c r="AIJ146" s="174"/>
      <c r="AIK146" s="174"/>
      <c r="AIL146" s="174"/>
      <c r="AIM146" s="174"/>
      <c r="AIN146" s="174"/>
      <c r="AIO146" s="174"/>
      <c r="AIP146" s="174"/>
      <c r="AIQ146" s="174"/>
      <c r="AIR146" s="174"/>
      <c r="AIS146" s="174"/>
      <c r="AIT146" s="174"/>
      <c r="AIU146" s="174"/>
      <c r="AIV146" s="174"/>
      <c r="AIW146" s="174"/>
      <c r="AIX146" s="174"/>
      <c r="AIY146" s="174"/>
      <c r="AIZ146" s="174"/>
      <c r="AJA146" s="174"/>
      <c r="AJB146" s="174"/>
      <c r="AJC146" s="174"/>
      <c r="AJD146" s="174"/>
      <c r="AJE146" s="174"/>
      <c r="AJF146" s="174"/>
      <c r="AJG146" s="174"/>
      <c r="AJH146" s="174"/>
      <c r="AJI146" s="174"/>
      <c r="AJJ146" s="174"/>
      <c r="AJK146" s="174"/>
      <c r="AJL146" s="174"/>
      <c r="AJM146" s="174"/>
      <c r="AJN146" s="174"/>
      <c r="AJO146" s="174"/>
      <c r="AJP146" s="174"/>
      <c r="AJQ146" s="174"/>
      <c r="AJR146" s="174"/>
      <c r="AJS146" s="174"/>
      <c r="AJT146" s="174"/>
      <c r="AJU146" s="174"/>
      <c r="AJV146" s="174"/>
      <c r="AJW146" s="174"/>
      <c r="AJX146" s="174"/>
      <c r="AJY146" s="174"/>
      <c r="AJZ146" s="174"/>
      <c r="AKA146" s="174"/>
      <c r="AKB146" s="174"/>
      <c r="AKC146" s="174"/>
      <c r="AKD146" s="174"/>
      <c r="AKE146" s="174"/>
      <c r="AKF146" s="174"/>
      <c r="AKG146" s="174"/>
      <c r="AKH146" s="174"/>
      <c r="AKI146" s="174"/>
      <c r="AKJ146" s="174"/>
      <c r="AKK146" s="174"/>
      <c r="AKL146" s="174"/>
      <c r="AKM146" s="174"/>
      <c r="AKN146" s="174"/>
      <c r="AKO146" s="174"/>
      <c r="AKP146" s="174"/>
    </row>
    <row r="147" spans="1:978" s="4" customFormat="1" ht="15.6">
      <c r="A147" s="28"/>
      <c r="B147" s="20" t="s">
        <v>19</v>
      </c>
      <c r="C147" s="172">
        <v>1735308</v>
      </c>
      <c r="D147" s="45">
        <f t="shared" si="29"/>
        <v>0.21172264506668528</v>
      </c>
      <c r="E147" s="9"/>
      <c r="F147" s="23">
        <v>26778</v>
      </c>
      <c r="G147" s="27">
        <f t="shared" si="21"/>
        <v>0.19198753616737152</v>
      </c>
      <c r="H147" s="158">
        <v>39689</v>
      </c>
      <c r="I147" s="154">
        <f>(H147-H135)/H135</f>
        <v>0.2735936848185348</v>
      </c>
      <c r="J147" s="46"/>
      <c r="K147" s="57"/>
      <c r="L147" s="25">
        <v>290</v>
      </c>
      <c r="M147" s="70">
        <f t="shared" si="22"/>
        <v>-6.8493150684931781E-3</v>
      </c>
      <c r="N147" s="21">
        <v>10582</v>
      </c>
      <c r="O147" s="70">
        <f t="shared" si="23"/>
        <v>0.44208231125647313</v>
      </c>
      <c r="P147" s="21">
        <v>3700</v>
      </c>
      <c r="Q147" s="70">
        <f t="shared" si="24"/>
        <v>0.22273628552544622</v>
      </c>
      <c r="R147" s="21">
        <v>132</v>
      </c>
      <c r="S147" s="70">
        <f t="shared" si="28"/>
        <v>-0.44537815126050417</v>
      </c>
      <c r="T147" s="21">
        <v>26608</v>
      </c>
      <c r="U147" s="70">
        <f t="shared" si="25"/>
        <v>9.8142798184069235E-2</v>
      </c>
      <c r="V147" s="171"/>
      <c r="W147" s="148"/>
      <c r="X147" s="21"/>
      <c r="Y147" s="27"/>
      <c r="Z147" s="56">
        <v>3883</v>
      </c>
      <c r="AA147" s="77">
        <f>Z147/Z135-1</f>
        <v>-8.5492227979274582E-2</v>
      </c>
      <c r="AB147" s="21">
        <v>8</v>
      </c>
      <c r="AC147" s="70">
        <f>(AB147-AB135)/AB135</f>
        <v>-0.27272727272727271</v>
      </c>
      <c r="AD147" s="25"/>
      <c r="AE147" s="27"/>
      <c r="AF147" s="21"/>
      <c r="AG147" s="27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J147" s="174"/>
      <c r="DK147" s="174"/>
      <c r="DL147" s="174"/>
      <c r="DM147" s="174"/>
      <c r="DN147" s="174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174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O147" s="174"/>
      <c r="EP147" s="174"/>
      <c r="EQ147" s="174"/>
      <c r="ER147" s="174"/>
      <c r="ES147" s="174"/>
      <c r="ET147" s="174"/>
      <c r="EU147" s="174"/>
      <c r="EV147" s="174"/>
      <c r="EW147" s="174"/>
      <c r="EX147" s="174"/>
      <c r="EY147" s="174"/>
      <c r="EZ147" s="174"/>
      <c r="FA147" s="174"/>
      <c r="FB147" s="174"/>
      <c r="FC147" s="174"/>
      <c r="FD147" s="174"/>
      <c r="FE147" s="174"/>
      <c r="FF147" s="174"/>
      <c r="FG147" s="174"/>
      <c r="FH147" s="174"/>
      <c r="FI147" s="174"/>
      <c r="FJ147" s="174"/>
      <c r="FK147" s="174"/>
      <c r="FL147" s="174"/>
      <c r="FM147" s="174"/>
      <c r="FN147" s="174"/>
      <c r="FO147" s="174"/>
      <c r="FP147" s="174"/>
      <c r="FQ147" s="174"/>
      <c r="FR147" s="174"/>
      <c r="FS147" s="174"/>
      <c r="FT147" s="174"/>
      <c r="FU147" s="174"/>
      <c r="FV147" s="174"/>
      <c r="FW147" s="174"/>
      <c r="FX147" s="174"/>
      <c r="FY147" s="174"/>
      <c r="FZ147" s="174"/>
      <c r="GA147" s="174"/>
      <c r="GB147" s="174"/>
      <c r="GC147" s="174"/>
      <c r="GD147" s="174"/>
      <c r="GE147" s="174"/>
      <c r="GF147" s="174"/>
      <c r="GG147" s="174"/>
      <c r="GH147" s="174"/>
      <c r="GI147" s="174"/>
      <c r="GJ147" s="174"/>
      <c r="GK147" s="174"/>
      <c r="GL147" s="174"/>
      <c r="GM147" s="174"/>
      <c r="GN147" s="174"/>
      <c r="GO147" s="174"/>
      <c r="GP147" s="174"/>
      <c r="GQ147" s="174"/>
      <c r="GR147" s="174"/>
      <c r="GS147" s="174"/>
      <c r="GT147" s="174"/>
      <c r="GU147" s="174"/>
      <c r="GV147" s="174"/>
      <c r="GW147" s="174"/>
      <c r="GX147" s="174"/>
      <c r="GY147" s="174"/>
      <c r="GZ147" s="174"/>
      <c r="HA147" s="174"/>
      <c r="HB147" s="174"/>
      <c r="HC147" s="174"/>
      <c r="HD147" s="174"/>
      <c r="HE147" s="174"/>
      <c r="HF147" s="174"/>
      <c r="HG147" s="174"/>
      <c r="HH147" s="174"/>
      <c r="HI147" s="174"/>
      <c r="HJ147" s="174"/>
      <c r="HK147" s="174"/>
      <c r="HL147" s="174"/>
      <c r="HM147" s="174"/>
      <c r="HN147" s="174"/>
      <c r="HO147" s="174"/>
      <c r="HP147" s="174"/>
      <c r="HQ147" s="174"/>
      <c r="HR147" s="174"/>
      <c r="HS147" s="174"/>
      <c r="HT147" s="174"/>
      <c r="HU147" s="174"/>
      <c r="HV147" s="174"/>
      <c r="HW147" s="174"/>
      <c r="HX147" s="174"/>
      <c r="HY147" s="174"/>
      <c r="HZ147" s="174"/>
      <c r="IA147" s="174"/>
      <c r="IB147" s="174"/>
      <c r="IC147" s="174"/>
      <c r="ID147" s="174"/>
      <c r="IE147" s="174"/>
      <c r="IF147" s="174"/>
      <c r="IG147" s="174"/>
      <c r="IH147" s="174"/>
      <c r="II147" s="174"/>
      <c r="IJ147" s="174"/>
      <c r="IK147" s="174"/>
      <c r="IL147" s="174"/>
      <c r="IM147" s="174"/>
      <c r="IN147" s="174"/>
      <c r="IO147" s="174"/>
      <c r="IP147" s="174"/>
      <c r="IQ147" s="174"/>
      <c r="IR147" s="174"/>
      <c r="IS147" s="174"/>
      <c r="IT147" s="174"/>
      <c r="IU147" s="174"/>
      <c r="IV147" s="174"/>
      <c r="IW147" s="174"/>
      <c r="IX147" s="174"/>
      <c r="IY147" s="174"/>
      <c r="IZ147" s="174"/>
      <c r="JA147" s="174"/>
      <c r="JB147" s="174"/>
      <c r="JC147" s="174"/>
      <c r="JD147" s="174"/>
      <c r="JE147" s="174"/>
      <c r="JF147" s="174"/>
      <c r="JG147" s="174"/>
      <c r="JH147" s="174"/>
      <c r="JI147" s="174"/>
      <c r="JJ147" s="174"/>
      <c r="JK147" s="174"/>
      <c r="JL147" s="174"/>
      <c r="JM147" s="174"/>
      <c r="JN147" s="174"/>
      <c r="JO147" s="174"/>
      <c r="JP147" s="174"/>
      <c r="JQ147" s="174"/>
      <c r="JR147" s="174"/>
      <c r="JS147" s="174"/>
      <c r="JT147" s="174"/>
      <c r="JU147" s="174"/>
      <c r="JV147" s="174"/>
      <c r="JW147" s="174"/>
      <c r="JX147" s="174"/>
      <c r="JY147" s="174"/>
      <c r="JZ147" s="174"/>
      <c r="KA147" s="174"/>
      <c r="KB147" s="174"/>
      <c r="KC147" s="174"/>
      <c r="KD147" s="174"/>
      <c r="KE147" s="174"/>
      <c r="KF147" s="174"/>
      <c r="KG147" s="174"/>
      <c r="KH147" s="174"/>
      <c r="KI147" s="174"/>
      <c r="KJ147" s="174"/>
      <c r="KK147" s="174"/>
      <c r="KL147" s="174"/>
      <c r="KM147" s="174"/>
      <c r="KN147" s="174"/>
      <c r="KO147" s="174"/>
      <c r="KP147" s="174"/>
      <c r="KQ147" s="174"/>
      <c r="KR147" s="174"/>
      <c r="KS147" s="174"/>
      <c r="KT147" s="174"/>
      <c r="KU147" s="174"/>
      <c r="KV147" s="174"/>
      <c r="KW147" s="174"/>
      <c r="KX147" s="174"/>
      <c r="KY147" s="174"/>
      <c r="KZ147" s="174"/>
      <c r="LA147" s="174"/>
      <c r="LB147" s="174"/>
      <c r="LC147" s="174"/>
      <c r="LD147" s="174"/>
      <c r="LE147" s="174"/>
      <c r="LF147" s="174"/>
      <c r="LG147" s="174"/>
      <c r="LH147" s="174"/>
      <c r="LI147" s="174"/>
      <c r="LJ147" s="174"/>
      <c r="LK147" s="174"/>
      <c r="LL147" s="174"/>
      <c r="LM147" s="174"/>
      <c r="LN147" s="174"/>
      <c r="LO147" s="174"/>
      <c r="LP147" s="174"/>
      <c r="LQ147" s="174"/>
      <c r="LR147" s="174"/>
      <c r="LS147" s="174"/>
      <c r="LT147" s="174"/>
      <c r="LU147" s="174"/>
      <c r="LV147" s="174"/>
      <c r="LW147" s="174"/>
      <c r="LX147" s="174"/>
      <c r="LY147" s="174"/>
      <c r="LZ147" s="174"/>
      <c r="MA147" s="174"/>
      <c r="MB147" s="174"/>
      <c r="MC147" s="174"/>
      <c r="MD147" s="174"/>
      <c r="ME147" s="174"/>
      <c r="MF147" s="174"/>
      <c r="MG147" s="174"/>
      <c r="MH147" s="174"/>
      <c r="MI147" s="174"/>
      <c r="MJ147" s="174"/>
      <c r="MK147" s="174"/>
      <c r="ML147" s="174"/>
      <c r="MM147" s="174"/>
      <c r="MN147" s="174"/>
      <c r="MO147" s="174"/>
      <c r="MP147" s="174"/>
      <c r="MQ147" s="174"/>
      <c r="MR147" s="174"/>
      <c r="MS147" s="174"/>
      <c r="MT147" s="174"/>
      <c r="MU147" s="174"/>
      <c r="MV147" s="174"/>
      <c r="MW147" s="174"/>
      <c r="MX147" s="174"/>
      <c r="MY147" s="174"/>
      <c r="MZ147" s="174"/>
      <c r="NA147" s="174"/>
      <c r="NB147" s="174"/>
      <c r="NC147" s="174"/>
      <c r="ND147" s="174"/>
      <c r="NE147" s="174"/>
      <c r="NF147" s="174"/>
      <c r="NG147" s="174"/>
      <c r="NH147" s="174"/>
      <c r="NI147" s="174"/>
      <c r="NJ147" s="174"/>
      <c r="NK147" s="174"/>
      <c r="NL147" s="174"/>
      <c r="NM147" s="174"/>
      <c r="NN147" s="174"/>
      <c r="NO147" s="174"/>
      <c r="NP147" s="174"/>
      <c r="NQ147" s="174"/>
      <c r="NR147" s="174"/>
      <c r="NS147" s="174"/>
      <c r="NT147" s="174"/>
      <c r="NU147" s="174"/>
      <c r="NV147" s="174"/>
      <c r="NW147" s="174"/>
      <c r="NX147" s="174"/>
      <c r="NY147" s="174"/>
      <c r="NZ147" s="174"/>
      <c r="OA147" s="174"/>
      <c r="OB147" s="174"/>
      <c r="OC147" s="174"/>
      <c r="OD147" s="174"/>
      <c r="OE147" s="174"/>
      <c r="OF147" s="174"/>
      <c r="OG147" s="174"/>
      <c r="OH147" s="174"/>
      <c r="OI147" s="174"/>
      <c r="OJ147" s="174"/>
      <c r="OK147" s="174"/>
      <c r="OL147" s="174"/>
      <c r="OM147" s="174"/>
      <c r="ON147" s="174"/>
      <c r="OO147" s="174"/>
      <c r="OP147" s="174"/>
      <c r="OQ147" s="174"/>
      <c r="OR147" s="174"/>
      <c r="OS147" s="174"/>
      <c r="OT147" s="174"/>
      <c r="OU147" s="174"/>
      <c r="OV147" s="174"/>
      <c r="OW147" s="174"/>
      <c r="OX147" s="174"/>
      <c r="OY147" s="174"/>
      <c r="OZ147" s="174"/>
      <c r="PA147" s="174"/>
      <c r="PB147" s="174"/>
      <c r="PC147" s="174"/>
      <c r="PD147" s="174"/>
      <c r="PE147" s="174"/>
      <c r="PF147" s="174"/>
      <c r="PG147" s="174"/>
      <c r="PH147" s="174"/>
      <c r="PI147" s="174"/>
      <c r="PJ147" s="174"/>
      <c r="PK147" s="174"/>
      <c r="PL147" s="174"/>
      <c r="PM147" s="174"/>
      <c r="PN147" s="174"/>
      <c r="PO147" s="174"/>
      <c r="PP147" s="174"/>
      <c r="PQ147" s="174"/>
      <c r="PR147" s="174"/>
      <c r="PS147" s="174"/>
      <c r="PT147" s="174"/>
      <c r="PU147" s="174"/>
      <c r="PV147" s="174"/>
      <c r="PW147" s="174"/>
      <c r="PX147" s="174"/>
      <c r="PY147" s="174"/>
      <c r="PZ147" s="174"/>
      <c r="QA147" s="174"/>
      <c r="QB147" s="174"/>
      <c r="QC147" s="174"/>
      <c r="QD147" s="174"/>
      <c r="QE147" s="174"/>
      <c r="QF147" s="174"/>
      <c r="QG147" s="174"/>
      <c r="QH147" s="174"/>
      <c r="QI147" s="174"/>
      <c r="QJ147" s="174"/>
      <c r="QK147" s="174"/>
      <c r="QL147" s="174"/>
      <c r="QM147" s="174"/>
      <c r="QN147" s="174"/>
      <c r="QO147" s="174"/>
      <c r="QP147" s="174"/>
      <c r="QQ147" s="174"/>
      <c r="QR147" s="174"/>
      <c r="QS147" s="174"/>
      <c r="QT147" s="174"/>
      <c r="QU147" s="174"/>
      <c r="QV147" s="174"/>
      <c r="QW147" s="174"/>
      <c r="QX147" s="174"/>
      <c r="QY147" s="174"/>
      <c r="QZ147" s="174"/>
      <c r="RA147" s="174"/>
      <c r="RB147" s="174"/>
      <c r="RC147" s="174"/>
      <c r="RD147" s="174"/>
      <c r="RE147" s="174"/>
      <c r="RF147" s="174"/>
      <c r="RG147" s="174"/>
      <c r="RH147" s="174"/>
      <c r="RI147" s="174"/>
      <c r="RJ147" s="174"/>
      <c r="RK147" s="174"/>
      <c r="RL147" s="174"/>
      <c r="RM147" s="174"/>
      <c r="RN147" s="174"/>
      <c r="RO147" s="174"/>
      <c r="RP147" s="174"/>
      <c r="RQ147" s="174"/>
      <c r="RR147" s="174"/>
      <c r="RS147" s="174"/>
      <c r="RT147" s="174"/>
      <c r="RU147" s="174"/>
      <c r="RV147" s="174"/>
      <c r="RW147" s="174"/>
      <c r="RX147" s="174"/>
      <c r="RY147" s="174"/>
      <c r="RZ147" s="174"/>
      <c r="SA147" s="174"/>
      <c r="SB147" s="174"/>
      <c r="SC147" s="174"/>
      <c r="SD147" s="174"/>
      <c r="SE147" s="174"/>
      <c r="SF147" s="174"/>
      <c r="SG147" s="174"/>
      <c r="SH147" s="174"/>
      <c r="SI147" s="174"/>
      <c r="SJ147" s="174"/>
      <c r="SK147" s="174"/>
      <c r="SL147" s="174"/>
      <c r="SM147" s="174"/>
      <c r="SN147" s="174"/>
      <c r="SO147" s="174"/>
      <c r="SP147" s="174"/>
      <c r="SQ147" s="174"/>
      <c r="SR147" s="174"/>
      <c r="SS147" s="174"/>
      <c r="ST147" s="174"/>
      <c r="SU147" s="174"/>
      <c r="SV147" s="174"/>
      <c r="SW147" s="174"/>
      <c r="SX147" s="174"/>
      <c r="SY147" s="174"/>
      <c r="SZ147" s="174"/>
      <c r="TA147" s="174"/>
      <c r="TB147" s="174"/>
      <c r="TC147" s="174"/>
      <c r="TD147" s="174"/>
      <c r="TE147" s="174"/>
      <c r="TF147" s="174"/>
      <c r="TG147" s="174"/>
      <c r="TH147" s="174"/>
      <c r="TI147" s="174"/>
      <c r="TJ147" s="174"/>
      <c r="TK147" s="174"/>
      <c r="TL147" s="174"/>
      <c r="TM147" s="174"/>
      <c r="TN147" s="174"/>
      <c r="TO147" s="174"/>
      <c r="TP147" s="174"/>
      <c r="TQ147" s="174"/>
      <c r="TR147" s="174"/>
      <c r="TS147" s="174"/>
      <c r="TT147" s="174"/>
      <c r="TU147" s="174"/>
      <c r="TV147" s="174"/>
      <c r="TW147" s="174"/>
      <c r="TX147" s="174"/>
      <c r="TY147" s="174"/>
      <c r="TZ147" s="174"/>
      <c r="UA147" s="174"/>
      <c r="UB147" s="174"/>
      <c r="UC147" s="174"/>
      <c r="UD147" s="174"/>
      <c r="UE147" s="174"/>
      <c r="UF147" s="174"/>
      <c r="UG147" s="174"/>
      <c r="UH147" s="174"/>
      <c r="UI147" s="174"/>
      <c r="UJ147" s="174"/>
      <c r="UK147" s="174"/>
      <c r="UL147" s="174"/>
      <c r="UM147" s="174"/>
      <c r="UN147" s="174"/>
      <c r="UO147" s="174"/>
      <c r="UP147" s="174"/>
      <c r="UQ147" s="174"/>
      <c r="UR147" s="174"/>
      <c r="US147" s="174"/>
      <c r="UT147" s="174"/>
      <c r="UU147" s="174"/>
      <c r="UV147" s="174"/>
      <c r="UW147" s="174"/>
      <c r="UX147" s="174"/>
      <c r="UY147" s="174"/>
      <c r="UZ147" s="174"/>
      <c r="VA147" s="174"/>
      <c r="VB147" s="174"/>
      <c r="VC147" s="174"/>
      <c r="VD147" s="174"/>
      <c r="VE147" s="174"/>
      <c r="VF147" s="174"/>
      <c r="VG147" s="174"/>
      <c r="VH147" s="174"/>
      <c r="VI147" s="174"/>
      <c r="VJ147" s="174"/>
      <c r="VK147" s="174"/>
      <c r="VL147" s="174"/>
      <c r="VM147" s="174"/>
      <c r="VN147" s="174"/>
      <c r="VO147" s="174"/>
      <c r="VP147" s="174"/>
      <c r="VQ147" s="174"/>
      <c r="VR147" s="174"/>
      <c r="VS147" s="174"/>
      <c r="VT147" s="174"/>
      <c r="VU147" s="174"/>
      <c r="VV147" s="174"/>
      <c r="VW147" s="174"/>
      <c r="VX147" s="174"/>
      <c r="VY147" s="174"/>
      <c r="VZ147" s="174"/>
      <c r="WA147" s="174"/>
      <c r="WB147" s="174"/>
      <c r="WC147" s="174"/>
      <c r="WD147" s="174"/>
      <c r="WE147" s="174"/>
      <c r="WF147" s="174"/>
      <c r="WG147" s="174"/>
      <c r="WH147" s="174"/>
      <c r="WI147" s="174"/>
      <c r="WJ147" s="174"/>
      <c r="WK147" s="174"/>
      <c r="WL147" s="174"/>
      <c r="WM147" s="174"/>
      <c r="WN147" s="174"/>
      <c r="WO147" s="174"/>
      <c r="WP147" s="174"/>
      <c r="WQ147" s="174"/>
      <c r="WR147" s="174"/>
      <c r="WS147" s="174"/>
      <c r="WT147" s="174"/>
      <c r="WU147" s="174"/>
      <c r="WV147" s="174"/>
      <c r="WW147" s="174"/>
      <c r="WX147" s="174"/>
      <c r="WY147" s="174"/>
      <c r="WZ147" s="174"/>
      <c r="XA147" s="174"/>
      <c r="XB147" s="174"/>
      <c r="XC147" s="174"/>
      <c r="XD147" s="174"/>
      <c r="XE147" s="174"/>
      <c r="XF147" s="174"/>
      <c r="XG147" s="174"/>
      <c r="XH147" s="174"/>
      <c r="XI147" s="174"/>
      <c r="XJ147" s="174"/>
      <c r="XK147" s="174"/>
      <c r="XL147" s="174"/>
      <c r="XM147" s="174"/>
      <c r="XN147" s="174"/>
      <c r="XO147" s="174"/>
      <c r="XP147" s="174"/>
      <c r="XQ147" s="174"/>
      <c r="XR147" s="174"/>
      <c r="XS147" s="174"/>
      <c r="XT147" s="174"/>
      <c r="XU147" s="174"/>
      <c r="XV147" s="174"/>
      <c r="XW147" s="174"/>
      <c r="XX147" s="174"/>
      <c r="XY147" s="174"/>
      <c r="XZ147" s="174"/>
      <c r="YA147" s="174"/>
      <c r="YB147" s="174"/>
      <c r="YC147" s="174"/>
      <c r="YD147" s="174"/>
      <c r="YE147" s="174"/>
      <c r="YF147" s="174"/>
      <c r="YG147" s="174"/>
      <c r="YH147" s="174"/>
      <c r="YI147" s="174"/>
      <c r="YJ147" s="174"/>
      <c r="YK147" s="174"/>
      <c r="YL147" s="174"/>
      <c r="YM147" s="174"/>
      <c r="YN147" s="174"/>
      <c r="YO147" s="174"/>
      <c r="YP147" s="174"/>
      <c r="YQ147" s="174"/>
      <c r="YR147" s="174"/>
      <c r="YS147" s="174"/>
      <c r="YT147" s="174"/>
      <c r="YU147" s="174"/>
      <c r="YV147" s="174"/>
      <c r="YW147" s="174"/>
      <c r="YX147" s="174"/>
      <c r="YY147" s="174"/>
      <c r="YZ147" s="174"/>
      <c r="ZA147" s="174"/>
      <c r="ZB147" s="174"/>
      <c r="ZC147" s="174"/>
      <c r="ZD147" s="174"/>
      <c r="ZE147" s="174"/>
      <c r="ZF147" s="174"/>
      <c r="ZG147" s="174"/>
      <c r="ZH147" s="174"/>
      <c r="ZI147" s="174"/>
      <c r="ZJ147" s="174"/>
      <c r="ZK147" s="174"/>
      <c r="ZL147" s="174"/>
      <c r="ZM147" s="174"/>
      <c r="ZN147" s="174"/>
      <c r="ZO147" s="174"/>
      <c r="ZP147" s="174"/>
      <c r="ZQ147" s="174"/>
      <c r="ZR147" s="174"/>
      <c r="ZS147" s="174"/>
      <c r="ZT147" s="174"/>
      <c r="ZU147" s="174"/>
      <c r="ZV147" s="174"/>
      <c r="ZW147" s="174"/>
      <c r="ZX147" s="174"/>
      <c r="ZY147" s="174"/>
      <c r="ZZ147" s="174"/>
      <c r="AAA147" s="174"/>
      <c r="AAB147" s="174"/>
      <c r="AAC147" s="174"/>
      <c r="AAD147" s="174"/>
      <c r="AAE147" s="174"/>
      <c r="AAF147" s="174"/>
      <c r="AAG147" s="174"/>
      <c r="AAH147" s="174"/>
      <c r="AAI147" s="174"/>
      <c r="AAJ147" s="174"/>
      <c r="AAK147" s="174"/>
      <c r="AAL147" s="174"/>
      <c r="AAM147" s="174"/>
      <c r="AAN147" s="174"/>
      <c r="AAO147" s="174"/>
      <c r="AAP147" s="174"/>
      <c r="AAQ147" s="174"/>
      <c r="AAR147" s="174"/>
      <c r="AAS147" s="174"/>
      <c r="AAT147" s="174"/>
      <c r="AAU147" s="174"/>
      <c r="AAV147" s="174"/>
      <c r="AAW147" s="174"/>
      <c r="AAX147" s="174"/>
      <c r="AAY147" s="174"/>
      <c r="AAZ147" s="174"/>
      <c r="ABA147" s="174"/>
      <c r="ABB147" s="174"/>
      <c r="ABC147" s="174"/>
      <c r="ABD147" s="174"/>
      <c r="ABE147" s="174"/>
      <c r="ABF147" s="174"/>
      <c r="ABG147" s="174"/>
      <c r="ABH147" s="174"/>
      <c r="ABI147" s="174"/>
      <c r="ABJ147" s="174"/>
      <c r="ABK147" s="174"/>
      <c r="ABL147" s="174"/>
      <c r="ABM147" s="174"/>
      <c r="ABN147" s="174"/>
      <c r="ABO147" s="174"/>
      <c r="ABP147" s="174"/>
      <c r="ABQ147" s="174"/>
      <c r="ABR147" s="174"/>
      <c r="ABS147" s="174"/>
      <c r="ABT147" s="174"/>
      <c r="ABU147" s="174"/>
      <c r="ABV147" s="174"/>
      <c r="ABW147" s="174"/>
      <c r="ABX147" s="174"/>
      <c r="ABY147" s="174"/>
      <c r="ABZ147" s="174"/>
      <c r="ACA147" s="174"/>
      <c r="ACB147" s="174"/>
      <c r="ACC147" s="174"/>
      <c r="ACD147" s="174"/>
      <c r="ACE147" s="174"/>
      <c r="ACF147" s="174"/>
      <c r="ACG147" s="174"/>
      <c r="ACH147" s="174"/>
      <c r="ACI147" s="174"/>
      <c r="ACJ147" s="174"/>
      <c r="ACK147" s="174"/>
      <c r="ACL147" s="174"/>
      <c r="ACM147" s="174"/>
      <c r="ACN147" s="174"/>
      <c r="ACO147" s="174"/>
      <c r="ACP147" s="174"/>
      <c r="ACQ147" s="174"/>
      <c r="ACR147" s="174"/>
      <c r="ACS147" s="174"/>
      <c r="ACT147" s="174"/>
      <c r="ACU147" s="174"/>
      <c r="ACV147" s="174"/>
      <c r="ACW147" s="174"/>
      <c r="ACX147" s="174"/>
      <c r="ACY147" s="174"/>
      <c r="ACZ147" s="174"/>
      <c r="ADA147" s="174"/>
      <c r="ADB147" s="174"/>
      <c r="ADC147" s="174"/>
      <c r="ADD147" s="174"/>
      <c r="ADE147" s="174"/>
      <c r="ADF147" s="174"/>
      <c r="ADG147" s="174"/>
      <c r="ADH147" s="174"/>
      <c r="ADI147" s="174"/>
      <c r="ADJ147" s="174"/>
      <c r="ADK147" s="174"/>
      <c r="ADL147" s="174"/>
      <c r="ADM147" s="174"/>
      <c r="ADN147" s="174"/>
      <c r="ADO147" s="174"/>
      <c r="ADP147" s="174"/>
      <c r="ADQ147" s="174"/>
      <c r="ADR147" s="174"/>
      <c r="ADS147" s="174"/>
      <c r="ADT147" s="174"/>
      <c r="ADU147" s="174"/>
      <c r="ADV147" s="174"/>
      <c r="ADW147" s="174"/>
      <c r="ADX147" s="174"/>
      <c r="ADY147" s="174"/>
      <c r="ADZ147" s="174"/>
      <c r="AEA147" s="174"/>
      <c r="AEB147" s="174"/>
      <c r="AEC147" s="174"/>
      <c r="AED147" s="174"/>
      <c r="AEE147" s="174"/>
      <c r="AEF147" s="174"/>
      <c r="AEG147" s="174"/>
      <c r="AEH147" s="174"/>
      <c r="AEI147" s="174"/>
      <c r="AEJ147" s="174"/>
      <c r="AEK147" s="174"/>
      <c r="AEL147" s="174"/>
      <c r="AEM147" s="174"/>
      <c r="AEN147" s="174"/>
      <c r="AEO147" s="174"/>
      <c r="AEP147" s="174"/>
      <c r="AEQ147" s="174"/>
      <c r="AER147" s="174"/>
      <c r="AES147" s="174"/>
      <c r="AET147" s="174"/>
      <c r="AEU147" s="174"/>
      <c r="AEV147" s="174"/>
      <c r="AEW147" s="174"/>
      <c r="AEX147" s="174"/>
      <c r="AEY147" s="174"/>
      <c r="AEZ147" s="174"/>
      <c r="AFA147" s="174"/>
      <c r="AFB147" s="174"/>
      <c r="AFC147" s="174"/>
      <c r="AFD147" s="174"/>
      <c r="AFE147" s="174"/>
      <c r="AFF147" s="174"/>
      <c r="AFG147" s="174"/>
      <c r="AFH147" s="174"/>
      <c r="AFI147" s="174"/>
      <c r="AFJ147" s="174"/>
      <c r="AFK147" s="174"/>
      <c r="AFL147" s="174"/>
      <c r="AFM147" s="174"/>
      <c r="AFN147" s="174"/>
      <c r="AFO147" s="174"/>
      <c r="AFP147" s="174"/>
      <c r="AFQ147" s="174"/>
      <c r="AFR147" s="174"/>
      <c r="AFS147" s="174"/>
      <c r="AFT147" s="174"/>
      <c r="AFU147" s="174"/>
      <c r="AFV147" s="174"/>
      <c r="AFW147" s="174"/>
      <c r="AFX147" s="174"/>
      <c r="AFY147" s="174"/>
      <c r="AFZ147" s="174"/>
      <c r="AGA147" s="174"/>
      <c r="AGB147" s="174"/>
      <c r="AGC147" s="174"/>
      <c r="AGD147" s="174"/>
      <c r="AGE147" s="174"/>
      <c r="AGF147" s="174"/>
      <c r="AGG147" s="174"/>
      <c r="AGH147" s="174"/>
      <c r="AGI147" s="174"/>
      <c r="AGJ147" s="174"/>
      <c r="AGK147" s="174"/>
      <c r="AGL147" s="174"/>
      <c r="AGM147" s="174"/>
      <c r="AGN147" s="174"/>
      <c r="AGO147" s="174"/>
      <c r="AGP147" s="174"/>
      <c r="AGQ147" s="174"/>
      <c r="AGR147" s="174"/>
      <c r="AGS147" s="174"/>
      <c r="AGT147" s="174"/>
      <c r="AGU147" s="174"/>
      <c r="AGV147" s="174"/>
      <c r="AGW147" s="174"/>
      <c r="AGX147" s="174"/>
      <c r="AGY147" s="174"/>
      <c r="AGZ147" s="174"/>
      <c r="AHA147" s="174"/>
      <c r="AHB147" s="174"/>
      <c r="AHC147" s="174"/>
      <c r="AHD147" s="174"/>
      <c r="AHE147" s="174"/>
      <c r="AHF147" s="174"/>
      <c r="AHG147" s="174"/>
      <c r="AHH147" s="174"/>
      <c r="AHI147" s="174"/>
      <c r="AHJ147" s="174"/>
      <c r="AHK147" s="174"/>
      <c r="AHL147" s="174"/>
      <c r="AHM147" s="174"/>
      <c r="AHN147" s="174"/>
      <c r="AHO147" s="174"/>
      <c r="AHP147" s="174"/>
      <c r="AHQ147" s="174"/>
      <c r="AHR147" s="174"/>
      <c r="AHS147" s="174"/>
      <c r="AHT147" s="174"/>
      <c r="AHU147" s="174"/>
      <c r="AHV147" s="174"/>
      <c r="AHW147" s="174"/>
      <c r="AHX147" s="174"/>
      <c r="AHY147" s="174"/>
      <c r="AHZ147" s="174"/>
      <c r="AIA147" s="174"/>
      <c r="AIB147" s="174"/>
      <c r="AIC147" s="174"/>
      <c r="AID147" s="174"/>
      <c r="AIE147" s="174"/>
      <c r="AIF147" s="174"/>
      <c r="AIG147" s="174"/>
      <c r="AIH147" s="174"/>
      <c r="AII147" s="174"/>
      <c r="AIJ147" s="174"/>
      <c r="AIK147" s="174"/>
      <c r="AIL147" s="174"/>
      <c r="AIM147" s="174"/>
      <c r="AIN147" s="174"/>
      <c r="AIO147" s="174"/>
      <c r="AIP147" s="174"/>
      <c r="AIQ147" s="174"/>
      <c r="AIR147" s="174"/>
      <c r="AIS147" s="174"/>
      <c r="AIT147" s="174"/>
      <c r="AIU147" s="174"/>
      <c r="AIV147" s="174"/>
      <c r="AIW147" s="174"/>
      <c r="AIX147" s="174"/>
      <c r="AIY147" s="174"/>
      <c r="AIZ147" s="174"/>
      <c r="AJA147" s="174"/>
      <c r="AJB147" s="174"/>
      <c r="AJC147" s="174"/>
      <c r="AJD147" s="174"/>
      <c r="AJE147" s="174"/>
      <c r="AJF147" s="174"/>
      <c r="AJG147" s="174"/>
      <c r="AJH147" s="174"/>
      <c r="AJI147" s="174"/>
      <c r="AJJ147" s="174"/>
      <c r="AJK147" s="174"/>
      <c r="AJL147" s="174"/>
      <c r="AJM147" s="174"/>
      <c r="AJN147" s="174"/>
      <c r="AJO147" s="174"/>
      <c r="AJP147" s="174"/>
      <c r="AJQ147" s="174"/>
      <c r="AJR147" s="174"/>
      <c r="AJS147" s="174"/>
      <c r="AJT147" s="174"/>
      <c r="AJU147" s="174"/>
      <c r="AJV147" s="174"/>
      <c r="AJW147" s="174"/>
      <c r="AJX147" s="174"/>
      <c r="AJY147" s="174"/>
      <c r="AJZ147" s="174"/>
      <c r="AKA147" s="174"/>
      <c r="AKB147" s="174"/>
      <c r="AKC147" s="174"/>
      <c r="AKD147" s="174"/>
      <c r="AKE147" s="174"/>
      <c r="AKF147" s="174"/>
      <c r="AKG147" s="174"/>
      <c r="AKH147" s="174"/>
      <c r="AKI147" s="174"/>
      <c r="AKJ147" s="174"/>
      <c r="AKK147" s="174"/>
      <c r="AKL147" s="174"/>
      <c r="AKM147" s="174"/>
      <c r="AKN147" s="174"/>
      <c r="AKO147" s="174"/>
      <c r="AKP147" s="174"/>
    </row>
    <row r="148" spans="1:978" s="4" customFormat="1" ht="15.6">
      <c r="A148" s="28"/>
      <c r="B148" s="20" t="s">
        <v>20</v>
      </c>
      <c r="C148" s="172">
        <v>1626063</v>
      </c>
      <c r="D148" s="45">
        <f t="shared" si="29"/>
        <v>0.26173265029633275</v>
      </c>
      <c r="E148" s="9"/>
      <c r="F148" s="23">
        <v>20304</v>
      </c>
      <c r="G148" s="27">
        <f t="shared" si="21"/>
        <v>0.12593578439527531</v>
      </c>
      <c r="H148" s="158"/>
      <c r="I148" s="154"/>
      <c r="J148" s="46"/>
      <c r="K148" s="57"/>
      <c r="L148" s="25">
        <v>49</v>
      </c>
      <c r="M148" s="70">
        <f t="shared" si="22"/>
        <v>-0.57017543859649122</v>
      </c>
      <c r="N148" s="21">
        <v>7042</v>
      </c>
      <c r="O148" s="70">
        <f t="shared" si="23"/>
        <v>1.298302872062663</v>
      </c>
      <c r="P148" s="21">
        <v>817</v>
      </c>
      <c r="Q148" s="70">
        <f t="shared" si="24"/>
        <v>-0.68958966565349544</v>
      </c>
      <c r="R148" s="21">
        <v>6</v>
      </c>
      <c r="S148" s="70">
        <f t="shared" si="28"/>
        <v>-0.96648044692737434</v>
      </c>
      <c r="T148" s="21">
        <v>14455</v>
      </c>
      <c r="U148" s="70">
        <f t="shared" si="25"/>
        <v>6.1251479084012406E-3</v>
      </c>
      <c r="V148" s="171"/>
      <c r="W148" s="148"/>
      <c r="X148" s="21"/>
      <c r="Y148" s="27"/>
      <c r="Z148" s="56"/>
      <c r="AA148" s="77"/>
      <c r="AB148" s="21">
        <v>4</v>
      </c>
      <c r="AC148" s="27">
        <f t="shared" ref="AC148:AC149" si="30">AB148/AB136-1</f>
        <v>-0.5</v>
      </c>
      <c r="AD148" s="25"/>
      <c r="AE148" s="27"/>
      <c r="AF148" s="21"/>
      <c r="AG148" s="27"/>
      <c r="CD148" s="174"/>
      <c r="CE148" s="174"/>
      <c r="CF148" s="174"/>
      <c r="CG148" s="174"/>
      <c r="CH148" s="174"/>
      <c r="CI148" s="174"/>
      <c r="CJ148" s="174"/>
      <c r="CK148" s="174"/>
      <c r="CL148" s="174"/>
      <c r="CM148" s="174"/>
      <c r="CN148" s="174"/>
      <c r="CO148" s="174"/>
      <c r="CP148" s="174"/>
      <c r="CQ148" s="174"/>
      <c r="CR148" s="174"/>
      <c r="CS148" s="174"/>
      <c r="CT148" s="174"/>
      <c r="CU148" s="174"/>
      <c r="CV148" s="174"/>
      <c r="CW148" s="174"/>
      <c r="CX148" s="174"/>
      <c r="CY148" s="174"/>
      <c r="CZ148" s="174"/>
      <c r="DA148" s="174"/>
      <c r="DB148" s="174"/>
      <c r="DC148" s="174"/>
      <c r="DD148" s="174"/>
      <c r="DE148" s="174"/>
      <c r="DF148" s="174"/>
      <c r="DG148" s="174"/>
      <c r="DH148" s="174"/>
      <c r="DI148" s="174"/>
      <c r="DJ148" s="174"/>
      <c r="DK148" s="174"/>
      <c r="DL148" s="174"/>
      <c r="DM148" s="174"/>
      <c r="DN148" s="174"/>
      <c r="DO148" s="174"/>
      <c r="DP148" s="174"/>
      <c r="DQ148" s="174"/>
      <c r="DR148" s="174"/>
      <c r="DS148" s="174"/>
      <c r="DT148" s="174"/>
      <c r="DU148" s="174"/>
      <c r="DV148" s="174"/>
      <c r="DW148" s="174"/>
      <c r="DX148" s="174"/>
      <c r="DY148" s="174"/>
      <c r="DZ148" s="174"/>
      <c r="EA148" s="174"/>
      <c r="EB148" s="174"/>
      <c r="EC148" s="174"/>
      <c r="ED148" s="174"/>
      <c r="EE148" s="174"/>
      <c r="EF148" s="174"/>
      <c r="EG148" s="174"/>
      <c r="EH148" s="174"/>
      <c r="EI148" s="174"/>
      <c r="EJ148" s="174"/>
      <c r="EK148" s="174"/>
      <c r="EL148" s="174"/>
      <c r="EM148" s="174"/>
      <c r="EN148" s="174"/>
      <c r="EO148" s="174"/>
      <c r="EP148" s="174"/>
      <c r="EQ148" s="174"/>
      <c r="ER148" s="174"/>
      <c r="ES148" s="174"/>
      <c r="ET148" s="174"/>
      <c r="EU148" s="174"/>
      <c r="EV148" s="174"/>
      <c r="EW148" s="174"/>
      <c r="EX148" s="174"/>
      <c r="EY148" s="174"/>
      <c r="EZ148" s="174"/>
      <c r="FA148" s="174"/>
      <c r="FB148" s="174"/>
      <c r="FC148" s="174"/>
      <c r="FD148" s="174"/>
      <c r="FE148" s="174"/>
      <c r="FF148" s="174"/>
      <c r="FG148" s="174"/>
      <c r="FH148" s="174"/>
      <c r="FI148" s="174"/>
      <c r="FJ148" s="174"/>
      <c r="FK148" s="174"/>
      <c r="FL148" s="174"/>
      <c r="FM148" s="174"/>
      <c r="FN148" s="174"/>
      <c r="FO148" s="174"/>
      <c r="FP148" s="174"/>
      <c r="FQ148" s="174"/>
      <c r="FR148" s="174"/>
      <c r="FS148" s="174"/>
      <c r="FT148" s="174"/>
      <c r="FU148" s="174"/>
      <c r="FV148" s="174"/>
      <c r="FW148" s="174"/>
      <c r="FX148" s="174"/>
      <c r="FY148" s="174"/>
      <c r="FZ148" s="174"/>
      <c r="GA148" s="174"/>
      <c r="GB148" s="174"/>
      <c r="GC148" s="174"/>
      <c r="GD148" s="174"/>
      <c r="GE148" s="174"/>
      <c r="GF148" s="174"/>
      <c r="GG148" s="174"/>
      <c r="GH148" s="174"/>
      <c r="GI148" s="174"/>
      <c r="GJ148" s="174"/>
      <c r="GK148" s="174"/>
      <c r="GL148" s="174"/>
      <c r="GM148" s="174"/>
      <c r="GN148" s="174"/>
      <c r="GO148" s="174"/>
      <c r="GP148" s="174"/>
      <c r="GQ148" s="174"/>
      <c r="GR148" s="174"/>
      <c r="GS148" s="174"/>
      <c r="GT148" s="174"/>
      <c r="GU148" s="174"/>
      <c r="GV148" s="174"/>
      <c r="GW148" s="174"/>
      <c r="GX148" s="174"/>
      <c r="GY148" s="174"/>
      <c r="GZ148" s="174"/>
      <c r="HA148" s="174"/>
      <c r="HB148" s="174"/>
      <c r="HC148" s="174"/>
      <c r="HD148" s="174"/>
      <c r="HE148" s="174"/>
      <c r="HF148" s="174"/>
      <c r="HG148" s="174"/>
      <c r="HH148" s="174"/>
      <c r="HI148" s="174"/>
      <c r="HJ148" s="174"/>
      <c r="HK148" s="174"/>
      <c r="HL148" s="174"/>
      <c r="HM148" s="174"/>
      <c r="HN148" s="174"/>
      <c r="HO148" s="174"/>
      <c r="HP148" s="174"/>
      <c r="HQ148" s="174"/>
      <c r="HR148" s="174"/>
      <c r="HS148" s="174"/>
      <c r="HT148" s="174"/>
      <c r="HU148" s="174"/>
      <c r="HV148" s="174"/>
      <c r="HW148" s="174"/>
      <c r="HX148" s="174"/>
      <c r="HY148" s="174"/>
      <c r="HZ148" s="174"/>
      <c r="IA148" s="174"/>
      <c r="IB148" s="174"/>
      <c r="IC148" s="174"/>
      <c r="ID148" s="174"/>
      <c r="IE148" s="174"/>
      <c r="IF148" s="174"/>
      <c r="IG148" s="174"/>
      <c r="IH148" s="174"/>
      <c r="II148" s="174"/>
      <c r="IJ148" s="174"/>
      <c r="IK148" s="174"/>
      <c r="IL148" s="174"/>
      <c r="IM148" s="174"/>
      <c r="IN148" s="174"/>
      <c r="IO148" s="174"/>
      <c r="IP148" s="174"/>
      <c r="IQ148" s="174"/>
      <c r="IR148" s="174"/>
      <c r="IS148" s="174"/>
      <c r="IT148" s="174"/>
      <c r="IU148" s="174"/>
      <c r="IV148" s="174"/>
      <c r="IW148" s="174"/>
      <c r="IX148" s="174"/>
      <c r="IY148" s="174"/>
      <c r="IZ148" s="174"/>
      <c r="JA148" s="174"/>
      <c r="JB148" s="174"/>
      <c r="JC148" s="174"/>
      <c r="JD148" s="174"/>
      <c r="JE148" s="174"/>
      <c r="JF148" s="174"/>
      <c r="JG148" s="174"/>
      <c r="JH148" s="174"/>
      <c r="JI148" s="174"/>
      <c r="JJ148" s="174"/>
      <c r="JK148" s="174"/>
      <c r="JL148" s="174"/>
      <c r="JM148" s="174"/>
      <c r="JN148" s="174"/>
      <c r="JO148" s="174"/>
      <c r="JP148" s="174"/>
      <c r="JQ148" s="174"/>
      <c r="JR148" s="174"/>
      <c r="JS148" s="174"/>
      <c r="JT148" s="174"/>
      <c r="JU148" s="174"/>
      <c r="JV148" s="174"/>
      <c r="JW148" s="174"/>
      <c r="JX148" s="174"/>
      <c r="JY148" s="174"/>
      <c r="JZ148" s="174"/>
      <c r="KA148" s="174"/>
      <c r="KB148" s="174"/>
      <c r="KC148" s="174"/>
      <c r="KD148" s="174"/>
      <c r="KE148" s="174"/>
      <c r="KF148" s="174"/>
      <c r="KG148" s="174"/>
      <c r="KH148" s="174"/>
      <c r="KI148" s="174"/>
      <c r="KJ148" s="174"/>
      <c r="KK148" s="174"/>
      <c r="KL148" s="174"/>
      <c r="KM148" s="174"/>
      <c r="KN148" s="174"/>
      <c r="KO148" s="174"/>
      <c r="KP148" s="174"/>
      <c r="KQ148" s="174"/>
      <c r="KR148" s="174"/>
      <c r="KS148" s="174"/>
      <c r="KT148" s="174"/>
      <c r="KU148" s="174"/>
      <c r="KV148" s="174"/>
      <c r="KW148" s="174"/>
      <c r="KX148" s="174"/>
      <c r="KY148" s="174"/>
      <c r="KZ148" s="174"/>
      <c r="LA148" s="174"/>
      <c r="LB148" s="174"/>
      <c r="LC148" s="174"/>
      <c r="LD148" s="174"/>
      <c r="LE148" s="174"/>
      <c r="LF148" s="174"/>
      <c r="LG148" s="174"/>
      <c r="LH148" s="174"/>
      <c r="LI148" s="174"/>
      <c r="LJ148" s="174"/>
      <c r="LK148" s="174"/>
      <c r="LL148" s="174"/>
      <c r="LM148" s="174"/>
      <c r="LN148" s="174"/>
      <c r="LO148" s="174"/>
      <c r="LP148" s="174"/>
      <c r="LQ148" s="174"/>
      <c r="LR148" s="174"/>
      <c r="LS148" s="174"/>
      <c r="LT148" s="174"/>
      <c r="LU148" s="174"/>
      <c r="LV148" s="174"/>
      <c r="LW148" s="174"/>
      <c r="LX148" s="174"/>
      <c r="LY148" s="174"/>
      <c r="LZ148" s="174"/>
      <c r="MA148" s="174"/>
      <c r="MB148" s="174"/>
      <c r="MC148" s="174"/>
      <c r="MD148" s="174"/>
      <c r="ME148" s="174"/>
      <c r="MF148" s="174"/>
      <c r="MG148" s="174"/>
      <c r="MH148" s="174"/>
      <c r="MI148" s="174"/>
      <c r="MJ148" s="174"/>
      <c r="MK148" s="174"/>
      <c r="ML148" s="174"/>
      <c r="MM148" s="174"/>
      <c r="MN148" s="174"/>
      <c r="MO148" s="174"/>
      <c r="MP148" s="174"/>
      <c r="MQ148" s="174"/>
      <c r="MR148" s="174"/>
      <c r="MS148" s="174"/>
      <c r="MT148" s="174"/>
      <c r="MU148" s="174"/>
      <c r="MV148" s="174"/>
      <c r="MW148" s="174"/>
      <c r="MX148" s="174"/>
      <c r="MY148" s="174"/>
      <c r="MZ148" s="174"/>
      <c r="NA148" s="174"/>
      <c r="NB148" s="174"/>
      <c r="NC148" s="174"/>
      <c r="ND148" s="174"/>
      <c r="NE148" s="174"/>
      <c r="NF148" s="174"/>
      <c r="NG148" s="174"/>
      <c r="NH148" s="174"/>
      <c r="NI148" s="174"/>
      <c r="NJ148" s="174"/>
      <c r="NK148" s="174"/>
      <c r="NL148" s="174"/>
      <c r="NM148" s="174"/>
      <c r="NN148" s="174"/>
      <c r="NO148" s="174"/>
      <c r="NP148" s="174"/>
      <c r="NQ148" s="174"/>
      <c r="NR148" s="174"/>
      <c r="NS148" s="174"/>
      <c r="NT148" s="174"/>
      <c r="NU148" s="174"/>
      <c r="NV148" s="174"/>
      <c r="NW148" s="174"/>
      <c r="NX148" s="174"/>
      <c r="NY148" s="174"/>
      <c r="NZ148" s="174"/>
      <c r="OA148" s="174"/>
      <c r="OB148" s="174"/>
      <c r="OC148" s="174"/>
      <c r="OD148" s="174"/>
      <c r="OE148" s="174"/>
      <c r="OF148" s="174"/>
      <c r="OG148" s="174"/>
      <c r="OH148" s="174"/>
      <c r="OI148" s="174"/>
      <c r="OJ148" s="174"/>
      <c r="OK148" s="174"/>
      <c r="OL148" s="174"/>
      <c r="OM148" s="174"/>
      <c r="ON148" s="174"/>
      <c r="OO148" s="174"/>
      <c r="OP148" s="174"/>
      <c r="OQ148" s="174"/>
      <c r="OR148" s="174"/>
      <c r="OS148" s="174"/>
      <c r="OT148" s="174"/>
      <c r="OU148" s="174"/>
      <c r="OV148" s="174"/>
      <c r="OW148" s="174"/>
      <c r="OX148" s="174"/>
      <c r="OY148" s="174"/>
      <c r="OZ148" s="174"/>
      <c r="PA148" s="174"/>
      <c r="PB148" s="174"/>
      <c r="PC148" s="174"/>
      <c r="PD148" s="174"/>
      <c r="PE148" s="174"/>
      <c r="PF148" s="174"/>
      <c r="PG148" s="174"/>
      <c r="PH148" s="174"/>
      <c r="PI148" s="174"/>
      <c r="PJ148" s="174"/>
      <c r="PK148" s="174"/>
      <c r="PL148" s="174"/>
      <c r="PM148" s="174"/>
      <c r="PN148" s="174"/>
      <c r="PO148" s="174"/>
      <c r="PP148" s="174"/>
      <c r="PQ148" s="174"/>
      <c r="PR148" s="174"/>
      <c r="PS148" s="174"/>
      <c r="PT148" s="174"/>
      <c r="PU148" s="174"/>
      <c r="PV148" s="174"/>
      <c r="PW148" s="174"/>
      <c r="PX148" s="174"/>
      <c r="PY148" s="174"/>
      <c r="PZ148" s="174"/>
      <c r="QA148" s="174"/>
      <c r="QB148" s="174"/>
      <c r="QC148" s="174"/>
      <c r="QD148" s="174"/>
      <c r="QE148" s="174"/>
      <c r="QF148" s="174"/>
      <c r="QG148" s="174"/>
      <c r="QH148" s="174"/>
      <c r="QI148" s="174"/>
      <c r="QJ148" s="174"/>
      <c r="QK148" s="174"/>
      <c r="QL148" s="174"/>
      <c r="QM148" s="174"/>
      <c r="QN148" s="174"/>
      <c r="QO148" s="174"/>
      <c r="QP148" s="174"/>
      <c r="QQ148" s="174"/>
      <c r="QR148" s="174"/>
      <c r="QS148" s="174"/>
      <c r="QT148" s="174"/>
      <c r="QU148" s="174"/>
      <c r="QV148" s="174"/>
      <c r="QW148" s="174"/>
      <c r="QX148" s="174"/>
      <c r="QY148" s="174"/>
      <c r="QZ148" s="174"/>
      <c r="RA148" s="174"/>
      <c r="RB148" s="174"/>
      <c r="RC148" s="174"/>
      <c r="RD148" s="174"/>
      <c r="RE148" s="174"/>
      <c r="RF148" s="174"/>
      <c r="RG148" s="174"/>
      <c r="RH148" s="174"/>
      <c r="RI148" s="174"/>
      <c r="RJ148" s="174"/>
      <c r="RK148" s="174"/>
      <c r="RL148" s="174"/>
      <c r="RM148" s="174"/>
      <c r="RN148" s="174"/>
      <c r="RO148" s="174"/>
      <c r="RP148" s="174"/>
      <c r="RQ148" s="174"/>
      <c r="RR148" s="174"/>
      <c r="RS148" s="174"/>
      <c r="RT148" s="174"/>
      <c r="RU148" s="174"/>
      <c r="RV148" s="174"/>
      <c r="RW148" s="174"/>
      <c r="RX148" s="174"/>
      <c r="RY148" s="174"/>
      <c r="RZ148" s="174"/>
      <c r="SA148" s="174"/>
      <c r="SB148" s="174"/>
      <c r="SC148" s="174"/>
      <c r="SD148" s="174"/>
      <c r="SE148" s="174"/>
      <c r="SF148" s="174"/>
      <c r="SG148" s="174"/>
      <c r="SH148" s="174"/>
      <c r="SI148" s="174"/>
      <c r="SJ148" s="174"/>
      <c r="SK148" s="174"/>
      <c r="SL148" s="174"/>
      <c r="SM148" s="174"/>
      <c r="SN148" s="174"/>
      <c r="SO148" s="174"/>
      <c r="SP148" s="174"/>
      <c r="SQ148" s="174"/>
      <c r="SR148" s="174"/>
      <c r="SS148" s="174"/>
      <c r="ST148" s="174"/>
      <c r="SU148" s="174"/>
      <c r="SV148" s="174"/>
      <c r="SW148" s="174"/>
      <c r="SX148" s="174"/>
      <c r="SY148" s="174"/>
      <c r="SZ148" s="174"/>
      <c r="TA148" s="174"/>
      <c r="TB148" s="174"/>
      <c r="TC148" s="174"/>
      <c r="TD148" s="174"/>
      <c r="TE148" s="174"/>
      <c r="TF148" s="174"/>
      <c r="TG148" s="174"/>
      <c r="TH148" s="174"/>
      <c r="TI148" s="174"/>
      <c r="TJ148" s="174"/>
      <c r="TK148" s="174"/>
      <c r="TL148" s="174"/>
      <c r="TM148" s="174"/>
      <c r="TN148" s="174"/>
      <c r="TO148" s="174"/>
      <c r="TP148" s="174"/>
      <c r="TQ148" s="174"/>
      <c r="TR148" s="174"/>
      <c r="TS148" s="174"/>
      <c r="TT148" s="174"/>
      <c r="TU148" s="174"/>
      <c r="TV148" s="174"/>
      <c r="TW148" s="174"/>
      <c r="TX148" s="174"/>
      <c r="TY148" s="174"/>
      <c r="TZ148" s="174"/>
      <c r="UA148" s="174"/>
      <c r="UB148" s="174"/>
      <c r="UC148" s="174"/>
      <c r="UD148" s="174"/>
      <c r="UE148" s="174"/>
      <c r="UF148" s="174"/>
      <c r="UG148" s="174"/>
      <c r="UH148" s="174"/>
      <c r="UI148" s="174"/>
      <c r="UJ148" s="174"/>
      <c r="UK148" s="174"/>
      <c r="UL148" s="174"/>
      <c r="UM148" s="174"/>
      <c r="UN148" s="174"/>
      <c r="UO148" s="174"/>
      <c r="UP148" s="174"/>
      <c r="UQ148" s="174"/>
      <c r="UR148" s="174"/>
      <c r="US148" s="174"/>
      <c r="UT148" s="174"/>
      <c r="UU148" s="174"/>
      <c r="UV148" s="174"/>
      <c r="UW148" s="174"/>
      <c r="UX148" s="174"/>
      <c r="UY148" s="174"/>
      <c r="UZ148" s="174"/>
      <c r="VA148" s="174"/>
      <c r="VB148" s="174"/>
      <c r="VC148" s="174"/>
      <c r="VD148" s="174"/>
      <c r="VE148" s="174"/>
      <c r="VF148" s="174"/>
      <c r="VG148" s="174"/>
      <c r="VH148" s="174"/>
      <c r="VI148" s="174"/>
      <c r="VJ148" s="174"/>
      <c r="VK148" s="174"/>
      <c r="VL148" s="174"/>
      <c r="VM148" s="174"/>
      <c r="VN148" s="174"/>
      <c r="VO148" s="174"/>
      <c r="VP148" s="174"/>
      <c r="VQ148" s="174"/>
      <c r="VR148" s="174"/>
      <c r="VS148" s="174"/>
      <c r="VT148" s="174"/>
      <c r="VU148" s="174"/>
      <c r="VV148" s="174"/>
      <c r="VW148" s="174"/>
      <c r="VX148" s="174"/>
      <c r="VY148" s="174"/>
      <c r="VZ148" s="174"/>
      <c r="WA148" s="174"/>
      <c r="WB148" s="174"/>
      <c r="WC148" s="174"/>
      <c r="WD148" s="174"/>
      <c r="WE148" s="174"/>
      <c r="WF148" s="174"/>
      <c r="WG148" s="174"/>
      <c r="WH148" s="174"/>
      <c r="WI148" s="174"/>
      <c r="WJ148" s="174"/>
      <c r="WK148" s="174"/>
      <c r="WL148" s="174"/>
      <c r="WM148" s="174"/>
      <c r="WN148" s="174"/>
      <c r="WO148" s="174"/>
      <c r="WP148" s="174"/>
      <c r="WQ148" s="174"/>
      <c r="WR148" s="174"/>
      <c r="WS148" s="174"/>
      <c r="WT148" s="174"/>
      <c r="WU148" s="174"/>
      <c r="WV148" s="174"/>
      <c r="WW148" s="174"/>
      <c r="WX148" s="174"/>
      <c r="WY148" s="174"/>
      <c r="WZ148" s="174"/>
      <c r="XA148" s="174"/>
      <c r="XB148" s="174"/>
      <c r="XC148" s="174"/>
      <c r="XD148" s="174"/>
      <c r="XE148" s="174"/>
      <c r="XF148" s="174"/>
      <c r="XG148" s="174"/>
      <c r="XH148" s="174"/>
      <c r="XI148" s="174"/>
      <c r="XJ148" s="174"/>
      <c r="XK148" s="174"/>
      <c r="XL148" s="174"/>
      <c r="XM148" s="174"/>
      <c r="XN148" s="174"/>
      <c r="XO148" s="174"/>
      <c r="XP148" s="174"/>
      <c r="XQ148" s="174"/>
      <c r="XR148" s="174"/>
      <c r="XS148" s="174"/>
      <c r="XT148" s="174"/>
      <c r="XU148" s="174"/>
      <c r="XV148" s="174"/>
      <c r="XW148" s="174"/>
      <c r="XX148" s="174"/>
      <c r="XY148" s="174"/>
      <c r="XZ148" s="174"/>
      <c r="YA148" s="174"/>
      <c r="YB148" s="174"/>
      <c r="YC148" s="174"/>
      <c r="YD148" s="174"/>
      <c r="YE148" s="174"/>
      <c r="YF148" s="174"/>
      <c r="YG148" s="174"/>
      <c r="YH148" s="174"/>
      <c r="YI148" s="174"/>
      <c r="YJ148" s="174"/>
      <c r="YK148" s="174"/>
      <c r="YL148" s="174"/>
      <c r="YM148" s="174"/>
      <c r="YN148" s="174"/>
      <c r="YO148" s="174"/>
      <c r="YP148" s="174"/>
      <c r="YQ148" s="174"/>
      <c r="YR148" s="174"/>
      <c r="YS148" s="174"/>
      <c r="YT148" s="174"/>
      <c r="YU148" s="174"/>
      <c r="YV148" s="174"/>
      <c r="YW148" s="174"/>
      <c r="YX148" s="174"/>
      <c r="YY148" s="174"/>
      <c r="YZ148" s="174"/>
      <c r="ZA148" s="174"/>
      <c r="ZB148" s="174"/>
      <c r="ZC148" s="174"/>
      <c r="ZD148" s="174"/>
      <c r="ZE148" s="174"/>
      <c r="ZF148" s="174"/>
      <c r="ZG148" s="174"/>
      <c r="ZH148" s="174"/>
      <c r="ZI148" s="174"/>
      <c r="ZJ148" s="174"/>
      <c r="ZK148" s="174"/>
      <c r="ZL148" s="174"/>
      <c r="ZM148" s="174"/>
      <c r="ZN148" s="174"/>
      <c r="ZO148" s="174"/>
      <c r="ZP148" s="174"/>
      <c r="ZQ148" s="174"/>
      <c r="ZR148" s="174"/>
      <c r="ZS148" s="174"/>
      <c r="ZT148" s="174"/>
      <c r="ZU148" s="174"/>
      <c r="ZV148" s="174"/>
      <c r="ZW148" s="174"/>
      <c r="ZX148" s="174"/>
      <c r="ZY148" s="174"/>
      <c r="ZZ148" s="174"/>
      <c r="AAA148" s="174"/>
      <c r="AAB148" s="174"/>
      <c r="AAC148" s="174"/>
      <c r="AAD148" s="174"/>
      <c r="AAE148" s="174"/>
      <c r="AAF148" s="174"/>
      <c r="AAG148" s="174"/>
      <c r="AAH148" s="174"/>
      <c r="AAI148" s="174"/>
      <c r="AAJ148" s="174"/>
      <c r="AAK148" s="174"/>
      <c r="AAL148" s="174"/>
      <c r="AAM148" s="174"/>
      <c r="AAN148" s="174"/>
      <c r="AAO148" s="174"/>
      <c r="AAP148" s="174"/>
      <c r="AAQ148" s="174"/>
      <c r="AAR148" s="174"/>
      <c r="AAS148" s="174"/>
      <c r="AAT148" s="174"/>
      <c r="AAU148" s="174"/>
      <c r="AAV148" s="174"/>
      <c r="AAW148" s="174"/>
      <c r="AAX148" s="174"/>
      <c r="AAY148" s="174"/>
      <c r="AAZ148" s="174"/>
      <c r="ABA148" s="174"/>
      <c r="ABB148" s="174"/>
      <c r="ABC148" s="174"/>
      <c r="ABD148" s="174"/>
      <c r="ABE148" s="174"/>
      <c r="ABF148" s="174"/>
      <c r="ABG148" s="174"/>
      <c r="ABH148" s="174"/>
      <c r="ABI148" s="174"/>
      <c r="ABJ148" s="174"/>
      <c r="ABK148" s="174"/>
      <c r="ABL148" s="174"/>
      <c r="ABM148" s="174"/>
      <c r="ABN148" s="174"/>
      <c r="ABO148" s="174"/>
      <c r="ABP148" s="174"/>
      <c r="ABQ148" s="174"/>
      <c r="ABR148" s="174"/>
      <c r="ABS148" s="174"/>
      <c r="ABT148" s="174"/>
      <c r="ABU148" s="174"/>
      <c r="ABV148" s="174"/>
      <c r="ABW148" s="174"/>
      <c r="ABX148" s="174"/>
      <c r="ABY148" s="174"/>
      <c r="ABZ148" s="174"/>
      <c r="ACA148" s="174"/>
      <c r="ACB148" s="174"/>
      <c r="ACC148" s="174"/>
      <c r="ACD148" s="174"/>
      <c r="ACE148" s="174"/>
      <c r="ACF148" s="174"/>
      <c r="ACG148" s="174"/>
      <c r="ACH148" s="174"/>
      <c r="ACI148" s="174"/>
      <c r="ACJ148" s="174"/>
      <c r="ACK148" s="174"/>
      <c r="ACL148" s="174"/>
      <c r="ACM148" s="174"/>
      <c r="ACN148" s="174"/>
      <c r="ACO148" s="174"/>
      <c r="ACP148" s="174"/>
      <c r="ACQ148" s="174"/>
      <c r="ACR148" s="174"/>
      <c r="ACS148" s="174"/>
      <c r="ACT148" s="174"/>
      <c r="ACU148" s="174"/>
      <c r="ACV148" s="174"/>
      <c r="ACW148" s="174"/>
      <c r="ACX148" s="174"/>
      <c r="ACY148" s="174"/>
      <c r="ACZ148" s="174"/>
      <c r="ADA148" s="174"/>
      <c r="ADB148" s="174"/>
      <c r="ADC148" s="174"/>
      <c r="ADD148" s="174"/>
      <c r="ADE148" s="174"/>
      <c r="ADF148" s="174"/>
      <c r="ADG148" s="174"/>
      <c r="ADH148" s="174"/>
      <c r="ADI148" s="174"/>
      <c r="ADJ148" s="174"/>
      <c r="ADK148" s="174"/>
      <c r="ADL148" s="174"/>
      <c r="ADM148" s="174"/>
      <c r="ADN148" s="174"/>
      <c r="ADO148" s="174"/>
      <c r="ADP148" s="174"/>
      <c r="ADQ148" s="174"/>
      <c r="ADR148" s="174"/>
      <c r="ADS148" s="174"/>
      <c r="ADT148" s="174"/>
      <c r="ADU148" s="174"/>
      <c r="ADV148" s="174"/>
      <c r="ADW148" s="174"/>
      <c r="ADX148" s="174"/>
      <c r="ADY148" s="174"/>
      <c r="ADZ148" s="174"/>
      <c r="AEA148" s="174"/>
      <c r="AEB148" s="174"/>
      <c r="AEC148" s="174"/>
      <c r="AED148" s="174"/>
      <c r="AEE148" s="174"/>
      <c r="AEF148" s="174"/>
      <c r="AEG148" s="174"/>
      <c r="AEH148" s="174"/>
      <c r="AEI148" s="174"/>
      <c r="AEJ148" s="174"/>
      <c r="AEK148" s="174"/>
      <c r="AEL148" s="174"/>
      <c r="AEM148" s="174"/>
      <c r="AEN148" s="174"/>
      <c r="AEO148" s="174"/>
      <c r="AEP148" s="174"/>
      <c r="AEQ148" s="174"/>
      <c r="AER148" s="174"/>
      <c r="AES148" s="174"/>
      <c r="AET148" s="174"/>
      <c r="AEU148" s="174"/>
      <c r="AEV148" s="174"/>
      <c r="AEW148" s="174"/>
      <c r="AEX148" s="174"/>
      <c r="AEY148" s="174"/>
      <c r="AEZ148" s="174"/>
      <c r="AFA148" s="174"/>
      <c r="AFB148" s="174"/>
      <c r="AFC148" s="174"/>
      <c r="AFD148" s="174"/>
      <c r="AFE148" s="174"/>
      <c r="AFF148" s="174"/>
      <c r="AFG148" s="174"/>
      <c r="AFH148" s="174"/>
      <c r="AFI148" s="174"/>
      <c r="AFJ148" s="174"/>
      <c r="AFK148" s="174"/>
      <c r="AFL148" s="174"/>
      <c r="AFM148" s="174"/>
      <c r="AFN148" s="174"/>
      <c r="AFO148" s="174"/>
      <c r="AFP148" s="174"/>
      <c r="AFQ148" s="174"/>
      <c r="AFR148" s="174"/>
      <c r="AFS148" s="174"/>
      <c r="AFT148" s="174"/>
      <c r="AFU148" s="174"/>
      <c r="AFV148" s="174"/>
      <c r="AFW148" s="174"/>
      <c r="AFX148" s="174"/>
      <c r="AFY148" s="174"/>
      <c r="AFZ148" s="174"/>
      <c r="AGA148" s="174"/>
      <c r="AGB148" s="174"/>
      <c r="AGC148" s="174"/>
      <c r="AGD148" s="174"/>
      <c r="AGE148" s="174"/>
      <c r="AGF148" s="174"/>
      <c r="AGG148" s="174"/>
      <c r="AGH148" s="174"/>
      <c r="AGI148" s="174"/>
      <c r="AGJ148" s="174"/>
      <c r="AGK148" s="174"/>
      <c r="AGL148" s="174"/>
      <c r="AGM148" s="174"/>
      <c r="AGN148" s="174"/>
      <c r="AGO148" s="174"/>
      <c r="AGP148" s="174"/>
      <c r="AGQ148" s="174"/>
      <c r="AGR148" s="174"/>
      <c r="AGS148" s="174"/>
      <c r="AGT148" s="174"/>
      <c r="AGU148" s="174"/>
      <c r="AGV148" s="174"/>
      <c r="AGW148" s="174"/>
      <c r="AGX148" s="174"/>
      <c r="AGY148" s="174"/>
      <c r="AGZ148" s="174"/>
      <c r="AHA148" s="174"/>
      <c r="AHB148" s="174"/>
      <c r="AHC148" s="174"/>
      <c r="AHD148" s="174"/>
      <c r="AHE148" s="174"/>
      <c r="AHF148" s="174"/>
      <c r="AHG148" s="174"/>
      <c r="AHH148" s="174"/>
      <c r="AHI148" s="174"/>
      <c r="AHJ148" s="174"/>
      <c r="AHK148" s="174"/>
      <c r="AHL148" s="174"/>
      <c r="AHM148" s="174"/>
      <c r="AHN148" s="174"/>
      <c r="AHO148" s="174"/>
      <c r="AHP148" s="174"/>
      <c r="AHQ148" s="174"/>
      <c r="AHR148" s="174"/>
      <c r="AHS148" s="174"/>
      <c r="AHT148" s="174"/>
      <c r="AHU148" s="174"/>
      <c r="AHV148" s="174"/>
      <c r="AHW148" s="174"/>
      <c r="AHX148" s="174"/>
      <c r="AHY148" s="174"/>
      <c r="AHZ148" s="174"/>
      <c r="AIA148" s="174"/>
      <c r="AIB148" s="174"/>
      <c r="AIC148" s="174"/>
      <c r="AID148" s="174"/>
      <c r="AIE148" s="174"/>
      <c r="AIF148" s="174"/>
      <c r="AIG148" s="174"/>
      <c r="AIH148" s="174"/>
      <c r="AII148" s="174"/>
      <c r="AIJ148" s="174"/>
      <c r="AIK148" s="174"/>
      <c r="AIL148" s="174"/>
      <c r="AIM148" s="174"/>
      <c r="AIN148" s="174"/>
      <c r="AIO148" s="174"/>
      <c r="AIP148" s="174"/>
      <c r="AIQ148" s="174"/>
      <c r="AIR148" s="174"/>
      <c r="AIS148" s="174"/>
      <c r="AIT148" s="174"/>
      <c r="AIU148" s="174"/>
      <c r="AIV148" s="174"/>
      <c r="AIW148" s="174"/>
      <c r="AIX148" s="174"/>
      <c r="AIY148" s="174"/>
      <c r="AIZ148" s="174"/>
      <c r="AJA148" s="174"/>
      <c r="AJB148" s="174"/>
      <c r="AJC148" s="174"/>
      <c r="AJD148" s="174"/>
      <c r="AJE148" s="174"/>
      <c r="AJF148" s="174"/>
      <c r="AJG148" s="174"/>
      <c r="AJH148" s="174"/>
      <c r="AJI148" s="174"/>
      <c r="AJJ148" s="174"/>
      <c r="AJK148" s="174"/>
      <c r="AJL148" s="174"/>
      <c r="AJM148" s="174"/>
      <c r="AJN148" s="174"/>
      <c r="AJO148" s="174"/>
      <c r="AJP148" s="174"/>
      <c r="AJQ148" s="174"/>
      <c r="AJR148" s="174"/>
      <c r="AJS148" s="174"/>
      <c r="AJT148" s="174"/>
      <c r="AJU148" s="174"/>
      <c r="AJV148" s="174"/>
      <c r="AJW148" s="174"/>
      <c r="AJX148" s="174"/>
      <c r="AJY148" s="174"/>
      <c r="AJZ148" s="174"/>
      <c r="AKA148" s="174"/>
      <c r="AKB148" s="174"/>
      <c r="AKC148" s="174"/>
      <c r="AKD148" s="174"/>
      <c r="AKE148" s="174"/>
      <c r="AKF148" s="174"/>
      <c r="AKG148" s="174"/>
      <c r="AKH148" s="174"/>
      <c r="AKI148" s="174"/>
      <c r="AKJ148" s="174"/>
      <c r="AKK148" s="174"/>
      <c r="AKL148" s="174"/>
      <c r="AKM148" s="174"/>
      <c r="AKN148" s="174"/>
      <c r="AKO148" s="174"/>
      <c r="AKP148" s="174"/>
    </row>
    <row r="149" spans="1:978" s="4" customFormat="1" ht="15.6">
      <c r="A149" s="28"/>
      <c r="B149" s="175" t="s">
        <v>21</v>
      </c>
      <c r="C149" s="176">
        <v>1781715</v>
      </c>
      <c r="D149" s="27">
        <f t="shared" ref="D149:D161" si="31">C149/C137-1</f>
        <v>0.24536495659048119</v>
      </c>
      <c r="E149" s="9"/>
      <c r="F149" s="23">
        <v>18999</v>
      </c>
      <c r="G149" s="27">
        <f t="shared" si="21"/>
        <v>0.16451118602513026</v>
      </c>
      <c r="H149" s="158"/>
      <c r="I149" s="160"/>
      <c r="J149" s="52"/>
      <c r="K149" s="61"/>
      <c r="L149" s="25">
        <v>15</v>
      </c>
      <c r="M149" s="27">
        <f t="shared" si="22"/>
        <v>-0.625</v>
      </c>
      <c r="N149" s="72">
        <v>4236</v>
      </c>
      <c r="O149" s="74">
        <f t="shared" si="23"/>
        <v>0.72405372405372415</v>
      </c>
      <c r="P149" s="21">
        <v>807</v>
      </c>
      <c r="Q149" s="27">
        <f t="shared" si="24"/>
        <v>9.49796472184532E-2</v>
      </c>
      <c r="R149" s="21">
        <v>52</v>
      </c>
      <c r="S149" s="70">
        <f t="shared" si="28"/>
        <v>-0.5</v>
      </c>
      <c r="T149" s="21">
        <v>12921</v>
      </c>
      <c r="U149" s="71">
        <f t="shared" si="25"/>
        <v>-4.663174204973064E-2</v>
      </c>
      <c r="V149" s="177"/>
      <c r="W149" s="152"/>
      <c r="X149" s="21"/>
      <c r="Y149" s="27"/>
      <c r="Z149" s="60"/>
      <c r="AA149" s="79"/>
      <c r="AB149" s="21">
        <v>0</v>
      </c>
      <c r="AC149" s="31">
        <f t="shared" si="30"/>
        <v>-1</v>
      </c>
      <c r="AD149" s="25"/>
      <c r="AE149" s="27"/>
      <c r="AF149" s="21"/>
      <c r="AG149" s="27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8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J149" s="174"/>
      <c r="DK149" s="174"/>
      <c r="DL149" s="174"/>
      <c r="DM149" s="174"/>
      <c r="DN149" s="174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174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O149" s="174"/>
      <c r="EP149" s="174"/>
      <c r="EQ149" s="174"/>
      <c r="ER149" s="174"/>
      <c r="ES149" s="174"/>
      <c r="ET149" s="174"/>
      <c r="EU149" s="174"/>
      <c r="EV149" s="174"/>
      <c r="EW149" s="174"/>
      <c r="EX149" s="174"/>
      <c r="EY149" s="174"/>
      <c r="EZ149" s="174"/>
      <c r="FA149" s="174"/>
      <c r="FB149" s="174"/>
      <c r="FC149" s="174"/>
      <c r="FD149" s="174"/>
      <c r="FE149" s="174"/>
      <c r="FF149" s="174"/>
      <c r="FG149" s="174"/>
      <c r="FH149" s="174"/>
      <c r="FI149" s="174"/>
      <c r="FJ149" s="174"/>
      <c r="FK149" s="174"/>
      <c r="FL149" s="174"/>
      <c r="FM149" s="174"/>
      <c r="FN149" s="174"/>
      <c r="FO149" s="174"/>
      <c r="FP149" s="174"/>
      <c r="FQ149" s="174"/>
      <c r="FR149" s="174"/>
      <c r="FS149" s="174"/>
      <c r="FT149" s="174"/>
      <c r="FU149" s="174"/>
      <c r="FV149" s="174"/>
      <c r="FW149" s="174"/>
      <c r="FX149" s="174"/>
      <c r="FY149" s="174"/>
      <c r="FZ149" s="174"/>
      <c r="GA149" s="174"/>
      <c r="GB149" s="174"/>
      <c r="GC149" s="174"/>
      <c r="GD149" s="174"/>
      <c r="GE149" s="174"/>
      <c r="GF149" s="174"/>
      <c r="GG149" s="174"/>
      <c r="GH149" s="174"/>
      <c r="GI149" s="174"/>
      <c r="GJ149" s="174"/>
      <c r="GK149" s="174"/>
      <c r="GL149" s="174"/>
      <c r="GM149" s="174"/>
      <c r="GN149" s="174"/>
      <c r="GO149" s="174"/>
      <c r="GP149" s="174"/>
      <c r="GQ149" s="174"/>
      <c r="GR149" s="174"/>
      <c r="GS149" s="174"/>
      <c r="GT149" s="174"/>
      <c r="GU149" s="174"/>
      <c r="GV149" s="174"/>
      <c r="GW149" s="174"/>
      <c r="GX149" s="174"/>
      <c r="GY149" s="174"/>
      <c r="GZ149" s="174"/>
      <c r="HA149" s="174"/>
      <c r="HB149" s="174"/>
      <c r="HC149" s="174"/>
      <c r="HD149" s="174"/>
      <c r="HE149" s="174"/>
      <c r="HF149" s="174"/>
      <c r="HG149" s="174"/>
      <c r="HH149" s="174"/>
      <c r="HI149" s="174"/>
      <c r="HJ149" s="174"/>
      <c r="HK149" s="174"/>
      <c r="HL149" s="174"/>
      <c r="HM149" s="174"/>
      <c r="HN149" s="174"/>
      <c r="HO149" s="174"/>
      <c r="HP149" s="174"/>
      <c r="HQ149" s="174"/>
      <c r="HR149" s="174"/>
      <c r="HS149" s="174"/>
      <c r="HT149" s="174"/>
      <c r="HU149" s="174"/>
      <c r="HV149" s="174"/>
      <c r="HW149" s="174"/>
      <c r="HX149" s="174"/>
      <c r="HY149" s="174"/>
      <c r="HZ149" s="174"/>
      <c r="IA149" s="174"/>
      <c r="IB149" s="174"/>
      <c r="IC149" s="174"/>
      <c r="ID149" s="174"/>
      <c r="IE149" s="174"/>
      <c r="IF149" s="174"/>
      <c r="IG149" s="174"/>
      <c r="IH149" s="174"/>
      <c r="II149" s="174"/>
      <c r="IJ149" s="174"/>
      <c r="IK149" s="174"/>
      <c r="IL149" s="174"/>
      <c r="IM149" s="174"/>
      <c r="IN149" s="174"/>
      <c r="IO149" s="174"/>
      <c r="IP149" s="174"/>
      <c r="IQ149" s="174"/>
      <c r="IR149" s="174"/>
      <c r="IS149" s="174"/>
      <c r="IT149" s="174"/>
      <c r="IU149" s="174"/>
      <c r="IV149" s="174"/>
      <c r="IW149" s="174"/>
      <c r="IX149" s="174"/>
      <c r="IY149" s="174"/>
      <c r="IZ149" s="174"/>
      <c r="JA149" s="174"/>
      <c r="JB149" s="174"/>
      <c r="JC149" s="174"/>
      <c r="JD149" s="174"/>
      <c r="JE149" s="174"/>
      <c r="JF149" s="174"/>
      <c r="JG149" s="174"/>
      <c r="JH149" s="174"/>
      <c r="JI149" s="174"/>
      <c r="JJ149" s="174"/>
      <c r="JK149" s="174"/>
      <c r="JL149" s="174"/>
      <c r="JM149" s="174"/>
      <c r="JN149" s="174"/>
      <c r="JO149" s="174"/>
      <c r="JP149" s="174"/>
      <c r="JQ149" s="174"/>
      <c r="JR149" s="174"/>
      <c r="JS149" s="174"/>
      <c r="JT149" s="174"/>
      <c r="JU149" s="174"/>
      <c r="JV149" s="174"/>
      <c r="JW149" s="174"/>
      <c r="JX149" s="174"/>
      <c r="JY149" s="174"/>
      <c r="JZ149" s="174"/>
      <c r="KA149" s="174"/>
      <c r="KB149" s="174"/>
      <c r="KC149" s="174"/>
      <c r="KD149" s="174"/>
      <c r="KE149" s="174"/>
      <c r="KF149" s="174"/>
      <c r="KG149" s="174"/>
      <c r="KH149" s="174"/>
      <c r="KI149" s="174"/>
      <c r="KJ149" s="174"/>
      <c r="KK149" s="174"/>
      <c r="KL149" s="174"/>
      <c r="KM149" s="174"/>
      <c r="KN149" s="174"/>
      <c r="KO149" s="174"/>
      <c r="KP149" s="174"/>
      <c r="KQ149" s="174"/>
      <c r="KR149" s="174"/>
      <c r="KS149" s="174"/>
      <c r="KT149" s="174"/>
      <c r="KU149" s="174"/>
      <c r="KV149" s="174"/>
      <c r="KW149" s="174"/>
      <c r="KX149" s="174"/>
      <c r="KY149" s="174"/>
      <c r="KZ149" s="174"/>
      <c r="LA149" s="174"/>
      <c r="LB149" s="174"/>
      <c r="LC149" s="174"/>
      <c r="LD149" s="174"/>
      <c r="LE149" s="174"/>
      <c r="LF149" s="174"/>
      <c r="LG149" s="174"/>
      <c r="LH149" s="174"/>
      <c r="LI149" s="174"/>
      <c r="LJ149" s="174"/>
      <c r="LK149" s="174"/>
      <c r="LL149" s="174"/>
      <c r="LM149" s="174"/>
      <c r="LN149" s="174"/>
      <c r="LO149" s="174"/>
      <c r="LP149" s="174"/>
      <c r="LQ149" s="174"/>
      <c r="LR149" s="174"/>
      <c r="LS149" s="174"/>
      <c r="LT149" s="174"/>
      <c r="LU149" s="174"/>
      <c r="LV149" s="174"/>
      <c r="LW149" s="174"/>
      <c r="LX149" s="174"/>
      <c r="LY149" s="174"/>
      <c r="LZ149" s="174"/>
      <c r="MA149" s="174"/>
      <c r="MB149" s="174"/>
      <c r="MC149" s="174"/>
      <c r="MD149" s="174"/>
      <c r="ME149" s="174"/>
      <c r="MF149" s="174"/>
      <c r="MG149" s="174"/>
      <c r="MH149" s="174"/>
      <c r="MI149" s="174"/>
      <c r="MJ149" s="174"/>
      <c r="MK149" s="174"/>
      <c r="ML149" s="174"/>
      <c r="MM149" s="174"/>
      <c r="MN149" s="174"/>
      <c r="MO149" s="174"/>
      <c r="MP149" s="174"/>
      <c r="MQ149" s="174"/>
      <c r="MR149" s="174"/>
      <c r="MS149" s="174"/>
      <c r="MT149" s="174"/>
      <c r="MU149" s="174"/>
      <c r="MV149" s="174"/>
      <c r="MW149" s="174"/>
      <c r="MX149" s="174"/>
      <c r="MY149" s="174"/>
      <c r="MZ149" s="174"/>
      <c r="NA149" s="174"/>
      <c r="NB149" s="174"/>
      <c r="NC149" s="174"/>
      <c r="ND149" s="174"/>
      <c r="NE149" s="174"/>
      <c r="NF149" s="174"/>
      <c r="NG149" s="174"/>
      <c r="NH149" s="174"/>
      <c r="NI149" s="174"/>
      <c r="NJ149" s="174"/>
      <c r="NK149" s="174"/>
      <c r="NL149" s="174"/>
      <c r="NM149" s="174"/>
      <c r="NN149" s="174"/>
      <c r="NO149" s="174"/>
      <c r="NP149" s="174"/>
      <c r="NQ149" s="174"/>
      <c r="NR149" s="174"/>
      <c r="NS149" s="174"/>
      <c r="NT149" s="174"/>
      <c r="NU149" s="174"/>
      <c r="NV149" s="174"/>
      <c r="NW149" s="174"/>
      <c r="NX149" s="174"/>
      <c r="NY149" s="174"/>
      <c r="NZ149" s="174"/>
      <c r="OA149" s="174"/>
      <c r="OB149" s="174"/>
      <c r="OC149" s="174"/>
      <c r="OD149" s="174"/>
      <c r="OE149" s="174"/>
      <c r="OF149" s="174"/>
      <c r="OG149" s="174"/>
      <c r="OH149" s="174"/>
      <c r="OI149" s="174"/>
      <c r="OJ149" s="174"/>
      <c r="OK149" s="174"/>
      <c r="OL149" s="174"/>
      <c r="OM149" s="174"/>
      <c r="ON149" s="174"/>
      <c r="OO149" s="174"/>
      <c r="OP149" s="174"/>
      <c r="OQ149" s="174"/>
      <c r="OR149" s="174"/>
      <c r="OS149" s="174"/>
      <c r="OT149" s="174"/>
      <c r="OU149" s="174"/>
      <c r="OV149" s="174"/>
      <c r="OW149" s="174"/>
      <c r="OX149" s="174"/>
      <c r="OY149" s="174"/>
      <c r="OZ149" s="174"/>
      <c r="PA149" s="174"/>
      <c r="PB149" s="174"/>
      <c r="PC149" s="174"/>
      <c r="PD149" s="174"/>
      <c r="PE149" s="174"/>
      <c r="PF149" s="174"/>
      <c r="PG149" s="174"/>
      <c r="PH149" s="174"/>
      <c r="PI149" s="174"/>
      <c r="PJ149" s="174"/>
      <c r="PK149" s="174"/>
      <c r="PL149" s="174"/>
      <c r="PM149" s="174"/>
      <c r="PN149" s="174"/>
      <c r="PO149" s="174"/>
      <c r="PP149" s="174"/>
      <c r="PQ149" s="174"/>
      <c r="PR149" s="174"/>
      <c r="PS149" s="174"/>
      <c r="PT149" s="174"/>
      <c r="PU149" s="174"/>
      <c r="PV149" s="174"/>
      <c r="PW149" s="174"/>
      <c r="PX149" s="174"/>
      <c r="PY149" s="174"/>
      <c r="PZ149" s="174"/>
      <c r="QA149" s="174"/>
      <c r="QB149" s="174"/>
      <c r="QC149" s="174"/>
      <c r="QD149" s="174"/>
      <c r="QE149" s="174"/>
      <c r="QF149" s="174"/>
      <c r="QG149" s="174"/>
      <c r="QH149" s="174"/>
      <c r="QI149" s="174"/>
      <c r="QJ149" s="174"/>
      <c r="QK149" s="174"/>
      <c r="QL149" s="174"/>
      <c r="QM149" s="174"/>
      <c r="QN149" s="174"/>
      <c r="QO149" s="174"/>
      <c r="QP149" s="174"/>
      <c r="QQ149" s="174"/>
      <c r="QR149" s="174"/>
      <c r="QS149" s="174"/>
      <c r="QT149" s="174"/>
      <c r="QU149" s="174"/>
      <c r="QV149" s="174"/>
      <c r="QW149" s="174"/>
      <c r="QX149" s="174"/>
      <c r="QY149" s="174"/>
      <c r="QZ149" s="174"/>
      <c r="RA149" s="174"/>
      <c r="RB149" s="174"/>
      <c r="RC149" s="174"/>
      <c r="RD149" s="174"/>
      <c r="RE149" s="174"/>
      <c r="RF149" s="174"/>
      <c r="RG149" s="174"/>
      <c r="RH149" s="174"/>
      <c r="RI149" s="174"/>
      <c r="RJ149" s="174"/>
      <c r="RK149" s="174"/>
      <c r="RL149" s="174"/>
      <c r="RM149" s="174"/>
      <c r="RN149" s="174"/>
      <c r="RO149" s="174"/>
      <c r="RP149" s="174"/>
      <c r="RQ149" s="174"/>
      <c r="RR149" s="174"/>
      <c r="RS149" s="174"/>
      <c r="RT149" s="174"/>
      <c r="RU149" s="174"/>
      <c r="RV149" s="174"/>
      <c r="RW149" s="174"/>
      <c r="RX149" s="174"/>
      <c r="RY149" s="174"/>
      <c r="RZ149" s="174"/>
      <c r="SA149" s="174"/>
      <c r="SB149" s="174"/>
      <c r="SC149" s="174"/>
      <c r="SD149" s="174"/>
      <c r="SE149" s="174"/>
      <c r="SF149" s="174"/>
      <c r="SG149" s="174"/>
      <c r="SH149" s="174"/>
      <c r="SI149" s="174"/>
      <c r="SJ149" s="174"/>
      <c r="SK149" s="174"/>
      <c r="SL149" s="174"/>
      <c r="SM149" s="174"/>
      <c r="SN149" s="174"/>
      <c r="SO149" s="174"/>
      <c r="SP149" s="174"/>
      <c r="SQ149" s="174"/>
      <c r="SR149" s="174"/>
      <c r="SS149" s="174"/>
      <c r="ST149" s="174"/>
      <c r="SU149" s="174"/>
      <c r="SV149" s="174"/>
      <c r="SW149" s="174"/>
      <c r="SX149" s="174"/>
      <c r="SY149" s="174"/>
      <c r="SZ149" s="174"/>
      <c r="TA149" s="174"/>
      <c r="TB149" s="174"/>
      <c r="TC149" s="174"/>
      <c r="TD149" s="174"/>
      <c r="TE149" s="174"/>
      <c r="TF149" s="174"/>
      <c r="TG149" s="174"/>
      <c r="TH149" s="174"/>
      <c r="TI149" s="174"/>
      <c r="TJ149" s="174"/>
      <c r="TK149" s="174"/>
      <c r="TL149" s="174"/>
      <c r="TM149" s="174"/>
      <c r="TN149" s="174"/>
      <c r="TO149" s="174"/>
      <c r="TP149" s="174"/>
      <c r="TQ149" s="174"/>
      <c r="TR149" s="174"/>
      <c r="TS149" s="174"/>
      <c r="TT149" s="174"/>
      <c r="TU149" s="174"/>
      <c r="TV149" s="174"/>
      <c r="TW149" s="174"/>
      <c r="TX149" s="174"/>
      <c r="TY149" s="174"/>
      <c r="TZ149" s="174"/>
      <c r="UA149" s="174"/>
      <c r="UB149" s="174"/>
      <c r="UC149" s="174"/>
      <c r="UD149" s="174"/>
      <c r="UE149" s="174"/>
      <c r="UF149" s="174"/>
      <c r="UG149" s="174"/>
      <c r="UH149" s="174"/>
      <c r="UI149" s="174"/>
      <c r="UJ149" s="174"/>
      <c r="UK149" s="174"/>
      <c r="UL149" s="174"/>
      <c r="UM149" s="174"/>
      <c r="UN149" s="174"/>
      <c r="UO149" s="174"/>
      <c r="UP149" s="174"/>
      <c r="UQ149" s="174"/>
      <c r="UR149" s="174"/>
      <c r="US149" s="174"/>
      <c r="UT149" s="174"/>
      <c r="UU149" s="174"/>
      <c r="UV149" s="174"/>
      <c r="UW149" s="174"/>
      <c r="UX149" s="174"/>
      <c r="UY149" s="174"/>
      <c r="UZ149" s="174"/>
      <c r="VA149" s="174"/>
      <c r="VB149" s="174"/>
      <c r="VC149" s="174"/>
      <c r="VD149" s="174"/>
      <c r="VE149" s="174"/>
      <c r="VF149" s="174"/>
      <c r="VG149" s="174"/>
      <c r="VH149" s="174"/>
      <c r="VI149" s="174"/>
      <c r="VJ149" s="174"/>
      <c r="VK149" s="174"/>
      <c r="VL149" s="174"/>
      <c r="VM149" s="174"/>
      <c r="VN149" s="174"/>
      <c r="VO149" s="174"/>
      <c r="VP149" s="174"/>
      <c r="VQ149" s="174"/>
      <c r="VR149" s="174"/>
      <c r="VS149" s="174"/>
      <c r="VT149" s="174"/>
      <c r="VU149" s="174"/>
      <c r="VV149" s="174"/>
      <c r="VW149" s="174"/>
      <c r="VX149" s="174"/>
      <c r="VY149" s="174"/>
      <c r="VZ149" s="174"/>
      <c r="WA149" s="174"/>
      <c r="WB149" s="174"/>
      <c r="WC149" s="174"/>
      <c r="WD149" s="174"/>
      <c r="WE149" s="174"/>
      <c r="WF149" s="174"/>
      <c r="WG149" s="174"/>
      <c r="WH149" s="174"/>
      <c r="WI149" s="174"/>
      <c r="WJ149" s="174"/>
      <c r="WK149" s="174"/>
      <c r="WL149" s="174"/>
      <c r="WM149" s="174"/>
      <c r="WN149" s="174"/>
      <c r="WO149" s="174"/>
      <c r="WP149" s="174"/>
      <c r="WQ149" s="174"/>
      <c r="WR149" s="174"/>
      <c r="WS149" s="174"/>
      <c r="WT149" s="174"/>
      <c r="WU149" s="174"/>
      <c r="WV149" s="174"/>
      <c r="WW149" s="174"/>
      <c r="WX149" s="174"/>
      <c r="WY149" s="174"/>
      <c r="WZ149" s="174"/>
      <c r="XA149" s="174"/>
      <c r="XB149" s="174"/>
      <c r="XC149" s="174"/>
      <c r="XD149" s="174"/>
      <c r="XE149" s="174"/>
      <c r="XF149" s="174"/>
      <c r="XG149" s="174"/>
      <c r="XH149" s="174"/>
      <c r="XI149" s="174"/>
      <c r="XJ149" s="174"/>
      <c r="XK149" s="174"/>
      <c r="XL149" s="174"/>
      <c r="XM149" s="174"/>
      <c r="XN149" s="174"/>
      <c r="XO149" s="174"/>
      <c r="XP149" s="174"/>
      <c r="XQ149" s="174"/>
      <c r="XR149" s="174"/>
      <c r="XS149" s="174"/>
      <c r="XT149" s="174"/>
      <c r="XU149" s="174"/>
      <c r="XV149" s="174"/>
      <c r="XW149" s="174"/>
      <c r="XX149" s="174"/>
      <c r="XY149" s="174"/>
      <c r="XZ149" s="174"/>
      <c r="YA149" s="174"/>
      <c r="YB149" s="174"/>
      <c r="YC149" s="174"/>
      <c r="YD149" s="174"/>
      <c r="YE149" s="174"/>
      <c r="YF149" s="174"/>
      <c r="YG149" s="174"/>
      <c r="YH149" s="174"/>
      <c r="YI149" s="174"/>
      <c r="YJ149" s="174"/>
      <c r="YK149" s="174"/>
      <c r="YL149" s="174"/>
      <c r="YM149" s="174"/>
      <c r="YN149" s="174"/>
      <c r="YO149" s="174"/>
      <c r="YP149" s="174"/>
      <c r="YQ149" s="174"/>
      <c r="YR149" s="174"/>
      <c r="YS149" s="174"/>
      <c r="YT149" s="174"/>
      <c r="YU149" s="174"/>
      <c r="YV149" s="174"/>
      <c r="YW149" s="174"/>
      <c r="YX149" s="174"/>
      <c r="YY149" s="174"/>
      <c r="YZ149" s="174"/>
      <c r="ZA149" s="174"/>
      <c r="ZB149" s="174"/>
      <c r="ZC149" s="174"/>
      <c r="ZD149" s="174"/>
      <c r="ZE149" s="174"/>
      <c r="ZF149" s="174"/>
      <c r="ZG149" s="174"/>
      <c r="ZH149" s="174"/>
      <c r="ZI149" s="174"/>
      <c r="ZJ149" s="174"/>
      <c r="ZK149" s="174"/>
      <c r="ZL149" s="174"/>
      <c r="ZM149" s="174"/>
      <c r="ZN149" s="174"/>
      <c r="ZO149" s="174"/>
      <c r="ZP149" s="174"/>
      <c r="ZQ149" s="174"/>
      <c r="ZR149" s="174"/>
      <c r="ZS149" s="174"/>
      <c r="ZT149" s="174"/>
      <c r="ZU149" s="174"/>
      <c r="ZV149" s="174"/>
      <c r="ZW149" s="174"/>
      <c r="ZX149" s="174"/>
      <c r="ZY149" s="174"/>
      <c r="ZZ149" s="174"/>
      <c r="AAA149" s="174"/>
      <c r="AAB149" s="174"/>
      <c r="AAC149" s="174"/>
      <c r="AAD149" s="174"/>
      <c r="AAE149" s="174"/>
      <c r="AAF149" s="174"/>
      <c r="AAG149" s="174"/>
      <c r="AAH149" s="174"/>
      <c r="AAI149" s="174"/>
      <c r="AAJ149" s="174"/>
      <c r="AAK149" s="174"/>
      <c r="AAL149" s="174"/>
      <c r="AAM149" s="174"/>
      <c r="AAN149" s="174"/>
      <c r="AAO149" s="174"/>
      <c r="AAP149" s="174"/>
      <c r="AAQ149" s="174"/>
      <c r="AAR149" s="174"/>
      <c r="AAS149" s="174"/>
      <c r="AAT149" s="174"/>
      <c r="AAU149" s="174"/>
      <c r="AAV149" s="174"/>
      <c r="AAW149" s="174"/>
      <c r="AAX149" s="174"/>
      <c r="AAY149" s="174"/>
      <c r="AAZ149" s="174"/>
      <c r="ABA149" s="174"/>
      <c r="ABB149" s="174"/>
      <c r="ABC149" s="174"/>
      <c r="ABD149" s="174"/>
      <c r="ABE149" s="174"/>
      <c r="ABF149" s="174"/>
      <c r="ABG149" s="174"/>
      <c r="ABH149" s="174"/>
      <c r="ABI149" s="174"/>
      <c r="ABJ149" s="174"/>
      <c r="ABK149" s="174"/>
      <c r="ABL149" s="174"/>
      <c r="ABM149" s="174"/>
      <c r="ABN149" s="174"/>
      <c r="ABO149" s="174"/>
      <c r="ABP149" s="174"/>
      <c r="ABQ149" s="174"/>
      <c r="ABR149" s="174"/>
      <c r="ABS149" s="174"/>
      <c r="ABT149" s="174"/>
      <c r="ABU149" s="174"/>
      <c r="ABV149" s="174"/>
      <c r="ABW149" s="174"/>
      <c r="ABX149" s="174"/>
      <c r="ABY149" s="174"/>
      <c r="ABZ149" s="174"/>
      <c r="ACA149" s="174"/>
      <c r="ACB149" s="174"/>
      <c r="ACC149" s="174"/>
      <c r="ACD149" s="174"/>
      <c r="ACE149" s="174"/>
      <c r="ACF149" s="174"/>
      <c r="ACG149" s="174"/>
      <c r="ACH149" s="174"/>
      <c r="ACI149" s="174"/>
      <c r="ACJ149" s="174"/>
      <c r="ACK149" s="174"/>
      <c r="ACL149" s="174"/>
      <c r="ACM149" s="174"/>
      <c r="ACN149" s="174"/>
      <c r="ACO149" s="174"/>
      <c r="ACP149" s="174"/>
      <c r="ACQ149" s="174"/>
      <c r="ACR149" s="174"/>
      <c r="ACS149" s="174"/>
      <c r="ACT149" s="174"/>
      <c r="ACU149" s="174"/>
      <c r="ACV149" s="174"/>
      <c r="ACW149" s="174"/>
      <c r="ACX149" s="174"/>
      <c r="ACY149" s="174"/>
      <c r="ACZ149" s="174"/>
      <c r="ADA149" s="174"/>
      <c r="ADB149" s="174"/>
      <c r="ADC149" s="174"/>
      <c r="ADD149" s="174"/>
      <c r="ADE149" s="174"/>
      <c r="ADF149" s="174"/>
      <c r="ADG149" s="174"/>
      <c r="ADH149" s="174"/>
      <c r="ADI149" s="174"/>
      <c r="ADJ149" s="174"/>
      <c r="ADK149" s="174"/>
      <c r="ADL149" s="174"/>
      <c r="ADM149" s="174"/>
      <c r="ADN149" s="174"/>
      <c r="ADO149" s="174"/>
      <c r="ADP149" s="174"/>
      <c r="ADQ149" s="174"/>
      <c r="ADR149" s="174"/>
      <c r="ADS149" s="174"/>
      <c r="ADT149" s="174"/>
      <c r="ADU149" s="174"/>
      <c r="ADV149" s="174"/>
      <c r="ADW149" s="174"/>
      <c r="ADX149" s="174"/>
      <c r="ADY149" s="174"/>
      <c r="ADZ149" s="174"/>
      <c r="AEA149" s="174"/>
      <c r="AEB149" s="174"/>
      <c r="AEC149" s="174"/>
      <c r="AED149" s="174"/>
      <c r="AEE149" s="174"/>
      <c r="AEF149" s="174"/>
      <c r="AEG149" s="174"/>
      <c r="AEH149" s="174"/>
      <c r="AEI149" s="174"/>
      <c r="AEJ149" s="174"/>
      <c r="AEK149" s="174"/>
      <c r="AEL149" s="174"/>
      <c r="AEM149" s="174"/>
      <c r="AEN149" s="174"/>
      <c r="AEO149" s="174"/>
      <c r="AEP149" s="174"/>
      <c r="AEQ149" s="174"/>
      <c r="AER149" s="174"/>
      <c r="AES149" s="174"/>
      <c r="AET149" s="174"/>
      <c r="AEU149" s="174"/>
      <c r="AEV149" s="174"/>
      <c r="AEW149" s="174"/>
      <c r="AEX149" s="174"/>
      <c r="AEY149" s="174"/>
      <c r="AEZ149" s="174"/>
      <c r="AFA149" s="174"/>
      <c r="AFB149" s="174"/>
      <c r="AFC149" s="174"/>
      <c r="AFD149" s="174"/>
      <c r="AFE149" s="174"/>
      <c r="AFF149" s="174"/>
      <c r="AFG149" s="174"/>
      <c r="AFH149" s="174"/>
      <c r="AFI149" s="174"/>
      <c r="AFJ149" s="174"/>
      <c r="AFK149" s="174"/>
      <c r="AFL149" s="174"/>
      <c r="AFM149" s="174"/>
      <c r="AFN149" s="174"/>
      <c r="AFO149" s="174"/>
      <c r="AFP149" s="174"/>
      <c r="AFQ149" s="174"/>
      <c r="AFR149" s="174"/>
      <c r="AFS149" s="174"/>
      <c r="AFT149" s="174"/>
      <c r="AFU149" s="174"/>
      <c r="AFV149" s="174"/>
      <c r="AFW149" s="174"/>
      <c r="AFX149" s="174"/>
      <c r="AFY149" s="174"/>
      <c r="AFZ149" s="174"/>
      <c r="AGA149" s="174"/>
      <c r="AGB149" s="174"/>
      <c r="AGC149" s="174"/>
      <c r="AGD149" s="174"/>
      <c r="AGE149" s="174"/>
      <c r="AGF149" s="174"/>
      <c r="AGG149" s="174"/>
      <c r="AGH149" s="174"/>
      <c r="AGI149" s="174"/>
      <c r="AGJ149" s="174"/>
      <c r="AGK149" s="174"/>
      <c r="AGL149" s="174"/>
      <c r="AGM149" s="174"/>
      <c r="AGN149" s="174"/>
      <c r="AGO149" s="174"/>
      <c r="AGP149" s="174"/>
      <c r="AGQ149" s="174"/>
      <c r="AGR149" s="174"/>
      <c r="AGS149" s="174"/>
      <c r="AGT149" s="174"/>
      <c r="AGU149" s="174"/>
      <c r="AGV149" s="174"/>
      <c r="AGW149" s="174"/>
      <c r="AGX149" s="174"/>
      <c r="AGY149" s="174"/>
      <c r="AGZ149" s="174"/>
      <c r="AHA149" s="174"/>
      <c r="AHB149" s="174"/>
      <c r="AHC149" s="174"/>
      <c r="AHD149" s="174"/>
      <c r="AHE149" s="174"/>
      <c r="AHF149" s="174"/>
      <c r="AHG149" s="174"/>
      <c r="AHH149" s="174"/>
      <c r="AHI149" s="174"/>
      <c r="AHJ149" s="174"/>
      <c r="AHK149" s="174"/>
      <c r="AHL149" s="174"/>
      <c r="AHM149" s="174"/>
      <c r="AHN149" s="174"/>
      <c r="AHO149" s="174"/>
      <c r="AHP149" s="174"/>
      <c r="AHQ149" s="174"/>
      <c r="AHR149" s="174"/>
      <c r="AHS149" s="174"/>
      <c r="AHT149" s="174"/>
      <c r="AHU149" s="174"/>
      <c r="AHV149" s="174"/>
      <c r="AHW149" s="174"/>
      <c r="AHX149" s="174"/>
      <c r="AHY149" s="174"/>
      <c r="AHZ149" s="174"/>
      <c r="AIA149" s="174"/>
      <c r="AIB149" s="174"/>
      <c r="AIC149" s="174"/>
      <c r="AID149" s="174"/>
      <c r="AIE149" s="174"/>
      <c r="AIF149" s="174"/>
      <c r="AIG149" s="174"/>
      <c r="AIH149" s="174"/>
      <c r="AII149" s="174"/>
      <c r="AIJ149" s="174"/>
      <c r="AIK149" s="174"/>
      <c r="AIL149" s="174"/>
      <c r="AIM149" s="174"/>
      <c r="AIN149" s="174"/>
      <c r="AIO149" s="174"/>
      <c r="AIP149" s="174"/>
      <c r="AIQ149" s="174"/>
      <c r="AIR149" s="174"/>
      <c r="AIS149" s="174"/>
      <c r="AIT149" s="174"/>
      <c r="AIU149" s="174"/>
      <c r="AIV149" s="174"/>
      <c r="AIW149" s="174"/>
      <c r="AIX149" s="174"/>
      <c r="AIY149" s="174"/>
      <c r="AIZ149" s="174"/>
      <c r="AJA149" s="174"/>
      <c r="AJB149" s="174"/>
      <c r="AJC149" s="174"/>
      <c r="AJD149" s="174"/>
      <c r="AJE149" s="174"/>
      <c r="AJF149" s="174"/>
      <c r="AJG149" s="174"/>
      <c r="AJH149" s="174"/>
      <c r="AJI149" s="174"/>
      <c r="AJJ149" s="174"/>
      <c r="AJK149" s="174"/>
      <c r="AJL149" s="174"/>
      <c r="AJM149" s="174"/>
      <c r="AJN149" s="174"/>
      <c r="AJO149" s="174"/>
      <c r="AJP149" s="174"/>
      <c r="AJQ149" s="174"/>
      <c r="AJR149" s="174"/>
      <c r="AJS149" s="174"/>
      <c r="AJT149" s="174"/>
      <c r="AJU149" s="174"/>
      <c r="AJV149" s="174"/>
      <c r="AJW149" s="174"/>
      <c r="AJX149" s="174"/>
      <c r="AJY149" s="174"/>
      <c r="AJZ149" s="174"/>
      <c r="AKA149" s="174"/>
      <c r="AKB149" s="174"/>
      <c r="AKC149" s="174"/>
      <c r="AKD149" s="174"/>
      <c r="AKE149" s="174"/>
      <c r="AKF149" s="174"/>
      <c r="AKG149" s="174"/>
      <c r="AKH149" s="174"/>
      <c r="AKI149" s="174"/>
      <c r="AKJ149" s="174"/>
      <c r="AKK149" s="174"/>
      <c r="AKL149" s="174"/>
      <c r="AKM149" s="174"/>
      <c r="AKN149" s="174"/>
      <c r="AKO149" s="174"/>
      <c r="AKP149" s="174"/>
    </row>
    <row r="150" spans="1:978" s="189" customFormat="1" ht="15.6">
      <c r="A150" s="32" t="s">
        <v>101</v>
      </c>
      <c r="B150" s="99" t="s">
        <v>10</v>
      </c>
      <c r="C150" s="100">
        <v>2112337</v>
      </c>
      <c r="D150" s="101">
        <f t="shared" si="31"/>
        <v>0.15142722581925261</v>
      </c>
      <c r="E150" s="85"/>
      <c r="F150" s="179">
        <v>26113</v>
      </c>
      <c r="G150" s="180">
        <f t="shared" si="21"/>
        <v>8.5869926813040509E-2</v>
      </c>
      <c r="H150" s="87">
        <v>49282</v>
      </c>
      <c r="I150" s="181">
        <f>(H150-H138)/H138</f>
        <v>5.9030837004405284E-2</v>
      </c>
      <c r="J150" s="182">
        <v>161267</v>
      </c>
      <c r="K150" s="168">
        <f>(J150-J138)/J138</f>
        <v>0.15706434393295832</v>
      </c>
      <c r="L150" s="183">
        <v>10</v>
      </c>
      <c r="M150" s="180">
        <f t="shared" si="22"/>
        <v>-0.93421052631578949</v>
      </c>
      <c r="N150" s="184">
        <v>4869</v>
      </c>
      <c r="O150" s="70">
        <f t="shared" si="23"/>
        <v>0.48990208078335384</v>
      </c>
      <c r="P150" s="184">
        <v>683</v>
      </c>
      <c r="Q150" s="180">
        <f t="shared" si="24"/>
        <v>0.1270627062706271</v>
      </c>
      <c r="R150" s="184">
        <v>2</v>
      </c>
      <c r="S150" s="180">
        <f t="shared" si="28"/>
        <v>-0.94871794871794868</v>
      </c>
      <c r="T150" s="184">
        <v>18035</v>
      </c>
      <c r="U150" s="185">
        <f t="shared" si="25"/>
        <v>-3.8953426409463976E-2</v>
      </c>
      <c r="V150" s="186">
        <v>22948</v>
      </c>
      <c r="W150" s="168">
        <f>(V150-SUM(V138:V149))/SUM(V138:V149)</f>
        <v>0.218370055747279</v>
      </c>
      <c r="X150" s="184"/>
      <c r="Y150" s="180"/>
      <c r="Z150" s="89">
        <v>3351</v>
      </c>
      <c r="AA150" s="91">
        <f>Z150/Z138-1</f>
        <v>0.31000781860828774</v>
      </c>
      <c r="AB150" s="184">
        <v>4</v>
      </c>
      <c r="AC150" s="76" t="s">
        <v>42</v>
      </c>
      <c r="AD150" s="183"/>
      <c r="AE150" s="180"/>
      <c r="AF150" s="184"/>
      <c r="AG150" s="180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174"/>
      <c r="AZ150" s="174"/>
      <c r="BA150" s="187"/>
      <c r="BB150" s="187"/>
      <c r="BC150" s="187"/>
      <c r="BD150" s="187"/>
      <c r="BE150" s="187"/>
      <c r="BF150" s="187"/>
      <c r="BG150" s="187"/>
      <c r="BH150" s="187"/>
      <c r="BI150" s="187"/>
      <c r="BJ150" s="187"/>
      <c r="BK150" s="187"/>
      <c r="BL150" s="187"/>
      <c r="BM150" s="187"/>
      <c r="BN150" s="187"/>
      <c r="BO150" s="187"/>
      <c r="BP150" s="187"/>
      <c r="BQ150" s="187"/>
      <c r="BR150" s="187"/>
      <c r="BS150" s="187"/>
      <c r="BT150" s="187"/>
      <c r="BU150" s="187"/>
      <c r="BV150" s="187"/>
      <c r="BW150" s="187"/>
      <c r="BX150" s="187"/>
      <c r="BY150" s="187"/>
      <c r="BZ150" s="187"/>
      <c r="CA150" s="187"/>
      <c r="CB150" s="187"/>
      <c r="CC150" s="188"/>
      <c r="CD150" s="187"/>
      <c r="CE150" s="187"/>
      <c r="CF150" s="187"/>
      <c r="CG150" s="187"/>
      <c r="CH150" s="187"/>
      <c r="CI150" s="187"/>
      <c r="CJ150" s="187"/>
      <c r="CK150" s="187"/>
      <c r="CL150" s="187"/>
      <c r="CM150" s="187"/>
      <c r="CN150" s="187"/>
      <c r="CO150" s="187"/>
      <c r="CP150" s="187"/>
      <c r="CQ150" s="187"/>
      <c r="CR150" s="187"/>
      <c r="CS150" s="187"/>
      <c r="CT150" s="187"/>
      <c r="CU150" s="187"/>
      <c r="CV150" s="187"/>
      <c r="CW150" s="187"/>
      <c r="CX150" s="187"/>
      <c r="CY150" s="187"/>
      <c r="CZ150" s="187"/>
      <c r="DA150" s="187"/>
      <c r="DB150" s="187"/>
      <c r="DC150" s="187"/>
      <c r="DD150" s="187"/>
      <c r="DE150" s="187"/>
      <c r="DF150" s="187"/>
      <c r="DG150" s="187"/>
      <c r="DH150" s="187"/>
      <c r="DI150" s="187"/>
      <c r="DJ150" s="187"/>
      <c r="DK150" s="187"/>
      <c r="DL150" s="187"/>
      <c r="DM150" s="187"/>
      <c r="DN150" s="187"/>
      <c r="DO150" s="187"/>
      <c r="DP150" s="187"/>
      <c r="DQ150" s="187"/>
      <c r="DR150" s="187"/>
      <c r="DS150" s="187"/>
      <c r="DT150" s="187"/>
      <c r="DU150" s="187"/>
      <c r="DV150" s="187"/>
      <c r="DW150" s="187"/>
      <c r="DX150" s="187"/>
      <c r="DY150" s="187"/>
      <c r="DZ150" s="187"/>
      <c r="EA150" s="187"/>
      <c r="EB150" s="187"/>
      <c r="EC150" s="187"/>
      <c r="ED150" s="187"/>
      <c r="EE150" s="187"/>
      <c r="EF150" s="187"/>
      <c r="EG150" s="187"/>
      <c r="EH150" s="187"/>
      <c r="EI150" s="187"/>
      <c r="EJ150" s="187"/>
      <c r="EK150" s="187"/>
      <c r="EL150" s="187"/>
      <c r="EM150" s="187"/>
      <c r="EN150" s="187"/>
      <c r="EO150" s="187"/>
      <c r="EP150" s="187"/>
      <c r="EQ150" s="187"/>
      <c r="ER150" s="187"/>
      <c r="ES150" s="187"/>
      <c r="ET150" s="187"/>
      <c r="EU150" s="187"/>
      <c r="EV150" s="187"/>
      <c r="EW150" s="187"/>
      <c r="EX150" s="187"/>
      <c r="EY150" s="187"/>
      <c r="EZ150" s="187"/>
      <c r="FA150" s="187"/>
      <c r="FB150" s="187"/>
      <c r="FC150" s="187"/>
      <c r="FD150" s="187"/>
      <c r="FE150" s="187"/>
      <c r="FF150" s="187"/>
      <c r="FG150" s="187"/>
      <c r="FH150" s="187"/>
      <c r="FI150" s="187"/>
      <c r="FJ150" s="187"/>
      <c r="FK150" s="187"/>
      <c r="FL150" s="187"/>
      <c r="FM150" s="187"/>
      <c r="FN150" s="187"/>
      <c r="FO150" s="187"/>
      <c r="FP150" s="187"/>
      <c r="FQ150" s="187"/>
      <c r="FR150" s="187"/>
      <c r="FS150" s="187"/>
      <c r="FT150" s="187"/>
      <c r="FU150" s="187"/>
      <c r="FV150" s="187"/>
      <c r="FW150" s="187"/>
      <c r="FX150" s="187"/>
      <c r="FY150" s="187"/>
      <c r="FZ150" s="187"/>
      <c r="GA150" s="187"/>
      <c r="GB150" s="187"/>
      <c r="GC150" s="187"/>
      <c r="GD150" s="187"/>
      <c r="GE150" s="187"/>
      <c r="GF150" s="187"/>
      <c r="GG150" s="187"/>
      <c r="GH150" s="187"/>
      <c r="GI150" s="187"/>
      <c r="GJ150" s="187"/>
      <c r="GK150" s="187"/>
      <c r="GL150" s="187"/>
      <c r="GM150" s="187"/>
      <c r="GN150" s="187"/>
      <c r="GO150" s="187"/>
      <c r="GP150" s="187"/>
      <c r="GQ150" s="187"/>
      <c r="GR150" s="187"/>
      <c r="GS150" s="187"/>
      <c r="GT150" s="187"/>
      <c r="GU150" s="187"/>
      <c r="GV150" s="187"/>
      <c r="GW150" s="187"/>
      <c r="GX150" s="187"/>
      <c r="GY150" s="187"/>
      <c r="GZ150" s="187"/>
      <c r="HA150" s="187"/>
      <c r="HB150" s="187"/>
      <c r="HC150" s="187"/>
      <c r="HD150" s="187"/>
      <c r="HE150" s="187"/>
      <c r="HF150" s="187"/>
      <c r="HG150" s="187"/>
      <c r="HH150" s="187"/>
      <c r="HI150" s="187"/>
      <c r="HJ150" s="187"/>
      <c r="HK150" s="187"/>
      <c r="HL150" s="187"/>
      <c r="HM150" s="187"/>
      <c r="HN150" s="187"/>
      <c r="HO150" s="187"/>
      <c r="HP150" s="187"/>
      <c r="HQ150" s="187"/>
      <c r="HR150" s="187"/>
      <c r="HS150" s="187"/>
      <c r="HT150" s="187"/>
      <c r="HU150" s="187"/>
      <c r="HV150" s="187"/>
      <c r="HW150" s="187"/>
      <c r="HX150" s="187"/>
      <c r="HY150" s="187"/>
      <c r="HZ150" s="187"/>
      <c r="IA150" s="187"/>
      <c r="IB150" s="187"/>
      <c r="IC150" s="187"/>
      <c r="ID150" s="187"/>
      <c r="IE150" s="187"/>
      <c r="IF150" s="187"/>
      <c r="IG150" s="187"/>
      <c r="IH150" s="187"/>
      <c r="II150" s="187"/>
      <c r="IJ150" s="187"/>
      <c r="IK150" s="187"/>
      <c r="IL150" s="187"/>
      <c r="IM150" s="187"/>
      <c r="IN150" s="187"/>
      <c r="IO150" s="187"/>
      <c r="IP150" s="187"/>
      <c r="IQ150" s="187"/>
      <c r="IR150" s="187"/>
      <c r="IS150" s="187"/>
      <c r="IT150" s="187"/>
      <c r="IU150" s="187"/>
      <c r="IV150" s="187"/>
      <c r="IW150" s="187"/>
      <c r="IX150" s="187"/>
      <c r="IY150" s="187"/>
      <c r="IZ150" s="187"/>
      <c r="JA150" s="187"/>
      <c r="JB150" s="187"/>
      <c r="JC150" s="187"/>
      <c r="JD150" s="187"/>
      <c r="JE150" s="187"/>
      <c r="JF150" s="187"/>
      <c r="JG150" s="187"/>
      <c r="JH150" s="187"/>
      <c r="JI150" s="187"/>
      <c r="JJ150" s="187"/>
      <c r="JK150" s="187"/>
      <c r="JL150" s="187"/>
      <c r="JM150" s="187"/>
      <c r="JN150" s="187"/>
      <c r="JO150" s="187"/>
      <c r="JP150" s="187"/>
      <c r="JQ150" s="187"/>
      <c r="JR150" s="187"/>
      <c r="JS150" s="187"/>
      <c r="JT150" s="187"/>
      <c r="JU150" s="187"/>
      <c r="JV150" s="187"/>
      <c r="JW150" s="187"/>
      <c r="JX150" s="187"/>
      <c r="JY150" s="187"/>
      <c r="JZ150" s="187"/>
      <c r="KA150" s="187"/>
      <c r="KB150" s="187"/>
      <c r="KC150" s="187"/>
      <c r="KD150" s="187"/>
      <c r="KE150" s="187"/>
      <c r="KF150" s="187"/>
      <c r="KG150" s="187"/>
      <c r="KH150" s="187"/>
      <c r="KI150" s="187"/>
      <c r="KJ150" s="187"/>
      <c r="KK150" s="187"/>
      <c r="KL150" s="187"/>
      <c r="KM150" s="187"/>
      <c r="KN150" s="187"/>
      <c r="KO150" s="187"/>
      <c r="KP150" s="187"/>
      <c r="KQ150" s="187"/>
      <c r="KR150" s="187"/>
      <c r="KS150" s="187"/>
      <c r="KT150" s="187"/>
      <c r="KU150" s="187"/>
      <c r="KV150" s="187"/>
      <c r="KW150" s="187"/>
      <c r="KX150" s="187"/>
      <c r="KY150" s="187"/>
      <c r="KZ150" s="187"/>
      <c r="LA150" s="187"/>
      <c r="LB150" s="187"/>
      <c r="LC150" s="187"/>
      <c r="LD150" s="187"/>
      <c r="LE150" s="187"/>
      <c r="LF150" s="187"/>
      <c r="LG150" s="187"/>
      <c r="LH150" s="187"/>
      <c r="LI150" s="187"/>
      <c r="LJ150" s="187"/>
      <c r="LK150" s="187"/>
      <c r="LL150" s="187"/>
      <c r="LM150" s="187"/>
      <c r="LN150" s="187"/>
      <c r="LO150" s="187"/>
      <c r="LP150" s="187"/>
      <c r="LQ150" s="187"/>
      <c r="LR150" s="187"/>
      <c r="LS150" s="187"/>
      <c r="LT150" s="187"/>
      <c r="LU150" s="187"/>
      <c r="LV150" s="187"/>
      <c r="LW150" s="187"/>
      <c r="LX150" s="187"/>
      <c r="LY150" s="187"/>
      <c r="LZ150" s="187"/>
      <c r="MA150" s="187"/>
      <c r="MB150" s="187"/>
      <c r="MC150" s="187"/>
      <c r="MD150" s="187"/>
      <c r="ME150" s="187"/>
      <c r="MF150" s="187"/>
      <c r="MG150" s="187"/>
      <c r="MH150" s="187"/>
      <c r="MI150" s="187"/>
      <c r="MJ150" s="187"/>
      <c r="MK150" s="187"/>
      <c r="ML150" s="187"/>
      <c r="MM150" s="187"/>
      <c r="MN150" s="187"/>
      <c r="MO150" s="187"/>
      <c r="MP150" s="187"/>
      <c r="MQ150" s="187"/>
      <c r="MR150" s="187"/>
      <c r="MS150" s="187"/>
      <c r="MT150" s="187"/>
      <c r="MU150" s="187"/>
      <c r="MV150" s="187"/>
      <c r="MW150" s="187"/>
      <c r="MX150" s="187"/>
      <c r="MY150" s="187"/>
      <c r="MZ150" s="187"/>
      <c r="NA150" s="187"/>
      <c r="NB150" s="187"/>
      <c r="NC150" s="187"/>
      <c r="ND150" s="187"/>
      <c r="NE150" s="187"/>
      <c r="NF150" s="187"/>
      <c r="NG150" s="187"/>
      <c r="NH150" s="187"/>
      <c r="NI150" s="187"/>
      <c r="NJ150" s="187"/>
      <c r="NK150" s="187"/>
      <c r="NL150" s="187"/>
      <c r="NM150" s="187"/>
      <c r="NN150" s="187"/>
      <c r="NO150" s="187"/>
      <c r="NP150" s="187"/>
      <c r="NQ150" s="187"/>
      <c r="NR150" s="187"/>
      <c r="NS150" s="187"/>
      <c r="NT150" s="187"/>
      <c r="NU150" s="187"/>
      <c r="NV150" s="187"/>
      <c r="NW150" s="187"/>
      <c r="NX150" s="187"/>
      <c r="NY150" s="187"/>
      <c r="NZ150" s="187"/>
      <c r="OA150" s="187"/>
      <c r="OB150" s="187"/>
      <c r="OC150" s="187"/>
      <c r="OD150" s="187"/>
      <c r="OE150" s="187"/>
      <c r="OF150" s="187"/>
      <c r="OG150" s="187"/>
      <c r="OH150" s="187"/>
      <c r="OI150" s="187"/>
      <c r="OJ150" s="187"/>
      <c r="OK150" s="187"/>
      <c r="OL150" s="187"/>
      <c r="OM150" s="187"/>
      <c r="ON150" s="187"/>
      <c r="OO150" s="187"/>
      <c r="OP150" s="187"/>
      <c r="OQ150" s="187"/>
      <c r="OR150" s="187"/>
      <c r="OS150" s="187"/>
      <c r="OT150" s="187"/>
      <c r="OU150" s="187"/>
      <c r="OV150" s="187"/>
      <c r="OW150" s="187"/>
      <c r="OX150" s="187"/>
      <c r="OY150" s="187"/>
      <c r="OZ150" s="187"/>
      <c r="PA150" s="187"/>
      <c r="PB150" s="187"/>
      <c r="PC150" s="187"/>
      <c r="PD150" s="187"/>
      <c r="PE150" s="187"/>
      <c r="PF150" s="187"/>
      <c r="PG150" s="187"/>
      <c r="PH150" s="187"/>
      <c r="PI150" s="187"/>
      <c r="PJ150" s="187"/>
      <c r="PK150" s="187"/>
      <c r="PL150" s="187"/>
      <c r="PM150" s="187"/>
      <c r="PN150" s="187"/>
      <c r="PO150" s="187"/>
      <c r="PP150" s="187"/>
      <c r="PQ150" s="187"/>
      <c r="PR150" s="187"/>
      <c r="PS150" s="187"/>
      <c r="PT150" s="187"/>
      <c r="PU150" s="187"/>
      <c r="PV150" s="187"/>
      <c r="PW150" s="187"/>
      <c r="PX150" s="187"/>
      <c r="PY150" s="187"/>
      <c r="PZ150" s="187"/>
      <c r="QA150" s="187"/>
      <c r="QB150" s="187"/>
      <c r="QC150" s="187"/>
      <c r="QD150" s="187"/>
      <c r="QE150" s="187"/>
      <c r="QF150" s="187"/>
      <c r="QG150" s="187"/>
      <c r="QH150" s="187"/>
      <c r="QI150" s="187"/>
      <c r="QJ150" s="187"/>
      <c r="QK150" s="187"/>
      <c r="QL150" s="187"/>
      <c r="QM150" s="187"/>
      <c r="QN150" s="187"/>
      <c r="QO150" s="187"/>
      <c r="QP150" s="187"/>
      <c r="QQ150" s="187"/>
      <c r="QR150" s="187"/>
      <c r="QS150" s="187"/>
      <c r="QT150" s="187"/>
      <c r="QU150" s="187"/>
      <c r="QV150" s="187"/>
      <c r="QW150" s="187"/>
      <c r="QX150" s="187"/>
      <c r="QY150" s="187"/>
      <c r="QZ150" s="187"/>
      <c r="RA150" s="187"/>
      <c r="RB150" s="187"/>
      <c r="RC150" s="187"/>
      <c r="RD150" s="187"/>
      <c r="RE150" s="187"/>
      <c r="RF150" s="187"/>
      <c r="RG150" s="187"/>
      <c r="RH150" s="187"/>
      <c r="RI150" s="187"/>
      <c r="RJ150" s="187"/>
      <c r="RK150" s="187"/>
      <c r="RL150" s="187"/>
      <c r="RM150" s="187"/>
      <c r="RN150" s="187"/>
      <c r="RO150" s="187"/>
      <c r="RP150" s="187"/>
      <c r="RQ150" s="187"/>
      <c r="RR150" s="187"/>
      <c r="RS150" s="187"/>
      <c r="RT150" s="187"/>
      <c r="RU150" s="187"/>
      <c r="RV150" s="187"/>
      <c r="RW150" s="187"/>
      <c r="RX150" s="187"/>
      <c r="RY150" s="187"/>
      <c r="RZ150" s="187"/>
      <c r="SA150" s="187"/>
      <c r="SB150" s="187"/>
      <c r="SC150" s="187"/>
      <c r="SD150" s="187"/>
      <c r="SE150" s="187"/>
      <c r="SF150" s="187"/>
      <c r="SG150" s="187"/>
      <c r="SH150" s="187"/>
      <c r="SI150" s="187"/>
      <c r="SJ150" s="187"/>
      <c r="SK150" s="187"/>
      <c r="SL150" s="187"/>
      <c r="SM150" s="187"/>
      <c r="SN150" s="187"/>
      <c r="SO150" s="187"/>
      <c r="SP150" s="187"/>
      <c r="SQ150" s="187"/>
      <c r="SR150" s="187"/>
      <c r="SS150" s="187"/>
      <c r="ST150" s="187"/>
      <c r="SU150" s="187"/>
      <c r="SV150" s="187"/>
      <c r="SW150" s="187"/>
      <c r="SX150" s="187"/>
      <c r="SY150" s="187"/>
      <c r="SZ150" s="187"/>
      <c r="TA150" s="187"/>
      <c r="TB150" s="187"/>
      <c r="TC150" s="187"/>
      <c r="TD150" s="187"/>
      <c r="TE150" s="187"/>
      <c r="TF150" s="187"/>
      <c r="TG150" s="187"/>
      <c r="TH150" s="187"/>
      <c r="TI150" s="187"/>
      <c r="TJ150" s="187"/>
      <c r="TK150" s="187"/>
      <c r="TL150" s="187"/>
      <c r="TM150" s="187"/>
      <c r="TN150" s="187"/>
      <c r="TO150" s="187"/>
      <c r="TP150" s="187"/>
      <c r="TQ150" s="187"/>
      <c r="TR150" s="187"/>
      <c r="TS150" s="187"/>
      <c r="TT150" s="187"/>
      <c r="TU150" s="187"/>
      <c r="TV150" s="187"/>
      <c r="TW150" s="187"/>
      <c r="TX150" s="187"/>
      <c r="TY150" s="187"/>
      <c r="TZ150" s="187"/>
      <c r="UA150" s="187"/>
      <c r="UB150" s="187"/>
      <c r="UC150" s="187"/>
      <c r="UD150" s="187"/>
      <c r="UE150" s="187"/>
      <c r="UF150" s="187"/>
      <c r="UG150" s="187"/>
      <c r="UH150" s="187"/>
      <c r="UI150" s="187"/>
      <c r="UJ150" s="187"/>
      <c r="UK150" s="187"/>
      <c r="UL150" s="187"/>
      <c r="UM150" s="187"/>
      <c r="UN150" s="187"/>
      <c r="UO150" s="187"/>
      <c r="UP150" s="187"/>
      <c r="UQ150" s="187"/>
      <c r="UR150" s="187"/>
      <c r="US150" s="187"/>
      <c r="UT150" s="187"/>
      <c r="UU150" s="187"/>
      <c r="UV150" s="187"/>
      <c r="UW150" s="187"/>
      <c r="UX150" s="187"/>
      <c r="UY150" s="187"/>
      <c r="UZ150" s="187"/>
      <c r="VA150" s="187"/>
      <c r="VB150" s="187"/>
      <c r="VC150" s="187"/>
      <c r="VD150" s="187"/>
      <c r="VE150" s="187"/>
      <c r="VF150" s="187"/>
      <c r="VG150" s="187"/>
      <c r="VH150" s="187"/>
      <c r="VI150" s="187"/>
      <c r="VJ150" s="187"/>
      <c r="VK150" s="187"/>
      <c r="VL150" s="187"/>
      <c r="VM150" s="187"/>
      <c r="VN150" s="187"/>
      <c r="VO150" s="187"/>
      <c r="VP150" s="187"/>
      <c r="VQ150" s="187"/>
      <c r="VR150" s="187"/>
      <c r="VS150" s="187"/>
      <c r="VT150" s="187"/>
      <c r="VU150" s="187"/>
      <c r="VV150" s="187"/>
      <c r="VW150" s="187"/>
      <c r="VX150" s="187"/>
      <c r="VY150" s="187"/>
      <c r="VZ150" s="187"/>
      <c r="WA150" s="187"/>
      <c r="WB150" s="187"/>
      <c r="WC150" s="187"/>
      <c r="WD150" s="187"/>
      <c r="WE150" s="187"/>
      <c r="WF150" s="187"/>
      <c r="WG150" s="187"/>
      <c r="WH150" s="187"/>
      <c r="WI150" s="187"/>
      <c r="WJ150" s="187"/>
      <c r="WK150" s="187"/>
      <c r="WL150" s="187"/>
      <c r="WM150" s="187"/>
      <c r="WN150" s="187"/>
      <c r="WO150" s="187"/>
      <c r="WP150" s="187"/>
      <c r="WQ150" s="187"/>
      <c r="WR150" s="187"/>
      <c r="WS150" s="187"/>
      <c r="WT150" s="187"/>
      <c r="WU150" s="187"/>
      <c r="WV150" s="187"/>
      <c r="WW150" s="187"/>
      <c r="WX150" s="187"/>
      <c r="WY150" s="187"/>
      <c r="WZ150" s="187"/>
      <c r="XA150" s="187"/>
      <c r="XB150" s="187"/>
      <c r="XC150" s="187"/>
      <c r="XD150" s="187"/>
      <c r="XE150" s="187"/>
      <c r="XF150" s="187"/>
      <c r="XG150" s="187"/>
      <c r="XH150" s="187"/>
      <c r="XI150" s="187"/>
      <c r="XJ150" s="187"/>
      <c r="XK150" s="187"/>
      <c r="XL150" s="187"/>
      <c r="XM150" s="187"/>
      <c r="XN150" s="187"/>
      <c r="XO150" s="187"/>
      <c r="XP150" s="187"/>
      <c r="XQ150" s="187"/>
      <c r="XR150" s="187"/>
      <c r="XS150" s="187"/>
      <c r="XT150" s="187"/>
      <c r="XU150" s="187"/>
      <c r="XV150" s="187"/>
      <c r="XW150" s="187"/>
      <c r="XX150" s="187"/>
      <c r="XY150" s="187"/>
      <c r="XZ150" s="187"/>
      <c r="YA150" s="187"/>
      <c r="YB150" s="187"/>
      <c r="YC150" s="187"/>
      <c r="YD150" s="187"/>
      <c r="YE150" s="187"/>
      <c r="YF150" s="187"/>
      <c r="YG150" s="187"/>
      <c r="YH150" s="187"/>
      <c r="YI150" s="187"/>
      <c r="YJ150" s="187"/>
      <c r="YK150" s="187"/>
      <c r="YL150" s="187"/>
      <c r="YM150" s="187"/>
      <c r="YN150" s="187"/>
      <c r="YO150" s="187"/>
      <c r="YP150" s="187"/>
      <c r="YQ150" s="187"/>
      <c r="YR150" s="187"/>
      <c r="YS150" s="187"/>
      <c r="YT150" s="187"/>
      <c r="YU150" s="187"/>
      <c r="YV150" s="187"/>
      <c r="YW150" s="187"/>
      <c r="YX150" s="187"/>
      <c r="YY150" s="187"/>
      <c r="YZ150" s="187"/>
      <c r="ZA150" s="187"/>
      <c r="ZB150" s="187"/>
      <c r="ZC150" s="187"/>
      <c r="ZD150" s="187"/>
      <c r="ZE150" s="187"/>
      <c r="ZF150" s="187"/>
      <c r="ZG150" s="187"/>
      <c r="ZH150" s="187"/>
      <c r="ZI150" s="187"/>
      <c r="ZJ150" s="187"/>
      <c r="ZK150" s="187"/>
      <c r="ZL150" s="187"/>
      <c r="ZM150" s="187"/>
      <c r="ZN150" s="187"/>
      <c r="ZO150" s="187"/>
      <c r="ZP150" s="187"/>
      <c r="ZQ150" s="187"/>
      <c r="ZR150" s="187"/>
      <c r="ZS150" s="187"/>
      <c r="ZT150" s="187"/>
      <c r="ZU150" s="187"/>
      <c r="ZV150" s="187"/>
      <c r="ZW150" s="187"/>
      <c r="ZX150" s="187"/>
      <c r="ZY150" s="187"/>
      <c r="ZZ150" s="187"/>
      <c r="AAA150" s="187"/>
      <c r="AAB150" s="187"/>
      <c r="AAC150" s="187"/>
      <c r="AAD150" s="187"/>
      <c r="AAE150" s="187"/>
      <c r="AAF150" s="187"/>
      <c r="AAG150" s="187"/>
      <c r="AAH150" s="187"/>
      <c r="AAI150" s="187"/>
      <c r="AAJ150" s="187"/>
      <c r="AAK150" s="187"/>
      <c r="AAL150" s="187"/>
      <c r="AAM150" s="187"/>
      <c r="AAN150" s="187"/>
      <c r="AAO150" s="187"/>
      <c r="AAP150" s="187"/>
      <c r="AAQ150" s="187"/>
      <c r="AAR150" s="187"/>
      <c r="AAS150" s="187"/>
      <c r="AAT150" s="187"/>
      <c r="AAU150" s="187"/>
      <c r="AAV150" s="187"/>
      <c r="AAW150" s="187"/>
      <c r="AAX150" s="187"/>
      <c r="AAY150" s="187"/>
      <c r="AAZ150" s="187"/>
      <c r="ABA150" s="187"/>
      <c r="ABB150" s="187"/>
      <c r="ABC150" s="187"/>
      <c r="ABD150" s="187"/>
      <c r="ABE150" s="187"/>
      <c r="ABF150" s="187"/>
      <c r="ABG150" s="187"/>
      <c r="ABH150" s="187"/>
      <c r="ABI150" s="187"/>
      <c r="ABJ150" s="187"/>
      <c r="ABK150" s="187"/>
      <c r="ABL150" s="187"/>
      <c r="ABM150" s="187"/>
      <c r="ABN150" s="187"/>
      <c r="ABO150" s="187"/>
      <c r="ABP150" s="187"/>
      <c r="ABQ150" s="187"/>
      <c r="ABR150" s="187"/>
      <c r="ABS150" s="187"/>
      <c r="ABT150" s="187"/>
      <c r="ABU150" s="187"/>
      <c r="ABV150" s="187"/>
      <c r="ABW150" s="187"/>
      <c r="ABX150" s="187"/>
      <c r="ABY150" s="187"/>
      <c r="ABZ150" s="187"/>
      <c r="ACA150" s="187"/>
      <c r="ACB150" s="187"/>
      <c r="ACC150" s="187"/>
      <c r="ACD150" s="187"/>
      <c r="ACE150" s="187"/>
      <c r="ACF150" s="187"/>
      <c r="ACG150" s="187"/>
      <c r="ACH150" s="187"/>
      <c r="ACI150" s="187"/>
      <c r="ACJ150" s="187"/>
      <c r="ACK150" s="187"/>
      <c r="ACL150" s="187"/>
      <c r="ACM150" s="187"/>
      <c r="ACN150" s="187"/>
      <c r="ACO150" s="187"/>
      <c r="ACP150" s="187"/>
      <c r="ACQ150" s="187"/>
      <c r="ACR150" s="187"/>
      <c r="ACS150" s="187"/>
      <c r="ACT150" s="187"/>
      <c r="ACU150" s="187"/>
      <c r="ACV150" s="187"/>
      <c r="ACW150" s="187"/>
      <c r="ACX150" s="187"/>
      <c r="ACY150" s="187"/>
      <c r="ACZ150" s="187"/>
      <c r="ADA150" s="187"/>
      <c r="ADB150" s="187"/>
      <c r="ADC150" s="187"/>
      <c r="ADD150" s="187"/>
      <c r="ADE150" s="187"/>
      <c r="ADF150" s="187"/>
      <c r="ADG150" s="187"/>
      <c r="ADH150" s="187"/>
      <c r="ADI150" s="187"/>
      <c r="ADJ150" s="187"/>
      <c r="ADK150" s="187"/>
      <c r="ADL150" s="187"/>
      <c r="ADM150" s="187"/>
      <c r="ADN150" s="187"/>
      <c r="ADO150" s="187"/>
      <c r="ADP150" s="187"/>
      <c r="ADQ150" s="187"/>
      <c r="ADR150" s="187"/>
      <c r="ADS150" s="187"/>
      <c r="ADT150" s="187"/>
      <c r="ADU150" s="187"/>
      <c r="ADV150" s="187"/>
      <c r="ADW150" s="187"/>
      <c r="ADX150" s="187"/>
      <c r="ADY150" s="187"/>
      <c r="ADZ150" s="187"/>
      <c r="AEA150" s="187"/>
      <c r="AEB150" s="187"/>
      <c r="AEC150" s="187"/>
      <c r="AED150" s="187"/>
      <c r="AEE150" s="187"/>
      <c r="AEF150" s="187"/>
      <c r="AEG150" s="187"/>
      <c r="AEH150" s="187"/>
      <c r="AEI150" s="187"/>
      <c r="AEJ150" s="187"/>
      <c r="AEK150" s="187"/>
      <c r="AEL150" s="187"/>
      <c r="AEM150" s="187"/>
      <c r="AEN150" s="187"/>
      <c r="AEO150" s="187"/>
      <c r="AEP150" s="187"/>
      <c r="AEQ150" s="187"/>
      <c r="AER150" s="187"/>
      <c r="AES150" s="187"/>
      <c r="AET150" s="187"/>
      <c r="AEU150" s="187"/>
      <c r="AEV150" s="187"/>
      <c r="AEW150" s="187"/>
      <c r="AEX150" s="187"/>
      <c r="AEY150" s="187"/>
      <c r="AEZ150" s="187"/>
      <c r="AFA150" s="187"/>
      <c r="AFB150" s="187"/>
      <c r="AFC150" s="187"/>
      <c r="AFD150" s="187"/>
      <c r="AFE150" s="187"/>
      <c r="AFF150" s="187"/>
      <c r="AFG150" s="187"/>
      <c r="AFH150" s="187"/>
      <c r="AFI150" s="187"/>
      <c r="AFJ150" s="187"/>
      <c r="AFK150" s="187"/>
      <c r="AFL150" s="187"/>
      <c r="AFM150" s="187"/>
      <c r="AFN150" s="187"/>
      <c r="AFO150" s="187"/>
      <c r="AFP150" s="187"/>
      <c r="AFQ150" s="187"/>
      <c r="AFR150" s="187"/>
      <c r="AFS150" s="187"/>
      <c r="AFT150" s="187"/>
      <c r="AFU150" s="187"/>
      <c r="AFV150" s="187"/>
      <c r="AFW150" s="187"/>
      <c r="AFX150" s="187"/>
      <c r="AFY150" s="187"/>
      <c r="AFZ150" s="187"/>
      <c r="AGA150" s="187"/>
      <c r="AGB150" s="187"/>
      <c r="AGC150" s="187"/>
      <c r="AGD150" s="187"/>
      <c r="AGE150" s="187"/>
      <c r="AGF150" s="187"/>
      <c r="AGG150" s="187"/>
      <c r="AGH150" s="187"/>
      <c r="AGI150" s="187"/>
      <c r="AGJ150" s="187"/>
      <c r="AGK150" s="187"/>
      <c r="AGL150" s="187"/>
      <c r="AGM150" s="187"/>
      <c r="AGN150" s="187"/>
      <c r="AGO150" s="187"/>
      <c r="AGP150" s="187"/>
      <c r="AGQ150" s="187"/>
      <c r="AGR150" s="187"/>
      <c r="AGS150" s="187"/>
      <c r="AGT150" s="187"/>
      <c r="AGU150" s="187"/>
      <c r="AGV150" s="187"/>
      <c r="AGW150" s="187"/>
      <c r="AGX150" s="187"/>
      <c r="AGY150" s="187"/>
      <c r="AGZ150" s="187"/>
      <c r="AHA150" s="187"/>
      <c r="AHB150" s="187"/>
      <c r="AHC150" s="187"/>
      <c r="AHD150" s="187"/>
      <c r="AHE150" s="187"/>
      <c r="AHF150" s="187"/>
      <c r="AHG150" s="187"/>
      <c r="AHH150" s="187"/>
      <c r="AHI150" s="187"/>
      <c r="AHJ150" s="187"/>
      <c r="AHK150" s="187"/>
      <c r="AHL150" s="187"/>
      <c r="AHM150" s="187"/>
      <c r="AHN150" s="187"/>
      <c r="AHO150" s="187"/>
      <c r="AHP150" s="187"/>
      <c r="AHQ150" s="187"/>
      <c r="AHR150" s="187"/>
      <c r="AHS150" s="187"/>
      <c r="AHT150" s="187"/>
      <c r="AHU150" s="187"/>
      <c r="AHV150" s="187"/>
      <c r="AHW150" s="187"/>
      <c r="AHX150" s="187"/>
      <c r="AHY150" s="187"/>
      <c r="AHZ150" s="187"/>
      <c r="AIA150" s="187"/>
      <c r="AIB150" s="187"/>
      <c r="AIC150" s="187"/>
      <c r="AID150" s="187"/>
      <c r="AIE150" s="187"/>
      <c r="AIF150" s="187"/>
      <c r="AIG150" s="187"/>
      <c r="AIH150" s="187"/>
      <c r="AII150" s="187"/>
      <c r="AIJ150" s="187"/>
      <c r="AIK150" s="187"/>
      <c r="AIL150" s="187"/>
      <c r="AIM150" s="187"/>
      <c r="AIN150" s="187"/>
      <c r="AIO150" s="187"/>
      <c r="AIP150" s="187"/>
      <c r="AIQ150" s="187"/>
      <c r="AIR150" s="187"/>
      <c r="AIS150" s="187"/>
      <c r="AIT150" s="187"/>
      <c r="AIU150" s="187"/>
      <c r="AIV150" s="187"/>
      <c r="AIW150" s="187"/>
      <c r="AIX150" s="187"/>
      <c r="AIY150" s="187"/>
      <c r="AIZ150" s="187"/>
      <c r="AJA150" s="187"/>
      <c r="AJB150" s="187"/>
      <c r="AJC150" s="187"/>
      <c r="AJD150" s="187"/>
      <c r="AJE150" s="187"/>
      <c r="AJF150" s="187"/>
      <c r="AJG150" s="187"/>
      <c r="AJH150" s="187"/>
      <c r="AJI150" s="187"/>
      <c r="AJJ150" s="187"/>
      <c r="AJK150" s="187"/>
      <c r="AJL150" s="187"/>
      <c r="AJM150" s="187"/>
      <c r="AJN150" s="187"/>
      <c r="AJO150" s="187"/>
      <c r="AJP150" s="187"/>
      <c r="AJQ150" s="187"/>
      <c r="AJR150" s="187"/>
      <c r="AJS150" s="187"/>
      <c r="AJT150" s="187"/>
      <c r="AJU150" s="187"/>
      <c r="AJV150" s="187"/>
      <c r="AJW150" s="187"/>
      <c r="AJX150" s="187"/>
      <c r="AJY150" s="187"/>
      <c r="AJZ150" s="187"/>
      <c r="AKA150" s="187"/>
      <c r="AKB150" s="187"/>
      <c r="AKC150" s="187"/>
      <c r="AKD150" s="187"/>
      <c r="AKE150" s="187"/>
      <c r="AKF150" s="187"/>
      <c r="AKG150" s="187"/>
      <c r="AKH150" s="187"/>
      <c r="AKI150" s="187"/>
      <c r="AKJ150" s="187"/>
      <c r="AKK150" s="187"/>
      <c r="AKL150" s="187"/>
      <c r="AKM150" s="187"/>
      <c r="AKN150" s="187"/>
      <c r="AKO150" s="187"/>
      <c r="AKP150" s="187"/>
    </row>
    <row r="151" spans="1:978" s="4" customFormat="1" ht="15.6">
      <c r="A151" s="28"/>
      <c r="B151" s="175" t="s">
        <v>11</v>
      </c>
      <c r="C151" s="190">
        <v>1876928</v>
      </c>
      <c r="D151" s="45">
        <f t="shared" si="31"/>
        <v>0.29836491056710357</v>
      </c>
      <c r="E151" s="9"/>
      <c r="F151" s="67">
        <v>22607</v>
      </c>
      <c r="G151" s="70">
        <f t="shared" si="21"/>
        <v>0.16554959785522794</v>
      </c>
      <c r="H151" s="94"/>
      <c r="I151" s="181"/>
      <c r="J151" s="94"/>
      <c r="K151" s="166"/>
      <c r="L151" s="81">
        <v>15</v>
      </c>
      <c r="M151" s="70">
        <f t="shared" si="22"/>
        <v>-0.84536082474226804</v>
      </c>
      <c r="N151" s="72">
        <v>4367</v>
      </c>
      <c r="O151" s="70">
        <f t="shared" si="23"/>
        <v>0.92294143549097307</v>
      </c>
      <c r="P151" s="72">
        <v>1098</v>
      </c>
      <c r="Q151" s="70">
        <f t="shared" si="24"/>
        <v>1.1361867704280155</v>
      </c>
      <c r="R151" s="72">
        <v>70</v>
      </c>
      <c r="S151" s="70">
        <f t="shared" si="28"/>
        <v>69</v>
      </c>
      <c r="T151" s="72">
        <v>15808</v>
      </c>
      <c r="U151" s="71">
        <f t="shared" si="25"/>
        <v>3.9111286399789558E-2</v>
      </c>
      <c r="V151" s="191"/>
      <c r="W151" s="166"/>
      <c r="X151" s="72"/>
      <c r="Y151" s="70"/>
      <c r="Z151" s="90"/>
      <c r="AA151" s="77"/>
      <c r="AB151" s="72">
        <v>3</v>
      </c>
      <c r="AC151" s="70">
        <f t="shared" ref="AC151:AC158" si="32">(AB151-AB139)/AB139</f>
        <v>-0.66666666666666663</v>
      </c>
      <c r="AD151" s="81"/>
      <c r="AE151" s="70"/>
      <c r="AF151" s="72"/>
      <c r="AG151" s="70"/>
      <c r="AS151" s="174"/>
      <c r="AT151" s="174"/>
      <c r="AU151" s="174"/>
      <c r="AV151" s="174"/>
      <c r="AW151" s="174"/>
      <c r="AX151" s="178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8"/>
      <c r="CD151" s="174"/>
      <c r="CE151" s="174"/>
      <c r="CF151" s="174"/>
      <c r="CG151" s="174"/>
      <c r="CH151" s="174"/>
      <c r="CI151" s="174"/>
      <c r="CJ151" s="174"/>
      <c r="CK151" s="174"/>
      <c r="CL151" s="174"/>
      <c r="CM151" s="174"/>
      <c r="CN151" s="174"/>
      <c r="CO151" s="174"/>
      <c r="CP151" s="174"/>
      <c r="CQ151" s="174"/>
      <c r="CR151" s="174"/>
      <c r="CS151" s="174"/>
      <c r="CT151" s="174"/>
      <c r="CU151" s="174"/>
      <c r="CV151" s="174"/>
      <c r="CW151" s="174"/>
      <c r="CX151" s="174"/>
      <c r="CY151" s="174"/>
      <c r="CZ151" s="174"/>
      <c r="DA151" s="174"/>
      <c r="DB151" s="174"/>
      <c r="DC151" s="174"/>
      <c r="DD151" s="174"/>
      <c r="DE151" s="174"/>
      <c r="DF151" s="174"/>
      <c r="DG151" s="174"/>
      <c r="DH151" s="174"/>
      <c r="DI151" s="174"/>
      <c r="DJ151" s="174"/>
      <c r="DK151" s="174"/>
      <c r="DL151" s="174"/>
      <c r="DM151" s="174"/>
      <c r="DN151" s="174"/>
      <c r="DO151" s="174"/>
      <c r="DP151" s="174"/>
      <c r="DQ151" s="174"/>
      <c r="DR151" s="174"/>
      <c r="DS151" s="174"/>
      <c r="DT151" s="174"/>
      <c r="DU151" s="174"/>
      <c r="DV151" s="174"/>
      <c r="DW151" s="174"/>
      <c r="DX151" s="174"/>
      <c r="DY151" s="174"/>
      <c r="DZ151" s="174"/>
      <c r="EA151" s="174"/>
      <c r="EB151" s="174"/>
      <c r="EC151" s="174"/>
      <c r="ED151" s="174"/>
      <c r="EE151" s="174"/>
      <c r="EF151" s="174"/>
      <c r="EG151" s="174"/>
      <c r="EH151" s="174"/>
      <c r="EI151" s="174"/>
      <c r="EJ151" s="174"/>
      <c r="EK151" s="174"/>
      <c r="EL151" s="174"/>
      <c r="EM151" s="174"/>
      <c r="EN151" s="174"/>
      <c r="EO151" s="174"/>
      <c r="EP151" s="174"/>
      <c r="EQ151" s="174"/>
      <c r="ER151" s="174"/>
      <c r="ES151" s="174"/>
      <c r="ET151" s="174"/>
      <c r="EU151" s="174"/>
      <c r="EV151" s="174"/>
      <c r="EW151" s="174"/>
      <c r="EX151" s="174"/>
      <c r="EY151" s="174"/>
      <c r="EZ151" s="174"/>
      <c r="FA151" s="174"/>
      <c r="FB151" s="174"/>
      <c r="FC151" s="174"/>
      <c r="FD151" s="174"/>
      <c r="FE151" s="174"/>
      <c r="FF151" s="174"/>
      <c r="FG151" s="174"/>
      <c r="FH151" s="174"/>
      <c r="FI151" s="174"/>
      <c r="FJ151" s="174"/>
      <c r="FK151" s="174"/>
      <c r="FL151" s="174"/>
      <c r="FM151" s="174"/>
      <c r="FN151" s="174"/>
      <c r="FO151" s="174"/>
      <c r="FP151" s="174"/>
      <c r="FQ151" s="174"/>
      <c r="FR151" s="174"/>
      <c r="FS151" s="174"/>
      <c r="FT151" s="174"/>
      <c r="FU151" s="174"/>
      <c r="FV151" s="174"/>
      <c r="FW151" s="174"/>
      <c r="FX151" s="174"/>
      <c r="FY151" s="174"/>
      <c r="FZ151" s="174"/>
      <c r="GA151" s="174"/>
      <c r="GB151" s="174"/>
      <c r="GC151" s="174"/>
      <c r="GD151" s="174"/>
      <c r="GE151" s="174"/>
      <c r="GF151" s="174"/>
      <c r="GG151" s="174"/>
      <c r="GH151" s="174"/>
      <c r="GI151" s="174"/>
      <c r="GJ151" s="174"/>
      <c r="GK151" s="174"/>
      <c r="GL151" s="174"/>
      <c r="GM151" s="174"/>
      <c r="GN151" s="174"/>
      <c r="GO151" s="174"/>
      <c r="GP151" s="174"/>
      <c r="GQ151" s="174"/>
      <c r="GR151" s="174"/>
      <c r="GS151" s="174"/>
      <c r="GT151" s="174"/>
      <c r="GU151" s="174"/>
      <c r="GV151" s="174"/>
      <c r="GW151" s="174"/>
      <c r="GX151" s="174"/>
      <c r="GY151" s="174"/>
      <c r="GZ151" s="174"/>
      <c r="HA151" s="174"/>
      <c r="HB151" s="174"/>
      <c r="HC151" s="174"/>
      <c r="HD151" s="174"/>
      <c r="HE151" s="174"/>
      <c r="HF151" s="174"/>
      <c r="HG151" s="174"/>
      <c r="HH151" s="174"/>
      <c r="HI151" s="174"/>
      <c r="HJ151" s="174"/>
      <c r="HK151" s="174"/>
      <c r="HL151" s="174"/>
      <c r="HM151" s="174"/>
      <c r="HN151" s="174"/>
      <c r="HO151" s="174"/>
      <c r="HP151" s="174"/>
      <c r="HQ151" s="174"/>
      <c r="HR151" s="174"/>
      <c r="HS151" s="174"/>
      <c r="HT151" s="174"/>
      <c r="HU151" s="174"/>
      <c r="HV151" s="174"/>
      <c r="HW151" s="174"/>
      <c r="HX151" s="174"/>
      <c r="HY151" s="174"/>
      <c r="HZ151" s="174"/>
      <c r="IA151" s="174"/>
      <c r="IB151" s="174"/>
      <c r="IC151" s="174"/>
      <c r="ID151" s="174"/>
      <c r="IE151" s="174"/>
      <c r="IF151" s="174"/>
      <c r="IG151" s="174"/>
      <c r="IH151" s="174"/>
      <c r="II151" s="174"/>
      <c r="IJ151" s="174"/>
      <c r="IK151" s="174"/>
      <c r="IL151" s="174"/>
      <c r="IM151" s="174"/>
      <c r="IN151" s="174"/>
      <c r="IO151" s="174"/>
      <c r="IP151" s="174"/>
      <c r="IQ151" s="174"/>
      <c r="IR151" s="174"/>
      <c r="IS151" s="174"/>
      <c r="IT151" s="174"/>
      <c r="IU151" s="174"/>
      <c r="IV151" s="174"/>
      <c r="IW151" s="174"/>
      <c r="IX151" s="174"/>
      <c r="IY151" s="174"/>
      <c r="IZ151" s="174"/>
      <c r="JA151" s="174"/>
      <c r="JB151" s="174"/>
      <c r="JC151" s="174"/>
      <c r="JD151" s="174"/>
      <c r="JE151" s="174"/>
      <c r="JF151" s="174"/>
      <c r="JG151" s="174"/>
      <c r="JH151" s="174"/>
      <c r="JI151" s="174"/>
      <c r="JJ151" s="174"/>
      <c r="JK151" s="174"/>
      <c r="JL151" s="174"/>
      <c r="JM151" s="174"/>
      <c r="JN151" s="174"/>
      <c r="JO151" s="174"/>
      <c r="JP151" s="174"/>
      <c r="JQ151" s="174"/>
      <c r="JR151" s="174"/>
      <c r="JS151" s="174"/>
      <c r="JT151" s="174"/>
      <c r="JU151" s="174"/>
      <c r="JV151" s="174"/>
      <c r="JW151" s="174"/>
      <c r="JX151" s="174"/>
      <c r="JY151" s="174"/>
      <c r="JZ151" s="174"/>
      <c r="KA151" s="174"/>
      <c r="KB151" s="174"/>
      <c r="KC151" s="174"/>
      <c r="KD151" s="174"/>
      <c r="KE151" s="174"/>
      <c r="KF151" s="174"/>
      <c r="KG151" s="174"/>
      <c r="KH151" s="174"/>
      <c r="KI151" s="174"/>
      <c r="KJ151" s="174"/>
      <c r="KK151" s="174"/>
      <c r="KL151" s="174"/>
      <c r="KM151" s="174"/>
      <c r="KN151" s="174"/>
      <c r="KO151" s="174"/>
      <c r="KP151" s="174"/>
      <c r="KQ151" s="174"/>
      <c r="KR151" s="174"/>
      <c r="KS151" s="174"/>
      <c r="KT151" s="174"/>
      <c r="KU151" s="174"/>
      <c r="KV151" s="174"/>
      <c r="KW151" s="174"/>
      <c r="KX151" s="174"/>
      <c r="KY151" s="174"/>
      <c r="KZ151" s="174"/>
      <c r="LA151" s="174"/>
      <c r="LB151" s="174"/>
      <c r="LC151" s="174"/>
      <c r="LD151" s="174"/>
      <c r="LE151" s="174"/>
      <c r="LF151" s="174"/>
      <c r="LG151" s="174"/>
      <c r="LH151" s="174"/>
      <c r="LI151" s="174"/>
      <c r="LJ151" s="174"/>
      <c r="LK151" s="174"/>
      <c r="LL151" s="174"/>
      <c r="LM151" s="174"/>
      <c r="LN151" s="174"/>
      <c r="LO151" s="174"/>
      <c r="LP151" s="174"/>
      <c r="LQ151" s="174"/>
      <c r="LR151" s="174"/>
      <c r="LS151" s="174"/>
      <c r="LT151" s="174"/>
      <c r="LU151" s="174"/>
      <c r="LV151" s="174"/>
      <c r="LW151" s="174"/>
      <c r="LX151" s="174"/>
      <c r="LY151" s="174"/>
      <c r="LZ151" s="174"/>
      <c r="MA151" s="174"/>
      <c r="MB151" s="174"/>
      <c r="MC151" s="174"/>
      <c r="MD151" s="174"/>
      <c r="ME151" s="174"/>
      <c r="MF151" s="174"/>
      <c r="MG151" s="174"/>
      <c r="MH151" s="174"/>
      <c r="MI151" s="174"/>
      <c r="MJ151" s="174"/>
      <c r="MK151" s="174"/>
      <c r="ML151" s="174"/>
      <c r="MM151" s="174"/>
      <c r="MN151" s="174"/>
      <c r="MO151" s="174"/>
      <c r="MP151" s="174"/>
      <c r="MQ151" s="174"/>
      <c r="MR151" s="174"/>
      <c r="MS151" s="174"/>
      <c r="MT151" s="174"/>
      <c r="MU151" s="174"/>
      <c r="MV151" s="174"/>
      <c r="MW151" s="174"/>
      <c r="MX151" s="174"/>
      <c r="MY151" s="174"/>
      <c r="MZ151" s="174"/>
      <c r="NA151" s="174"/>
      <c r="NB151" s="174"/>
      <c r="NC151" s="174"/>
      <c r="ND151" s="174"/>
      <c r="NE151" s="174"/>
      <c r="NF151" s="174"/>
      <c r="NG151" s="174"/>
      <c r="NH151" s="174"/>
      <c r="NI151" s="174"/>
      <c r="NJ151" s="174"/>
      <c r="NK151" s="174"/>
      <c r="NL151" s="174"/>
      <c r="NM151" s="174"/>
      <c r="NN151" s="174"/>
      <c r="NO151" s="174"/>
      <c r="NP151" s="174"/>
      <c r="NQ151" s="174"/>
      <c r="NR151" s="174"/>
      <c r="NS151" s="174"/>
      <c r="NT151" s="174"/>
      <c r="NU151" s="174"/>
      <c r="NV151" s="174"/>
      <c r="NW151" s="174"/>
      <c r="NX151" s="174"/>
      <c r="NY151" s="174"/>
      <c r="NZ151" s="174"/>
      <c r="OA151" s="174"/>
      <c r="OB151" s="174"/>
      <c r="OC151" s="174"/>
      <c r="OD151" s="174"/>
      <c r="OE151" s="174"/>
      <c r="OF151" s="174"/>
      <c r="OG151" s="174"/>
      <c r="OH151" s="174"/>
      <c r="OI151" s="174"/>
      <c r="OJ151" s="174"/>
      <c r="OK151" s="174"/>
      <c r="OL151" s="174"/>
      <c r="OM151" s="174"/>
      <c r="ON151" s="174"/>
      <c r="OO151" s="174"/>
      <c r="OP151" s="174"/>
      <c r="OQ151" s="174"/>
      <c r="OR151" s="174"/>
      <c r="OS151" s="174"/>
      <c r="OT151" s="174"/>
      <c r="OU151" s="174"/>
      <c r="OV151" s="174"/>
      <c r="OW151" s="174"/>
      <c r="OX151" s="174"/>
      <c r="OY151" s="174"/>
      <c r="OZ151" s="174"/>
      <c r="PA151" s="174"/>
      <c r="PB151" s="174"/>
      <c r="PC151" s="174"/>
      <c r="PD151" s="174"/>
      <c r="PE151" s="174"/>
      <c r="PF151" s="174"/>
      <c r="PG151" s="174"/>
      <c r="PH151" s="174"/>
      <c r="PI151" s="174"/>
      <c r="PJ151" s="174"/>
      <c r="PK151" s="174"/>
      <c r="PL151" s="174"/>
      <c r="PM151" s="174"/>
      <c r="PN151" s="174"/>
      <c r="PO151" s="174"/>
      <c r="PP151" s="174"/>
      <c r="PQ151" s="174"/>
      <c r="PR151" s="174"/>
      <c r="PS151" s="174"/>
      <c r="PT151" s="174"/>
      <c r="PU151" s="174"/>
      <c r="PV151" s="174"/>
      <c r="PW151" s="174"/>
      <c r="PX151" s="174"/>
      <c r="PY151" s="174"/>
      <c r="PZ151" s="174"/>
      <c r="QA151" s="174"/>
      <c r="QB151" s="174"/>
      <c r="QC151" s="174"/>
      <c r="QD151" s="174"/>
      <c r="QE151" s="174"/>
      <c r="QF151" s="174"/>
      <c r="QG151" s="174"/>
      <c r="QH151" s="174"/>
      <c r="QI151" s="174"/>
      <c r="QJ151" s="174"/>
      <c r="QK151" s="174"/>
      <c r="QL151" s="174"/>
      <c r="QM151" s="174"/>
      <c r="QN151" s="174"/>
      <c r="QO151" s="174"/>
      <c r="QP151" s="174"/>
      <c r="QQ151" s="174"/>
      <c r="QR151" s="174"/>
      <c r="QS151" s="174"/>
      <c r="QT151" s="174"/>
      <c r="QU151" s="174"/>
      <c r="QV151" s="174"/>
      <c r="QW151" s="174"/>
      <c r="QX151" s="174"/>
      <c r="QY151" s="174"/>
      <c r="QZ151" s="174"/>
      <c r="RA151" s="174"/>
      <c r="RB151" s="174"/>
      <c r="RC151" s="174"/>
      <c r="RD151" s="174"/>
      <c r="RE151" s="174"/>
      <c r="RF151" s="174"/>
      <c r="RG151" s="174"/>
      <c r="RH151" s="174"/>
      <c r="RI151" s="174"/>
      <c r="RJ151" s="174"/>
      <c r="RK151" s="174"/>
      <c r="RL151" s="174"/>
      <c r="RM151" s="174"/>
      <c r="RN151" s="174"/>
      <c r="RO151" s="174"/>
      <c r="RP151" s="174"/>
      <c r="RQ151" s="174"/>
      <c r="RR151" s="174"/>
      <c r="RS151" s="174"/>
      <c r="RT151" s="174"/>
      <c r="RU151" s="174"/>
      <c r="RV151" s="174"/>
      <c r="RW151" s="174"/>
      <c r="RX151" s="174"/>
      <c r="RY151" s="174"/>
      <c r="RZ151" s="174"/>
      <c r="SA151" s="174"/>
      <c r="SB151" s="174"/>
      <c r="SC151" s="174"/>
      <c r="SD151" s="174"/>
      <c r="SE151" s="174"/>
      <c r="SF151" s="174"/>
      <c r="SG151" s="174"/>
      <c r="SH151" s="174"/>
      <c r="SI151" s="174"/>
      <c r="SJ151" s="174"/>
      <c r="SK151" s="174"/>
      <c r="SL151" s="174"/>
      <c r="SM151" s="174"/>
      <c r="SN151" s="174"/>
      <c r="SO151" s="174"/>
      <c r="SP151" s="174"/>
      <c r="SQ151" s="174"/>
      <c r="SR151" s="174"/>
      <c r="SS151" s="174"/>
      <c r="ST151" s="174"/>
      <c r="SU151" s="174"/>
      <c r="SV151" s="174"/>
      <c r="SW151" s="174"/>
      <c r="SX151" s="174"/>
      <c r="SY151" s="174"/>
      <c r="SZ151" s="174"/>
      <c r="TA151" s="174"/>
      <c r="TB151" s="174"/>
      <c r="TC151" s="174"/>
      <c r="TD151" s="174"/>
      <c r="TE151" s="174"/>
      <c r="TF151" s="174"/>
      <c r="TG151" s="174"/>
      <c r="TH151" s="174"/>
      <c r="TI151" s="174"/>
      <c r="TJ151" s="174"/>
      <c r="TK151" s="174"/>
      <c r="TL151" s="174"/>
      <c r="TM151" s="174"/>
      <c r="TN151" s="174"/>
      <c r="TO151" s="174"/>
      <c r="TP151" s="174"/>
      <c r="TQ151" s="174"/>
      <c r="TR151" s="174"/>
      <c r="TS151" s="174"/>
      <c r="TT151" s="174"/>
      <c r="TU151" s="174"/>
      <c r="TV151" s="174"/>
      <c r="TW151" s="174"/>
      <c r="TX151" s="174"/>
      <c r="TY151" s="174"/>
      <c r="TZ151" s="174"/>
      <c r="UA151" s="174"/>
      <c r="UB151" s="174"/>
      <c r="UC151" s="174"/>
      <c r="UD151" s="174"/>
      <c r="UE151" s="174"/>
      <c r="UF151" s="174"/>
      <c r="UG151" s="174"/>
      <c r="UH151" s="174"/>
      <c r="UI151" s="174"/>
      <c r="UJ151" s="174"/>
      <c r="UK151" s="174"/>
      <c r="UL151" s="174"/>
      <c r="UM151" s="174"/>
      <c r="UN151" s="174"/>
      <c r="UO151" s="174"/>
      <c r="UP151" s="174"/>
      <c r="UQ151" s="174"/>
      <c r="UR151" s="174"/>
      <c r="US151" s="174"/>
      <c r="UT151" s="174"/>
      <c r="UU151" s="174"/>
      <c r="UV151" s="174"/>
      <c r="UW151" s="174"/>
      <c r="UX151" s="174"/>
      <c r="UY151" s="174"/>
      <c r="UZ151" s="174"/>
      <c r="VA151" s="174"/>
      <c r="VB151" s="174"/>
      <c r="VC151" s="174"/>
      <c r="VD151" s="174"/>
      <c r="VE151" s="174"/>
      <c r="VF151" s="174"/>
      <c r="VG151" s="174"/>
      <c r="VH151" s="174"/>
      <c r="VI151" s="174"/>
      <c r="VJ151" s="174"/>
      <c r="VK151" s="174"/>
      <c r="VL151" s="174"/>
      <c r="VM151" s="174"/>
      <c r="VN151" s="174"/>
      <c r="VO151" s="174"/>
      <c r="VP151" s="174"/>
      <c r="VQ151" s="174"/>
      <c r="VR151" s="174"/>
      <c r="VS151" s="174"/>
      <c r="VT151" s="174"/>
      <c r="VU151" s="174"/>
      <c r="VV151" s="174"/>
      <c r="VW151" s="174"/>
      <c r="VX151" s="174"/>
      <c r="VY151" s="174"/>
      <c r="VZ151" s="174"/>
      <c r="WA151" s="174"/>
      <c r="WB151" s="174"/>
      <c r="WC151" s="174"/>
      <c r="WD151" s="174"/>
      <c r="WE151" s="174"/>
      <c r="WF151" s="174"/>
      <c r="WG151" s="174"/>
      <c r="WH151" s="174"/>
      <c r="WI151" s="174"/>
      <c r="WJ151" s="174"/>
      <c r="WK151" s="174"/>
      <c r="WL151" s="174"/>
      <c r="WM151" s="174"/>
      <c r="WN151" s="174"/>
      <c r="WO151" s="174"/>
      <c r="WP151" s="174"/>
      <c r="WQ151" s="174"/>
      <c r="WR151" s="174"/>
      <c r="WS151" s="174"/>
      <c r="WT151" s="174"/>
      <c r="WU151" s="174"/>
      <c r="WV151" s="174"/>
      <c r="WW151" s="174"/>
      <c r="WX151" s="174"/>
      <c r="WY151" s="174"/>
      <c r="WZ151" s="174"/>
      <c r="XA151" s="174"/>
      <c r="XB151" s="174"/>
      <c r="XC151" s="174"/>
      <c r="XD151" s="174"/>
      <c r="XE151" s="174"/>
      <c r="XF151" s="174"/>
      <c r="XG151" s="174"/>
      <c r="XH151" s="174"/>
      <c r="XI151" s="174"/>
      <c r="XJ151" s="174"/>
      <c r="XK151" s="174"/>
      <c r="XL151" s="174"/>
      <c r="XM151" s="174"/>
      <c r="XN151" s="174"/>
      <c r="XO151" s="174"/>
      <c r="XP151" s="174"/>
      <c r="XQ151" s="174"/>
      <c r="XR151" s="174"/>
      <c r="XS151" s="174"/>
      <c r="XT151" s="174"/>
      <c r="XU151" s="174"/>
      <c r="XV151" s="174"/>
      <c r="XW151" s="174"/>
      <c r="XX151" s="174"/>
      <c r="XY151" s="174"/>
      <c r="XZ151" s="174"/>
      <c r="YA151" s="174"/>
      <c r="YB151" s="174"/>
      <c r="YC151" s="174"/>
      <c r="YD151" s="174"/>
      <c r="YE151" s="174"/>
      <c r="YF151" s="174"/>
      <c r="YG151" s="174"/>
      <c r="YH151" s="174"/>
      <c r="YI151" s="174"/>
      <c r="YJ151" s="174"/>
      <c r="YK151" s="174"/>
      <c r="YL151" s="174"/>
      <c r="YM151" s="174"/>
      <c r="YN151" s="174"/>
      <c r="YO151" s="174"/>
      <c r="YP151" s="174"/>
      <c r="YQ151" s="174"/>
      <c r="YR151" s="174"/>
      <c r="YS151" s="174"/>
      <c r="YT151" s="174"/>
      <c r="YU151" s="174"/>
      <c r="YV151" s="174"/>
      <c r="YW151" s="174"/>
      <c r="YX151" s="174"/>
      <c r="YY151" s="174"/>
      <c r="YZ151" s="174"/>
      <c r="ZA151" s="174"/>
      <c r="ZB151" s="174"/>
      <c r="ZC151" s="174"/>
      <c r="ZD151" s="174"/>
      <c r="ZE151" s="174"/>
      <c r="ZF151" s="174"/>
      <c r="ZG151" s="174"/>
      <c r="ZH151" s="174"/>
      <c r="ZI151" s="174"/>
      <c r="ZJ151" s="174"/>
      <c r="ZK151" s="174"/>
      <c r="ZL151" s="174"/>
      <c r="ZM151" s="174"/>
      <c r="ZN151" s="174"/>
      <c r="ZO151" s="174"/>
      <c r="ZP151" s="174"/>
      <c r="ZQ151" s="174"/>
      <c r="ZR151" s="174"/>
      <c r="ZS151" s="174"/>
      <c r="ZT151" s="174"/>
      <c r="ZU151" s="174"/>
      <c r="ZV151" s="174"/>
      <c r="ZW151" s="174"/>
      <c r="ZX151" s="174"/>
      <c r="ZY151" s="174"/>
      <c r="ZZ151" s="174"/>
      <c r="AAA151" s="174"/>
      <c r="AAB151" s="174"/>
      <c r="AAC151" s="174"/>
      <c r="AAD151" s="174"/>
      <c r="AAE151" s="174"/>
      <c r="AAF151" s="174"/>
      <c r="AAG151" s="174"/>
      <c r="AAH151" s="174"/>
      <c r="AAI151" s="174"/>
      <c r="AAJ151" s="174"/>
      <c r="AAK151" s="174"/>
      <c r="AAL151" s="174"/>
      <c r="AAM151" s="174"/>
      <c r="AAN151" s="174"/>
      <c r="AAO151" s="174"/>
      <c r="AAP151" s="174"/>
      <c r="AAQ151" s="174"/>
      <c r="AAR151" s="174"/>
      <c r="AAS151" s="174"/>
      <c r="AAT151" s="174"/>
      <c r="AAU151" s="174"/>
      <c r="AAV151" s="174"/>
      <c r="AAW151" s="174"/>
      <c r="AAX151" s="174"/>
      <c r="AAY151" s="174"/>
      <c r="AAZ151" s="174"/>
      <c r="ABA151" s="174"/>
      <c r="ABB151" s="174"/>
      <c r="ABC151" s="174"/>
      <c r="ABD151" s="174"/>
      <c r="ABE151" s="174"/>
      <c r="ABF151" s="174"/>
      <c r="ABG151" s="174"/>
      <c r="ABH151" s="174"/>
      <c r="ABI151" s="174"/>
      <c r="ABJ151" s="174"/>
      <c r="ABK151" s="174"/>
      <c r="ABL151" s="174"/>
      <c r="ABM151" s="174"/>
      <c r="ABN151" s="174"/>
      <c r="ABO151" s="174"/>
      <c r="ABP151" s="174"/>
      <c r="ABQ151" s="174"/>
      <c r="ABR151" s="174"/>
      <c r="ABS151" s="174"/>
      <c r="ABT151" s="174"/>
      <c r="ABU151" s="174"/>
      <c r="ABV151" s="174"/>
      <c r="ABW151" s="174"/>
      <c r="ABX151" s="174"/>
      <c r="ABY151" s="174"/>
      <c r="ABZ151" s="174"/>
      <c r="ACA151" s="174"/>
      <c r="ACB151" s="174"/>
      <c r="ACC151" s="174"/>
      <c r="ACD151" s="174"/>
      <c r="ACE151" s="174"/>
      <c r="ACF151" s="174"/>
      <c r="ACG151" s="174"/>
      <c r="ACH151" s="174"/>
      <c r="ACI151" s="174"/>
      <c r="ACJ151" s="174"/>
      <c r="ACK151" s="174"/>
      <c r="ACL151" s="174"/>
      <c r="ACM151" s="174"/>
      <c r="ACN151" s="174"/>
      <c r="ACO151" s="174"/>
      <c r="ACP151" s="174"/>
      <c r="ACQ151" s="174"/>
      <c r="ACR151" s="174"/>
      <c r="ACS151" s="174"/>
      <c r="ACT151" s="174"/>
      <c r="ACU151" s="174"/>
      <c r="ACV151" s="174"/>
      <c r="ACW151" s="174"/>
      <c r="ACX151" s="174"/>
      <c r="ACY151" s="174"/>
      <c r="ACZ151" s="174"/>
      <c r="ADA151" s="174"/>
      <c r="ADB151" s="174"/>
      <c r="ADC151" s="174"/>
      <c r="ADD151" s="174"/>
      <c r="ADE151" s="174"/>
      <c r="ADF151" s="174"/>
      <c r="ADG151" s="174"/>
      <c r="ADH151" s="174"/>
      <c r="ADI151" s="174"/>
      <c r="ADJ151" s="174"/>
      <c r="ADK151" s="174"/>
      <c r="ADL151" s="174"/>
      <c r="ADM151" s="174"/>
      <c r="ADN151" s="174"/>
      <c r="ADO151" s="174"/>
      <c r="ADP151" s="174"/>
      <c r="ADQ151" s="174"/>
      <c r="ADR151" s="174"/>
      <c r="ADS151" s="174"/>
      <c r="ADT151" s="174"/>
      <c r="ADU151" s="174"/>
      <c r="ADV151" s="174"/>
      <c r="ADW151" s="174"/>
      <c r="ADX151" s="174"/>
      <c r="ADY151" s="174"/>
      <c r="ADZ151" s="174"/>
      <c r="AEA151" s="174"/>
      <c r="AEB151" s="174"/>
      <c r="AEC151" s="174"/>
      <c r="AED151" s="174"/>
      <c r="AEE151" s="174"/>
      <c r="AEF151" s="174"/>
      <c r="AEG151" s="174"/>
      <c r="AEH151" s="174"/>
      <c r="AEI151" s="174"/>
      <c r="AEJ151" s="174"/>
      <c r="AEK151" s="174"/>
      <c r="AEL151" s="174"/>
      <c r="AEM151" s="174"/>
      <c r="AEN151" s="174"/>
      <c r="AEO151" s="174"/>
      <c r="AEP151" s="174"/>
      <c r="AEQ151" s="174"/>
      <c r="AER151" s="174"/>
      <c r="AES151" s="174"/>
      <c r="AET151" s="174"/>
      <c r="AEU151" s="174"/>
      <c r="AEV151" s="174"/>
      <c r="AEW151" s="174"/>
      <c r="AEX151" s="174"/>
      <c r="AEY151" s="174"/>
      <c r="AEZ151" s="174"/>
      <c r="AFA151" s="174"/>
      <c r="AFB151" s="174"/>
      <c r="AFC151" s="174"/>
      <c r="AFD151" s="174"/>
      <c r="AFE151" s="174"/>
      <c r="AFF151" s="174"/>
      <c r="AFG151" s="174"/>
      <c r="AFH151" s="174"/>
      <c r="AFI151" s="174"/>
      <c r="AFJ151" s="174"/>
      <c r="AFK151" s="174"/>
      <c r="AFL151" s="174"/>
      <c r="AFM151" s="174"/>
      <c r="AFN151" s="174"/>
      <c r="AFO151" s="174"/>
      <c r="AFP151" s="174"/>
      <c r="AFQ151" s="174"/>
      <c r="AFR151" s="174"/>
      <c r="AFS151" s="174"/>
      <c r="AFT151" s="174"/>
      <c r="AFU151" s="174"/>
      <c r="AFV151" s="174"/>
      <c r="AFW151" s="174"/>
      <c r="AFX151" s="174"/>
      <c r="AFY151" s="174"/>
      <c r="AFZ151" s="174"/>
      <c r="AGA151" s="174"/>
      <c r="AGB151" s="174"/>
      <c r="AGC151" s="174"/>
      <c r="AGD151" s="174"/>
      <c r="AGE151" s="174"/>
      <c r="AGF151" s="174"/>
      <c r="AGG151" s="174"/>
      <c r="AGH151" s="174"/>
      <c r="AGI151" s="174"/>
      <c r="AGJ151" s="174"/>
      <c r="AGK151" s="174"/>
      <c r="AGL151" s="174"/>
      <c r="AGM151" s="174"/>
      <c r="AGN151" s="174"/>
      <c r="AGO151" s="174"/>
      <c r="AGP151" s="174"/>
      <c r="AGQ151" s="174"/>
      <c r="AGR151" s="174"/>
      <c r="AGS151" s="174"/>
      <c r="AGT151" s="174"/>
      <c r="AGU151" s="174"/>
      <c r="AGV151" s="174"/>
      <c r="AGW151" s="174"/>
      <c r="AGX151" s="174"/>
      <c r="AGY151" s="174"/>
      <c r="AGZ151" s="174"/>
      <c r="AHA151" s="174"/>
      <c r="AHB151" s="174"/>
      <c r="AHC151" s="174"/>
      <c r="AHD151" s="174"/>
      <c r="AHE151" s="174"/>
      <c r="AHF151" s="174"/>
      <c r="AHG151" s="174"/>
      <c r="AHH151" s="174"/>
      <c r="AHI151" s="174"/>
      <c r="AHJ151" s="174"/>
      <c r="AHK151" s="174"/>
      <c r="AHL151" s="174"/>
      <c r="AHM151" s="174"/>
      <c r="AHN151" s="174"/>
      <c r="AHO151" s="174"/>
      <c r="AHP151" s="174"/>
      <c r="AHQ151" s="174"/>
      <c r="AHR151" s="174"/>
      <c r="AHS151" s="174"/>
      <c r="AHT151" s="174"/>
      <c r="AHU151" s="174"/>
      <c r="AHV151" s="174"/>
      <c r="AHW151" s="174"/>
      <c r="AHX151" s="174"/>
      <c r="AHY151" s="174"/>
      <c r="AHZ151" s="174"/>
      <c r="AIA151" s="174"/>
      <c r="AIB151" s="174"/>
      <c r="AIC151" s="174"/>
      <c r="AID151" s="174"/>
      <c r="AIE151" s="174"/>
      <c r="AIF151" s="174"/>
      <c r="AIG151" s="174"/>
      <c r="AIH151" s="174"/>
      <c r="AII151" s="174"/>
      <c r="AIJ151" s="174"/>
      <c r="AIK151" s="174"/>
      <c r="AIL151" s="174"/>
      <c r="AIM151" s="174"/>
      <c r="AIN151" s="174"/>
      <c r="AIO151" s="174"/>
      <c r="AIP151" s="174"/>
      <c r="AIQ151" s="174"/>
      <c r="AIR151" s="174"/>
      <c r="AIS151" s="174"/>
      <c r="AIT151" s="174"/>
      <c r="AIU151" s="174"/>
      <c r="AIV151" s="174"/>
      <c r="AIW151" s="174"/>
      <c r="AIX151" s="174"/>
      <c r="AIY151" s="174"/>
      <c r="AIZ151" s="174"/>
      <c r="AJA151" s="174"/>
      <c r="AJB151" s="174"/>
      <c r="AJC151" s="174"/>
      <c r="AJD151" s="174"/>
      <c r="AJE151" s="174"/>
      <c r="AJF151" s="174"/>
      <c r="AJG151" s="174"/>
      <c r="AJH151" s="174"/>
      <c r="AJI151" s="174"/>
      <c r="AJJ151" s="174"/>
      <c r="AJK151" s="174"/>
      <c r="AJL151" s="174"/>
      <c r="AJM151" s="174"/>
      <c r="AJN151" s="174"/>
      <c r="AJO151" s="174"/>
      <c r="AJP151" s="174"/>
      <c r="AJQ151" s="174"/>
      <c r="AJR151" s="174"/>
      <c r="AJS151" s="174"/>
      <c r="AJT151" s="174"/>
      <c r="AJU151" s="174"/>
      <c r="AJV151" s="174"/>
      <c r="AJW151" s="174"/>
      <c r="AJX151" s="174"/>
      <c r="AJY151" s="174"/>
      <c r="AJZ151" s="174"/>
      <c r="AKA151" s="174"/>
      <c r="AKB151" s="174"/>
      <c r="AKC151" s="174"/>
      <c r="AKD151" s="174"/>
      <c r="AKE151" s="174"/>
      <c r="AKF151" s="174"/>
      <c r="AKG151" s="174"/>
      <c r="AKH151" s="174"/>
      <c r="AKI151" s="174"/>
      <c r="AKJ151" s="174"/>
      <c r="AKK151" s="174"/>
      <c r="AKL151" s="174"/>
      <c r="AKM151" s="174"/>
      <c r="AKN151" s="174"/>
      <c r="AKO151" s="174"/>
      <c r="AKP151" s="174"/>
    </row>
    <row r="152" spans="1:978" s="4" customFormat="1" ht="15.6">
      <c r="A152" s="28"/>
      <c r="B152" s="95" t="s">
        <v>24</v>
      </c>
      <c r="C152" s="105">
        <v>1569162</v>
      </c>
      <c r="D152" s="84">
        <f t="shared" si="31"/>
        <v>0.1076309943720648</v>
      </c>
      <c r="E152" s="9"/>
      <c r="F152" s="67">
        <v>20495</v>
      </c>
      <c r="G152" s="70">
        <f t="shared" si="21"/>
        <v>8.1016931272746451E-2</v>
      </c>
      <c r="H152" s="94"/>
      <c r="I152" s="181"/>
      <c r="J152" s="94"/>
      <c r="K152" s="166"/>
      <c r="L152" s="81">
        <v>94</v>
      </c>
      <c r="M152" s="70">
        <f t="shared" si="22"/>
        <v>-0.74456521739130432</v>
      </c>
      <c r="N152" s="72">
        <v>7796</v>
      </c>
      <c r="O152" s="70">
        <f t="shared" si="23"/>
        <v>0.56672025723472674</v>
      </c>
      <c r="P152" s="72">
        <v>1803</v>
      </c>
      <c r="Q152" s="70">
        <f t="shared" si="24"/>
        <v>0.11365040148239647</v>
      </c>
      <c r="R152" s="72">
        <v>138</v>
      </c>
      <c r="S152" s="70">
        <f t="shared" si="28"/>
        <v>0.56818181818181812</v>
      </c>
      <c r="T152" s="72">
        <v>20400</v>
      </c>
      <c r="U152" s="71">
        <f t="shared" si="25"/>
        <v>-4.7218719349866878E-2</v>
      </c>
      <c r="V152" s="191"/>
      <c r="W152" s="166"/>
      <c r="X152" s="72"/>
      <c r="Y152" s="70"/>
      <c r="Z152" s="90"/>
      <c r="AA152" s="77"/>
      <c r="AB152" s="72">
        <v>9</v>
      </c>
      <c r="AC152" s="70">
        <f t="shared" si="32"/>
        <v>-0.35714285714285715</v>
      </c>
      <c r="AD152" s="81"/>
      <c r="AE152" s="70"/>
      <c r="AF152" s="72"/>
      <c r="AG152" s="70"/>
      <c r="AS152" s="174"/>
      <c r="AT152" s="174"/>
      <c r="AU152" s="174"/>
      <c r="AV152" s="174"/>
      <c r="AW152" s="174"/>
      <c r="AX152" s="178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8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174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O152" s="174"/>
      <c r="EP152" s="174"/>
      <c r="EQ152" s="174"/>
      <c r="ER152" s="174"/>
      <c r="ES152" s="174"/>
      <c r="ET152" s="174"/>
      <c r="EU152" s="174"/>
      <c r="EV152" s="174"/>
      <c r="EW152" s="174"/>
      <c r="EX152" s="174"/>
      <c r="EY152" s="174"/>
      <c r="EZ152" s="174"/>
      <c r="FA152" s="174"/>
      <c r="FB152" s="174"/>
      <c r="FC152" s="174"/>
      <c r="FD152" s="174"/>
      <c r="FE152" s="174"/>
      <c r="FF152" s="174"/>
      <c r="FG152" s="174"/>
      <c r="FH152" s="174"/>
      <c r="FI152" s="174"/>
      <c r="FJ152" s="174"/>
      <c r="FK152" s="174"/>
      <c r="FL152" s="174"/>
      <c r="FM152" s="174"/>
      <c r="FN152" s="174"/>
      <c r="FO152" s="174"/>
      <c r="FP152" s="174"/>
      <c r="FQ152" s="174"/>
      <c r="FR152" s="174"/>
      <c r="FS152" s="174"/>
      <c r="FT152" s="174"/>
      <c r="FU152" s="174"/>
      <c r="FV152" s="174"/>
      <c r="FW152" s="174"/>
      <c r="FX152" s="174"/>
      <c r="FY152" s="174"/>
      <c r="FZ152" s="174"/>
      <c r="GA152" s="174"/>
      <c r="GB152" s="174"/>
      <c r="GC152" s="174"/>
      <c r="GD152" s="174"/>
      <c r="GE152" s="174"/>
      <c r="GF152" s="174"/>
      <c r="GG152" s="174"/>
      <c r="GH152" s="174"/>
      <c r="GI152" s="174"/>
      <c r="GJ152" s="174"/>
      <c r="GK152" s="174"/>
      <c r="GL152" s="174"/>
      <c r="GM152" s="174"/>
      <c r="GN152" s="174"/>
      <c r="GO152" s="174"/>
      <c r="GP152" s="174"/>
      <c r="GQ152" s="174"/>
      <c r="GR152" s="174"/>
      <c r="GS152" s="174"/>
      <c r="GT152" s="174"/>
      <c r="GU152" s="174"/>
      <c r="GV152" s="174"/>
      <c r="GW152" s="174"/>
      <c r="GX152" s="174"/>
      <c r="GY152" s="174"/>
      <c r="GZ152" s="174"/>
      <c r="HA152" s="174"/>
      <c r="HB152" s="174"/>
      <c r="HC152" s="174"/>
      <c r="HD152" s="174"/>
      <c r="HE152" s="174"/>
      <c r="HF152" s="174"/>
      <c r="HG152" s="174"/>
      <c r="HH152" s="174"/>
      <c r="HI152" s="174"/>
      <c r="HJ152" s="174"/>
      <c r="HK152" s="174"/>
      <c r="HL152" s="174"/>
      <c r="HM152" s="174"/>
      <c r="HN152" s="174"/>
      <c r="HO152" s="174"/>
      <c r="HP152" s="174"/>
      <c r="HQ152" s="174"/>
      <c r="HR152" s="174"/>
      <c r="HS152" s="174"/>
      <c r="HT152" s="174"/>
      <c r="HU152" s="174"/>
      <c r="HV152" s="174"/>
      <c r="HW152" s="174"/>
      <c r="HX152" s="174"/>
      <c r="HY152" s="174"/>
      <c r="HZ152" s="174"/>
      <c r="IA152" s="174"/>
      <c r="IB152" s="174"/>
      <c r="IC152" s="174"/>
      <c r="ID152" s="174"/>
      <c r="IE152" s="174"/>
      <c r="IF152" s="174"/>
      <c r="IG152" s="174"/>
      <c r="IH152" s="174"/>
      <c r="II152" s="174"/>
      <c r="IJ152" s="174"/>
      <c r="IK152" s="174"/>
      <c r="IL152" s="174"/>
      <c r="IM152" s="174"/>
      <c r="IN152" s="174"/>
      <c r="IO152" s="174"/>
      <c r="IP152" s="174"/>
      <c r="IQ152" s="174"/>
      <c r="IR152" s="174"/>
      <c r="IS152" s="174"/>
      <c r="IT152" s="174"/>
      <c r="IU152" s="174"/>
      <c r="IV152" s="174"/>
      <c r="IW152" s="174"/>
      <c r="IX152" s="174"/>
      <c r="IY152" s="174"/>
      <c r="IZ152" s="174"/>
      <c r="JA152" s="174"/>
      <c r="JB152" s="174"/>
      <c r="JC152" s="174"/>
      <c r="JD152" s="174"/>
      <c r="JE152" s="174"/>
      <c r="JF152" s="174"/>
      <c r="JG152" s="174"/>
      <c r="JH152" s="174"/>
      <c r="JI152" s="174"/>
      <c r="JJ152" s="174"/>
      <c r="JK152" s="174"/>
      <c r="JL152" s="174"/>
      <c r="JM152" s="174"/>
      <c r="JN152" s="174"/>
      <c r="JO152" s="174"/>
      <c r="JP152" s="174"/>
      <c r="JQ152" s="174"/>
      <c r="JR152" s="174"/>
      <c r="JS152" s="174"/>
      <c r="JT152" s="174"/>
      <c r="JU152" s="174"/>
      <c r="JV152" s="174"/>
      <c r="JW152" s="174"/>
      <c r="JX152" s="174"/>
      <c r="JY152" s="174"/>
      <c r="JZ152" s="174"/>
      <c r="KA152" s="174"/>
      <c r="KB152" s="174"/>
      <c r="KC152" s="174"/>
      <c r="KD152" s="174"/>
      <c r="KE152" s="174"/>
      <c r="KF152" s="174"/>
      <c r="KG152" s="174"/>
      <c r="KH152" s="174"/>
      <c r="KI152" s="174"/>
      <c r="KJ152" s="174"/>
      <c r="KK152" s="174"/>
      <c r="KL152" s="174"/>
      <c r="KM152" s="174"/>
      <c r="KN152" s="174"/>
      <c r="KO152" s="174"/>
      <c r="KP152" s="174"/>
      <c r="KQ152" s="174"/>
      <c r="KR152" s="174"/>
      <c r="KS152" s="174"/>
      <c r="KT152" s="174"/>
      <c r="KU152" s="174"/>
      <c r="KV152" s="174"/>
      <c r="KW152" s="174"/>
      <c r="KX152" s="174"/>
      <c r="KY152" s="174"/>
      <c r="KZ152" s="174"/>
      <c r="LA152" s="174"/>
      <c r="LB152" s="174"/>
      <c r="LC152" s="174"/>
      <c r="LD152" s="174"/>
      <c r="LE152" s="174"/>
      <c r="LF152" s="174"/>
      <c r="LG152" s="174"/>
      <c r="LH152" s="174"/>
      <c r="LI152" s="174"/>
      <c r="LJ152" s="174"/>
      <c r="LK152" s="174"/>
      <c r="LL152" s="174"/>
      <c r="LM152" s="174"/>
      <c r="LN152" s="174"/>
      <c r="LO152" s="174"/>
      <c r="LP152" s="174"/>
      <c r="LQ152" s="174"/>
      <c r="LR152" s="174"/>
      <c r="LS152" s="174"/>
      <c r="LT152" s="174"/>
      <c r="LU152" s="174"/>
      <c r="LV152" s="174"/>
      <c r="LW152" s="174"/>
      <c r="LX152" s="174"/>
      <c r="LY152" s="174"/>
      <c r="LZ152" s="174"/>
      <c r="MA152" s="174"/>
      <c r="MB152" s="174"/>
      <c r="MC152" s="174"/>
      <c r="MD152" s="174"/>
      <c r="ME152" s="174"/>
      <c r="MF152" s="174"/>
      <c r="MG152" s="174"/>
      <c r="MH152" s="174"/>
      <c r="MI152" s="174"/>
      <c r="MJ152" s="174"/>
      <c r="MK152" s="174"/>
      <c r="ML152" s="174"/>
      <c r="MM152" s="174"/>
      <c r="MN152" s="174"/>
      <c r="MO152" s="174"/>
      <c r="MP152" s="174"/>
      <c r="MQ152" s="174"/>
      <c r="MR152" s="174"/>
      <c r="MS152" s="174"/>
      <c r="MT152" s="174"/>
      <c r="MU152" s="174"/>
      <c r="MV152" s="174"/>
      <c r="MW152" s="174"/>
      <c r="MX152" s="174"/>
      <c r="MY152" s="174"/>
      <c r="MZ152" s="174"/>
      <c r="NA152" s="174"/>
      <c r="NB152" s="174"/>
      <c r="NC152" s="174"/>
      <c r="ND152" s="174"/>
      <c r="NE152" s="174"/>
      <c r="NF152" s="174"/>
      <c r="NG152" s="174"/>
      <c r="NH152" s="174"/>
      <c r="NI152" s="174"/>
      <c r="NJ152" s="174"/>
      <c r="NK152" s="174"/>
      <c r="NL152" s="174"/>
      <c r="NM152" s="174"/>
      <c r="NN152" s="174"/>
      <c r="NO152" s="174"/>
      <c r="NP152" s="174"/>
      <c r="NQ152" s="174"/>
      <c r="NR152" s="174"/>
      <c r="NS152" s="174"/>
      <c r="NT152" s="174"/>
      <c r="NU152" s="174"/>
      <c r="NV152" s="174"/>
      <c r="NW152" s="174"/>
      <c r="NX152" s="174"/>
      <c r="NY152" s="174"/>
      <c r="NZ152" s="174"/>
      <c r="OA152" s="174"/>
      <c r="OB152" s="174"/>
      <c r="OC152" s="174"/>
      <c r="OD152" s="174"/>
      <c r="OE152" s="174"/>
      <c r="OF152" s="174"/>
      <c r="OG152" s="174"/>
      <c r="OH152" s="174"/>
      <c r="OI152" s="174"/>
      <c r="OJ152" s="174"/>
      <c r="OK152" s="174"/>
      <c r="OL152" s="174"/>
      <c r="OM152" s="174"/>
      <c r="ON152" s="174"/>
      <c r="OO152" s="174"/>
      <c r="OP152" s="174"/>
      <c r="OQ152" s="174"/>
      <c r="OR152" s="174"/>
      <c r="OS152" s="174"/>
      <c r="OT152" s="174"/>
      <c r="OU152" s="174"/>
      <c r="OV152" s="174"/>
      <c r="OW152" s="174"/>
      <c r="OX152" s="174"/>
      <c r="OY152" s="174"/>
      <c r="OZ152" s="174"/>
      <c r="PA152" s="174"/>
      <c r="PB152" s="174"/>
      <c r="PC152" s="174"/>
      <c r="PD152" s="174"/>
      <c r="PE152" s="174"/>
      <c r="PF152" s="174"/>
      <c r="PG152" s="174"/>
      <c r="PH152" s="174"/>
      <c r="PI152" s="174"/>
      <c r="PJ152" s="174"/>
      <c r="PK152" s="174"/>
      <c r="PL152" s="174"/>
      <c r="PM152" s="174"/>
      <c r="PN152" s="174"/>
      <c r="PO152" s="174"/>
      <c r="PP152" s="174"/>
      <c r="PQ152" s="174"/>
      <c r="PR152" s="174"/>
      <c r="PS152" s="174"/>
      <c r="PT152" s="174"/>
      <c r="PU152" s="174"/>
      <c r="PV152" s="174"/>
      <c r="PW152" s="174"/>
      <c r="PX152" s="174"/>
      <c r="PY152" s="174"/>
      <c r="PZ152" s="174"/>
      <c r="QA152" s="174"/>
      <c r="QB152" s="174"/>
      <c r="QC152" s="174"/>
      <c r="QD152" s="174"/>
      <c r="QE152" s="174"/>
      <c r="QF152" s="174"/>
      <c r="QG152" s="174"/>
      <c r="QH152" s="174"/>
      <c r="QI152" s="174"/>
      <c r="QJ152" s="174"/>
      <c r="QK152" s="174"/>
      <c r="QL152" s="174"/>
      <c r="QM152" s="174"/>
      <c r="QN152" s="174"/>
      <c r="QO152" s="174"/>
      <c r="QP152" s="174"/>
      <c r="QQ152" s="174"/>
      <c r="QR152" s="174"/>
      <c r="QS152" s="174"/>
      <c r="QT152" s="174"/>
      <c r="QU152" s="174"/>
      <c r="QV152" s="174"/>
      <c r="QW152" s="174"/>
      <c r="QX152" s="174"/>
      <c r="QY152" s="174"/>
      <c r="QZ152" s="174"/>
      <c r="RA152" s="174"/>
      <c r="RB152" s="174"/>
      <c r="RC152" s="174"/>
      <c r="RD152" s="174"/>
      <c r="RE152" s="174"/>
      <c r="RF152" s="174"/>
      <c r="RG152" s="174"/>
      <c r="RH152" s="174"/>
      <c r="RI152" s="174"/>
      <c r="RJ152" s="174"/>
      <c r="RK152" s="174"/>
      <c r="RL152" s="174"/>
      <c r="RM152" s="174"/>
      <c r="RN152" s="174"/>
      <c r="RO152" s="174"/>
      <c r="RP152" s="174"/>
      <c r="RQ152" s="174"/>
      <c r="RR152" s="174"/>
      <c r="RS152" s="174"/>
      <c r="RT152" s="174"/>
      <c r="RU152" s="174"/>
      <c r="RV152" s="174"/>
      <c r="RW152" s="174"/>
      <c r="RX152" s="174"/>
      <c r="RY152" s="174"/>
      <c r="RZ152" s="174"/>
      <c r="SA152" s="174"/>
      <c r="SB152" s="174"/>
      <c r="SC152" s="174"/>
      <c r="SD152" s="174"/>
      <c r="SE152" s="174"/>
      <c r="SF152" s="174"/>
      <c r="SG152" s="174"/>
      <c r="SH152" s="174"/>
      <c r="SI152" s="174"/>
      <c r="SJ152" s="174"/>
      <c r="SK152" s="174"/>
      <c r="SL152" s="174"/>
      <c r="SM152" s="174"/>
      <c r="SN152" s="174"/>
      <c r="SO152" s="174"/>
      <c r="SP152" s="174"/>
      <c r="SQ152" s="174"/>
      <c r="SR152" s="174"/>
      <c r="SS152" s="174"/>
      <c r="ST152" s="174"/>
      <c r="SU152" s="174"/>
      <c r="SV152" s="174"/>
      <c r="SW152" s="174"/>
      <c r="SX152" s="174"/>
      <c r="SY152" s="174"/>
      <c r="SZ152" s="174"/>
      <c r="TA152" s="174"/>
      <c r="TB152" s="174"/>
      <c r="TC152" s="174"/>
      <c r="TD152" s="174"/>
      <c r="TE152" s="174"/>
      <c r="TF152" s="174"/>
      <c r="TG152" s="174"/>
      <c r="TH152" s="174"/>
      <c r="TI152" s="174"/>
      <c r="TJ152" s="174"/>
      <c r="TK152" s="174"/>
      <c r="TL152" s="174"/>
      <c r="TM152" s="174"/>
      <c r="TN152" s="174"/>
      <c r="TO152" s="174"/>
      <c r="TP152" s="174"/>
      <c r="TQ152" s="174"/>
      <c r="TR152" s="174"/>
      <c r="TS152" s="174"/>
      <c r="TT152" s="174"/>
      <c r="TU152" s="174"/>
      <c r="TV152" s="174"/>
      <c r="TW152" s="174"/>
      <c r="TX152" s="174"/>
      <c r="TY152" s="174"/>
      <c r="TZ152" s="174"/>
      <c r="UA152" s="174"/>
      <c r="UB152" s="174"/>
      <c r="UC152" s="174"/>
      <c r="UD152" s="174"/>
      <c r="UE152" s="174"/>
      <c r="UF152" s="174"/>
      <c r="UG152" s="174"/>
      <c r="UH152" s="174"/>
      <c r="UI152" s="174"/>
      <c r="UJ152" s="174"/>
      <c r="UK152" s="174"/>
      <c r="UL152" s="174"/>
      <c r="UM152" s="174"/>
      <c r="UN152" s="174"/>
      <c r="UO152" s="174"/>
      <c r="UP152" s="174"/>
      <c r="UQ152" s="174"/>
      <c r="UR152" s="174"/>
      <c r="US152" s="174"/>
      <c r="UT152" s="174"/>
      <c r="UU152" s="174"/>
      <c r="UV152" s="174"/>
      <c r="UW152" s="174"/>
      <c r="UX152" s="174"/>
      <c r="UY152" s="174"/>
      <c r="UZ152" s="174"/>
      <c r="VA152" s="174"/>
      <c r="VB152" s="174"/>
      <c r="VC152" s="174"/>
      <c r="VD152" s="174"/>
      <c r="VE152" s="174"/>
      <c r="VF152" s="174"/>
      <c r="VG152" s="174"/>
      <c r="VH152" s="174"/>
      <c r="VI152" s="174"/>
      <c r="VJ152" s="174"/>
      <c r="VK152" s="174"/>
      <c r="VL152" s="174"/>
      <c r="VM152" s="174"/>
      <c r="VN152" s="174"/>
      <c r="VO152" s="174"/>
      <c r="VP152" s="174"/>
      <c r="VQ152" s="174"/>
      <c r="VR152" s="174"/>
      <c r="VS152" s="174"/>
      <c r="VT152" s="174"/>
      <c r="VU152" s="174"/>
      <c r="VV152" s="174"/>
      <c r="VW152" s="174"/>
      <c r="VX152" s="174"/>
      <c r="VY152" s="174"/>
      <c r="VZ152" s="174"/>
      <c r="WA152" s="174"/>
      <c r="WB152" s="174"/>
      <c r="WC152" s="174"/>
      <c r="WD152" s="174"/>
      <c r="WE152" s="174"/>
      <c r="WF152" s="174"/>
      <c r="WG152" s="174"/>
      <c r="WH152" s="174"/>
      <c r="WI152" s="174"/>
      <c r="WJ152" s="174"/>
      <c r="WK152" s="174"/>
      <c r="WL152" s="174"/>
      <c r="WM152" s="174"/>
      <c r="WN152" s="174"/>
      <c r="WO152" s="174"/>
      <c r="WP152" s="174"/>
      <c r="WQ152" s="174"/>
      <c r="WR152" s="174"/>
      <c r="WS152" s="174"/>
      <c r="WT152" s="174"/>
      <c r="WU152" s="174"/>
      <c r="WV152" s="174"/>
      <c r="WW152" s="174"/>
      <c r="WX152" s="174"/>
      <c r="WY152" s="174"/>
      <c r="WZ152" s="174"/>
      <c r="XA152" s="174"/>
      <c r="XB152" s="174"/>
      <c r="XC152" s="174"/>
      <c r="XD152" s="174"/>
      <c r="XE152" s="174"/>
      <c r="XF152" s="174"/>
      <c r="XG152" s="174"/>
      <c r="XH152" s="174"/>
      <c r="XI152" s="174"/>
      <c r="XJ152" s="174"/>
      <c r="XK152" s="174"/>
      <c r="XL152" s="174"/>
      <c r="XM152" s="174"/>
      <c r="XN152" s="174"/>
      <c r="XO152" s="174"/>
      <c r="XP152" s="174"/>
      <c r="XQ152" s="174"/>
      <c r="XR152" s="174"/>
      <c r="XS152" s="174"/>
      <c r="XT152" s="174"/>
      <c r="XU152" s="174"/>
      <c r="XV152" s="174"/>
      <c r="XW152" s="174"/>
      <c r="XX152" s="174"/>
      <c r="XY152" s="174"/>
      <c r="XZ152" s="174"/>
      <c r="YA152" s="174"/>
      <c r="YB152" s="174"/>
      <c r="YC152" s="174"/>
      <c r="YD152" s="174"/>
      <c r="YE152" s="174"/>
      <c r="YF152" s="174"/>
      <c r="YG152" s="174"/>
      <c r="YH152" s="174"/>
      <c r="YI152" s="174"/>
      <c r="YJ152" s="174"/>
      <c r="YK152" s="174"/>
      <c r="YL152" s="174"/>
      <c r="YM152" s="174"/>
      <c r="YN152" s="174"/>
      <c r="YO152" s="174"/>
      <c r="YP152" s="174"/>
      <c r="YQ152" s="174"/>
      <c r="YR152" s="174"/>
      <c r="YS152" s="174"/>
      <c r="YT152" s="174"/>
      <c r="YU152" s="174"/>
      <c r="YV152" s="174"/>
      <c r="YW152" s="174"/>
      <c r="YX152" s="174"/>
      <c r="YY152" s="174"/>
      <c r="YZ152" s="174"/>
      <c r="ZA152" s="174"/>
      <c r="ZB152" s="174"/>
      <c r="ZC152" s="174"/>
      <c r="ZD152" s="174"/>
      <c r="ZE152" s="174"/>
      <c r="ZF152" s="174"/>
      <c r="ZG152" s="174"/>
      <c r="ZH152" s="174"/>
      <c r="ZI152" s="174"/>
      <c r="ZJ152" s="174"/>
      <c r="ZK152" s="174"/>
      <c r="ZL152" s="174"/>
      <c r="ZM152" s="174"/>
      <c r="ZN152" s="174"/>
      <c r="ZO152" s="174"/>
      <c r="ZP152" s="174"/>
      <c r="ZQ152" s="174"/>
      <c r="ZR152" s="174"/>
      <c r="ZS152" s="174"/>
      <c r="ZT152" s="174"/>
      <c r="ZU152" s="174"/>
      <c r="ZV152" s="174"/>
      <c r="ZW152" s="174"/>
      <c r="ZX152" s="174"/>
      <c r="ZY152" s="174"/>
      <c r="ZZ152" s="174"/>
      <c r="AAA152" s="174"/>
      <c r="AAB152" s="174"/>
      <c r="AAC152" s="174"/>
      <c r="AAD152" s="174"/>
      <c r="AAE152" s="174"/>
      <c r="AAF152" s="174"/>
      <c r="AAG152" s="174"/>
      <c r="AAH152" s="174"/>
      <c r="AAI152" s="174"/>
      <c r="AAJ152" s="174"/>
      <c r="AAK152" s="174"/>
      <c r="AAL152" s="174"/>
      <c r="AAM152" s="174"/>
      <c r="AAN152" s="174"/>
      <c r="AAO152" s="174"/>
      <c r="AAP152" s="174"/>
      <c r="AAQ152" s="174"/>
      <c r="AAR152" s="174"/>
      <c r="AAS152" s="174"/>
      <c r="AAT152" s="174"/>
      <c r="AAU152" s="174"/>
      <c r="AAV152" s="174"/>
      <c r="AAW152" s="174"/>
      <c r="AAX152" s="174"/>
      <c r="AAY152" s="174"/>
      <c r="AAZ152" s="174"/>
      <c r="ABA152" s="174"/>
      <c r="ABB152" s="174"/>
      <c r="ABC152" s="174"/>
      <c r="ABD152" s="174"/>
      <c r="ABE152" s="174"/>
      <c r="ABF152" s="174"/>
      <c r="ABG152" s="174"/>
      <c r="ABH152" s="174"/>
      <c r="ABI152" s="174"/>
      <c r="ABJ152" s="174"/>
      <c r="ABK152" s="174"/>
      <c r="ABL152" s="174"/>
      <c r="ABM152" s="174"/>
      <c r="ABN152" s="174"/>
      <c r="ABO152" s="174"/>
      <c r="ABP152" s="174"/>
      <c r="ABQ152" s="174"/>
      <c r="ABR152" s="174"/>
      <c r="ABS152" s="174"/>
      <c r="ABT152" s="174"/>
      <c r="ABU152" s="174"/>
      <c r="ABV152" s="174"/>
      <c r="ABW152" s="174"/>
      <c r="ABX152" s="174"/>
      <c r="ABY152" s="174"/>
      <c r="ABZ152" s="174"/>
      <c r="ACA152" s="174"/>
      <c r="ACB152" s="174"/>
      <c r="ACC152" s="174"/>
      <c r="ACD152" s="174"/>
      <c r="ACE152" s="174"/>
      <c r="ACF152" s="174"/>
      <c r="ACG152" s="174"/>
      <c r="ACH152" s="174"/>
      <c r="ACI152" s="174"/>
      <c r="ACJ152" s="174"/>
      <c r="ACK152" s="174"/>
      <c r="ACL152" s="174"/>
      <c r="ACM152" s="174"/>
      <c r="ACN152" s="174"/>
      <c r="ACO152" s="174"/>
      <c r="ACP152" s="174"/>
      <c r="ACQ152" s="174"/>
      <c r="ACR152" s="174"/>
      <c r="ACS152" s="174"/>
      <c r="ACT152" s="174"/>
      <c r="ACU152" s="174"/>
      <c r="ACV152" s="174"/>
      <c r="ACW152" s="174"/>
      <c r="ACX152" s="174"/>
      <c r="ACY152" s="174"/>
      <c r="ACZ152" s="174"/>
      <c r="ADA152" s="174"/>
      <c r="ADB152" s="174"/>
      <c r="ADC152" s="174"/>
      <c r="ADD152" s="174"/>
      <c r="ADE152" s="174"/>
      <c r="ADF152" s="174"/>
      <c r="ADG152" s="174"/>
      <c r="ADH152" s="174"/>
      <c r="ADI152" s="174"/>
      <c r="ADJ152" s="174"/>
      <c r="ADK152" s="174"/>
      <c r="ADL152" s="174"/>
      <c r="ADM152" s="174"/>
      <c r="ADN152" s="174"/>
      <c r="ADO152" s="174"/>
      <c r="ADP152" s="174"/>
      <c r="ADQ152" s="174"/>
      <c r="ADR152" s="174"/>
      <c r="ADS152" s="174"/>
      <c r="ADT152" s="174"/>
      <c r="ADU152" s="174"/>
      <c r="ADV152" s="174"/>
      <c r="ADW152" s="174"/>
      <c r="ADX152" s="174"/>
      <c r="ADY152" s="174"/>
      <c r="ADZ152" s="174"/>
      <c r="AEA152" s="174"/>
      <c r="AEB152" s="174"/>
      <c r="AEC152" s="174"/>
      <c r="AED152" s="174"/>
      <c r="AEE152" s="174"/>
      <c r="AEF152" s="174"/>
      <c r="AEG152" s="174"/>
      <c r="AEH152" s="174"/>
      <c r="AEI152" s="174"/>
      <c r="AEJ152" s="174"/>
      <c r="AEK152" s="174"/>
      <c r="AEL152" s="174"/>
      <c r="AEM152" s="174"/>
      <c r="AEN152" s="174"/>
      <c r="AEO152" s="174"/>
      <c r="AEP152" s="174"/>
      <c r="AEQ152" s="174"/>
      <c r="AER152" s="174"/>
      <c r="AES152" s="174"/>
      <c r="AET152" s="174"/>
      <c r="AEU152" s="174"/>
      <c r="AEV152" s="174"/>
      <c r="AEW152" s="174"/>
      <c r="AEX152" s="174"/>
      <c r="AEY152" s="174"/>
      <c r="AEZ152" s="174"/>
      <c r="AFA152" s="174"/>
      <c r="AFB152" s="174"/>
      <c r="AFC152" s="174"/>
      <c r="AFD152" s="174"/>
      <c r="AFE152" s="174"/>
      <c r="AFF152" s="174"/>
      <c r="AFG152" s="174"/>
      <c r="AFH152" s="174"/>
      <c r="AFI152" s="174"/>
      <c r="AFJ152" s="174"/>
      <c r="AFK152" s="174"/>
      <c r="AFL152" s="174"/>
      <c r="AFM152" s="174"/>
      <c r="AFN152" s="174"/>
      <c r="AFO152" s="174"/>
      <c r="AFP152" s="174"/>
      <c r="AFQ152" s="174"/>
      <c r="AFR152" s="174"/>
      <c r="AFS152" s="174"/>
      <c r="AFT152" s="174"/>
      <c r="AFU152" s="174"/>
      <c r="AFV152" s="174"/>
      <c r="AFW152" s="174"/>
      <c r="AFX152" s="174"/>
      <c r="AFY152" s="174"/>
      <c r="AFZ152" s="174"/>
      <c r="AGA152" s="174"/>
      <c r="AGB152" s="174"/>
      <c r="AGC152" s="174"/>
      <c r="AGD152" s="174"/>
      <c r="AGE152" s="174"/>
      <c r="AGF152" s="174"/>
      <c r="AGG152" s="174"/>
      <c r="AGH152" s="174"/>
      <c r="AGI152" s="174"/>
      <c r="AGJ152" s="174"/>
      <c r="AGK152" s="174"/>
      <c r="AGL152" s="174"/>
      <c r="AGM152" s="174"/>
      <c r="AGN152" s="174"/>
      <c r="AGO152" s="174"/>
      <c r="AGP152" s="174"/>
      <c r="AGQ152" s="174"/>
      <c r="AGR152" s="174"/>
      <c r="AGS152" s="174"/>
      <c r="AGT152" s="174"/>
      <c r="AGU152" s="174"/>
      <c r="AGV152" s="174"/>
      <c r="AGW152" s="174"/>
      <c r="AGX152" s="174"/>
      <c r="AGY152" s="174"/>
      <c r="AGZ152" s="174"/>
      <c r="AHA152" s="174"/>
      <c r="AHB152" s="174"/>
      <c r="AHC152" s="174"/>
      <c r="AHD152" s="174"/>
      <c r="AHE152" s="174"/>
      <c r="AHF152" s="174"/>
      <c r="AHG152" s="174"/>
      <c r="AHH152" s="174"/>
      <c r="AHI152" s="174"/>
      <c r="AHJ152" s="174"/>
      <c r="AHK152" s="174"/>
      <c r="AHL152" s="174"/>
      <c r="AHM152" s="174"/>
      <c r="AHN152" s="174"/>
      <c r="AHO152" s="174"/>
      <c r="AHP152" s="174"/>
      <c r="AHQ152" s="174"/>
      <c r="AHR152" s="174"/>
      <c r="AHS152" s="174"/>
      <c r="AHT152" s="174"/>
      <c r="AHU152" s="174"/>
      <c r="AHV152" s="174"/>
      <c r="AHW152" s="174"/>
      <c r="AHX152" s="174"/>
      <c r="AHY152" s="174"/>
      <c r="AHZ152" s="174"/>
      <c r="AIA152" s="174"/>
      <c r="AIB152" s="174"/>
      <c r="AIC152" s="174"/>
      <c r="AID152" s="174"/>
      <c r="AIE152" s="174"/>
      <c r="AIF152" s="174"/>
      <c r="AIG152" s="174"/>
      <c r="AIH152" s="174"/>
      <c r="AII152" s="174"/>
      <c r="AIJ152" s="174"/>
      <c r="AIK152" s="174"/>
      <c r="AIL152" s="174"/>
      <c r="AIM152" s="174"/>
      <c r="AIN152" s="174"/>
      <c r="AIO152" s="174"/>
      <c r="AIP152" s="174"/>
      <c r="AIQ152" s="174"/>
      <c r="AIR152" s="174"/>
      <c r="AIS152" s="174"/>
      <c r="AIT152" s="174"/>
      <c r="AIU152" s="174"/>
      <c r="AIV152" s="174"/>
      <c r="AIW152" s="174"/>
      <c r="AIX152" s="174"/>
      <c r="AIY152" s="174"/>
      <c r="AIZ152" s="174"/>
      <c r="AJA152" s="174"/>
      <c r="AJB152" s="174"/>
      <c r="AJC152" s="174"/>
      <c r="AJD152" s="174"/>
      <c r="AJE152" s="174"/>
      <c r="AJF152" s="174"/>
      <c r="AJG152" s="174"/>
      <c r="AJH152" s="174"/>
      <c r="AJI152" s="174"/>
      <c r="AJJ152" s="174"/>
      <c r="AJK152" s="174"/>
      <c r="AJL152" s="174"/>
      <c r="AJM152" s="174"/>
      <c r="AJN152" s="174"/>
      <c r="AJO152" s="174"/>
      <c r="AJP152" s="174"/>
      <c r="AJQ152" s="174"/>
      <c r="AJR152" s="174"/>
      <c r="AJS152" s="174"/>
      <c r="AJT152" s="174"/>
      <c r="AJU152" s="174"/>
      <c r="AJV152" s="174"/>
      <c r="AJW152" s="174"/>
      <c r="AJX152" s="174"/>
      <c r="AJY152" s="174"/>
      <c r="AJZ152" s="174"/>
      <c r="AKA152" s="174"/>
      <c r="AKB152" s="174"/>
      <c r="AKC152" s="174"/>
      <c r="AKD152" s="174"/>
      <c r="AKE152" s="174"/>
      <c r="AKF152" s="174"/>
      <c r="AKG152" s="174"/>
      <c r="AKH152" s="174"/>
      <c r="AKI152" s="174"/>
      <c r="AKJ152" s="174"/>
      <c r="AKK152" s="174"/>
      <c r="AKL152" s="174"/>
      <c r="AKM152" s="174"/>
      <c r="AKN152" s="174"/>
      <c r="AKO152" s="174"/>
      <c r="AKP152" s="174"/>
    </row>
    <row r="153" spans="1:978" s="4" customFormat="1" ht="15.6">
      <c r="A153" s="28"/>
      <c r="B153" s="95" t="s">
        <v>25</v>
      </c>
      <c r="C153" s="105">
        <v>1636597</v>
      </c>
      <c r="D153" s="84">
        <f t="shared" si="31"/>
        <v>9.4376980995813931E-2</v>
      </c>
      <c r="E153" s="9"/>
      <c r="F153" s="67">
        <v>25712</v>
      </c>
      <c r="G153" s="70">
        <f t="shared" si="21"/>
        <v>0.20132691678736636</v>
      </c>
      <c r="H153" s="94">
        <v>51581</v>
      </c>
      <c r="I153" s="181">
        <f>(H153-H141)/H141</f>
        <v>-0.18403859843391601</v>
      </c>
      <c r="J153" s="94"/>
      <c r="K153" s="166"/>
      <c r="L153" s="81">
        <v>429</v>
      </c>
      <c r="M153" s="70">
        <f t="shared" si="22"/>
        <v>-0.20260223048327142</v>
      </c>
      <c r="N153" s="72">
        <v>10875</v>
      </c>
      <c r="O153" s="70">
        <f t="shared" si="23"/>
        <v>4.6780248339590047E-2</v>
      </c>
      <c r="P153" s="72">
        <v>4257</v>
      </c>
      <c r="Q153" s="70">
        <f t="shared" si="24"/>
        <v>0.1624795193883124</v>
      </c>
      <c r="R153" s="72">
        <v>428</v>
      </c>
      <c r="S153" s="70">
        <f t="shared" si="28"/>
        <v>1.1400000000000001</v>
      </c>
      <c r="T153" s="72">
        <v>20582</v>
      </c>
      <c r="U153" s="71">
        <f t="shared" si="25"/>
        <v>-0.20169110231944765</v>
      </c>
      <c r="V153" s="191"/>
      <c r="W153" s="166"/>
      <c r="X153" s="72"/>
      <c r="Y153" s="70"/>
      <c r="Z153" s="90">
        <f>9248-Z150</f>
        <v>5897</v>
      </c>
      <c r="AA153" s="166">
        <f>Z153/Z141-1</f>
        <v>-5.9002022926499809E-3</v>
      </c>
      <c r="AB153" s="72">
        <v>12</v>
      </c>
      <c r="AC153" s="76" t="s">
        <v>102</v>
      </c>
      <c r="AD153" s="81"/>
      <c r="AE153" s="70"/>
      <c r="AF153" s="72"/>
      <c r="AG153" s="70"/>
      <c r="AS153" s="174"/>
      <c r="AT153" s="174"/>
      <c r="AU153" s="174"/>
      <c r="AV153" s="174"/>
      <c r="AW153" s="174"/>
      <c r="AX153" s="178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8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174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O153" s="174"/>
      <c r="EP153" s="174"/>
      <c r="EQ153" s="174"/>
      <c r="ER153" s="174"/>
      <c r="ES153" s="174"/>
      <c r="ET153" s="174"/>
      <c r="EU153" s="174"/>
      <c r="EV153" s="174"/>
      <c r="EW153" s="174"/>
      <c r="EX153" s="174"/>
      <c r="EY153" s="174"/>
      <c r="EZ153" s="174"/>
      <c r="FA153" s="174"/>
      <c r="FB153" s="174"/>
      <c r="FC153" s="174"/>
      <c r="FD153" s="174"/>
      <c r="FE153" s="174"/>
      <c r="FF153" s="174"/>
      <c r="FG153" s="174"/>
      <c r="FH153" s="174"/>
      <c r="FI153" s="174"/>
      <c r="FJ153" s="174"/>
      <c r="FK153" s="174"/>
      <c r="FL153" s="174"/>
      <c r="FM153" s="174"/>
      <c r="FN153" s="174"/>
      <c r="FO153" s="174"/>
      <c r="FP153" s="174"/>
      <c r="FQ153" s="174"/>
      <c r="FR153" s="174"/>
      <c r="FS153" s="174"/>
      <c r="FT153" s="174"/>
      <c r="FU153" s="174"/>
      <c r="FV153" s="174"/>
      <c r="FW153" s="174"/>
      <c r="FX153" s="174"/>
      <c r="FY153" s="174"/>
      <c r="FZ153" s="174"/>
      <c r="GA153" s="174"/>
      <c r="GB153" s="174"/>
      <c r="GC153" s="174"/>
      <c r="GD153" s="174"/>
      <c r="GE153" s="174"/>
      <c r="GF153" s="174"/>
      <c r="GG153" s="174"/>
      <c r="GH153" s="174"/>
      <c r="GI153" s="174"/>
      <c r="GJ153" s="174"/>
      <c r="GK153" s="174"/>
      <c r="GL153" s="174"/>
      <c r="GM153" s="174"/>
      <c r="GN153" s="174"/>
      <c r="GO153" s="174"/>
      <c r="GP153" s="174"/>
      <c r="GQ153" s="174"/>
      <c r="GR153" s="174"/>
      <c r="GS153" s="174"/>
      <c r="GT153" s="174"/>
      <c r="GU153" s="174"/>
      <c r="GV153" s="174"/>
      <c r="GW153" s="174"/>
      <c r="GX153" s="174"/>
      <c r="GY153" s="174"/>
      <c r="GZ153" s="174"/>
      <c r="HA153" s="174"/>
      <c r="HB153" s="174"/>
      <c r="HC153" s="174"/>
      <c r="HD153" s="174"/>
      <c r="HE153" s="174"/>
      <c r="HF153" s="174"/>
      <c r="HG153" s="174"/>
      <c r="HH153" s="174"/>
      <c r="HI153" s="174"/>
      <c r="HJ153" s="174"/>
      <c r="HK153" s="174"/>
      <c r="HL153" s="174"/>
      <c r="HM153" s="174"/>
      <c r="HN153" s="174"/>
      <c r="HO153" s="174"/>
      <c r="HP153" s="174"/>
      <c r="HQ153" s="174"/>
      <c r="HR153" s="174"/>
      <c r="HS153" s="174"/>
      <c r="HT153" s="174"/>
      <c r="HU153" s="174"/>
      <c r="HV153" s="174"/>
      <c r="HW153" s="174"/>
      <c r="HX153" s="174"/>
      <c r="HY153" s="174"/>
      <c r="HZ153" s="174"/>
      <c r="IA153" s="174"/>
      <c r="IB153" s="174"/>
      <c r="IC153" s="174"/>
      <c r="ID153" s="174"/>
      <c r="IE153" s="174"/>
      <c r="IF153" s="174"/>
      <c r="IG153" s="174"/>
      <c r="IH153" s="174"/>
      <c r="II153" s="174"/>
      <c r="IJ153" s="174"/>
      <c r="IK153" s="174"/>
      <c r="IL153" s="174"/>
      <c r="IM153" s="174"/>
      <c r="IN153" s="174"/>
      <c r="IO153" s="174"/>
      <c r="IP153" s="174"/>
      <c r="IQ153" s="174"/>
      <c r="IR153" s="174"/>
      <c r="IS153" s="174"/>
      <c r="IT153" s="174"/>
      <c r="IU153" s="174"/>
      <c r="IV153" s="174"/>
      <c r="IW153" s="174"/>
      <c r="IX153" s="174"/>
      <c r="IY153" s="174"/>
      <c r="IZ153" s="174"/>
      <c r="JA153" s="174"/>
      <c r="JB153" s="174"/>
      <c r="JC153" s="174"/>
      <c r="JD153" s="174"/>
      <c r="JE153" s="174"/>
      <c r="JF153" s="174"/>
      <c r="JG153" s="174"/>
      <c r="JH153" s="174"/>
      <c r="JI153" s="174"/>
      <c r="JJ153" s="174"/>
      <c r="JK153" s="174"/>
      <c r="JL153" s="174"/>
      <c r="JM153" s="174"/>
      <c r="JN153" s="174"/>
      <c r="JO153" s="174"/>
      <c r="JP153" s="174"/>
      <c r="JQ153" s="174"/>
      <c r="JR153" s="174"/>
      <c r="JS153" s="174"/>
      <c r="JT153" s="174"/>
      <c r="JU153" s="174"/>
      <c r="JV153" s="174"/>
      <c r="JW153" s="174"/>
      <c r="JX153" s="174"/>
      <c r="JY153" s="174"/>
      <c r="JZ153" s="174"/>
      <c r="KA153" s="174"/>
      <c r="KB153" s="174"/>
      <c r="KC153" s="174"/>
      <c r="KD153" s="174"/>
      <c r="KE153" s="174"/>
      <c r="KF153" s="174"/>
      <c r="KG153" s="174"/>
      <c r="KH153" s="174"/>
      <c r="KI153" s="174"/>
      <c r="KJ153" s="174"/>
      <c r="KK153" s="174"/>
      <c r="KL153" s="174"/>
      <c r="KM153" s="174"/>
      <c r="KN153" s="174"/>
      <c r="KO153" s="174"/>
      <c r="KP153" s="174"/>
      <c r="KQ153" s="174"/>
      <c r="KR153" s="174"/>
      <c r="KS153" s="174"/>
      <c r="KT153" s="174"/>
      <c r="KU153" s="174"/>
      <c r="KV153" s="174"/>
      <c r="KW153" s="174"/>
      <c r="KX153" s="174"/>
      <c r="KY153" s="174"/>
      <c r="KZ153" s="174"/>
      <c r="LA153" s="174"/>
      <c r="LB153" s="174"/>
      <c r="LC153" s="174"/>
      <c r="LD153" s="174"/>
      <c r="LE153" s="174"/>
      <c r="LF153" s="174"/>
      <c r="LG153" s="174"/>
      <c r="LH153" s="174"/>
      <c r="LI153" s="174"/>
      <c r="LJ153" s="174"/>
      <c r="LK153" s="174"/>
      <c r="LL153" s="174"/>
      <c r="LM153" s="174"/>
      <c r="LN153" s="174"/>
      <c r="LO153" s="174"/>
      <c r="LP153" s="174"/>
      <c r="LQ153" s="174"/>
      <c r="LR153" s="174"/>
      <c r="LS153" s="174"/>
      <c r="LT153" s="174"/>
      <c r="LU153" s="174"/>
      <c r="LV153" s="174"/>
      <c r="LW153" s="174"/>
      <c r="LX153" s="174"/>
      <c r="LY153" s="174"/>
      <c r="LZ153" s="174"/>
      <c r="MA153" s="174"/>
      <c r="MB153" s="174"/>
      <c r="MC153" s="174"/>
      <c r="MD153" s="174"/>
      <c r="ME153" s="174"/>
      <c r="MF153" s="174"/>
      <c r="MG153" s="174"/>
      <c r="MH153" s="174"/>
      <c r="MI153" s="174"/>
      <c r="MJ153" s="174"/>
      <c r="MK153" s="174"/>
      <c r="ML153" s="174"/>
      <c r="MM153" s="174"/>
      <c r="MN153" s="174"/>
      <c r="MO153" s="174"/>
      <c r="MP153" s="174"/>
      <c r="MQ153" s="174"/>
      <c r="MR153" s="174"/>
      <c r="MS153" s="174"/>
      <c r="MT153" s="174"/>
      <c r="MU153" s="174"/>
      <c r="MV153" s="174"/>
      <c r="MW153" s="174"/>
      <c r="MX153" s="174"/>
      <c r="MY153" s="174"/>
      <c r="MZ153" s="174"/>
      <c r="NA153" s="174"/>
      <c r="NB153" s="174"/>
      <c r="NC153" s="174"/>
      <c r="ND153" s="174"/>
      <c r="NE153" s="174"/>
      <c r="NF153" s="174"/>
      <c r="NG153" s="174"/>
      <c r="NH153" s="174"/>
      <c r="NI153" s="174"/>
      <c r="NJ153" s="174"/>
      <c r="NK153" s="174"/>
      <c r="NL153" s="174"/>
      <c r="NM153" s="174"/>
      <c r="NN153" s="174"/>
      <c r="NO153" s="174"/>
      <c r="NP153" s="174"/>
      <c r="NQ153" s="174"/>
      <c r="NR153" s="174"/>
      <c r="NS153" s="174"/>
      <c r="NT153" s="174"/>
      <c r="NU153" s="174"/>
      <c r="NV153" s="174"/>
      <c r="NW153" s="174"/>
      <c r="NX153" s="174"/>
      <c r="NY153" s="174"/>
      <c r="NZ153" s="174"/>
      <c r="OA153" s="174"/>
      <c r="OB153" s="174"/>
      <c r="OC153" s="174"/>
      <c r="OD153" s="174"/>
      <c r="OE153" s="174"/>
      <c r="OF153" s="174"/>
      <c r="OG153" s="174"/>
      <c r="OH153" s="174"/>
      <c r="OI153" s="174"/>
      <c r="OJ153" s="174"/>
      <c r="OK153" s="174"/>
      <c r="OL153" s="174"/>
      <c r="OM153" s="174"/>
      <c r="ON153" s="174"/>
      <c r="OO153" s="174"/>
      <c r="OP153" s="174"/>
      <c r="OQ153" s="174"/>
      <c r="OR153" s="174"/>
      <c r="OS153" s="174"/>
      <c r="OT153" s="174"/>
      <c r="OU153" s="174"/>
      <c r="OV153" s="174"/>
      <c r="OW153" s="174"/>
      <c r="OX153" s="174"/>
      <c r="OY153" s="174"/>
      <c r="OZ153" s="174"/>
      <c r="PA153" s="174"/>
      <c r="PB153" s="174"/>
      <c r="PC153" s="174"/>
      <c r="PD153" s="174"/>
      <c r="PE153" s="174"/>
      <c r="PF153" s="174"/>
      <c r="PG153" s="174"/>
      <c r="PH153" s="174"/>
      <c r="PI153" s="174"/>
      <c r="PJ153" s="174"/>
      <c r="PK153" s="174"/>
      <c r="PL153" s="174"/>
      <c r="PM153" s="174"/>
      <c r="PN153" s="174"/>
      <c r="PO153" s="174"/>
      <c r="PP153" s="174"/>
      <c r="PQ153" s="174"/>
      <c r="PR153" s="174"/>
      <c r="PS153" s="174"/>
      <c r="PT153" s="174"/>
      <c r="PU153" s="174"/>
      <c r="PV153" s="174"/>
      <c r="PW153" s="174"/>
      <c r="PX153" s="174"/>
      <c r="PY153" s="174"/>
      <c r="PZ153" s="174"/>
      <c r="QA153" s="174"/>
      <c r="QB153" s="174"/>
      <c r="QC153" s="174"/>
      <c r="QD153" s="174"/>
      <c r="QE153" s="174"/>
      <c r="QF153" s="174"/>
      <c r="QG153" s="174"/>
      <c r="QH153" s="174"/>
      <c r="QI153" s="174"/>
      <c r="QJ153" s="174"/>
      <c r="QK153" s="174"/>
      <c r="QL153" s="174"/>
      <c r="QM153" s="174"/>
      <c r="QN153" s="174"/>
      <c r="QO153" s="174"/>
      <c r="QP153" s="174"/>
      <c r="QQ153" s="174"/>
      <c r="QR153" s="174"/>
      <c r="QS153" s="174"/>
      <c r="QT153" s="174"/>
      <c r="QU153" s="174"/>
      <c r="QV153" s="174"/>
      <c r="QW153" s="174"/>
      <c r="QX153" s="174"/>
      <c r="QY153" s="174"/>
      <c r="QZ153" s="174"/>
      <c r="RA153" s="174"/>
      <c r="RB153" s="174"/>
      <c r="RC153" s="174"/>
      <c r="RD153" s="174"/>
      <c r="RE153" s="174"/>
      <c r="RF153" s="174"/>
      <c r="RG153" s="174"/>
      <c r="RH153" s="174"/>
      <c r="RI153" s="174"/>
      <c r="RJ153" s="174"/>
      <c r="RK153" s="174"/>
      <c r="RL153" s="174"/>
      <c r="RM153" s="174"/>
      <c r="RN153" s="174"/>
      <c r="RO153" s="174"/>
      <c r="RP153" s="174"/>
      <c r="RQ153" s="174"/>
      <c r="RR153" s="174"/>
      <c r="RS153" s="174"/>
      <c r="RT153" s="174"/>
      <c r="RU153" s="174"/>
      <c r="RV153" s="174"/>
      <c r="RW153" s="174"/>
      <c r="RX153" s="174"/>
      <c r="RY153" s="174"/>
      <c r="RZ153" s="174"/>
      <c r="SA153" s="174"/>
      <c r="SB153" s="174"/>
      <c r="SC153" s="174"/>
      <c r="SD153" s="174"/>
      <c r="SE153" s="174"/>
      <c r="SF153" s="174"/>
      <c r="SG153" s="174"/>
      <c r="SH153" s="174"/>
      <c r="SI153" s="174"/>
      <c r="SJ153" s="174"/>
      <c r="SK153" s="174"/>
      <c r="SL153" s="174"/>
      <c r="SM153" s="174"/>
      <c r="SN153" s="174"/>
      <c r="SO153" s="174"/>
      <c r="SP153" s="174"/>
      <c r="SQ153" s="174"/>
      <c r="SR153" s="174"/>
      <c r="SS153" s="174"/>
      <c r="ST153" s="174"/>
      <c r="SU153" s="174"/>
      <c r="SV153" s="174"/>
      <c r="SW153" s="174"/>
      <c r="SX153" s="174"/>
      <c r="SY153" s="174"/>
      <c r="SZ153" s="174"/>
      <c r="TA153" s="174"/>
      <c r="TB153" s="174"/>
      <c r="TC153" s="174"/>
      <c r="TD153" s="174"/>
      <c r="TE153" s="174"/>
      <c r="TF153" s="174"/>
      <c r="TG153" s="174"/>
      <c r="TH153" s="174"/>
      <c r="TI153" s="174"/>
      <c r="TJ153" s="174"/>
      <c r="TK153" s="174"/>
      <c r="TL153" s="174"/>
      <c r="TM153" s="174"/>
      <c r="TN153" s="174"/>
      <c r="TO153" s="174"/>
      <c r="TP153" s="174"/>
      <c r="TQ153" s="174"/>
      <c r="TR153" s="174"/>
      <c r="TS153" s="174"/>
      <c r="TT153" s="174"/>
      <c r="TU153" s="174"/>
      <c r="TV153" s="174"/>
      <c r="TW153" s="174"/>
      <c r="TX153" s="174"/>
      <c r="TY153" s="174"/>
      <c r="TZ153" s="174"/>
      <c r="UA153" s="174"/>
      <c r="UB153" s="174"/>
      <c r="UC153" s="174"/>
      <c r="UD153" s="174"/>
      <c r="UE153" s="174"/>
      <c r="UF153" s="174"/>
      <c r="UG153" s="174"/>
      <c r="UH153" s="174"/>
      <c r="UI153" s="174"/>
      <c r="UJ153" s="174"/>
      <c r="UK153" s="174"/>
      <c r="UL153" s="174"/>
      <c r="UM153" s="174"/>
      <c r="UN153" s="174"/>
      <c r="UO153" s="174"/>
      <c r="UP153" s="174"/>
      <c r="UQ153" s="174"/>
      <c r="UR153" s="174"/>
      <c r="US153" s="174"/>
      <c r="UT153" s="174"/>
      <c r="UU153" s="174"/>
      <c r="UV153" s="174"/>
      <c r="UW153" s="174"/>
      <c r="UX153" s="174"/>
      <c r="UY153" s="174"/>
      <c r="UZ153" s="174"/>
      <c r="VA153" s="174"/>
      <c r="VB153" s="174"/>
      <c r="VC153" s="174"/>
      <c r="VD153" s="174"/>
      <c r="VE153" s="174"/>
      <c r="VF153" s="174"/>
      <c r="VG153" s="174"/>
      <c r="VH153" s="174"/>
      <c r="VI153" s="174"/>
      <c r="VJ153" s="174"/>
      <c r="VK153" s="174"/>
      <c r="VL153" s="174"/>
      <c r="VM153" s="174"/>
      <c r="VN153" s="174"/>
      <c r="VO153" s="174"/>
      <c r="VP153" s="174"/>
      <c r="VQ153" s="174"/>
      <c r="VR153" s="174"/>
      <c r="VS153" s="174"/>
      <c r="VT153" s="174"/>
      <c r="VU153" s="174"/>
      <c r="VV153" s="174"/>
      <c r="VW153" s="174"/>
      <c r="VX153" s="174"/>
      <c r="VY153" s="174"/>
      <c r="VZ153" s="174"/>
      <c r="WA153" s="174"/>
      <c r="WB153" s="174"/>
      <c r="WC153" s="174"/>
      <c r="WD153" s="174"/>
      <c r="WE153" s="174"/>
      <c r="WF153" s="174"/>
      <c r="WG153" s="174"/>
      <c r="WH153" s="174"/>
      <c r="WI153" s="174"/>
      <c r="WJ153" s="174"/>
      <c r="WK153" s="174"/>
      <c r="WL153" s="174"/>
      <c r="WM153" s="174"/>
      <c r="WN153" s="174"/>
      <c r="WO153" s="174"/>
      <c r="WP153" s="174"/>
      <c r="WQ153" s="174"/>
      <c r="WR153" s="174"/>
      <c r="WS153" s="174"/>
      <c r="WT153" s="174"/>
      <c r="WU153" s="174"/>
      <c r="WV153" s="174"/>
      <c r="WW153" s="174"/>
      <c r="WX153" s="174"/>
      <c r="WY153" s="174"/>
      <c r="WZ153" s="174"/>
      <c r="XA153" s="174"/>
      <c r="XB153" s="174"/>
      <c r="XC153" s="174"/>
      <c r="XD153" s="174"/>
      <c r="XE153" s="174"/>
      <c r="XF153" s="174"/>
      <c r="XG153" s="174"/>
      <c r="XH153" s="174"/>
      <c r="XI153" s="174"/>
      <c r="XJ153" s="174"/>
      <c r="XK153" s="174"/>
      <c r="XL153" s="174"/>
      <c r="XM153" s="174"/>
      <c r="XN153" s="174"/>
      <c r="XO153" s="174"/>
      <c r="XP153" s="174"/>
      <c r="XQ153" s="174"/>
      <c r="XR153" s="174"/>
      <c r="XS153" s="174"/>
      <c r="XT153" s="174"/>
      <c r="XU153" s="174"/>
      <c r="XV153" s="174"/>
      <c r="XW153" s="174"/>
      <c r="XX153" s="174"/>
      <c r="XY153" s="174"/>
      <c r="XZ153" s="174"/>
      <c r="YA153" s="174"/>
      <c r="YB153" s="174"/>
      <c r="YC153" s="174"/>
      <c r="YD153" s="174"/>
      <c r="YE153" s="174"/>
      <c r="YF153" s="174"/>
      <c r="YG153" s="174"/>
      <c r="YH153" s="174"/>
      <c r="YI153" s="174"/>
      <c r="YJ153" s="174"/>
      <c r="YK153" s="174"/>
      <c r="YL153" s="174"/>
      <c r="YM153" s="174"/>
      <c r="YN153" s="174"/>
      <c r="YO153" s="174"/>
      <c r="YP153" s="174"/>
      <c r="YQ153" s="174"/>
      <c r="YR153" s="174"/>
      <c r="YS153" s="174"/>
      <c r="YT153" s="174"/>
      <c r="YU153" s="174"/>
      <c r="YV153" s="174"/>
      <c r="YW153" s="174"/>
      <c r="YX153" s="174"/>
      <c r="YY153" s="174"/>
      <c r="YZ153" s="174"/>
      <c r="ZA153" s="174"/>
      <c r="ZB153" s="174"/>
      <c r="ZC153" s="174"/>
      <c r="ZD153" s="174"/>
      <c r="ZE153" s="174"/>
      <c r="ZF153" s="174"/>
      <c r="ZG153" s="174"/>
      <c r="ZH153" s="174"/>
      <c r="ZI153" s="174"/>
      <c r="ZJ153" s="174"/>
      <c r="ZK153" s="174"/>
      <c r="ZL153" s="174"/>
      <c r="ZM153" s="174"/>
      <c r="ZN153" s="174"/>
      <c r="ZO153" s="174"/>
      <c r="ZP153" s="174"/>
      <c r="ZQ153" s="174"/>
      <c r="ZR153" s="174"/>
      <c r="ZS153" s="174"/>
      <c r="ZT153" s="174"/>
      <c r="ZU153" s="174"/>
      <c r="ZV153" s="174"/>
      <c r="ZW153" s="174"/>
      <c r="ZX153" s="174"/>
      <c r="ZY153" s="174"/>
      <c r="ZZ153" s="174"/>
      <c r="AAA153" s="174"/>
      <c r="AAB153" s="174"/>
      <c r="AAC153" s="174"/>
      <c r="AAD153" s="174"/>
      <c r="AAE153" s="174"/>
      <c r="AAF153" s="174"/>
      <c r="AAG153" s="174"/>
      <c r="AAH153" s="174"/>
      <c r="AAI153" s="174"/>
      <c r="AAJ153" s="174"/>
      <c r="AAK153" s="174"/>
      <c r="AAL153" s="174"/>
      <c r="AAM153" s="174"/>
      <c r="AAN153" s="174"/>
      <c r="AAO153" s="174"/>
      <c r="AAP153" s="174"/>
      <c r="AAQ153" s="174"/>
      <c r="AAR153" s="174"/>
      <c r="AAS153" s="174"/>
      <c r="AAT153" s="174"/>
      <c r="AAU153" s="174"/>
      <c r="AAV153" s="174"/>
      <c r="AAW153" s="174"/>
      <c r="AAX153" s="174"/>
      <c r="AAY153" s="174"/>
      <c r="AAZ153" s="174"/>
      <c r="ABA153" s="174"/>
      <c r="ABB153" s="174"/>
      <c r="ABC153" s="174"/>
      <c r="ABD153" s="174"/>
      <c r="ABE153" s="174"/>
      <c r="ABF153" s="174"/>
      <c r="ABG153" s="174"/>
      <c r="ABH153" s="174"/>
      <c r="ABI153" s="174"/>
      <c r="ABJ153" s="174"/>
      <c r="ABK153" s="174"/>
      <c r="ABL153" s="174"/>
      <c r="ABM153" s="174"/>
      <c r="ABN153" s="174"/>
      <c r="ABO153" s="174"/>
      <c r="ABP153" s="174"/>
      <c r="ABQ153" s="174"/>
      <c r="ABR153" s="174"/>
      <c r="ABS153" s="174"/>
      <c r="ABT153" s="174"/>
      <c r="ABU153" s="174"/>
      <c r="ABV153" s="174"/>
      <c r="ABW153" s="174"/>
      <c r="ABX153" s="174"/>
      <c r="ABY153" s="174"/>
      <c r="ABZ153" s="174"/>
      <c r="ACA153" s="174"/>
      <c r="ACB153" s="174"/>
      <c r="ACC153" s="174"/>
      <c r="ACD153" s="174"/>
      <c r="ACE153" s="174"/>
      <c r="ACF153" s="174"/>
      <c r="ACG153" s="174"/>
      <c r="ACH153" s="174"/>
      <c r="ACI153" s="174"/>
      <c r="ACJ153" s="174"/>
      <c r="ACK153" s="174"/>
      <c r="ACL153" s="174"/>
      <c r="ACM153" s="174"/>
      <c r="ACN153" s="174"/>
      <c r="ACO153" s="174"/>
      <c r="ACP153" s="174"/>
      <c r="ACQ153" s="174"/>
      <c r="ACR153" s="174"/>
      <c r="ACS153" s="174"/>
      <c r="ACT153" s="174"/>
      <c r="ACU153" s="174"/>
      <c r="ACV153" s="174"/>
      <c r="ACW153" s="174"/>
      <c r="ACX153" s="174"/>
      <c r="ACY153" s="174"/>
      <c r="ACZ153" s="174"/>
      <c r="ADA153" s="174"/>
      <c r="ADB153" s="174"/>
      <c r="ADC153" s="174"/>
      <c r="ADD153" s="174"/>
      <c r="ADE153" s="174"/>
      <c r="ADF153" s="174"/>
      <c r="ADG153" s="174"/>
      <c r="ADH153" s="174"/>
      <c r="ADI153" s="174"/>
      <c r="ADJ153" s="174"/>
      <c r="ADK153" s="174"/>
      <c r="ADL153" s="174"/>
      <c r="ADM153" s="174"/>
      <c r="ADN153" s="174"/>
      <c r="ADO153" s="174"/>
      <c r="ADP153" s="174"/>
      <c r="ADQ153" s="174"/>
      <c r="ADR153" s="174"/>
      <c r="ADS153" s="174"/>
      <c r="ADT153" s="174"/>
      <c r="ADU153" s="174"/>
      <c r="ADV153" s="174"/>
      <c r="ADW153" s="174"/>
      <c r="ADX153" s="174"/>
      <c r="ADY153" s="174"/>
      <c r="ADZ153" s="174"/>
      <c r="AEA153" s="174"/>
      <c r="AEB153" s="174"/>
      <c r="AEC153" s="174"/>
      <c r="AED153" s="174"/>
      <c r="AEE153" s="174"/>
      <c r="AEF153" s="174"/>
      <c r="AEG153" s="174"/>
      <c r="AEH153" s="174"/>
      <c r="AEI153" s="174"/>
      <c r="AEJ153" s="174"/>
      <c r="AEK153" s="174"/>
      <c r="AEL153" s="174"/>
      <c r="AEM153" s="174"/>
      <c r="AEN153" s="174"/>
      <c r="AEO153" s="174"/>
      <c r="AEP153" s="174"/>
      <c r="AEQ153" s="174"/>
      <c r="AER153" s="174"/>
      <c r="AES153" s="174"/>
      <c r="AET153" s="174"/>
      <c r="AEU153" s="174"/>
      <c r="AEV153" s="174"/>
      <c r="AEW153" s="174"/>
      <c r="AEX153" s="174"/>
      <c r="AEY153" s="174"/>
      <c r="AEZ153" s="174"/>
      <c r="AFA153" s="174"/>
      <c r="AFB153" s="174"/>
      <c r="AFC153" s="174"/>
      <c r="AFD153" s="174"/>
      <c r="AFE153" s="174"/>
      <c r="AFF153" s="174"/>
      <c r="AFG153" s="174"/>
      <c r="AFH153" s="174"/>
      <c r="AFI153" s="174"/>
      <c r="AFJ153" s="174"/>
      <c r="AFK153" s="174"/>
      <c r="AFL153" s="174"/>
      <c r="AFM153" s="174"/>
      <c r="AFN153" s="174"/>
      <c r="AFO153" s="174"/>
      <c r="AFP153" s="174"/>
      <c r="AFQ153" s="174"/>
      <c r="AFR153" s="174"/>
      <c r="AFS153" s="174"/>
      <c r="AFT153" s="174"/>
      <c r="AFU153" s="174"/>
      <c r="AFV153" s="174"/>
      <c r="AFW153" s="174"/>
      <c r="AFX153" s="174"/>
      <c r="AFY153" s="174"/>
      <c r="AFZ153" s="174"/>
      <c r="AGA153" s="174"/>
      <c r="AGB153" s="174"/>
      <c r="AGC153" s="174"/>
      <c r="AGD153" s="174"/>
      <c r="AGE153" s="174"/>
      <c r="AGF153" s="174"/>
      <c r="AGG153" s="174"/>
      <c r="AGH153" s="174"/>
      <c r="AGI153" s="174"/>
      <c r="AGJ153" s="174"/>
      <c r="AGK153" s="174"/>
      <c r="AGL153" s="174"/>
      <c r="AGM153" s="174"/>
      <c r="AGN153" s="174"/>
      <c r="AGO153" s="174"/>
      <c r="AGP153" s="174"/>
      <c r="AGQ153" s="174"/>
      <c r="AGR153" s="174"/>
      <c r="AGS153" s="174"/>
      <c r="AGT153" s="174"/>
      <c r="AGU153" s="174"/>
      <c r="AGV153" s="174"/>
      <c r="AGW153" s="174"/>
      <c r="AGX153" s="174"/>
      <c r="AGY153" s="174"/>
      <c r="AGZ153" s="174"/>
      <c r="AHA153" s="174"/>
      <c r="AHB153" s="174"/>
      <c r="AHC153" s="174"/>
      <c r="AHD153" s="174"/>
      <c r="AHE153" s="174"/>
      <c r="AHF153" s="174"/>
      <c r="AHG153" s="174"/>
      <c r="AHH153" s="174"/>
      <c r="AHI153" s="174"/>
      <c r="AHJ153" s="174"/>
      <c r="AHK153" s="174"/>
      <c r="AHL153" s="174"/>
      <c r="AHM153" s="174"/>
      <c r="AHN153" s="174"/>
      <c r="AHO153" s="174"/>
      <c r="AHP153" s="174"/>
      <c r="AHQ153" s="174"/>
      <c r="AHR153" s="174"/>
      <c r="AHS153" s="174"/>
      <c r="AHT153" s="174"/>
      <c r="AHU153" s="174"/>
      <c r="AHV153" s="174"/>
      <c r="AHW153" s="174"/>
      <c r="AHX153" s="174"/>
      <c r="AHY153" s="174"/>
      <c r="AHZ153" s="174"/>
      <c r="AIA153" s="174"/>
      <c r="AIB153" s="174"/>
      <c r="AIC153" s="174"/>
      <c r="AID153" s="174"/>
      <c r="AIE153" s="174"/>
      <c r="AIF153" s="174"/>
      <c r="AIG153" s="174"/>
      <c r="AIH153" s="174"/>
      <c r="AII153" s="174"/>
      <c r="AIJ153" s="174"/>
      <c r="AIK153" s="174"/>
      <c r="AIL153" s="174"/>
      <c r="AIM153" s="174"/>
      <c r="AIN153" s="174"/>
      <c r="AIO153" s="174"/>
      <c r="AIP153" s="174"/>
      <c r="AIQ153" s="174"/>
      <c r="AIR153" s="174"/>
      <c r="AIS153" s="174"/>
      <c r="AIT153" s="174"/>
      <c r="AIU153" s="174"/>
      <c r="AIV153" s="174"/>
      <c r="AIW153" s="174"/>
      <c r="AIX153" s="174"/>
      <c r="AIY153" s="174"/>
      <c r="AIZ153" s="174"/>
      <c r="AJA153" s="174"/>
      <c r="AJB153" s="174"/>
      <c r="AJC153" s="174"/>
      <c r="AJD153" s="174"/>
      <c r="AJE153" s="174"/>
      <c r="AJF153" s="174"/>
      <c r="AJG153" s="174"/>
      <c r="AJH153" s="174"/>
      <c r="AJI153" s="174"/>
      <c r="AJJ153" s="174"/>
      <c r="AJK153" s="174"/>
      <c r="AJL153" s="174"/>
      <c r="AJM153" s="174"/>
      <c r="AJN153" s="174"/>
      <c r="AJO153" s="174"/>
      <c r="AJP153" s="174"/>
      <c r="AJQ153" s="174"/>
      <c r="AJR153" s="174"/>
      <c r="AJS153" s="174"/>
      <c r="AJT153" s="174"/>
      <c r="AJU153" s="174"/>
      <c r="AJV153" s="174"/>
      <c r="AJW153" s="174"/>
      <c r="AJX153" s="174"/>
      <c r="AJY153" s="174"/>
      <c r="AJZ153" s="174"/>
      <c r="AKA153" s="174"/>
      <c r="AKB153" s="174"/>
      <c r="AKC153" s="174"/>
      <c r="AKD153" s="174"/>
      <c r="AKE153" s="174"/>
      <c r="AKF153" s="174"/>
      <c r="AKG153" s="174"/>
      <c r="AKH153" s="174"/>
      <c r="AKI153" s="174"/>
      <c r="AKJ153" s="174"/>
      <c r="AKK153" s="174"/>
      <c r="AKL153" s="174"/>
      <c r="AKM153" s="174"/>
      <c r="AKN153" s="174"/>
      <c r="AKO153" s="174"/>
      <c r="AKP153" s="174"/>
    </row>
    <row r="154" spans="1:978" s="4" customFormat="1" ht="15.6">
      <c r="A154" s="28"/>
      <c r="B154" s="175" t="s">
        <v>26</v>
      </c>
      <c r="C154" s="105">
        <v>1656728</v>
      </c>
      <c r="D154" s="84">
        <f t="shared" si="31"/>
        <v>4.9050032768408025E-2</v>
      </c>
      <c r="E154" s="9"/>
      <c r="F154" s="67">
        <v>26877</v>
      </c>
      <c r="G154" s="70">
        <f t="shared" si="21"/>
        <v>8.9770100960953725E-2</v>
      </c>
      <c r="H154" s="94"/>
      <c r="I154" s="181"/>
      <c r="J154" s="94"/>
      <c r="K154" s="166"/>
      <c r="L154" s="81">
        <v>268</v>
      </c>
      <c r="M154" s="70">
        <f t="shared" si="22"/>
        <v>-0.568438003220612</v>
      </c>
      <c r="N154" s="72">
        <v>13438</v>
      </c>
      <c r="O154" s="70">
        <f t="shared" si="23"/>
        <v>8.774485996438397E-2</v>
      </c>
      <c r="P154" s="72">
        <v>5455</v>
      </c>
      <c r="Q154" s="70">
        <f t="shared" si="24"/>
        <v>0.12776514368410163</v>
      </c>
      <c r="R154" s="72">
        <v>304</v>
      </c>
      <c r="S154" s="70">
        <f t="shared" si="28"/>
        <v>-0.34056399132321036</v>
      </c>
      <c r="T154" s="72">
        <v>24923</v>
      </c>
      <c r="U154" s="71">
        <f t="shared" si="25"/>
        <v>-0.13033009979761323</v>
      </c>
      <c r="V154" s="191"/>
      <c r="W154" s="166"/>
      <c r="X154" s="72"/>
      <c r="Y154" s="70"/>
      <c r="Z154" s="90"/>
      <c r="AA154" s="166"/>
      <c r="AB154" s="72">
        <v>14</v>
      </c>
      <c r="AC154" s="70">
        <f t="shared" si="32"/>
        <v>0.75</v>
      </c>
      <c r="AD154" s="81"/>
      <c r="AE154" s="70"/>
      <c r="AF154" s="72"/>
      <c r="AG154" s="70"/>
      <c r="AS154" s="174"/>
      <c r="AT154" s="174"/>
      <c r="AU154" s="174"/>
      <c r="AV154" s="174"/>
      <c r="AW154" s="174"/>
      <c r="AX154" s="178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8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174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O154" s="174"/>
      <c r="EP154" s="174"/>
      <c r="EQ154" s="174"/>
      <c r="ER154" s="174"/>
      <c r="ES154" s="174"/>
      <c r="ET154" s="174"/>
      <c r="EU154" s="174"/>
      <c r="EV154" s="174"/>
      <c r="EW154" s="174"/>
      <c r="EX154" s="174"/>
      <c r="EY154" s="174"/>
      <c r="EZ154" s="174"/>
      <c r="FA154" s="174"/>
      <c r="FB154" s="174"/>
      <c r="FC154" s="174"/>
      <c r="FD154" s="174"/>
      <c r="FE154" s="174"/>
      <c r="FF154" s="174"/>
      <c r="FG154" s="174"/>
      <c r="FH154" s="174"/>
      <c r="FI154" s="174"/>
      <c r="FJ154" s="174"/>
      <c r="FK154" s="174"/>
      <c r="FL154" s="174"/>
      <c r="FM154" s="174"/>
      <c r="FN154" s="174"/>
      <c r="FO154" s="174"/>
      <c r="FP154" s="174"/>
      <c r="FQ154" s="174"/>
      <c r="FR154" s="174"/>
      <c r="FS154" s="174"/>
      <c r="FT154" s="174"/>
      <c r="FU154" s="174"/>
      <c r="FV154" s="174"/>
      <c r="FW154" s="174"/>
      <c r="FX154" s="174"/>
      <c r="FY154" s="174"/>
      <c r="FZ154" s="174"/>
      <c r="GA154" s="174"/>
      <c r="GB154" s="174"/>
      <c r="GC154" s="174"/>
      <c r="GD154" s="174"/>
      <c r="GE154" s="174"/>
      <c r="GF154" s="174"/>
      <c r="GG154" s="174"/>
      <c r="GH154" s="174"/>
      <c r="GI154" s="174"/>
      <c r="GJ154" s="174"/>
      <c r="GK154" s="174"/>
      <c r="GL154" s="174"/>
      <c r="GM154" s="174"/>
      <c r="GN154" s="174"/>
      <c r="GO154" s="174"/>
      <c r="GP154" s="174"/>
      <c r="GQ154" s="174"/>
      <c r="GR154" s="174"/>
      <c r="GS154" s="174"/>
      <c r="GT154" s="174"/>
      <c r="GU154" s="174"/>
      <c r="GV154" s="174"/>
      <c r="GW154" s="174"/>
      <c r="GX154" s="174"/>
      <c r="GY154" s="174"/>
      <c r="GZ154" s="174"/>
      <c r="HA154" s="174"/>
      <c r="HB154" s="174"/>
      <c r="HC154" s="174"/>
      <c r="HD154" s="174"/>
      <c r="HE154" s="174"/>
      <c r="HF154" s="174"/>
      <c r="HG154" s="174"/>
      <c r="HH154" s="174"/>
      <c r="HI154" s="174"/>
      <c r="HJ154" s="174"/>
      <c r="HK154" s="174"/>
      <c r="HL154" s="174"/>
      <c r="HM154" s="174"/>
      <c r="HN154" s="174"/>
      <c r="HO154" s="174"/>
      <c r="HP154" s="174"/>
      <c r="HQ154" s="174"/>
      <c r="HR154" s="174"/>
      <c r="HS154" s="174"/>
      <c r="HT154" s="174"/>
      <c r="HU154" s="174"/>
      <c r="HV154" s="174"/>
      <c r="HW154" s="174"/>
      <c r="HX154" s="174"/>
      <c r="HY154" s="174"/>
      <c r="HZ154" s="174"/>
      <c r="IA154" s="174"/>
      <c r="IB154" s="174"/>
      <c r="IC154" s="174"/>
      <c r="ID154" s="174"/>
      <c r="IE154" s="174"/>
      <c r="IF154" s="174"/>
      <c r="IG154" s="174"/>
      <c r="IH154" s="174"/>
      <c r="II154" s="174"/>
      <c r="IJ154" s="174"/>
      <c r="IK154" s="174"/>
      <c r="IL154" s="174"/>
      <c r="IM154" s="174"/>
      <c r="IN154" s="174"/>
      <c r="IO154" s="174"/>
      <c r="IP154" s="174"/>
      <c r="IQ154" s="174"/>
      <c r="IR154" s="174"/>
      <c r="IS154" s="174"/>
      <c r="IT154" s="174"/>
      <c r="IU154" s="174"/>
      <c r="IV154" s="174"/>
      <c r="IW154" s="174"/>
      <c r="IX154" s="174"/>
      <c r="IY154" s="174"/>
      <c r="IZ154" s="174"/>
      <c r="JA154" s="174"/>
      <c r="JB154" s="174"/>
      <c r="JC154" s="174"/>
      <c r="JD154" s="174"/>
      <c r="JE154" s="174"/>
      <c r="JF154" s="174"/>
      <c r="JG154" s="174"/>
      <c r="JH154" s="174"/>
      <c r="JI154" s="174"/>
      <c r="JJ154" s="174"/>
      <c r="JK154" s="174"/>
      <c r="JL154" s="174"/>
      <c r="JM154" s="174"/>
      <c r="JN154" s="174"/>
      <c r="JO154" s="174"/>
      <c r="JP154" s="174"/>
      <c r="JQ154" s="174"/>
      <c r="JR154" s="174"/>
      <c r="JS154" s="174"/>
      <c r="JT154" s="174"/>
      <c r="JU154" s="174"/>
      <c r="JV154" s="174"/>
      <c r="JW154" s="174"/>
      <c r="JX154" s="174"/>
      <c r="JY154" s="174"/>
      <c r="JZ154" s="174"/>
      <c r="KA154" s="174"/>
      <c r="KB154" s="174"/>
      <c r="KC154" s="174"/>
      <c r="KD154" s="174"/>
      <c r="KE154" s="174"/>
      <c r="KF154" s="174"/>
      <c r="KG154" s="174"/>
      <c r="KH154" s="174"/>
      <c r="KI154" s="174"/>
      <c r="KJ154" s="174"/>
      <c r="KK154" s="174"/>
      <c r="KL154" s="174"/>
      <c r="KM154" s="174"/>
      <c r="KN154" s="174"/>
      <c r="KO154" s="174"/>
      <c r="KP154" s="174"/>
      <c r="KQ154" s="174"/>
      <c r="KR154" s="174"/>
      <c r="KS154" s="174"/>
      <c r="KT154" s="174"/>
      <c r="KU154" s="174"/>
      <c r="KV154" s="174"/>
      <c r="KW154" s="174"/>
      <c r="KX154" s="174"/>
      <c r="KY154" s="174"/>
      <c r="KZ154" s="174"/>
      <c r="LA154" s="174"/>
      <c r="LB154" s="174"/>
      <c r="LC154" s="174"/>
      <c r="LD154" s="174"/>
      <c r="LE154" s="174"/>
      <c r="LF154" s="174"/>
      <c r="LG154" s="174"/>
      <c r="LH154" s="174"/>
      <c r="LI154" s="174"/>
      <c r="LJ154" s="174"/>
      <c r="LK154" s="174"/>
      <c r="LL154" s="174"/>
      <c r="LM154" s="174"/>
      <c r="LN154" s="174"/>
      <c r="LO154" s="174"/>
      <c r="LP154" s="174"/>
      <c r="LQ154" s="174"/>
      <c r="LR154" s="174"/>
      <c r="LS154" s="174"/>
      <c r="LT154" s="174"/>
      <c r="LU154" s="174"/>
      <c r="LV154" s="174"/>
      <c r="LW154" s="174"/>
      <c r="LX154" s="174"/>
      <c r="LY154" s="174"/>
      <c r="LZ154" s="174"/>
      <c r="MA154" s="174"/>
      <c r="MB154" s="174"/>
      <c r="MC154" s="174"/>
      <c r="MD154" s="174"/>
      <c r="ME154" s="174"/>
      <c r="MF154" s="174"/>
      <c r="MG154" s="174"/>
      <c r="MH154" s="174"/>
      <c r="MI154" s="174"/>
      <c r="MJ154" s="174"/>
      <c r="MK154" s="174"/>
      <c r="ML154" s="174"/>
      <c r="MM154" s="174"/>
      <c r="MN154" s="174"/>
      <c r="MO154" s="174"/>
      <c r="MP154" s="174"/>
      <c r="MQ154" s="174"/>
      <c r="MR154" s="174"/>
      <c r="MS154" s="174"/>
      <c r="MT154" s="174"/>
      <c r="MU154" s="174"/>
      <c r="MV154" s="174"/>
      <c r="MW154" s="174"/>
      <c r="MX154" s="174"/>
      <c r="MY154" s="174"/>
      <c r="MZ154" s="174"/>
      <c r="NA154" s="174"/>
      <c r="NB154" s="174"/>
      <c r="NC154" s="174"/>
      <c r="ND154" s="174"/>
      <c r="NE154" s="174"/>
      <c r="NF154" s="174"/>
      <c r="NG154" s="174"/>
      <c r="NH154" s="174"/>
      <c r="NI154" s="174"/>
      <c r="NJ154" s="174"/>
      <c r="NK154" s="174"/>
      <c r="NL154" s="174"/>
      <c r="NM154" s="174"/>
      <c r="NN154" s="174"/>
      <c r="NO154" s="174"/>
      <c r="NP154" s="174"/>
      <c r="NQ154" s="174"/>
      <c r="NR154" s="174"/>
      <c r="NS154" s="174"/>
      <c r="NT154" s="174"/>
      <c r="NU154" s="174"/>
      <c r="NV154" s="174"/>
      <c r="NW154" s="174"/>
      <c r="NX154" s="174"/>
      <c r="NY154" s="174"/>
      <c r="NZ154" s="174"/>
      <c r="OA154" s="174"/>
      <c r="OB154" s="174"/>
      <c r="OC154" s="174"/>
      <c r="OD154" s="174"/>
      <c r="OE154" s="174"/>
      <c r="OF154" s="174"/>
      <c r="OG154" s="174"/>
      <c r="OH154" s="174"/>
      <c r="OI154" s="174"/>
      <c r="OJ154" s="174"/>
      <c r="OK154" s="174"/>
      <c r="OL154" s="174"/>
      <c r="OM154" s="174"/>
      <c r="ON154" s="174"/>
      <c r="OO154" s="174"/>
      <c r="OP154" s="174"/>
      <c r="OQ154" s="174"/>
      <c r="OR154" s="174"/>
      <c r="OS154" s="174"/>
      <c r="OT154" s="174"/>
      <c r="OU154" s="174"/>
      <c r="OV154" s="174"/>
      <c r="OW154" s="174"/>
      <c r="OX154" s="174"/>
      <c r="OY154" s="174"/>
      <c r="OZ154" s="174"/>
      <c r="PA154" s="174"/>
      <c r="PB154" s="174"/>
      <c r="PC154" s="174"/>
      <c r="PD154" s="174"/>
      <c r="PE154" s="174"/>
      <c r="PF154" s="174"/>
      <c r="PG154" s="174"/>
      <c r="PH154" s="174"/>
      <c r="PI154" s="174"/>
      <c r="PJ154" s="174"/>
      <c r="PK154" s="174"/>
      <c r="PL154" s="174"/>
      <c r="PM154" s="174"/>
      <c r="PN154" s="174"/>
      <c r="PO154" s="174"/>
      <c r="PP154" s="174"/>
      <c r="PQ154" s="174"/>
      <c r="PR154" s="174"/>
      <c r="PS154" s="174"/>
      <c r="PT154" s="174"/>
      <c r="PU154" s="174"/>
      <c r="PV154" s="174"/>
      <c r="PW154" s="174"/>
      <c r="PX154" s="174"/>
      <c r="PY154" s="174"/>
      <c r="PZ154" s="174"/>
      <c r="QA154" s="174"/>
      <c r="QB154" s="174"/>
      <c r="QC154" s="174"/>
      <c r="QD154" s="174"/>
      <c r="QE154" s="174"/>
      <c r="QF154" s="174"/>
      <c r="QG154" s="174"/>
      <c r="QH154" s="174"/>
      <c r="QI154" s="174"/>
      <c r="QJ154" s="174"/>
      <c r="QK154" s="174"/>
      <c r="QL154" s="174"/>
      <c r="QM154" s="174"/>
      <c r="QN154" s="174"/>
      <c r="QO154" s="174"/>
      <c r="QP154" s="174"/>
      <c r="QQ154" s="174"/>
      <c r="QR154" s="174"/>
      <c r="QS154" s="174"/>
      <c r="QT154" s="174"/>
      <c r="QU154" s="174"/>
      <c r="QV154" s="174"/>
      <c r="QW154" s="174"/>
      <c r="QX154" s="174"/>
      <c r="QY154" s="174"/>
      <c r="QZ154" s="174"/>
      <c r="RA154" s="174"/>
      <c r="RB154" s="174"/>
      <c r="RC154" s="174"/>
      <c r="RD154" s="174"/>
      <c r="RE154" s="174"/>
      <c r="RF154" s="174"/>
      <c r="RG154" s="174"/>
      <c r="RH154" s="174"/>
      <c r="RI154" s="174"/>
      <c r="RJ154" s="174"/>
      <c r="RK154" s="174"/>
      <c r="RL154" s="174"/>
      <c r="RM154" s="174"/>
      <c r="RN154" s="174"/>
      <c r="RO154" s="174"/>
      <c r="RP154" s="174"/>
      <c r="RQ154" s="174"/>
      <c r="RR154" s="174"/>
      <c r="RS154" s="174"/>
      <c r="RT154" s="174"/>
      <c r="RU154" s="174"/>
      <c r="RV154" s="174"/>
      <c r="RW154" s="174"/>
      <c r="RX154" s="174"/>
      <c r="RY154" s="174"/>
      <c r="RZ154" s="174"/>
      <c r="SA154" s="174"/>
      <c r="SB154" s="174"/>
      <c r="SC154" s="174"/>
      <c r="SD154" s="174"/>
      <c r="SE154" s="174"/>
      <c r="SF154" s="174"/>
      <c r="SG154" s="174"/>
      <c r="SH154" s="174"/>
      <c r="SI154" s="174"/>
      <c r="SJ154" s="174"/>
      <c r="SK154" s="174"/>
      <c r="SL154" s="174"/>
      <c r="SM154" s="174"/>
      <c r="SN154" s="174"/>
      <c r="SO154" s="174"/>
      <c r="SP154" s="174"/>
      <c r="SQ154" s="174"/>
      <c r="SR154" s="174"/>
      <c r="SS154" s="174"/>
      <c r="ST154" s="174"/>
      <c r="SU154" s="174"/>
      <c r="SV154" s="174"/>
      <c r="SW154" s="174"/>
      <c r="SX154" s="174"/>
      <c r="SY154" s="174"/>
      <c r="SZ154" s="174"/>
      <c r="TA154" s="174"/>
      <c r="TB154" s="174"/>
      <c r="TC154" s="174"/>
      <c r="TD154" s="174"/>
      <c r="TE154" s="174"/>
      <c r="TF154" s="174"/>
      <c r="TG154" s="174"/>
      <c r="TH154" s="174"/>
      <c r="TI154" s="174"/>
      <c r="TJ154" s="174"/>
      <c r="TK154" s="174"/>
      <c r="TL154" s="174"/>
      <c r="TM154" s="174"/>
      <c r="TN154" s="174"/>
      <c r="TO154" s="174"/>
      <c r="TP154" s="174"/>
      <c r="TQ154" s="174"/>
      <c r="TR154" s="174"/>
      <c r="TS154" s="174"/>
      <c r="TT154" s="174"/>
      <c r="TU154" s="174"/>
      <c r="TV154" s="174"/>
      <c r="TW154" s="174"/>
      <c r="TX154" s="174"/>
      <c r="TY154" s="174"/>
      <c r="TZ154" s="174"/>
      <c r="UA154" s="174"/>
      <c r="UB154" s="174"/>
      <c r="UC154" s="174"/>
      <c r="UD154" s="174"/>
      <c r="UE154" s="174"/>
      <c r="UF154" s="174"/>
      <c r="UG154" s="174"/>
      <c r="UH154" s="174"/>
      <c r="UI154" s="174"/>
      <c r="UJ154" s="174"/>
      <c r="UK154" s="174"/>
      <c r="UL154" s="174"/>
      <c r="UM154" s="174"/>
      <c r="UN154" s="174"/>
      <c r="UO154" s="174"/>
      <c r="UP154" s="174"/>
      <c r="UQ154" s="174"/>
      <c r="UR154" s="174"/>
      <c r="US154" s="174"/>
      <c r="UT154" s="174"/>
      <c r="UU154" s="174"/>
      <c r="UV154" s="174"/>
      <c r="UW154" s="174"/>
      <c r="UX154" s="174"/>
      <c r="UY154" s="174"/>
      <c r="UZ154" s="174"/>
      <c r="VA154" s="174"/>
      <c r="VB154" s="174"/>
      <c r="VC154" s="174"/>
      <c r="VD154" s="174"/>
      <c r="VE154" s="174"/>
      <c r="VF154" s="174"/>
      <c r="VG154" s="174"/>
      <c r="VH154" s="174"/>
      <c r="VI154" s="174"/>
      <c r="VJ154" s="174"/>
      <c r="VK154" s="174"/>
      <c r="VL154" s="174"/>
      <c r="VM154" s="174"/>
      <c r="VN154" s="174"/>
      <c r="VO154" s="174"/>
      <c r="VP154" s="174"/>
      <c r="VQ154" s="174"/>
      <c r="VR154" s="174"/>
      <c r="VS154" s="174"/>
      <c r="VT154" s="174"/>
      <c r="VU154" s="174"/>
      <c r="VV154" s="174"/>
      <c r="VW154" s="174"/>
      <c r="VX154" s="174"/>
      <c r="VY154" s="174"/>
      <c r="VZ154" s="174"/>
      <c r="WA154" s="174"/>
      <c r="WB154" s="174"/>
      <c r="WC154" s="174"/>
      <c r="WD154" s="174"/>
      <c r="WE154" s="174"/>
      <c r="WF154" s="174"/>
      <c r="WG154" s="174"/>
      <c r="WH154" s="174"/>
      <c r="WI154" s="174"/>
      <c r="WJ154" s="174"/>
      <c r="WK154" s="174"/>
      <c r="WL154" s="174"/>
      <c r="WM154" s="174"/>
      <c r="WN154" s="174"/>
      <c r="WO154" s="174"/>
      <c r="WP154" s="174"/>
      <c r="WQ154" s="174"/>
      <c r="WR154" s="174"/>
      <c r="WS154" s="174"/>
      <c r="WT154" s="174"/>
      <c r="WU154" s="174"/>
      <c r="WV154" s="174"/>
      <c r="WW154" s="174"/>
      <c r="WX154" s="174"/>
      <c r="WY154" s="174"/>
      <c r="WZ154" s="174"/>
      <c r="XA154" s="174"/>
      <c r="XB154" s="174"/>
      <c r="XC154" s="174"/>
      <c r="XD154" s="174"/>
      <c r="XE154" s="174"/>
      <c r="XF154" s="174"/>
      <c r="XG154" s="174"/>
      <c r="XH154" s="174"/>
      <c r="XI154" s="174"/>
      <c r="XJ154" s="174"/>
      <c r="XK154" s="174"/>
      <c r="XL154" s="174"/>
      <c r="XM154" s="174"/>
      <c r="XN154" s="174"/>
      <c r="XO154" s="174"/>
      <c r="XP154" s="174"/>
      <c r="XQ154" s="174"/>
      <c r="XR154" s="174"/>
      <c r="XS154" s="174"/>
      <c r="XT154" s="174"/>
      <c r="XU154" s="174"/>
      <c r="XV154" s="174"/>
      <c r="XW154" s="174"/>
      <c r="XX154" s="174"/>
      <c r="XY154" s="174"/>
      <c r="XZ154" s="174"/>
      <c r="YA154" s="174"/>
      <c r="YB154" s="174"/>
      <c r="YC154" s="174"/>
      <c r="YD154" s="174"/>
      <c r="YE154" s="174"/>
      <c r="YF154" s="174"/>
      <c r="YG154" s="174"/>
      <c r="YH154" s="174"/>
      <c r="YI154" s="174"/>
      <c r="YJ154" s="174"/>
      <c r="YK154" s="174"/>
      <c r="YL154" s="174"/>
      <c r="YM154" s="174"/>
      <c r="YN154" s="174"/>
      <c r="YO154" s="174"/>
      <c r="YP154" s="174"/>
      <c r="YQ154" s="174"/>
      <c r="YR154" s="174"/>
      <c r="YS154" s="174"/>
      <c r="YT154" s="174"/>
      <c r="YU154" s="174"/>
      <c r="YV154" s="174"/>
      <c r="YW154" s="174"/>
      <c r="YX154" s="174"/>
      <c r="YY154" s="174"/>
      <c r="YZ154" s="174"/>
      <c r="ZA154" s="174"/>
      <c r="ZB154" s="174"/>
      <c r="ZC154" s="174"/>
      <c r="ZD154" s="174"/>
      <c r="ZE154" s="174"/>
      <c r="ZF154" s="174"/>
      <c r="ZG154" s="174"/>
      <c r="ZH154" s="174"/>
      <c r="ZI154" s="174"/>
      <c r="ZJ154" s="174"/>
      <c r="ZK154" s="174"/>
      <c r="ZL154" s="174"/>
      <c r="ZM154" s="174"/>
      <c r="ZN154" s="174"/>
      <c r="ZO154" s="174"/>
      <c r="ZP154" s="174"/>
      <c r="ZQ154" s="174"/>
      <c r="ZR154" s="174"/>
      <c r="ZS154" s="174"/>
      <c r="ZT154" s="174"/>
      <c r="ZU154" s="174"/>
      <c r="ZV154" s="174"/>
      <c r="ZW154" s="174"/>
      <c r="ZX154" s="174"/>
      <c r="ZY154" s="174"/>
      <c r="ZZ154" s="174"/>
      <c r="AAA154" s="174"/>
      <c r="AAB154" s="174"/>
      <c r="AAC154" s="174"/>
      <c r="AAD154" s="174"/>
      <c r="AAE154" s="174"/>
      <c r="AAF154" s="174"/>
      <c r="AAG154" s="174"/>
      <c r="AAH154" s="174"/>
      <c r="AAI154" s="174"/>
      <c r="AAJ154" s="174"/>
      <c r="AAK154" s="174"/>
      <c r="AAL154" s="174"/>
      <c r="AAM154" s="174"/>
      <c r="AAN154" s="174"/>
      <c r="AAO154" s="174"/>
      <c r="AAP154" s="174"/>
      <c r="AAQ154" s="174"/>
      <c r="AAR154" s="174"/>
      <c r="AAS154" s="174"/>
      <c r="AAT154" s="174"/>
      <c r="AAU154" s="174"/>
      <c r="AAV154" s="174"/>
      <c r="AAW154" s="174"/>
      <c r="AAX154" s="174"/>
      <c r="AAY154" s="174"/>
      <c r="AAZ154" s="174"/>
      <c r="ABA154" s="174"/>
      <c r="ABB154" s="174"/>
      <c r="ABC154" s="174"/>
      <c r="ABD154" s="174"/>
      <c r="ABE154" s="174"/>
      <c r="ABF154" s="174"/>
      <c r="ABG154" s="174"/>
      <c r="ABH154" s="174"/>
      <c r="ABI154" s="174"/>
      <c r="ABJ154" s="174"/>
      <c r="ABK154" s="174"/>
      <c r="ABL154" s="174"/>
      <c r="ABM154" s="174"/>
      <c r="ABN154" s="174"/>
      <c r="ABO154" s="174"/>
      <c r="ABP154" s="174"/>
      <c r="ABQ154" s="174"/>
      <c r="ABR154" s="174"/>
      <c r="ABS154" s="174"/>
      <c r="ABT154" s="174"/>
      <c r="ABU154" s="174"/>
      <c r="ABV154" s="174"/>
      <c r="ABW154" s="174"/>
      <c r="ABX154" s="174"/>
      <c r="ABY154" s="174"/>
      <c r="ABZ154" s="174"/>
      <c r="ACA154" s="174"/>
      <c r="ACB154" s="174"/>
      <c r="ACC154" s="174"/>
      <c r="ACD154" s="174"/>
      <c r="ACE154" s="174"/>
      <c r="ACF154" s="174"/>
      <c r="ACG154" s="174"/>
      <c r="ACH154" s="174"/>
      <c r="ACI154" s="174"/>
      <c r="ACJ154" s="174"/>
      <c r="ACK154" s="174"/>
      <c r="ACL154" s="174"/>
      <c r="ACM154" s="174"/>
      <c r="ACN154" s="174"/>
      <c r="ACO154" s="174"/>
      <c r="ACP154" s="174"/>
      <c r="ACQ154" s="174"/>
      <c r="ACR154" s="174"/>
      <c r="ACS154" s="174"/>
      <c r="ACT154" s="174"/>
      <c r="ACU154" s="174"/>
      <c r="ACV154" s="174"/>
      <c r="ACW154" s="174"/>
      <c r="ACX154" s="174"/>
      <c r="ACY154" s="174"/>
      <c r="ACZ154" s="174"/>
      <c r="ADA154" s="174"/>
      <c r="ADB154" s="174"/>
      <c r="ADC154" s="174"/>
      <c r="ADD154" s="174"/>
      <c r="ADE154" s="174"/>
      <c r="ADF154" s="174"/>
      <c r="ADG154" s="174"/>
      <c r="ADH154" s="174"/>
      <c r="ADI154" s="174"/>
      <c r="ADJ154" s="174"/>
      <c r="ADK154" s="174"/>
      <c r="ADL154" s="174"/>
      <c r="ADM154" s="174"/>
      <c r="ADN154" s="174"/>
      <c r="ADO154" s="174"/>
      <c r="ADP154" s="174"/>
      <c r="ADQ154" s="174"/>
      <c r="ADR154" s="174"/>
      <c r="ADS154" s="174"/>
      <c r="ADT154" s="174"/>
      <c r="ADU154" s="174"/>
      <c r="ADV154" s="174"/>
      <c r="ADW154" s="174"/>
      <c r="ADX154" s="174"/>
      <c r="ADY154" s="174"/>
      <c r="ADZ154" s="174"/>
      <c r="AEA154" s="174"/>
      <c r="AEB154" s="174"/>
      <c r="AEC154" s="174"/>
      <c r="AED154" s="174"/>
      <c r="AEE154" s="174"/>
      <c r="AEF154" s="174"/>
      <c r="AEG154" s="174"/>
      <c r="AEH154" s="174"/>
      <c r="AEI154" s="174"/>
      <c r="AEJ154" s="174"/>
      <c r="AEK154" s="174"/>
      <c r="AEL154" s="174"/>
      <c r="AEM154" s="174"/>
      <c r="AEN154" s="174"/>
      <c r="AEO154" s="174"/>
      <c r="AEP154" s="174"/>
      <c r="AEQ154" s="174"/>
      <c r="AER154" s="174"/>
      <c r="AES154" s="174"/>
      <c r="AET154" s="174"/>
      <c r="AEU154" s="174"/>
      <c r="AEV154" s="174"/>
      <c r="AEW154" s="174"/>
      <c r="AEX154" s="174"/>
      <c r="AEY154" s="174"/>
      <c r="AEZ154" s="174"/>
      <c r="AFA154" s="174"/>
      <c r="AFB154" s="174"/>
      <c r="AFC154" s="174"/>
      <c r="AFD154" s="174"/>
      <c r="AFE154" s="174"/>
      <c r="AFF154" s="174"/>
      <c r="AFG154" s="174"/>
      <c r="AFH154" s="174"/>
      <c r="AFI154" s="174"/>
      <c r="AFJ154" s="174"/>
      <c r="AFK154" s="174"/>
      <c r="AFL154" s="174"/>
      <c r="AFM154" s="174"/>
      <c r="AFN154" s="174"/>
      <c r="AFO154" s="174"/>
      <c r="AFP154" s="174"/>
      <c r="AFQ154" s="174"/>
      <c r="AFR154" s="174"/>
      <c r="AFS154" s="174"/>
      <c r="AFT154" s="174"/>
      <c r="AFU154" s="174"/>
      <c r="AFV154" s="174"/>
      <c r="AFW154" s="174"/>
      <c r="AFX154" s="174"/>
      <c r="AFY154" s="174"/>
      <c r="AFZ154" s="174"/>
      <c r="AGA154" s="174"/>
      <c r="AGB154" s="174"/>
      <c r="AGC154" s="174"/>
      <c r="AGD154" s="174"/>
      <c r="AGE154" s="174"/>
      <c r="AGF154" s="174"/>
      <c r="AGG154" s="174"/>
      <c r="AGH154" s="174"/>
      <c r="AGI154" s="174"/>
      <c r="AGJ154" s="174"/>
      <c r="AGK154" s="174"/>
      <c r="AGL154" s="174"/>
      <c r="AGM154" s="174"/>
      <c r="AGN154" s="174"/>
      <c r="AGO154" s="174"/>
      <c r="AGP154" s="174"/>
      <c r="AGQ154" s="174"/>
      <c r="AGR154" s="174"/>
      <c r="AGS154" s="174"/>
      <c r="AGT154" s="174"/>
      <c r="AGU154" s="174"/>
      <c r="AGV154" s="174"/>
      <c r="AGW154" s="174"/>
      <c r="AGX154" s="174"/>
      <c r="AGY154" s="174"/>
      <c r="AGZ154" s="174"/>
      <c r="AHA154" s="174"/>
      <c r="AHB154" s="174"/>
      <c r="AHC154" s="174"/>
      <c r="AHD154" s="174"/>
      <c r="AHE154" s="174"/>
      <c r="AHF154" s="174"/>
      <c r="AHG154" s="174"/>
      <c r="AHH154" s="174"/>
      <c r="AHI154" s="174"/>
      <c r="AHJ154" s="174"/>
      <c r="AHK154" s="174"/>
      <c r="AHL154" s="174"/>
      <c r="AHM154" s="174"/>
      <c r="AHN154" s="174"/>
      <c r="AHO154" s="174"/>
      <c r="AHP154" s="174"/>
      <c r="AHQ154" s="174"/>
      <c r="AHR154" s="174"/>
      <c r="AHS154" s="174"/>
      <c r="AHT154" s="174"/>
      <c r="AHU154" s="174"/>
      <c r="AHV154" s="174"/>
      <c r="AHW154" s="174"/>
      <c r="AHX154" s="174"/>
      <c r="AHY154" s="174"/>
      <c r="AHZ154" s="174"/>
      <c r="AIA154" s="174"/>
      <c r="AIB154" s="174"/>
      <c r="AIC154" s="174"/>
      <c r="AID154" s="174"/>
      <c r="AIE154" s="174"/>
      <c r="AIF154" s="174"/>
      <c r="AIG154" s="174"/>
      <c r="AIH154" s="174"/>
      <c r="AII154" s="174"/>
      <c r="AIJ154" s="174"/>
      <c r="AIK154" s="174"/>
      <c r="AIL154" s="174"/>
      <c r="AIM154" s="174"/>
      <c r="AIN154" s="174"/>
      <c r="AIO154" s="174"/>
      <c r="AIP154" s="174"/>
      <c r="AIQ154" s="174"/>
      <c r="AIR154" s="174"/>
      <c r="AIS154" s="174"/>
      <c r="AIT154" s="174"/>
      <c r="AIU154" s="174"/>
      <c r="AIV154" s="174"/>
      <c r="AIW154" s="174"/>
      <c r="AIX154" s="174"/>
      <c r="AIY154" s="174"/>
      <c r="AIZ154" s="174"/>
      <c r="AJA154" s="174"/>
      <c r="AJB154" s="174"/>
      <c r="AJC154" s="174"/>
      <c r="AJD154" s="174"/>
      <c r="AJE154" s="174"/>
      <c r="AJF154" s="174"/>
      <c r="AJG154" s="174"/>
      <c r="AJH154" s="174"/>
      <c r="AJI154" s="174"/>
      <c r="AJJ154" s="174"/>
      <c r="AJK154" s="174"/>
      <c r="AJL154" s="174"/>
      <c r="AJM154" s="174"/>
      <c r="AJN154" s="174"/>
      <c r="AJO154" s="174"/>
      <c r="AJP154" s="174"/>
      <c r="AJQ154" s="174"/>
      <c r="AJR154" s="174"/>
      <c r="AJS154" s="174"/>
      <c r="AJT154" s="174"/>
      <c r="AJU154" s="174"/>
      <c r="AJV154" s="174"/>
      <c r="AJW154" s="174"/>
      <c r="AJX154" s="174"/>
      <c r="AJY154" s="174"/>
      <c r="AJZ154" s="174"/>
      <c r="AKA154" s="174"/>
      <c r="AKB154" s="174"/>
      <c r="AKC154" s="174"/>
      <c r="AKD154" s="174"/>
      <c r="AKE154" s="174"/>
      <c r="AKF154" s="174"/>
      <c r="AKG154" s="174"/>
      <c r="AKH154" s="174"/>
      <c r="AKI154" s="174"/>
      <c r="AKJ154" s="174"/>
      <c r="AKK154" s="174"/>
      <c r="AKL154" s="174"/>
      <c r="AKM154" s="174"/>
      <c r="AKN154" s="174"/>
      <c r="AKO154" s="174"/>
      <c r="AKP154" s="174"/>
    </row>
    <row r="155" spans="1:978" s="4" customFormat="1" ht="15.6">
      <c r="A155" s="28"/>
      <c r="B155" s="175" t="s">
        <v>15</v>
      </c>
      <c r="C155" s="105">
        <v>1778317</v>
      </c>
      <c r="D155" s="84">
        <f t="shared" si="31"/>
        <v>0.29468581800020521</v>
      </c>
      <c r="E155" s="9"/>
      <c r="F155" s="67">
        <v>30789</v>
      </c>
      <c r="G155" s="70">
        <f t="shared" si="21"/>
        <v>6.4516129032258007E-2</v>
      </c>
      <c r="H155" s="94"/>
      <c r="I155" s="181"/>
      <c r="J155" s="94"/>
      <c r="K155" s="166"/>
      <c r="L155" s="81">
        <v>411</v>
      </c>
      <c r="M155" s="70">
        <f t="shared" si="22"/>
        <v>-0.44233378561736769</v>
      </c>
      <c r="N155" s="72">
        <v>12296</v>
      </c>
      <c r="O155" s="70">
        <f t="shared" si="23"/>
        <v>2.4239900041649332E-2</v>
      </c>
      <c r="P155" s="72">
        <v>6088</v>
      </c>
      <c r="Q155" s="70">
        <f t="shared" si="24"/>
        <v>0.3103745157124409</v>
      </c>
      <c r="R155" s="72">
        <v>335</v>
      </c>
      <c r="S155" s="70">
        <f t="shared" si="28"/>
        <v>0.78191489361702127</v>
      </c>
      <c r="T155" s="72">
        <v>24630</v>
      </c>
      <c r="U155" s="71">
        <f t="shared" si="25"/>
        <v>-5.2983697323900292E-2</v>
      </c>
      <c r="V155" s="191"/>
      <c r="W155" s="166"/>
      <c r="X155" s="72"/>
      <c r="Y155" s="70"/>
      <c r="Z155" s="90"/>
      <c r="AA155" s="166"/>
      <c r="AB155" s="72">
        <v>38</v>
      </c>
      <c r="AC155" s="70">
        <f t="shared" si="32"/>
        <v>1</v>
      </c>
      <c r="AD155" s="81"/>
      <c r="AE155" s="70"/>
      <c r="AF155" s="72"/>
      <c r="AG155" s="70"/>
      <c r="AS155" s="174"/>
      <c r="AT155" s="174"/>
      <c r="AU155" s="174"/>
      <c r="AV155" s="174"/>
      <c r="AW155" s="174"/>
      <c r="AX155" s="178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/>
      <c r="BN155" s="174"/>
      <c r="BO155" s="174"/>
      <c r="BP155" s="174"/>
      <c r="BQ155" s="174"/>
      <c r="BR155" s="174"/>
      <c r="BS155" s="174"/>
      <c r="BT155" s="174"/>
      <c r="BU155" s="174"/>
      <c r="BV155" s="174"/>
      <c r="BW155" s="174"/>
      <c r="BX155" s="174"/>
      <c r="BY155" s="174"/>
      <c r="BZ155" s="174"/>
      <c r="CA155" s="174"/>
      <c r="CB155" s="174"/>
      <c r="CC155" s="178"/>
      <c r="CD155" s="174"/>
      <c r="CE155" s="174"/>
      <c r="CF155" s="174"/>
      <c r="CG155" s="174"/>
      <c r="CH155" s="174"/>
      <c r="CI155" s="174"/>
      <c r="CJ155" s="174"/>
      <c r="CK155" s="174"/>
      <c r="CL155" s="174"/>
      <c r="CM155" s="174"/>
      <c r="CN155" s="174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174"/>
      <c r="CY155" s="174"/>
      <c r="CZ155" s="174"/>
      <c r="DA155" s="174"/>
      <c r="DB155" s="174"/>
      <c r="DC155" s="174"/>
      <c r="DD155" s="174"/>
      <c r="DE155" s="174"/>
      <c r="DF155" s="174"/>
      <c r="DG155" s="174"/>
      <c r="DH155" s="174"/>
      <c r="DI155" s="174"/>
      <c r="DJ155" s="174"/>
      <c r="DK155" s="174"/>
      <c r="DL155" s="174"/>
      <c r="DM155" s="174"/>
      <c r="DN155" s="174"/>
      <c r="DO155" s="174"/>
      <c r="DP155" s="174"/>
      <c r="DQ155" s="174"/>
      <c r="DR155" s="174"/>
      <c r="DS155" s="174"/>
      <c r="DT155" s="174"/>
      <c r="DU155" s="174"/>
      <c r="DV155" s="174"/>
      <c r="DW155" s="174"/>
      <c r="DX155" s="174"/>
      <c r="DY155" s="174"/>
      <c r="DZ155" s="174"/>
      <c r="EA155" s="174"/>
      <c r="EB155" s="174"/>
      <c r="EC155" s="174"/>
      <c r="ED155" s="174"/>
      <c r="EE155" s="174"/>
      <c r="EF155" s="174"/>
      <c r="EG155" s="174"/>
      <c r="EH155" s="174"/>
      <c r="EI155" s="174"/>
      <c r="EJ155" s="174"/>
      <c r="EK155" s="174"/>
      <c r="EL155" s="174"/>
      <c r="EM155" s="174"/>
      <c r="EN155" s="174"/>
      <c r="EO155" s="174"/>
      <c r="EP155" s="174"/>
      <c r="EQ155" s="174"/>
      <c r="ER155" s="174"/>
      <c r="ES155" s="174"/>
      <c r="ET155" s="174"/>
      <c r="EU155" s="174"/>
      <c r="EV155" s="174"/>
      <c r="EW155" s="174"/>
      <c r="EX155" s="174"/>
      <c r="EY155" s="174"/>
      <c r="EZ155" s="174"/>
      <c r="FA155" s="174"/>
      <c r="FB155" s="174"/>
      <c r="FC155" s="174"/>
      <c r="FD155" s="174"/>
      <c r="FE155" s="174"/>
      <c r="FF155" s="174"/>
      <c r="FG155" s="174"/>
      <c r="FH155" s="174"/>
      <c r="FI155" s="174"/>
      <c r="FJ155" s="174"/>
      <c r="FK155" s="174"/>
      <c r="FL155" s="174"/>
      <c r="FM155" s="174"/>
      <c r="FN155" s="174"/>
      <c r="FO155" s="174"/>
      <c r="FP155" s="174"/>
      <c r="FQ155" s="174"/>
      <c r="FR155" s="174"/>
      <c r="FS155" s="174"/>
      <c r="FT155" s="174"/>
      <c r="FU155" s="174"/>
      <c r="FV155" s="174"/>
      <c r="FW155" s="174"/>
      <c r="FX155" s="174"/>
      <c r="FY155" s="174"/>
      <c r="FZ155" s="174"/>
      <c r="GA155" s="174"/>
      <c r="GB155" s="174"/>
      <c r="GC155" s="174"/>
      <c r="GD155" s="174"/>
      <c r="GE155" s="174"/>
      <c r="GF155" s="174"/>
      <c r="GG155" s="174"/>
      <c r="GH155" s="174"/>
      <c r="GI155" s="174"/>
      <c r="GJ155" s="174"/>
      <c r="GK155" s="174"/>
      <c r="GL155" s="174"/>
      <c r="GM155" s="174"/>
      <c r="GN155" s="174"/>
      <c r="GO155" s="174"/>
      <c r="GP155" s="174"/>
      <c r="GQ155" s="174"/>
      <c r="GR155" s="174"/>
      <c r="GS155" s="174"/>
      <c r="GT155" s="174"/>
      <c r="GU155" s="174"/>
      <c r="GV155" s="174"/>
      <c r="GW155" s="174"/>
      <c r="GX155" s="174"/>
      <c r="GY155" s="174"/>
      <c r="GZ155" s="174"/>
      <c r="HA155" s="174"/>
      <c r="HB155" s="174"/>
      <c r="HC155" s="174"/>
      <c r="HD155" s="174"/>
      <c r="HE155" s="174"/>
      <c r="HF155" s="174"/>
      <c r="HG155" s="174"/>
      <c r="HH155" s="174"/>
      <c r="HI155" s="174"/>
      <c r="HJ155" s="174"/>
      <c r="HK155" s="174"/>
      <c r="HL155" s="174"/>
      <c r="HM155" s="174"/>
      <c r="HN155" s="174"/>
      <c r="HO155" s="174"/>
      <c r="HP155" s="174"/>
      <c r="HQ155" s="174"/>
      <c r="HR155" s="174"/>
      <c r="HS155" s="174"/>
      <c r="HT155" s="174"/>
      <c r="HU155" s="174"/>
      <c r="HV155" s="174"/>
      <c r="HW155" s="174"/>
      <c r="HX155" s="174"/>
      <c r="HY155" s="174"/>
      <c r="HZ155" s="174"/>
      <c r="IA155" s="174"/>
      <c r="IB155" s="174"/>
      <c r="IC155" s="174"/>
      <c r="ID155" s="174"/>
      <c r="IE155" s="174"/>
      <c r="IF155" s="174"/>
      <c r="IG155" s="174"/>
      <c r="IH155" s="174"/>
      <c r="II155" s="174"/>
      <c r="IJ155" s="174"/>
      <c r="IK155" s="174"/>
      <c r="IL155" s="174"/>
      <c r="IM155" s="174"/>
      <c r="IN155" s="174"/>
      <c r="IO155" s="174"/>
      <c r="IP155" s="174"/>
      <c r="IQ155" s="174"/>
      <c r="IR155" s="174"/>
      <c r="IS155" s="174"/>
      <c r="IT155" s="174"/>
      <c r="IU155" s="174"/>
      <c r="IV155" s="174"/>
      <c r="IW155" s="174"/>
      <c r="IX155" s="174"/>
      <c r="IY155" s="174"/>
      <c r="IZ155" s="174"/>
      <c r="JA155" s="174"/>
      <c r="JB155" s="174"/>
      <c r="JC155" s="174"/>
      <c r="JD155" s="174"/>
      <c r="JE155" s="174"/>
      <c r="JF155" s="174"/>
      <c r="JG155" s="174"/>
      <c r="JH155" s="174"/>
      <c r="JI155" s="174"/>
      <c r="JJ155" s="174"/>
      <c r="JK155" s="174"/>
      <c r="JL155" s="174"/>
      <c r="JM155" s="174"/>
      <c r="JN155" s="174"/>
      <c r="JO155" s="174"/>
      <c r="JP155" s="174"/>
      <c r="JQ155" s="174"/>
      <c r="JR155" s="174"/>
      <c r="JS155" s="174"/>
      <c r="JT155" s="174"/>
      <c r="JU155" s="174"/>
      <c r="JV155" s="174"/>
      <c r="JW155" s="174"/>
      <c r="JX155" s="174"/>
      <c r="JY155" s="174"/>
      <c r="JZ155" s="174"/>
      <c r="KA155" s="174"/>
      <c r="KB155" s="174"/>
      <c r="KC155" s="174"/>
      <c r="KD155" s="174"/>
      <c r="KE155" s="174"/>
      <c r="KF155" s="174"/>
      <c r="KG155" s="174"/>
      <c r="KH155" s="174"/>
      <c r="KI155" s="174"/>
      <c r="KJ155" s="174"/>
      <c r="KK155" s="174"/>
      <c r="KL155" s="174"/>
      <c r="KM155" s="174"/>
      <c r="KN155" s="174"/>
      <c r="KO155" s="174"/>
      <c r="KP155" s="174"/>
      <c r="KQ155" s="174"/>
      <c r="KR155" s="174"/>
      <c r="KS155" s="174"/>
      <c r="KT155" s="174"/>
      <c r="KU155" s="174"/>
      <c r="KV155" s="174"/>
      <c r="KW155" s="174"/>
      <c r="KX155" s="174"/>
      <c r="KY155" s="174"/>
      <c r="KZ155" s="174"/>
      <c r="LA155" s="174"/>
      <c r="LB155" s="174"/>
      <c r="LC155" s="174"/>
      <c r="LD155" s="174"/>
      <c r="LE155" s="174"/>
      <c r="LF155" s="174"/>
      <c r="LG155" s="174"/>
      <c r="LH155" s="174"/>
      <c r="LI155" s="174"/>
      <c r="LJ155" s="174"/>
      <c r="LK155" s="174"/>
      <c r="LL155" s="174"/>
      <c r="LM155" s="174"/>
      <c r="LN155" s="174"/>
      <c r="LO155" s="174"/>
      <c r="LP155" s="174"/>
      <c r="LQ155" s="174"/>
      <c r="LR155" s="174"/>
      <c r="LS155" s="174"/>
      <c r="LT155" s="174"/>
      <c r="LU155" s="174"/>
      <c r="LV155" s="174"/>
      <c r="LW155" s="174"/>
      <c r="LX155" s="174"/>
      <c r="LY155" s="174"/>
      <c r="LZ155" s="174"/>
      <c r="MA155" s="174"/>
      <c r="MB155" s="174"/>
      <c r="MC155" s="174"/>
      <c r="MD155" s="174"/>
      <c r="ME155" s="174"/>
      <c r="MF155" s="174"/>
      <c r="MG155" s="174"/>
      <c r="MH155" s="174"/>
      <c r="MI155" s="174"/>
      <c r="MJ155" s="174"/>
      <c r="MK155" s="174"/>
      <c r="ML155" s="174"/>
      <c r="MM155" s="174"/>
      <c r="MN155" s="174"/>
      <c r="MO155" s="174"/>
      <c r="MP155" s="174"/>
      <c r="MQ155" s="174"/>
      <c r="MR155" s="174"/>
      <c r="MS155" s="174"/>
      <c r="MT155" s="174"/>
      <c r="MU155" s="174"/>
      <c r="MV155" s="174"/>
      <c r="MW155" s="174"/>
      <c r="MX155" s="174"/>
      <c r="MY155" s="174"/>
      <c r="MZ155" s="174"/>
      <c r="NA155" s="174"/>
      <c r="NB155" s="174"/>
      <c r="NC155" s="174"/>
      <c r="ND155" s="174"/>
      <c r="NE155" s="174"/>
      <c r="NF155" s="174"/>
      <c r="NG155" s="174"/>
      <c r="NH155" s="174"/>
      <c r="NI155" s="174"/>
      <c r="NJ155" s="174"/>
      <c r="NK155" s="174"/>
      <c r="NL155" s="174"/>
      <c r="NM155" s="174"/>
      <c r="NN155" s="174"/>
      <c r="NO155" s="174"/>
      <c r="NP155" s="174"/>
      <c r="NQ155" s="174"/>
      <c r="NR155" s="174"/>
      <c r="NS155" s="174"/>
      <c r="NT155" s="174"/>
      <c r="NU155" s="174"/>
      <c r="NV155" s="174"/>
      <c r="NW155" s="174"/>
      <c r="NX155" s="174"/>
      <c r="NY155" s="174"/>
      <c r="NZ155" s="174"/>
      <c r="OA155" s="174"/>
      <c r="OB155" s="174"/>
      <c r="OC155" s="174"/>
      <c r="OD155" s="174"/>
      <c r="OE155" s="174"/>
      <c r="OF155" s="174"/>
      <c r="OG155" s="174"/>
      <c r="OH155" s="174"/>
      <c r="OI155" s="174"/>
      <c r="OJ155" s="174"/>
      <c r="OK155" s="174"/>
      <c r="OL155" s="174"/>
      <c r="OM155" s="174"/>
      <c r="ON155" s="174"/>
      <c r="OO155" s="174"/>
      <c r="OP155" s="174"/>
      <c r="OQ155" s="174"/>
      <c r="OR155" s="174"/>
      <c r="OS155" s="174"/>
      <c r="OT155" s="174"/>
      <c r="OU155" s="174"/>
      <c r="OV155" s="174"/>
      <c r="OW155" s="174"/>
      <c r="OX155" s="174"/>
      <c r="OY155" s="174"/>
      <c r="OZ155" s="174"/>
      <c r="PA155" s="174"/>
      <c r="PB155" s="174"/>
      <c r="PC155" s="174"/>
      <c r="PD155" s="174"/>
      <c r="PE155" s="174"/>
      <c r="PF155" s="174"/>
      <c r="PG155" s="174"/>
      <c r="PH155" s="174"/>
      <c r="PI155" s="174"/>
      <c r="PJ155" s="174"/>
      <c r="PK155" s="174"/>
      <c r="PL155" s="174"/>
      <c r="PM155" s="174"/>
      <c r="PN155" s="174"/>
      <c r="PO155" s="174"/>
      <c r="PP155" s="174"/>
      <c r="PQ155" s="174"/>
      <c r="PR155" s="174"/>
      <c r="PS155" s="174"/>
      <c r="PT155" s="174"/>
      <c r="PU155" s="174"/>
      <c r="PV155" s="174"/>
      <c r="PW155" s="174"/>
      <c r="PX155" s="174"/>
      <c r="PY155" s="174"/>
      <c r="PZ155" s="174"/>
      <c r="QA155" s="174"/>
      <c r="QB155" s="174"/>
      <c r="QC155" s="174"/>
      <c r="QD155" s="174"/>
      <c r="QE155" s="174"/>
      <c r="QF155" s="174"/>
      <c r="QG155" s="174"/>
      <c r="QH155" s="174"/>
      <c r="QI155" s="174"/>
      <c r="QJ155" s="174"/>
      <c r="QK155" s="174"/>
      <c r="QL155" s="174"/>
      <c r="QM155" s="174"/>
      <c r="QN155" s="174"/>
      <c r="QO155" s="174"/>
      <c r="QP155" s="174"/>
      <c r="QQ155" s="174"/>
      <c r="QR155" s="174"/>
      <c r="QS155" s="174"/>
      <c r="QT155" s="174"/>
      <c r="QU155" s="174"/>
      <c r="QV155" s="174"/>
      <c r="QW155" s="174"/>
      <c r="QX155" s="174"/>
      <c r="QY155" s="174"/>
      <c r="QZ155" s="174"/>
      <c r="RA155" s="174"/>
      <c r="RB155" s="174"/>
      <c r="RC155" s="174"/>
      <c r="RD155" s="174"/>
      <c r="RE155" s="174"/>
      <c r="RF155" s="174"/>
      <c r="RG155" s="174"/>
      <c r="RH155" s="174"/>
      <c r="RI155" s="174"/>
      <c r="RJ155" s="174"/>
      <c r="RK155" s="174"/>
      <c r="RL155" s="174"/>
      <c r="RM155" s="174"/>
      <c r="RN155" s="174"/>
      <c r="RO155" s="174"/>
      <c r="RP155" s="174"/>
      <c r="RQ155" s="174"/>
      <c r="RR155" s="174"/>
      <c r="RS155" s="174"/>
      <c r="RT155" s="174"/>
      <c r="RU155" s="174"/>
      <c r="RV155" s="174"/>
      <c r="RW155" s="174"/>
      <c r="RX155" s="174"/>
      <c r="RY155" s="174"/>
      <c r="RZ155" s="174"/>
      <c r="SA155" s="174"/>
      <c r="SB155" s="174"/>
      <c r="SC155" s="174"/>
      <c r="SD155" s="174"/>
      <c r="SE155" s="174"/>
      <c r="SF155" s="174"/>
      <c r="SG155" s="174"/>
      <c r="SH155" s="174"/>
      <c r="SI155" s="174"/>
      <c r="SJ155" s="174"/>
      <c r="SK155" s="174"/>
      <c r="SL155" s="174"/>
      <c r="SM155" s="174"/>
      <c r="SN155" s="174"/>
      <c r="SO155" s="174"/>
      <c r="SP155" s="174"/>
      <c r="SQ155" s="174"/>
      <c r="SR155" s="174"/>
      <c r="SS155" s="174"/>
      <c r="ST155" s="174"/>
      <c r="SU155" s="174"/>
      <c r="SV155" s="174"/>
      <c r="SW155" s="174"/>
      <c r="SX155" s="174"/>
      <c r="SY155" s="174"/>
      <c r="SZ155" s="174"/>
      <c r="TA155" s="174"/>
      <c r="TB155" s="174"/>
      <c r="TC155" s="174"/>
      <c r="TD155" s="174"/>
      <c r="TE155" s="174"/>
      <c r="TF155" s="174"/>
      <c r="TG155" s="174"/>
      <c r="TH155" s="174"/>
      <c r="TI155" s="174"/>
      <c r="TJ155" s="174"/>
      <c r="TK155" s="174"/>
      <c r="TL155" s="174"/>
      <c r="TM155" s="174"/>
      <c r="TN155" s="174"/>
      <c r="TO155" s="174"/>
      <c r="TP155" s="174"/>
      <c r="TQ155" s="174"/>
      <c r="TR155" s="174"/>
      <c r="TS155" s="174"/>
      <c r="TT155" s="174"/>
      <c r="TU155" s="174"/>
      <c r="TV155" s="174"/>
      <c r="TW155" s="174"/>
      <c r="TX155" s="174"/>
      <c r="TY155" s="174"/>
      <c r="TZ155" s="174"/>
      <c r="UA155" s="174"/>
      <c r="UB155" s="174"/>
      <c r="UC155" s="174"/>
      <c r="UD155" s="174"/>
      <c r="UE155" s="174"/>
      <c r="UF155" s="174"/>
      <c r="UG155" s="174"/>
      <c r="UH155" s="174"/>
      <c r="UI155" s="174"/>
      <c r="UJ155" s="174"/>
      <c r="UK155" s="174"/>
      <c r="UL155" s="174"/>
      <c r="UM155" s="174"/>
      <c r="UN155" s="174"/>
      <c r="UO155" s="174"/>
      <c r="UP155" s="174"/>
      <c r="UQ155" s="174"/>
      <c r="UR155" s="174"/>
      <c r="US155" s="174"/>
      <c r="UT155" s="174"/>
      <c r="UU155" s="174"/>
      <c r="UV155" s="174"/>
      <c r="UW155" s="174"/>
      <c r="UX155" s="174"/>
      <c r="UY155" s="174"/>
      <c r="UZ155" s="174"/>
      <c r="VA155" s="174"/>
      <c r="VB155" s="174"/>
      <c r="VC155" s="174"/>
      <c r="VD155" s="174"/>
      <c r="VE155" s="174"/>
      <c r="VF155" s="174"/>
      <c r="VG155" s="174"/>
      <c r="VH155" s="174"/>
      <c r="VI155" s="174"/>
      <c r="VJ155" s="174"/>
      <c r="VK155" s="174"/>
      <c r="VL155" s="174"/>
      <c r="VM155" s="174"/>
      <c r="VN155" s="174"/>
      <c r="VO155" s="174"/>
      <c r="VP155" s="174"/>
      <c r="VQ155" s="174"/>
      <c r="VR155" s="174"/>
      <c r="VS155" s="174"/>
      <c r="VT155" s="174"/>
      <c r="VU155" s="174"/>
      <c r="VV155" s="174"/>
      <c r="VW155" s="174"/>
      <c r="VX155" s="174"/>
      <c r="VY155" s="174"/>
      <c r="VZ155" s="174"/>
      <c r="WA155" s="174"/>
      <c r="WB155" s="174"/>
      <c r="WC155" s="174"/>
      <c r="WD155" s="174"/>
      <c r="WE155" s="174"/>
      <c r="WF155" s="174"/>
      <c r="WG155" s="174"/>
      <c r="WH155" s="174"/>
      <c r="WI155" s="174"/>
      <c r="WJ155" s="174"/>
      <c r="WK155" s="174"/>
      <c r="WL155" s="174"/>
      <c r="WM155" s="174"/>
      <c r="WN155" s="174"/>
      <c r="WO155" s="174"/>
      <c r="WP155" s="174"/>
      <c r="WQ155" s="174"/>
      <c r="WR155" s="174"/>
      <c r="WS155" s="174"/>
      <c r="WT155" s="174"/>
      <c r="WU155" s="174"/>
      <c r="WV155" s="174"/>
      <c r="WW155" s="174"/>
      <c r="WX155" s="174"/>
      <c r="WY155" s="174"/>
      <c r="WZ155" s="174"/>
      <c r="XA155" s="174"/>
      <c r="XB155" s="174"/>
      <c r="XC155" s="174"/>
      <c r="XD155" s="174"/>
      <c r="XE155" s="174"/>
      <c r="XF155" s="174"/>
      <c r="XG155" s="174"/>
      <c r="XH155" s="174"/>
      <c r="XI155" s="174"/>
      <c r="XJ155" s="174"/>
      <c r="XK155" s="174"/>
      <c r="XL155" s="174"/>
      <c r="XM155" s="174"/>
      <c r="XN155" s="174"/>
      <c r="XO155" s="174"/>
      <c r="XP155" s="174"/>
      <c r="XQ155" s="174"/>
      <c r="XR155" s="174"/>
      <c r="XS155" s="174"/>
      <c r="XT155" s="174"/>
      <c r="XU155" s="174"/>
      <c r="XV155" s="174"/>
      <c r="XW155" s="174"/>
      <c r="XX155" s="174"/>
      <c r="XY155" s="174"/>
      <c r="XZ155" s="174"/>
      <c r="YA155" s="174"/>
      <c r="YB155" s="174"/>
      <c r="YC155" s="174"/>
      <c r="YD155" s="174"/>
      <c r="YE155" s="174"/>
      <c r="YF155" s="174"/>
      <c r="YG155" s="174"/>
      <c r="YH155" s="174"/>
      <c r="YI155" s="174"/>
      <c r="YJ155" s="174"/>
      <c r="YK155" s="174"/>
      <c r="YL155" s="174"/>
      <c r="YM155" s="174"/>
      <c r="YN155" s="174"/>
      <c r="YO155" s="174"/>
      <c r="YP155" s="174"/>
      <c r="YQ155" s="174"/>
      <c r="YR155" s="174"/>
      <c r="YS155" s="174"/>
      <c r="YT155" s="174"/>
      <c r="YU155" s="174"/>
      <c r="YV155" s="174"/>
      <c r="YW155" s="174"/>
      <c r="YX155" s="174"/>
      <c r="YY155" s="174"/>
      <c r="YZ155" s="174"/>
      <c r="ZA155" s="174"/>
      <c r="ZB155" s="174"/>
      <c r="ZC155" s="174"/>
      <c r="ZD155" s="174"/>
      <c r="ZE155" s="174"/>
      <c r="ZF155" s="174"/>
      <c r="ZG155" s="174"/>
      <c r="ZH155" s="174"/>
      <c r="ZI155" s="174"/>
      <c r="ZJ155" s="174"/>
      <c r="ZK155" s="174"/>
      <c r="ZL155" s="174"/>
      <c r="ZM155" s="174"/>
      <c r="ZN155" s="174"/>
      <c r="ZO155" s="174"/>
      <c r="ZP155" s="174"/>
      <c r="ZQ155" s="174"/>
      <c r="ZR155" s="174"/>
      <c r="ZS155" s="174"/>
      <c r="ZT155" s="174"/>
      <c r="ZU155" s="174"/>
      <c r="ZV155" s="174"/>
      <c r="ZW155" s="174"/>
      <c r="ZX155" s="174"/>
      <c r="ZY155" s="174"/>
      <c r="ZZ155" s="174"/>
      <c r="AAA155" s="174"/>
      <c r="AAB155" s="174"/>
      <c r="AAC155" s="174"/>
      <c r="AAD155" s="174"/>
      <c r="AAE155" s="174"/>
      <c r="AAF155" s="174"/>
      <c r="AAG155" s="174"/>
      <c r="AAH155" s="174"/>
      <c r="AAI155" s="174"/>
      <c r="AAJ155" s="174"/>
      <c r="AAK155" s="174"/>
      <c r="AAL155" s="174"/>
      <c r="AAM155" s="174"/>
      <c r="AAN155" s="174"/>
      <c r="AAO155" s="174"/>
      <c r="AAP155" s="174"/>
      <c r="AAQ155" s="174"/>
      <c r="AAR155" s="174"/>
      <c r="AAS155" s="174"/>
      <c r="AAT155" s="174"/>
      <c r="AAU155" s="174"/>
      <c r="AAV155" s="174"/>
      <c r="AAW155" s="174"/>
      <c r="AAX155" s="174"/>
      <c r="AAY155" s="174"/>
      <c r="AAZ155" s="174"/>
      <c r="ABA155" s="174"/>
      <c r="ABB155" s="174"/>
      <c r="ABC155" s="174"/>
      <c r="ABD155" s="174"/>
      <c r="ABE155" s="174"/>
      <c r="ABF155" s="174"/>
      <c r="ABG155" s="174"/>
      <c r="ABH155" s="174"/>
      <c r="ABI155" s="174"/>
      <c r="ABJ155" s="174"/>
      <c r="ABK155" s="174"/>
      <c r="ABL155" s="174"/>
      <c r="ABM155" s="174"/>
      <c r="ABN155" s="174"/>
      <c r="ABO155" s="174"/>
      <c r="ABP155" s="174"/>
      <c r="ABQ155" s="174"/>
      <c r="ABR155" s="174"/>
      <c r="ABS155" s="174"/>
      <c r="ABT155" s="174"/>
      <c r="ABU155" s="174"/>
      <c r="ABV155" s="174"/>
      <c r="ABW155" s="174"/>
      <c r="ABX155" s="174"/>
      <c r="ABY155" s="174"/>
      <c r="ABZ155" s="174"/>
      <c r="ACA155" s="174"/>
      <c r="ACB155" s="174"/>
      <c r="ACC155" s="174"/>
      <c r="ACD155" s="174"/>
      <c r="ACE155" s="174"/>
      <c r="ACF155" s="174"/>
      <c r="ACG155" s="174"/>
      <c r="ACH155" s="174"/>
      <c r="ACI155" s="174"/>
      <c r="ACJ155" s="174"/>
      <c r="ACK155" s="174"/>
      <c r="ACL155" s="174"/>
      <c r="ACM155" s="174"/>
      <c r="ACN155" s="174"/>
      <c r="ACO155" s="174"/>
      <c r="ACP155" s="174"/>
      <c r="ACQ155" s="174"/>
      <c r="ACR155" s="174"/>
      <c r="ACS155" s="174"/>
      <c r="ACT155" s="174"/>
      <c r="ACU155" s="174"/>
      <c r="ACV155" s="174"/>
      <c r="ACW155" s="174"/>
      <c r="ACX155" s="174"/>
      <c r="ACY155" s="174"/>
      <c r="ACZ155" s="174"/>
      <c r="ADA155" s="174"/>
      <c r="ADB155" s="174"/>
      <c r="ADC155" s="174"/>
      <c r="ADD155" s="174"/>
      <c r="ADE155" s="174"/>
      <c r="ADF155" s="174"/>
      <c r="ADG155" s="174"/>
      <c r="ADH155" s="174"/>
      <c r="ADI155" s="174"/>
      <c r="ADJ155" s="174"/>
      <c r="ADK155" s="174"/>
      <c r="ADL155" s="174"/>
      <c r="ADM155" s="174"/>
      <c r="ADN155" s="174"/>
      <c r="ADO155" s="174"/>
      <c r="ADP155" s="174"/>
      <c r="ADQ155" s="174"/>
      <c r="ADR155" s="174"/>
      <c r="ADS155" s="174"/>
      <c r="ADT155" s="174"/>
      <c r="ADU155" s="174"/>
      <c r="ADV155" s="174"/>
      <c r="ADW155" s="174"/>
      <c r="ADX155" s="174"/>
      <c r="ADY155" s="174"/>
      <c r="ADZ155" s="174"/>
      <c r="AEA155" s="174"/>
      <c r="AEB155" s="174"/>
      <c r="AEC155" s="174"/>
      <c r="AED155" s="174"/>
      <c r="AEE155" s="174"/>
      <c r="AEF155" s="174"/>
      <c r="AEG155" s="174"/>
      <c r="AEH155" s="174"/>
      <c r="AEI155" s="174"/>
      <c r="AEJ155" s="174"/>
      <c r="AEK155" s="174"/>
      <c r="AEL155" s="174"/>
      <c r="AEM155" s="174"/>
      <c r="AEN155" s="174"/>
      <c r="AEO155" s="174"/>
      <c r="AEP155" s="174"/>
      <c r="AEQ155" s="174"/>
      <c r="AER155" s="174"/>
      <c r="AES155" s="174"/>
      <c r="AET155" s="174"/>
      <c r="AEU155" s="174"/>
      <c r="AEV155" s="174"/>
      <c r="AEW155" s="174"/>
      <c r="AEX155" s="174"/>
      <c r="AEY155" s="174"/>
      <c r="AEZ155" s="174"/>
      <c r="AFA155" s="174"/>
      <c r="AFB155" s="174"/>
      <c r="AFC155" s="174"/>
      <c r="AFD155" s="174"/>
      <c r="AFE155" s="174"/>
      <c r="AFF155" s="174"/>
      <c r="AFG155" s="174"/>
      <c r="AFH155" s="174"/>
      <c r="AFI155" s="174"/>
      <c r="AFJ155" s="174"/>
      <c r="AFK155" s="174"/>
      <c r="AFL155" s="174"/>
      <c r="AFM155" s="174"/>
      <c r="AFN155" s="174"/>
      <c r="AFO155" s="174"/>
      <c r="AFP155" s="174"/>
      <c r="AFQ155" s="174"/>
      <c r="AFR155" s="174"/>
      <c r="AFS155" s="174"/>
      <c r="AFT155" s="174"/>
      <c r="AFU155" s="174"/>
      <c r="AFV155" s="174"/>
      <c r="AFW155" s="174"/>
      <c r="AFX155" s="174"/>
      <c r="AFY155" s="174"/>
      <c r="AFZ155" s="174"/>
      <c r="AGA155" s="174"/>
      <c r="AGB155" s="174"/>
      <c r="AGC155" s="174"/>
      <c r="AGD155" s="174"/>
      <c r="AGE155" s="174"/>
      <c r="AGF155" s="174"/>
      <c r="AGG155" s="174"/>
      <c r="AGH155" s="174"/>
      <c r="AGI155" s="174"/>
      <c r="AGJ155" s="174"/>
      <c r="AGK155" s="174"/>
      <c r="AGL155" s="174"/>
      <c r="AGM155" s="174"/>
      <c r="AGN155" s="174"/>
      <c r="AGO155" s="174"/>
      <c r="AGP155" s="174"/>
      <c r="AGQ155" s="174"/>
      <c r="AGR155" s="174"/>
      <c r="AGS155" s="174"/>
      <c r="AGT155" s="174"/>
      <c r="AGU155" s="174"/>
      <c r="AGV155" s="174"/>
      <c r="AGW155" s="174"/>
      <c r="AGX155" s="174"/>
      <c r="AGY155" s="174"/>
      <c r="AGZ155" s="174"/>
      <c r="AHA155" s="174"/>
      <c r="AHB155" s="174"/>
      <c r="AHC155" s="174"/>
      <c r="AHD155" s="174"/>
      <c r="AHE155" s="174"/>
      <c r="AHF155" s="174"/>
      <c r="AHG155" s="174"/>
      <c r="AHH155" s="174"/>
      <c r="AHI155" s="174"/>
      <c r="AHJ155" s="174"/>
      <c r="AHK155" s="174"/>
      <c r="AHL155" s="174"/>
      <c r="AHM155" s="174"/>
      <c r="AHN155" s="174"/>
      <c r="AHO155" s="174"/>
      <c r="AHP155" s="174"/>
      <c r="AHQ155" s="174"/>
      <c r="AHR155" s="174"/>
      <c r="AHS155" s="174"/>
      <c r="AHT155" s="174"/>
      <c r="AHU155" s="174"/>
      <c r="AHV155" s="174"/>
      <c r="AHW155" s="174"/>
      <c r="AHX155" s="174"/>
      <c r="AHY155" s="174"/>
      <c r="AHZ155" s="174"/>
      <c r="AIA155" s="174"/>
      <c r="AIB155" s="174"/>
      <c r="AIC155" s="174"/>
      <c r="AID155" s="174"/>
      <c r="AIE155" s="174"/>
      <c r="AIF155" s="174"/>
      <c r="AIG155" s="174"/>
      <c r="AIH155" s="174"/>
      <c r="AII155" s="174"/>
      <c r="AIJ155" s="174"/>
      <c r="AIK155" s="174"/>
      <c r="AIL155" s="174"/>
      <c r="AIM155" s="174"/>
      <c r="AIN155" s="174"/>
      <c r="AIO155" s="174"/>
      <c r="AIP155" s="174"/>
      <c r="AIQ155" s="174"/>
      <c r="AIR155" s="174"/>
      <c r="AIS155" s="174"/>
      <c r="AIT155" s="174"/>
      <c r="AIU155" s="174"/>
      <c r="AIV155" s="174"/>
      <c r="AIW155" s="174"/>
      <c r="AIX155" s="174"/>
      <c r="AIY155" s="174"/>
      <c r="AIZ155" s="174"/>
      <c r="AJA155" s="174"/>
      <c r="AJB155" s="174"/>
      <c r="AJC155" s="174"/>
      <c r="AJD155" s="174"/>
      <c r="AJE155" s="174"/>
      <c r="AJF155" s="174"/>
      <c r="AJG155" s="174"/>
      <c r="AJH155" s="174"/>
      <c r="AJI155" s="174"/>
      <c r="AJJ155" s="174"/>
      <c r="AJK155" s="174"/>
      <c r="AJL155" s="174"/>
      <c r="AJM155" s="174"/>
      <c r="AJN155" s="174"/>
      <c r="AJO155" s="174"/>
      <c r="AJP155" s="174"/>
      <c r="AJQ155" s="174"/>
      <c r="AJR155" s="174"/>
      <c r="AJS155" s="174"/>
      <c r="AJT155" s="174"/>
      <c r="AJU155" s="174"/>
      <c r="AJV155" s="174"/>
      <c r="AJW155" s="174"/>
      <c r="AJX155" s="174"/>
      <c r="AJY155" s="174"/>
      <c r="AJZ155" s="174"/>
      <c r="AKA155" s="174"/>
      <c r="AKB155" s="174"/>
      <c r="AKC155" s="174"/>
      <c r="AKD155" s="174"/>
      <c r="AKE155" s="174"/>
      <c r="AKF155" s="174"/>
      <c r="AKG155" s="174"/>
      <c r="AKH155" s="174"/>
      <c r="AKI155" s="174"/>
      <c r="AKJ155" s="174"/>
      <c r="AKK155" s="174"/>
      <c r="AKL155" s="174"/>
      <c r="AKM155" s="174"/>
      <c r="AKN155" s="174"/>
      <c r="AKO155" s="174"/>
      <c r="AKP155" s="174"/>
    </row>
    <row r="156" spans="1:978" s="4" customFormat="1" ht="15.6">
      <c r="A156" s="28"/>
      <c r="B156" s="175" t="s">
        <v>16</v>
      </c>
      <c r="C156" s="105">
        <v>2086068</v>
      </c>
      <c r="D156" s="84">
        <f t="shared" si="31"/>
        <v>0.24516692810738405</v>
      </c>
      <c r="E156" s="9"/>
      <c r="F156" s="67">
        <v>37460</v>
      </c>
      <c r="G156" s="70">
        <f t="shared" si="21"/>
        <v>2.7963008698992819E-2</v>
      </c>
      <c r="H156" s="94">
        <v>72440</v>
      </c>
      <c r="I156" s="181">
        <f>(H156-H144)/H144</f>
        <v>-0.1761066375506119</v>
      </c>
      <c r="J156" s="94"/>
      <c r="K156" s="166"/>
      <c r="L156" s="81">
        <v>285</v>
      </c>
      <c r="M156" s="70">
        <f t="shared" si="22"/>
        <v>-7.4675324675324672E-2</v>
      </c>
      <c r="N156" s="72">
        <v>11864</v>
      </c>
      <c r="O156" s="70">
        <f t="shared" si="23"/>
        <v>0.54178037686809621</v>
      </c>
      <c r="P156" s="72">
        <v>5251</v>
      </c>
      <c r="Q156" s="70">
        <f t="shared" si="24"/>
        <v>0.94193786982248517</v>
      </c>
      <c r="R156" s="72">
        <v>462</v>
      </c>
      <c r="S156" s="70">
        <f t="shared" si="28"/>
        <v>0.88571428571428568</v>
      </c>
      <c r="T156" s="72">
        <v>34470</v>
      </c>
      <c r="U156" s="71">
        <f t="shared" si="25"/>
        <v>-2.0460358056266004E-2</v>
      </c>
      <c r="V156" s="191"/>
      <c r="W156" s="166"/>
      <c r="X156" s="72"/>
      <c r="Y156" s="70"/>
      <c r="Z156" s="90">
        <f>15312-Z153-Z150</f>
        <v>6064</v>
      </c>
      <c r="AA156" s="166">
        <f>Z156/Z144-1</f>
        <v>0.13049962714392249</v>
      </c>
      <c r="AB156" s="72">
        <v>44</v>
      </c>
      <c r="AC156" s="70">
        <f t="shared" si="32"/>
        <v>10</v>
      </c>
      <c r="AD156" s="81"/>
      <c r="AE156" s="70"/>
      <c r="AF156" s="72"/>
      <c r="AG156" s="70"/>
      <c r="AS156" s="174"/>
      <c r="AT156" s="174"/>
      <c r="AU156" s="174"/>
      <c r="AV156" s="174"/>
      <c r="AW156" s="174"/>
      <c r="AX156" s="178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74"/>
      <c r="BN156" s="174"/>
      <c r="BO156" s="174"/>
      <c r="BP156" s="174"/>
      <c r="BQ156" s="174"/>
      <c r="BR156" s="174"/>
      <c r="BS156" s="174"/>
      <c r="BT156" s="174"/>
      <c r="BU156" s="174"/>
      <c r="BV156" s="174"/>
      <c r="BW156" s="174"/>
      <c r="BX156" s="174"/>
      <c r="BY156" s="174"/>
      <c r="BZ156" s="174"/>
      <c r="CA156" s="174"/>
      <c r="CB156" s="174"/>
      <c r="CC156" s="178"/>
      <c r="CD156" s="174"/>
      <c r="CE156" s="174"/>
      <c r="CF156" s="174"/>
      <c r="CG156" s="174"/>
      <c r="CH156" s="174"/>
      <c r="CI156" s="174"/>
      <c r="CJ156" s="174"/>
      <c r="CK156" s="174"/>
      <c r="CL156" s="174"/>
      <c r="CM156" s="174"/>
      <c r="CN156" s="174"/>
      <c r="CO156" s="174"/>
      <c r="CP156" s="174"/>
      <c r="CQ156" s="174"/>
      <c r="CR156" s="174"/>
      <c r="CS156" s="174"/>
      <c r="CT156" s="174"/>
      <c r="CU156" s="174"/>
      <c r="CV156" s="174"/>
      <c r="CW156" s="174"/>
      <c r="CX156" s="174"/>
      <c r="CY156" s="174"/>
      <c r="CZ156" s="174"/>
      <c r="DA156" s="174"/>
      <c r="DB156" s="174"/>
      <c r="DC156" s="174"/>
      <c r="DD156" s="174"/>
      <c r="DE156" s="174"/>
      <c r="DF156" s="174"/>
      <c r="DG156" s="174"/>
      <c r="DH156" s="174"/>
      <c r="DI156" s="174"/>
      <c r="DJ156" s="174"/>
      <c r="DK156" s="174"/>
      <c r="DL156" s="174"/>
      <c r="DM156" s="174"/>
      <c r="DN156" s="174"/>
      <c r="DO156" s="174"/>
      <c r="DP156" s="174"/>
      <c r="DQ156" s="174"/>
      <c r="DR156" s="174"/>
      <c r="DS156" s="174"/>
      <c r="DT156" s="174"/>
      <c r="DU156" s="174"/>
      <c r="DV156" s="174"/>
      <c r="DW156" s="174"/>
      <c r="DX156" s="174"/>
      <c r="DY156" s="174"/>
      <c r="DZ156" s="174"/>
      <c r="EA156" s="174"/>
      <c r="EB156" s="174"/>
      <c r="EC156" s="174"/>
      <c r="ED156" s="174"/>
      <c r="EE156" s="174"/>
      <c r="EF156" s="174"/>
      <c r="EG156" s="174"/>
      <c r="EH156" s="174"/>
      <c r="EI156" s="174"/>
      <c r="EJ156" s="174"/>
      <c r="EK156" s="174"/>
      <c r="EL156" s="174"/>
      <c r="EM156" s="174"/>
      <c r="EN156" s="174"/>
      <c r="EO156" s="174"/>
      <c r="EP156" s="174"/>
      <c r="EQ156" s="174"/>
      <c r="ER156" s="174"/>
      <c r="ES156" s="174"/>
      <c r="ET156" s="174"/>
      <c r="EU156" s="174"/>
      <c r="EV156" s="174"/>
      <c r="EW156" s="174"/>
      <c r="EX156" s="174"/>
      <c r="EY156" s="174"/>
      <c r="EZ156" s="174"/>
      <c r="FA156" s="174"/>
      <c r="FB156" s="174"/>
      <c r="FC156" s="174"/>
      <c r="FD156" s="174"/>
      <c r="FE156" s="174"/>
      <c r="FF156" s="174"/>
      <c r="FG156" s="174"/>
      <c r="FH156" s="174"/>
      <c r="FI156" s="174"/>
      <c r="FJ156" s="174"/>
      <c r="FK156" s="174"/>
      <c r="FL156" s="174"/>
      <c r="FM156" s="174"/>
      <c r="FN156" s="174"/>
      <c r="FO156" s="174"/>
      <c r="FP156" s="174"/>
      <c r="FQ156" s="174"/>
      <c r="FR156" s="174"/>
      <c r="FS156" s="174"/>
      <c r="FT156" s="174"/>
      <c r="FU156" s="174"/>
      <c r="FV156" s="174"/>
      <c r="FW156" s="174"/>
      <c r="FX156" s="174"/>
      <c r="FY156" s="174"/>
      <c r="FZ156" s="174"/>
      <c r="GA156" s="174"/>
      <c r="GB156" s="174"/>
      <c r="GC156" s="174"/>
      <c r="GD156" s="174"/>
      <c r="GE156" s="174"/>
      <c r="GF156" s="174"/>
      <c r="GG156" s="174"/>
      <c r="GH156" s="174"/>
      <c r="GI156" s="174"/>
      <c r="GJ156" s="174"/>
      <c r="GK156" s="174"/>
      <c r="GL156" s="174"/>
      <c r="GM156" s="174"/>
      <c r="GN156" s="174"/>
      <c r="GO156" s="174"/>
      <c r="GP156" s="174"/>
      <c r="GQ156" s="174"/>
      <c r="GR156" s="174"/>
      <c r="GS156" s="174"/>
      <c r="GT156" s="174"/>
      <c r="GU156" s="174"/>
      <c r="GV156" s="174"/>
      <c r="GW156" s="174"/>
      <c r="GX156" s="174"/>
      <c r="GY156" s="174"/>
      <c r="GZ156" s="174"/>
      <c r="HA156" s="174"/>
      <c r="HB156" s="174"/>
      <c r="HC156" s="174"/>
      <c r="HD156" s="174"/>
      <c r="HE156" s="174"/>
      <c r="HF156" s="174"/>
      <c r="HG156" s="174"/>
      <c r="HH156" s="174"/>
      <c r="HI156" s="174"/>
      <c r="HJ156" s="174"/>
      <c r="HK156" s="174"/>
      <c r="HL156" s="174"/>
      <c r="HM156" s="174"/>
      <c r="HN156" s="174"/>
      <c r="HO156" s="174"/>
      <c r="HP156" s="174"/>
      <c r="HQ156" s="174"/>
      <c r="HR156" s="174"/>
      <c r="HS156" s="174"/>
      <c r="HT156" s="174"/>
      <c r="HU156" s="174"/>
      <c r="HV156" s="174"/>
      <c r="HW156" s="174"/>
      <c r="HX156" s="174"/>
      <c r="HY156" s="174"/>
      <c r="HZ156" s="174"/>
      <c r="IA156" s="174"/>
      <c r="IB156" s="174"/>
      <c r="IC156" s="174"/>
      <c r="ID156" s="174"/>
      <c r="IE156" s="174"/>
      <c r="IF156" s="174"/>
      <c r="IG156" s="174"/>
      <c r="IH156" s="174"/>
      <c r="II156" s="174"/>
      <c r="IJ156" s="174"/>
      <c r="IK156" s="174"/>
      <c r="IL156" s="174"/>
      <c r="IM156" s="174"/>
      <c r="IN156" s="174"/>
      <c r="IO156" s="174"/>
      <c r="IP156" s="174"/>
      <c r="IQ156" s="174"/>
      <c r="IR156" s="174"/>
      <c r="IS156" s="174"/>
      <c r="IT156" s="174"/>
      <c r="IU156" s="174"/>
      <c r="IV156" s="174"/>
      <c r="IW156" s="174"/>
      <c r="IX156" s="174"/>
      <c r="IY156" s="174"/>
      <c r="IZ156" s="174"/>
      <c r="JA156" s="174"/>
      <c r="JB156" s="174"/>
      <c r="JC156" s="174"/>
      <c r="JD156" s="174"/>
      <c r="JE156" s="174"/>
      <c r="JF156" s="174"/>
      <c r="JG156" s="174"/>
      <c r="JH156" s="174"/>
      <c r="JI156" s="174"/>
      <c r="JJ156" s="174"/>
      <c r="JK156" s="174"/>
      <c r="JL156" s="174"/>
      <c r="JM156" s="174"/>
      <c r="JN156" s="174"/>
      <c r="JO156" s="174"/>
      <c r="JP156" s="174"/>
      <c r="JQ156" s="174"/>
      <c r="JR156" s="174"/>
      <c r="JS156" s="174"/>
      <c r="JT156" s="174"/>
      <c r="JU156" s="174"/>
      <c r="JV156" s="174"/>
      <c r="JW156" s="174"/>
      <c r="JX156" s="174"/>
      <c r="JY156" s="174"/>
      <c r="JZ156" s="174"/>
      <c r="KA156" s="174"/>
      <c r="KB156" s="174"/>
      <c r="KC156" s="174"/>
      <c r="KD156" s="174"/>
      <c r="KE156" s="174"/>
      <c r="KF156" s="174"/>
      <c r="KG156" s="174"/>
      <c r="KH156" s="174"/>
      <c r="KI156" s="174"/>
      <c r="KJ156" s="174"/>
      <c r="KK156" s="174"/>
      <c r="KL156" s="174"/>
      <c r="KM156" s="174"/>
      <c r="KN156" s="174"/>
      <c r="KO156" s="174"/>
      <c r="KP156" s="174"/>
      <c r="KQ156" s="174"/>
      <c r="KR156" s="174"/>
      <c r="KS156" s="174"/>
      <c r="KT156" s="174"/>
      <c r="KU156" s="174"/>
      <c r="KV156" s="174"/>
      <c r="KW156" s="174"/>
      <c r="KX156" s="174"/>
      <c r="KY156" s="174"/>
      <c r="KZ156" s="174"/>
      <c r="LA156" s="174"/>
      <c r="LB156" s="174"/>
      <c r="LC156" s="174"/>
      <c r="LD156" s="174"/>
      <c r="LE156" s="174"/>
      <c r="LF156" s="174"/>
      <c r="LG156" s="174"/>
      <c r="LH156" s="174"/>
      <c r="LI156" s="174"/>
      <c r="LJ156" s="174"/>
      <c r="LK156" s="174"/>
      <c r="LL156" s="174"/>
      <c r="LM156" s="174"/>
      <c r="LN156" s="174"/>
      <c r="LO156" s="174"/>
      <c r="LP156" s="174"/>
      <c r="LQ156" s="174"/>
      <c r="LR156" s="174"/>
      <c r="LS156" s="174"/>
      <c r="LT156" s="174"/>
      <c r="LU156" s="174"/>
      <c r="LV156" s="174"/>
      <c r="LW156" s="174"/>
      <c r="LX156" s="174"/>
      <c r="LY156" s="174"/>
      <c r="LZ156" s="174"/>
      <c r="MA156" s="174"/>
      <c r="MB156" s="174"/>
      <c r="MC156" s="174"/>
      <c r="MD156" s="174"/>
      <c r="ME156" s="174"/>
      <c r="MF156" s="174"/>
      <c r="MG156" s="174"/>
      <c r="MH156" s="174"/>
      <c r="MI156" s="174"/>
      <c r="MJ156" s="174"/>
      <c r="MK156" s="174"/>
      <c r="ML156" s="174"/>
      <c r="MM156" s="174"/>
      <c r="MN156" s="174"/>
      <c r="MO156" s="174"/>
      <c r="MP156" s="174"/>
      <c r="MQ156" s="174"/>
      <c r="MR156" s="174"/>
      <c r="MS156" s="174"/>
      <c r="MT156" s="174"/>
      <c r="MU156" s="174"/>
      <c r="MV156" s="174"/>
      <c r="MW156" s="174"/>
      <c r="MX156" s="174"/>
      <c r="MY156" s="174"/>
      <c r="MZ156" s="174"/>
      <c r="NA156" s="174"/>
      <c r="NB156" s="174"/>
      <c r="NC156" s="174"/>
      <c r="ND156" s="174"/>
      <c r="NE156" s="174"/>
      <c r="NF156" s="174"/>
      <c r="NG156" s="174"/>
      <c r="NH156" s="174"/>
      <c r="NI156" s="174"/>
      <c r="NJ156" s="174"/>
      <c r="NK156" s="174"/>
      <c r="NL156" s="174"/>
      <c r="NM156" s="174"/>
      <c r="NN156" s="174"/>
      <c r="NO156" s="174"/>
      <c r="NP156" s="174"/>
      <c r="NQ156" s="174"/>
      <c r="NR156" s="174"/>
      <c r="NS156" s="174"/>
      <c r="NT156" s="174"/>
      <c r="NU156" s="174"/>
      <c r="NV156" s="174"/>
      <c r="NW156" s="174"/>
      <c r="NX156" s="174"/>
      <c r="NY156" s="174"/>
      <c r="NZ156" s="174"/>
      <c r="OA156" s="174"/>
      <c r="OB156" s="174"/>
      <c r="OC156" s="174"/>
      <c r="OD156" s="174"/>
      <c r="OE156" s="174"/>
      <c r="OF156" s="174"/>
      <c r="OG156" s="174"/>
      <c r="OH156" s="174"/>
      <c r="OI156" s="174"/>
      <c r="OJ156" s="174"/>
      <c r="OK156" s="174"/>
      <c r="OL156" s="174"/>
      <c r="OM156" s="174"/>
      <c r="ON156" s="174"/>
      <c r="OO156" s="174"/>
      <c r="OP156" s="174"/>
      <c r="OQ156" s="174"/>
      <c r="OR156" s="174"/>
      <c r="OS156" s="174"/>
      <c r="OT156" s="174"/>
      <c r="OU156" s="174"/>
      <c r="OV156" s="174"/>
      <c r="OW156" s="174"/>
      <c r="OX156" s="174"/>
      <c r="OY156" s="174"/>
      <c r="OZ156" s="174"/>
      <c r="PA156" s="174"/>
      <c r="PB156" s="174"/>
      <c r="PC156" s="174"/>
      <c r="PD156" s="174"/>
      <c r="PE156" s="174"/>
      <c r="PF156" s="174"/>
      <c r="PG156" s="174"/>
      <c r="PH156" s="174"/>
      <c r="PI156" s="174"/>
      <c r="PJ156" s="174"/>
      <c r="PK156" s="174"/>
      <c r="PL156" s="174"/>
      <c r="PM156" s="174"/>
      <c r="PN156" s="174"/>
      <c r="PO156" s="174"/>
      <c r="PP156" s="174"/>
      <c r="PQ156" s="174"/>
      <c r="PR156" s="174"/>
      <c r="PS156" s="174"/>
      <c r="PT156" s="174"/>
      <c r="PU156" s="174"/>
      <c r="PV156" s="174"/>
      <c r="PW156" s="174"/>
      <c r="PX156" s="174"/>
      <c r="PY156" s="174"/>
      <c r="PZ156" s="174"/>
      <c r="QA156" s="174"/>
      <c r="QB156" s="174"/>
      <c r="QC156" s="174"/>
      <c r="QD156" s="174"/>
      <c r="QE156" s="174"/>
      <c r="QF156" s="174"/>
      <c r="QG156" s="174"/>
      <c r="QH156" s="174"/>
      <c r="QI156" s="174"/>
      <c r="QJ156" s="174"/>
      <c r="QK156" s="174"/>
      <c r="QL156" s="174"/>
      <c r="QM156" s="174"/>
      <c r="QN156" s="174"/>
      <c r="QO156" s="174"/>
      <c r="QP156" s="174"/>
      <c r="QQ156" s="174"/>
      <c r="QR156" s="174"/>
      <c r="QS156" s="174"/>
      <c r="QT156" s="174"/>
      <c r="QU156" s="174"/>
      <c r="QV156" s="174"/>
      <c r="QW156" s="174"/>
      <c r="QX156" s="174"/>
      <c r="QY156" s="174"/>
      <c r="QZ156" s="174"/>
      <c r="RA156" s="174"/>
      <c r="RB156" s="174"/>
      <c r="RC156" s="174"/>
      <c r="RD156" s="174"/>
      <c r="RE156" s="174"/>
      <c r="RF156" s="174"/>
      <c r="RG156" s="174"/>
      <c r="RH156" s="174"/>
      <c r="RI156" s="174"/>
      <c r="RJ156" s="174"/>
      <c r="RK156" s="174"/>
      <c r="RL156" s="174"/>
      <c r="RM156" s="174"/>
      <c r="RN156" s="174"/>
      <c r="RO156" s="174"/>
      <c r="RP156" s="174"/>
      <c r="RQ156" s="174"/>
      <c r="RR156" s="174"/>
      <c r="RS156" s="174"/>
      <c r="RT156" s="174"/>
      <c r="RU156" s="174"/>
      <c r="RV156" s="174"/>
      <c r="RW156" s="174"/>
      <c r="RX156" s="174"/>
      <c r="RY156" s="174"/>
      <c r="RZ156" s="174"/>
      <c r="SA156" s="174"/>
      <c r="SB156" s="174"/>
      <c r="SC156" s="174"/>
      <c r="SD156" s="174"/>
      <c r="SE156" s="174"/>
      <c r="SF156" s="174"/>
      <c r="SG156" s="174"/>
      <c r="SH156" s="174"/>
      <c r="SI156" s="174"/>
      <c r="SJ156" s="174"/>
      <c r="SK156" s="174"/>
      <c r="SL156" s="174"/>
      <c r="SM156" s="174"/>
      <c r="SN156" s="174"/>
      <c r="SO156" s="174"/>
      <c r="SP156" s="174"/>
      <c r="SQ156" s="174"/>
      <c r="SR156" s="174"/>
      <c r="SS156" s="174"/>
      <c r="ST156" s="174"/>
      <c r="SU156" s="174"/>
      <c r="SV156" s="174"/>
      <c r="SW156" s="174"/>
      <c r="SX156" s="174"/>
      <c r="SY156" s="174"/>
      <c r="SZ156" s="174"/>
      <c r="TA156" s="174"/>
      <c r="TB156" s="174"/>
      <c r="TC156" s="174"/>
      <c r="TD156" s="174"/>
      <c r="TE156" s="174"/>
      <c r="TF156" s="174"/>
      <c r="TG156" s="174"/>
      <c r="TH156" s="174"/>
      <c r="TI156" s="174"/>
      <c r="TJ156" s="174"/>
      <c r="TK156" s="174"/>
      <c r="TL156" s="174"/>
      <c r="TM156" s="174"/>
      <c r="TN156" s="174"/>
      <c r="TO156" s="174"/>
      <c r="TP156" s="174"/>
      <c r="TQ156" s="174"/>
      <c r="TR156" s="174"/>
      <c r="TS156" s="174"/>
      <c r="TT156" s="174"/>
      <c r="TU156" s="174"/>
      <c r="TV156" s="174"/>
      <c r="TW156" s="174"/>
      <c r="TX156" s="174"/>
      <c r="TY156" s="174"/>
      <c r="TZ156" s="174"/>
      <c r="UA156" s="174"/>
      <c r="UB156" s="174"/>
      <c r="UC156" s="174"/>
      <c r="UD156" s="174"/>
      <c r="UE156" s="174"/>
      <c r="UF156" s="174"/>
      <c r="UG156" s="174"/>
      <c r="UH156" s="174"/>
      <c r="UI156" s="174"/>
      <c r="UJ156" s="174"/>
      <c r="UK156" s="174"/>
      <c r="UL156" s="174"/>
      <c r="UM156" s="174"/>
      <c r="UN156" s="174"/>
      <c r="UO156" s="174"/>
      <c r="UP156" s="174"/>
      <c r="UQ156" s="174"/>
      <c r="UR156" s="174"/>
      <c r="US156" s="174"/>
      <c r="UT156" s="174"/>
      <c r="UU156" s="174"/>
      <c r="UV156" s="174"/>
      <c r="UW156" s="174"/>
      <c r="UX156" s="174"/>
      <c r="UY156" s="174"/>
      <c r="UZ156" s="174"/>
      <c r="VA156" s="174"/>
      <c r="VB156" s="174"/>
      <c r="VC156" s="174"/>
      <c r="VD156" s="174"/>
      <c r="VE156" s="174"/>
      <c r="VF156" s="174"/>
      <c r="VG156" s="174"/>
      <c r="VH156" s="174"/>
      <c r="VI156" s="174"/>
      <c r="VJ156" s="174"/>
      <c r="VK156" s="174"/>
      <c r="VL156" s="174"/>
      <c r="VM156" s="174"/>
      <c r="VN156" s="174"/>
      <c r="VO156" s="174"/>
      <c r="VP156" s="174"/>
      <c r="VQ156" s="174"/>
      <c r="VR156" s="174"/>
      <c r="VS156" s="174"/>
      <c r="VT156" s="174"/>
      <c r="VU156" s="174"/>
      <c r="VV156" s="174"/>
      <c r="VW156" s="174"/>
      <c r="VX156" s="174"/>
      <c r="VY156" s="174"/>
      <c r="VZ156" s="174"/>
      <c r="WA156" s="174"/>
      <c r="WB156" s="174"/>
      <c r="WC156" s="174"/>
      <c r="WD156" s="174"/>
      <c r="WE156" s="174"/>
      <c r="WF156" s="174"/>
      <c r="WG156" s="174"/>
      <c r="WH156" s="174"/>
      <c r="WI156" s="174"/>
      <c r="WJ156" s="174"/>
      <c r="WK156" s="174"/>
      <c r="WL156" s="174"/>
      <c r="WM156" s="174"/>
      <c r="WN156" s="174"/>
      <c r="WO156" s="174"/>
      <c r="WP156" s="174"/>
      <c r="WQ156" s="174"/>
      <c r="WR156" s="174"/>
      <c r="WS156" s="174"/>
      <c r="WT156" s="174"/>
      <c r="WU156" s="174"/>
      <c r="WV156" s="174"/>
      <c r="WW156" s="174"/>
      <c r="WX156" s="174"/>
      <c r="WY156" s="174"/>
      <c r="WZ156" s="174"/>
      <c r="XA156" s="174"/>
      <c r="XB156" s="174"/>
      <c r="XC156" s="174"/>
      <c r="XD156" s="174"/>
      <c r="XE156" s="174"/>
      <c r="XF156" s="174"/>
      <c r="XG156" s="174"/>
      <c r="XH156" s="174"/>
      <c r="XI156" s="174"/>
      <c r="XJ156" s="174"/>
      <c r="XK156" s="174"/>
      <c r="XL156" s="174"/>
      <c r="XM156" s="174"/>
      <c r="XN156" s="174"/>
      <c r="XO156" s="174"/>
      <c r="XP156" s="174"/>
      <c r="XQ156" s="174"/>
      <c r="XR156" s="174"/>
      <c r="XS156" s="174"/>
      <c r="XT156" s="174"/>
      <c r="XU156" s="174"/>
      <c r="XV156" s="174"/>
      <c r="XW156" s="174"/>
      <c r="XX156" s="174"/>
      <c r="XY156" s="174"/>
      <c r="XZ156" s="174"/>
      <c r="YA156" s="174"/>
      <c r="YB156" s="174"/>
      <c r="YC156" s="174"/>
      <c r="YD156" s="174"/>
      <c r="YE156" s="174"/>
      <c r="YF156" s="174"/>
      <c r="YG156" s="174"/>
      <c r="YH156" s="174"/>
      <c r="YI156" s="174"/>
      <c r="YJ156" s="174"/>
      <c r="YK156" s="174"/>
      <c r="YL156" s="174"/>
      <c r="YM156" s="174"/>
      <c r="YN156" s="174"/>
      <c r="YO156" s="174"/>
      <c r="YP156" s="174"/>
      <c r="YQ156" s="174"/>
      <c r="YR156" s="174"/>
      <c r="YS156" s="174"/>
      <c r="YT156" s="174"/>
      <c r="YU156" s="174"/>
      <c r="YV156" s="174"/>
      <c r="YW156" s="174"/>
      <c r="YX156" s="174"/>
      <c r="YY156" s="174"/>
      <c r="YZ156" s="174"/>
      <c r="ZA156" s="174"/>
      <c r="ZB156" s="174"/>
      <c r="ZC156" s="174"/>
      <c r="ZD156" s="174"/>
      <c r="ZE156" s="174"/>
      <c r="ZF156" s="174"/>
      <c r="ZG156" s="174"/>
      <c r="ZH156" s="174"/>
      <c r="ZI156" s="174"/>
      <c r="ZJ156" s="174"/>
      <c r="ZK156" s="174"/>
      <c r="ZL156" s="174"/>
      <c r="ZM156" s="174"/>
      <c r="ZN156" s="174"/>
      <c r="ZO156" s="174"/>
      <c r="ZP156" s="174"/>
      <c r="ZQ156" s="174"/>
      <c r="ZR156" s="174"/>
      <c r="ZS156" s="174"/>
      <c r="ZT156" s="174"/>
      <c r="ZU156" s="174"/>
      <c r="ZV156" s="174"/>
      <c r="ZW156" s="174"/>
      <c r="ZX156" s="174"/>
      <c r="ZY156" s="174"/>
      <c r="ZZ156" s="174"/>
      <c r="AAA156" s="174"/>
      <c r="AAB156" s="174"/>
      <c r="AAC156" s="174"/>
      <c r="AAD156" s="174"/>
      <c r="AAE156" s="174"/>
      <c r="AAF156" s="174"/>
      <c r="AAG156" s="174"/>
      <c r="AAH156" s="174"/>
      <c r="AAI156" s="174"/>
      <c r="AAJ156" s="174"/>
      <c r="AAK156" s="174"/>
      <c r="AAL156" s="174"/>
      <c r="AAM156" s="174"/>
      <c r="AAN156" s="174"/>
      <c r="AAO156" s="174"/>
      <c r="AAP156" s="174"/>
      <c r="AAQ156" s="174"/>
      <c r="AAR156" s="174"/>
      <c r="AAS156" s="174"/>
      <c r="AAT156" s="174"/>
      <c r="AAU156" s="174"/>
      <c r="AAV156" s="174"/>
      <c r="AAW156" s="174"/>
      <c r="AAX156" s="174"/>
      <c r="AAY156" s="174"/>
      <c r="AAZ156" s="174"/>
      <c r="ABA156" s="174"/>
      <c r="ABB156" s="174"/>
      <c r="ABC156" s="174"/>
      <c r="ABD156" s="174"/>
      <c r="ABE156" s="174"/>
      <c r="ABF156" s="174"/>
      <c r="ABG156" s="174"/>
      <c r="ABH156" s="174"/>
      <c r="ABI156" s="174"/>
      <c r="ABJ156" s="174"/>
      <c r="ABK156" s="174"/>
      <c r="ABL156" s="174"/>
      <c r="ABM156" s="174"/>
      <c r="ABN156" s="174"/>
      <c r="ABO156" s="174"/>
      <c r="ABP156" s="174"/>
      <c r="ABQ156" s="174"/>
      <c r="ABR156" s="174"/>
      <c r="ABS156" s="174"/>
      <c r="ABT156" s="174"/>
      <c r="ABU156" s="174"/>
      <c r="ABV156" s="174"/>
      <c r="ABW156" s="174"/>
      <c r="ABX156" s="174"/>
      <c r="ABY156" s="174"/>
      <c r="ABZ156" s="174"/>
      <c r="ACA156" s="174"/>
      <c r="ACB156" s="174"/>
      <c r="ACC156" s="174"/>
      <c r="ACD156" s="174"/>
      <c r="ACE156" s="174"/>
      <c r="ACF156" s="174"/>
      <c r="ACG156" s="174"/>
      <c r="ACH156" s="174"/>
      <c r="ACI156" s="174"/>
      <c r="ACJ156" s="174"/>
      <c r="ACK156" s="174"/>
      <c r="ACL156" s="174"/>
      <c r="ACM156" s="174"/>
      <c r="ACN156" s="174"/>
      <c r="ACO156" s="174"/>
      <c r="ACP156" s="174"/>
      <c r="ACQ156" s="174"/>
      <c r="ACR156" s="174"/>
      <c r="ACS156" s="174"/>
      <c r="ACT156" s="174"/>
      <c r="ACU156" s="174"/>
      <c r="ACV156" s="174"/>
      <c r="ACW156" s="174"/>
      <c r="ACX156" s="174"/>
      <c r="ACY156" s="174"/>
      <c r="ACZ156" s="174"/>
      <c r="ADA156" s="174"/>
      <c r="ADB156" s="174"/>
      <c r="ADC156" s="174"/>
      <c r="ADD156" s="174"/>
      <c r="ADE156" s="174"/>
      <c r="ADF156" s="174"/>
      <c r="ADG156" s="174"/>
      <c r="ADH156" s="174"/>
      <c r="ADI156" s="174"/>
      <c r="ADJ156" s="174"/>
      <c r="ADK156" s="174"/>
      <c r="ADL156" s="174"/>
      <c r="ADM156" s="174"/>
      <c r="ADN156" s="174"/>
      <c r="ADO156" s="174"/>
      <c r="ADP156" s="174"/>
      <c r="ADQ156" s="174"/>
      <c r="ADR156" s="174"/>
      <c r="ADS156" s="174"/>
      <c r="ADT156" s="174"/>
      <c r="ADU156" s="174"/>
      <c r="ADV156" s="174"/>
      <c r="ADW156" s="174"/>
      <c r="ADX156" s="174"/>
      <c r="ADY156" s="174"/>
      <c r="ADZ156" s="174"/>
      <c r="AEA156" s="174"/>
      <c r="AEB156" s="174"/>
      <c r="AEC156" s="174"/>
      <c r="AED156" s="174"/>
      <c r="AEE156" s="174"/>
      <c r="AEF156" s="174"/>
      <c r="AEG156" s="174"/>
      <c r="AEH156" s="174"/>
      <c r="AEI156" s="174"/>
      <c r="AEJ156" s="174"/>
      <c r="AEK156" s="174"/>
      <c r="AEL156" s="174"/>
      <c r="AEM156" s="174"/>
      <c r="AEN156" s="174"/>
      <c r="AEO156" s="174"/>
      <c r="AEP156" s="174"/>
      <c r="AEQ156" s="174"/>
      <c r="AER156" s="174"/>
      <c r="AES156" s="174"/>
      <c r="AET156" s="174"/>
      <c r="AEU156" s="174"/>
      <c r="AEV156" s="174"/>
      <c r="AEW156" s="174"/>
      <c r="AEX156" s="174"/>
      <c r="AEY156" s="174"/>
      <c r="AEZ156" s="174"/>
      <c r="AFA156" s="174"/>
      <c r="AFB156" s="174"/>
      <c r="AFC156" s="174"/>
      <c r="AFD156" s="174"/>
      <c r="AFE156" s="174"/>
      <c r="AFF156" s="174"/>
      <c r="AFG156" s="174"/>
      <c r="AFH156" s="174"/>
      <c r="AFI156" s="174"/>
      <c r="AFJ156" s="174"/>
      <c r="AFK156" s="174"/>
      <c r="AFL156" s="174"/>
      <c r="AFM156" s="174"/>
      <c r="AFN156" s="174"/>
      <c r="AFO156" s="174"/>
      <c r="AFP156" s="174"/>
      <c r="AFQ156" s="174"/>
      <c r="AFR156" s="174"/>
      <c r="AFS156" s="174"/>
      <c r="AFT156" s="174"/>
      <c r="AFU156" s="174"/>
      <c r="AFV156" s="174"/>
      <c r="AFW156" s="174"/>
      <c r="AFX156" s="174"/>
      <c r="AFY156" s="174"/>
      <c r="AFZ156" s="174"/>
      <c r="AGA156" s="174"/>
      <c r="AGB156" s="174"/>
      <c r="AGC156" s="174"/>
      <c r="AGD156" s="174"/>
      <c r="AGE156" s="174"/>
      <c r="AGF156" s="174"/>
      <c r="AGG156" s="174"/>
      <c r="AGH156" s="174"/>
      <c r="AGI156" s="174"/>
      <c r="AGJ156" s="174"/>
      <c r="AGK156" s="174"/>
      <c r="AGL156" s="174"/>
      <c r="AGM156" s="174"/>
      <c r="AGN156" s="174"/>
      <c r="AGO156" s="174"/>
      <c r="AGP156" s="174"/>
      <c r="AGQ156" s="174"/>
      <c r="AGR156" s="174"/>
      <c r="AGS156" s="174"/>
      <c r="AGT156" s="174"/>
      <c r="AGU156" s="174"/>
      <c r="AGV156" s="174"/>
      <c r="AGW156" s="174"/>
      <c r="AGX156" s="174"/>
      <c r="AGY156" s="174"/>
      <c r="AGZ156" s="174"/>
      <c r="AHA156" s="174"/>
      <c r="AHB156" s="174"/>
      <c r="AHC156" s="174"/>
      <c r="AHD156" s="174"/>
      <c r="AHE156" s="174"/>
      <c r="AHF156" s="174"/>
      <c r="AHG156" s="174"/>
      <c r="AHH156" s="174"/>
      <c r="AHI156" s="174"/>
      <c r="AHJ156" s="174"/>
      <c r="AHK156" s="174"/>
      <c r="AHL156" s="174"/>
      <c r="AHM156" s="174"/>
      <c r="AHN156" s="174"/>
      <c r="AHO156" s="174"/>
      <c r="AHP156" s="174"/>
      <c r="AHQ156" s="174"/>
      <c r="AHR156" s="174"/>
      <c r="AHS156" s="174"/>
      <c r="AHT156" s="174"/>
      <c r="AHU156" s="174"/>
      <c r="AHV156" s="174"/>
      <c r="AHW156" s="174"/>
      <c r="AHX156" s="174"/>
      <c r="AHY156" s="174"/>
      <c r="AHZ156" s="174"/>
      <c r="AIA156" s="174"/>
      <c r="AIB156" s="174"/>
      <c r="AIC156" s="174"/>
      <c r="AID156" s="174"/>
      <c r="AIE156" s="174"/>
      <c r="AIF156" s="174"/>
      <c r="AIG156" s="174"/>
      <c r="AIH156" s="174"/>
      <c r="AII156" s="174"/>
      <c r="AIJ156" s="174"/>
      <c r="AIK156" s="174"/>
      <c r="AIL156" s="174"/>
      <c r="AIM156" s="174"/>
      <c r="AIN156" s="174"/>
      <c r="AIO156" s="174"/>
      <c r="AIP156" s="174"/>
      <c r="AIQ156" s="174"/>
      <c r="AIR156" s="174"/>
      <c r="AIS156" s="174"/>
      <c r="AIT156" s="174"/>
      <c r="AIU156" s="174"/>
      <c r="AIV156" s="174"/>
      <c r="AIW156" s="174"/>
      <c r="AIX156" s="174"/>
      <c r="AIY156" s="174"/>
      <c r="AIZ156" s="174"/>
      <c r="AJA156" s="174"/>
      <c r="AJB156" s="174"/>
      <c r="AJC156" s="174"/>
      <c r="AJD156" s="174"/>
      <c r="AJE156" s="174"/>
      <c r="AJF156" s="174"/>
      <c r="AJG156" s="174"/>
      <c r="AJH156" s="174"/>
      <c r="AJI156" s="174"/>
      <c r="AJJ156" s="174"/>
      <c r="AJK156" s="174"/>
      <c r="AJL156" s="174"/>
      <c r="AJM156" s="174"/>
      <c r="AJN156" s="174"/>
      <c r="AJO156" s="174"/>
      <c r="AJP156" s="174"/>
      <c r="AJQ156" s="174"/>
      <c r="AJR156" s="174"/>
      <c r="AJS156" s="174"/>
      <c r="AJT156" s="174"/>
      <c r="AJU156" s="174"/>
      <c r="AJV156" s="174"/>
      <c r="AJW156" s="174"/>
      <c r="AJX156" s="174"/>
      <c r="AJY156" s="174"/>
      <c r="AJZ156" s="174"/>
      <c r="AKA156" s="174"/>
      <c r="AKB156" s="174"/>
      <c r="AKC156" s="174"/>
      <c r="AKD156" s="174"/>
      <c r="AKE156" s="174"/>
      <c r="AKF156" s="174"/>
      <c r="AKG156" s="174"/>
      <c r="AKH156" s="174"/>
      <c r="AKI156" s="174"/>
      <c r="AKJ156" s="174"/>
      <c r="AKK156" s="174"/>
      <c r="AKL156" s="174"/>
      <c r="AKM156" s="174"/>
      <c r="AKN156" s="174"/>
      <c r="AKO156" s="174"/>
      <c r="AKP156" s="174"/>
    </row>
    <row r="157" spans="1:978" s="116" customFormat="1" ht="15.6">
      <c r="A157" s="28"/>
      <c r="B157" s="175" t="s">
        <v>29</v>
      </c>
      <c r="C157" s="105">
        <v>2064241</v>
      </c>
      <c r="D157" s="84">
        <f t="shared" si="31"/>
        <v>0.1247743494207052</v>
      </c>
      <c r="E157" s="85"/>
      <c r="F157" s="83">
        <v>32807</v>
      </c>
      <c r="G157" s="70">
        <f t="shared" si="21"/>
        <v>7.7936586167241639E-2</v>
      </c>
      <c r="H157" s="94"/>
      <c r="I157" s="181"/>
      <c r="J157" s="94"/>
      <c r="K157" s="166"/>
      <c r="L157" s="93">
        <v>180</v>
      </c>
      <c r="M157" s="70">
        <f t="shared" si="22"/>
        <v>-0.40594059405940597</v>
      </c>
      <c r="N157" s="92">
        <v>10794</v>
      </c>
      <c r="O157" s="70">
        <f t="shared" si="23"/>
        <v>0.20576407506702421</v>
      </c>
      <c r="P157" s="92">
        <v>4795</v>
      </c>
      <c r="Q157" s="70">
        <f t="shared" si="24"/>
        <v>0.55884265279583878</v>
      </c>
      <c r="R157" s="93">
        <v>321</v>
      </c>
      <c r="S157" s="70">
        <f t="shared" si="28"/>
        <v>0.34309623430962333</v>
      </c>
      <c r="T157" s="92">
        <v>33031</v>
      </c>
      <c r="U157" s="71">
        <f t="shared" si="25"/>
        <v>9.4248989597826904E-2</v>
      </c>
      <c r="V157" s="191"/>
      <c r="W157" s="166"/>
      <c r="X157" s="92"/>
      <c r="Y157" s="84"/>
      <c r="Z157" s="90"/>
      <c r="AA157" s="166"/>
      <c r="AB157" s="92">
        <v>36</v>
      </c>
      <c r="AC157" s="70">
        <f t="shared" si="32"/>
        <v>2.6</v>
      </c>
      <c r="AD157" s="92"/>
      <c r="AE157" s="84"/>
      <c r="AF157" s="92"/>
      <c r="AG157" s="8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174"/>
      <c r="AT157" s="174"/>
      <c r="AU157" s="174"/>
      <c r="AV157" s="174"/>
      <c r="AW157" s="174"/>
      <c r="AX157" s="178"/>
      <c r="AY157" s="174"/>
      <c r="AZ157" s="174"/>
      <c r="BA157" s="192"/>
      <c r="BB157" s="193"/>
      <c r="BC157" s="192"/>
      <c r="BD157" s="194"/>
      <c r="BE157" s="194"/>
      <c r="BF157" s="194"/>
      <c r="BG157" s="194"/>
      <c r="BH157" s="194"/>
      <c r="BI157" s="194"/>
      <c r="BJ157" s="194"/>
      <c r="BK157" s="194"/>
      <c r="BL157" s="194"/>
      <c r="BM157" s="194"/>
      <c r="BN157" s="194"/>
      <c r="BO157" s="194"/>
      <c r="BP157" s="194"/>
      <c r="BQ157" s="194"/>
      <c r="BR157" s="194"/>
      <c r="BS157" s="194"/>
      <c r="BT157" s="194"/>
      <c r="BU157" s="194"/>
      <c r="BV157" s="194"/>
      <c r="BW157" s="194"/>
      <c r="BX157" s="194"/>
      <c r="BY157" s="194"/>
      <c r="BZ157" s="194"/>
      <c r="CA157" s="194"/>
      <c r="CB157" s="194"/>
      <c r="CC157" s="195"/>
      <c r="CD157" s="194"/>
      <c r="CE157" s="194"/>
      <c r="CF157" s="194"/>
      <c r="CG157" s="194"/>
      <c r="CH157" s="194"/>
      <c r="CI157" s="194"/>
      <c r="CJ157" s="194"/>
      <c r="CK157" s="194"/>
      <c r="CL157" s="194"/>
      <c r="CM157" s="194"/>
      <c r="CN157" s="194"/>
      <c r="CO157" s="194"/>
      <c r="CP157" s="194"/>
      <c r="CQ157" s="194"/>
      <c r="CR157" s="194"/>
      <c r="CS157" s="194"/>
      <c r="CT157" s="194"/>
      <c r="CU157" s="194"/>
      <c r="CV157" s="194"/>
      <c r="CW157" s="194"/>
      <c r="CX157" s="194"/>
      <c r="CY157" s="194"/>
      <c r="CZ157" s="194"/>
      <c r="DA157" s="194"/>
      <c r="DB157" s="194"/>
      <c r="DC157" s="194"/>
      <c r="DD157" s="194"/>
      <c r="DE157" s="194"/>
      <c r="DF157" s="194"/>
      <c r="DG157" s="194"/>
      <c r="DH157" s="194"/>
      <c r="DI157" s="194"/>
      <c r="DJ157" s="194"/>
      <c r="DK157" s="194"/>
      <c r="DL157" s="194"/>
      <c r="DM157" s="194"/>
      <c r="DN157" s="194"/>
      <c r="DO157" s="194"/>
      <c r="DP157" s="194"/>
      <c r="DQ157" s="194"/>
      <c r="DR157" s="194"/>
      <c r="DS157" s="194"/>
      <c r="DT157" s="194"/>
      <c r="DU157" s="194"/>
      <c r="DV157" s="194"/>
      <c r="DW157" s="194"/>
      <c r="DX157" s="194"/>
      <c r="DY157" s="194"/>
      <c r="DZ157" s="194"/>
      <c r="EA157" s="194"/>
      <c r="EB157" s="194"/>
      <c r="EC157" s="194"/>
      <c r="ED157" s="194"/>
      <c r="EE157" s="194"/>
      <c r="EF157" s="194"/>
      <c r="EG157" s="194"/>
      <c r="EH157" s="194"/>
      <c r="EI157" s="194"/>
      <c r="EJ157" s="194"/>
      <c r="EK157" s="194"/>
      <c r="EL157" s="194"/>
      <c r="EM157" s="194"/>
      <c r="EN157" s="194"/>
      <c r="EO157" s="194"/>
      <c r="EP157" s="194"/>
      <c r="EQ157" s="194"/>
      <c r="ER157" s="194"/>
      <c r="ES157" s="194"/>
      <c r="ET157" s="194"/>
      <c r="EU157" s="194"/>
      <c r="EV157" s="194"/>
      <c r="EW157" s="194"/>
      <c r="EX157" s="194"/>
      <c r="EY157" s="194"/>
      <c r="EZ157" s="194"/>
      <c r="FA157" s="194"/>
      <c r="FB157" s="194"/>
      <c r="FC157" s="194"/>
      <c r="FD157" s="194"/>
      <c r="FE157" s="194"/>
      <c r="FF157" s="194"/>
      <c r="FG157" s="194"/>
      <c r="FH157" s="194"/>
      <c r="FI157" s="194"/>
      <c r="FJ157" s="194"/>
      <c r="FK157" s="194"/>
      <c r="FL157" s="194"/>
      <c r="FM157" s="194"/>
      <c r="FN157" s="194"/>
      <c r="FO157" s="194"/>
      <c r="FP157" s="194"/>
      <c r="FQ157" s="194"/>
      <c r="FR157" s="194"/>
      <c r="FS157" s="194"/>
      <c r="FT157" s="194"/>
      <c r="FU157" s="194"/>
      <c r="FV157" s="194"/>
      <c r="FW157" s="194"/>
      <c r="FX157" s="194"/>
      <c r="FY157" s="194"/>
      <c r="FZ157" s="194"/>
      <c r="GA157" s="194"/>
      <c r="GB157" s="194"/>
      <c r="GC157" s="194"/>
      <c r="GD157" s="194"/>
      <c r="GE157" s="194"/>
      <c r="GF157" s="194"/>
      <c r="GG157" s="194"/>
      <c r="GH157" s="194"/>
      <c r="GI157" s="194"/>
      <c r="GJ157" s="194"/>
      <c r="GK157" s="194"/>
      <c r="GL157" s="194"/>
      <c r="GM157" s="194"/>
      <c r="GN157" s="194"/>
      <c r="GO157" s="194"/>
      <c r="GP157" s="194"/>
      <c r="GQ157" s="194"/>
      <c r="GR157" s="194"/>
      <c r="GS157" s="194"/>
      <c r="GT157" s="194"/>
      <c r="GU157" s="194"/>
      <c r="GV157" s="194"/>
      <c r="GW157" s="194"/>
      <c r="GX157" s="194"/>
      <c r="GY157" s="194"/>
      <c r="GZ157" s="194"/>
      <c r="HA157" s="194"/>
      <c r="HB157" s="194"/>
      <c r="HC157" s="194"/>
      <c r="HD157" s="194"/>
      <c r="HE157" s="194"/>
      <c r="HF157" s="194"/>
      <c r="HG157" s="194"/>
      <c r="HH157" s="194"/>
      <c r="HI157" s="194"/>
      <c r="HJ157" s="194"/>
      <c r="HK157" s="194"/>
      <c r="HL157" s="194"/>
      <c r="HM157" s="194"/>
      <c r="HN157" s="194"/>
      <c r="HO157" s="194"/>
      <c r="HP157" s="194"/>
      <c r="HQ157" s="194"/>
      <c r="HR157" s="194"/>
      <c r="HS157" s="194"/>
      <c r="HT157" s="194"/>
      <c r="HU157" s="194"/>
      <c r="HV157" s="194"/>
      <c r="HW157" s="194"/>
      <c r="HX157" s="194"/>
      <c r="HY157" s="194"/>
      <c r="HZ157" s="194"/>
      <c r="IA157" s="194"/>
      <c r="IB157" s="194"/>
      <c r="IC157" s="194"/>
      <c r="ID157" s="194"/>
      <c r="IE157" s="194"/>
      <c r="IF157" s="194"/>
      <c r="IG157" s="194"/>
      <c r="IH157" s="194"/>
      <c r="II157" s="194"/>
      <c r="IJ157" s="194"/>
      <c r="IK157" s="194"/>
      <c r="IL157" s="194"/>
      <c r="IM157" s="194"/>
      <c r="IN157" s="194"/>
      <c r="IO157" s="194"/>
      <c r="IP157" s="194"/>
      <c r="IQ157" s="194"/>
      <c r="IR157" s="194"/>
      <c r="IS157" s="194"/>
      <c r="IT157" s="194"/>
      <c r="IU157" s="194"/>
      <c r="IV157" s="194"/>
      <c r="IW157" s="194"/>
      <c r="IX157" s="194"/>
      <c r="IY157" s="194"/>
      <c r="IZ157" s="194"/>
      <c r="JA157" s="194"/>
      <c r="JB157" s="194"/>
      <c r="JC157" s="194"/>
      <c r="JD157" s="194"/>
      <c r="JE157" s="194"/>
      <c r="JF157" s="194"/>
      <c r="JG157" s="194"/>
      <c r="JH157" s="194"/>
      <c r="JI157" s="194"/>
      <c r="JJ157" s="194"/>
      <c r="JK157" s="194"/>
      <c r="JL157" s="194"/>
      <c r="JM157" s="194"/>
      <c r="JN157" s="194"/>
      <c r="JO157" s="194"/>
      <c r="JP157" s="194"/>
      <c r="JQ157" s="194"/>
      <c r="JR157" s="194"/>
      <c r="JS157" s="194"/>
      <c r="JT157" s="194"/>
      <c r="JU157" s="194"/>
      <c r="JV157" s="194"/>
      <c r="JW157" s="194"/>
      <c r="JX157" s="194"/>
      <c r="JY157" s="194"/>
      <c r="JZ157" s="194"/>
      <c r="KA157" s="194"/>
      <c r="KB157" s="194"/>
      <c r="KC157" s="194"/>
      <c r="KD157" s="194"/>
      <c r="KE157" s="194"/>
      <c r="KF157" s="194"/>
      <c r="KG157" s="194"/>
      <c r="KH157" s="194"/>
      <c r="KI157" s="194"/>
      <c r="KJ157" s="194"/>
      <c r="KK157" s="194"/>
      <c r="KL157" s="194"/>
      <c r="KM157" s="194"/>
      <c r="KN157" s="194"/>
      <c r="KO157" s="194"/>
      <c r="KP157" s="194"/>
      <c r="KQ157" s="194"/>
      <c r="KR157" s="194"/>
      <c r="KS157" s="194"/>
      <c r="KT157" s="194"/>
      <c r="KU157" s="194"/>
      <c r="KV157" s="194"/>
      <c r="KW157" s="194"/>
      <c r="KX157" s="194"/>
      <c r="KY157" s="194"/>
      <c r="KZ157" s="194"/>
      <c r="LA157" s="194"/>
      <c r="LB157" s="194"/>
      <c r="LC157" s="194"/>
      <c r="LD157" s="194"/>
      <c r="LE157" s="194"/>
      <c r="LF157" s="194"/>
      <c r="LG157" s="194"/>
      <c r="LH157" s="194"/>
      <c r="LI157" s="194"/>
      <c r="LJ157" s="194"/>
      <c r="LK157" s="194"/>
      <c r="LL157" s="194"/>
      <c r="LM157" s="194"/>
      <c r="LN157" s="194"/>
      <c r="LO157" s="194"/>
      <c r="LP157" s="194"/>
      <c r="LQ157" s="194"/>
      <c r="LR157" s="194"/>
      <c r="LS157" s="194"/>
      <c r="LT157" s="194"/>
      <c r="LU157" s="194"/>
      <c r="LV157" s="194"/>
      <c r="LW157" s="194"/>
      <c r="LX157" s="194"/>
      <c r="LY157" s="194"/>
      <c r="LZ157" s="194"/>
      <c r="MA157" s="194"/>
      <c r="MB157" s="194"/>
      <c r="MC157" s="194"/>
      <c r="MD157" s="194"/>
      <c r="ME157" s="194"/>
      <c r="MF157" s="194"/>
      <c r="MG157" s="194"/>
      <c r="MH157" s="194"/>
      <c r="MI157" s="194"/>
      <c r="MJ157" s="194"/>
      <c r="MK157" s="194"/>
      <c r="ML157" s="194"/>
      <c r="MM157" s="194"/>
      <c r="MN157" s="194"/>
      <c r="MO157" s="194"/>
      <c r="MP157" s="194"/>
      <c r="MQ157" s="194"/>
      <c r="MR157" s="194"/>
      <c r="MS157" s="194"/>
      <c r="MT157" s="194"/>
      <c r="MU157" s="194"/>
      <c r="MV157" s="194"/>
      <c r="MW157" s="194"/>
      <c r="MX157" s="194"/>
      <c r="MY157" s="194"/>
      <c r="MZ157" s="194"/>
      <c r="NA157" s="194"/>
      <c r="NB157" s="194"/>
      <c r="NC157" s="194"/>
      <c r="ND157" s="194"/>
      <c r="NE157" s="194"/>
      <c r="NF157" s="194"/>
      <c r="NG157" s="194"/>
      <c r="NH157" s="194"/>
      <c r="NI157" s="194"/>
      <c r="NJ157" s="194"/>
      <c r="NK157" s="194"/>
      <c r="NL157" s="194"/>
      <c r="NM157" s="194"/>
      <c r="NN157" s="194"/>
      <c r="NO157" s="194"/>
      <c r="NP157" s="194"/>
      <c r="NQ157" s="194"/>
      <c r="NR157" s="194"/>
      <c r="NS157" s="194"/>
      <c r="NT157" s="194"/>
      <c r="NU157" s="194"/>
      <c r="NV157" s="194"/>
      <c r="NW157" s="194"/>
      <c r="NX157" s="194"/>
      <c r="NY157" s="194"/>
      <c r="NZ157" s="194"/>
      <c r="OA157" s="194"/>
      <c r="OB157" s="194"/>
      <c r="OC157" s="194"/>
      <c r="OD157" s="194"/>
      <c r="OE157" s="194"/>
      <c r="OF157" s="194"/>
      <c r="OG157" s="194"/>
      <c r="OH157" s="194"/>
      <c r="OI157" s="194"/>
      <c r="OJ157" s="194"/>
      <c r="OK157" s="194"/>
      <c r="OL157" s="194"/>
      <c r="OM157" s="194"/>
      <c r="ON157" s="194"/>
      <c r="OO157" s="194"/>
      <c r="OP157" s="194"/>
      <c r="OQ157" s="194"/>
      <c r="OR157" s="194"/>
      <c r="OS157" s="194"/>
      <c r="OT157" s="194"/>
      <c r="OU157" s="194"/>
      <c r="OV157" s="194"/>
      <c r="OW157" s="194"/>
      <c r="OX157" s="194"/>
      <c r="OY157" s="194"/>
      <c r="OZ157" s="194"/>
      <c r="PA157" s="194"/>
      <c r="PB157" s="194"/>
      <c r="PC157" s="194"/>
      <c r="PD157" s="194"/>
      <c r="PE157" s="194"/>
      <c r="PF157" s="194"/>
      <c r="PG157" s="194"/>
      <c r="PH157" s="194"/>
      <c r="PI157" s="194"/>
      <c r="PJ157" s="194"/>
      <c r="PK157" s="194"/>
      <c r="PL157" s="194"/>
      <c r="PM157" s="194"/>
      <c r="PN157" s="194"/>
      <c r="PO157" s="194"/>
      <c r="PP157" s="194"/>
      <c r="PQ157" s="194"/>
      <c r="PR157" s="194"/>
      <c r="PS157" s="194"/>
      <c r="PT157" s="194"/>
      <c r="PU157" s="194"/>
      <c r="PV157" s="194"/>
      <c r="PW157" s="194"/>
      <c r="PX157" s="194"/>
      <c r="PY157" s="194"/>
      <c r="PZ157" s="194"/>
      <c r="QA157" s="194"/>
      <c r="QB157" s="194"/>
      <c r="QC157" s="194"/>
      <c r="QD157" s="194"/>
      <c r="QE157" s="194"/>
      <c r="QF157" s="194"/>
      <c r="QG157" s="194"/>
      <c r="QH157" s="194"/>
      <c r="QI157" s="194"/>
      <c r="QJ157" s="194"/>
      <c r="QK157" s="194"/>
      <c r="QL157" s="194"/>
      <c r="QM157" s="194"/>
      <c r="QN157" s="194"/>
      <c r="QO157" s="194"/>
      <c r="QP157" s="194"/>
      <c r="QQ157" s="194"/>
      <c r="QR157" s="194"/>
      <c r="QS157" s="194"/>
      <c r="QT157" s="194"/>
      <c r="QU157" s="194"/>
      <c r="QV157" s="194"/>
      <c r="QW157" s="194"/>
      <c r="QX157" s="194"/>
      <c r="QY157" s="194"/>
      <c r="QZ157" s="194"/>
      <c r="RA157" s="194"/>
      <c r="RB157" s="194"/>
      <c r="RC157" s="194"/>
      <c r="RD157" s="194"/>
      <c r="RE157" s="194"/>
      <c r="RF157" s="194"/>
      <c r="RG157" s="194"/>
      <c r="RH157" s="194"/>
      <c r="RI157" s="194"/>
      <c r="RJ157" s="194"/>
      <c r="RK157" s="194"/>
      <c r="RL157" s="194"/>
      <c r="RM157" s="194"/>
      <c r="RN157" s="194"/>
      <c r="RO157" s="194"/>
      <c r="RP157" s="194"/>
      <c r="RQ157" s="194"/>
      <c r="RR157" s="194"/>
      <c r="RS157" s="194"/>
      <c r="RT157" s="194"/>
      <c r="RU157" s="194"/>
      <c r="RV157" s="194"/>
      <c r="RW157" s="194"/>
      <c r="RX157" s="194"/>
      <c r="RY157" s="194"/>
      <c r="RZ157" s="194"/>
      <c r="SA157" s="194"/>
      <c r="SB157" s="194"/>
      <c r="SC157" s="194"/>
      <c r="SD157" s="194"/>
      <c r="SE157" s="194"/>
      <c r="SF157" s="194"/>
      <c r="SG157" s="194"/>
      <c r="SH157" s="194"/>
      <c r="SI157" s="194"/>
      <c r="SJ157" s="194"/>
      <c r="SK157" s="194"/>
      <c r="SL157" s="194"/>
      <c r="SM157" s="194"/>
      <c r="SN157" s="194"/>
      <c r="SO157" s="194"/>
      <c r="SP157" s="194"/>
      <c r="SQ157" s="194"/>
      <c r="SR157" s="194"/>
      <c r="SS157" s="194"/>
      <c r="ST157" s="194"/>
      <c r="SU157" s="194"/>
      <c r="SV157" s="194"/>
      <c r="SW157" s="194"/>
      <c r="SX157" s="194"/>
      <c r="SY157" s="194"/>
      <c r="SZ157" s="194"/>
      <c r="TA157" s="194"/>
      <c r="TB157" s="194"/>
      <c r="TC157" s="194"/>
      <c r="TD157" s="194"/>
      <c r="TE157" s="194"/>
      <c r="TF157" s="194"/>
      <c r="TG157" s="194"/>
      <c r="TH157" s="194"/>
      <c r="TI157" s="194"/>
      <c r="TJ157" s="194"/>
      <c r="TK157" s="194"/>
      <c r="TL157" s="194"/>
      <c r="TM157" s="194"/>
      <c r="TN157" s="194"/>
      <c r="TO157" s="194"/>
      <c r="TP157" s="194"/>
      <c r="TQ157" s="194"/>
      <c r="TR157" s="194"/>
      <c r="TS157" s="194"/>
      <c r="TT157" s="194"/>
      <c r="TU157" s="194"/>
      <c r="TV157" s="194"/>
      <c r="TW157" s="194"/>
      <c r="TX157" s="194"/>
      <c r="TY157" s="194"/>
      <c r="TZ157" s="194"/>
      <c r="UA157" s="194"/>
      <c r="UB157" s="194"/>
      <c r="UC157" s="194"/>
      <c r="UD157" s="194"/>
      <c r="UE157" s="194"/>
      <c r="UF157" s="194"/>
      <c r="UG157" s="194"/>
      <c r="UH157" s="194"/>
      <c r="UI157" s="194"/>
      <c r="UJ157" s="194"/>
      <c r="UK157" s="194"/>
      <c r="UL157" s="194"/>
      <c r="UM157" s="194"/>
      <c r="UN157" s="194"/>
      <c r="UO157" s="194"/>
      <c r="UP157" s="194"/>
      <c r="UQ157" s="194"/>
      <c r="UR157" s="194"/>
      <c r="US157" s="194"/>
      <c r="UT157" s="194"/>
      <c r="UU157" s="194"/>
      <c r="UV157" s="194"/>
      <c r="UW157" s="194"/>
      <c r="UX157" s="194"/>
      <c r="UY157" s="194"/>
      <c r="UZ157" s="194"/>
      <c r="VA157" s="194"/>
      <c r="VB157" s="194"/>
      <c r="VC157" s="194"/>
      <c r="VD157" s="194"/>
      <c r="VE157" s="194"/>
      <c r="VF157" s="194"/>
      <c r="VG157" s="194"/>
      <c r="VH157" s="194"/>
      <c r="VI157" s="194"/>
      <c r="VJ157" s="194"/>
      <c r="VK157" s="194"/>
      <c r="VL157" s="194"/>
      <c r="VM157" s="194"/>
      <c r="VN157" s="194"/>
      <c r="VO157" s="194"/>
      <c r="VP157" s="194"/>
      <c r="VQ157" s="194"/>
      <c r="VR157" s="194"/>
      <c r="VS157" s="194"/>
      <c r="VT157" s="194"/>
      <c r="VU157" s="194"/>
      <c r="VV157" s="194"/>
      <c r="VW157" s="194"/>
      <c r="VX157" s="194"/>
      <c r="VY157" s="194"/>
      <c r="VZ157" s="194"/>
      <c r="WA157" s="194"/>
      <c r="WB157" s="194"/>
      <c r="WC157" s="194"/>
      <c r="WD157" s="194"/>
      <c r="WE157" s="194"/>
      <c r="WF157" s="194"/>
      <c r="WG157" s="194"/>
      <c r="WH157" s="194"/>
      <c r="WI157" s="194"/>
      <c r="WJ157" s="194"/>
      <c r="WK157" s="194"/>
      <c r="WL157" s="194"/>
      <c r="WM157" s="194"/>
      <c r="WN157" s="194"/>
      <c r="WO157" s="194"/>
      <c r="WP157" s="194"/>
      <c r="WQ157" s="194"/>
      <c r="WR157" s="194"/>
      <c r="WS157" s="194"/>
      <c r="WT157" s="194"/>
      <c r="WU157" s="194"/>
      <c r="WV157" s="194"/>
      <c r="WW157" s="194"/>
      <c r="WX157" s="194"/>
      <c r="WY157" s="194"/>
      <c r="WZ157" s="194"/>
      <c r="XA157" s="194"/>
      <c r="XB157" s="194"/>
      <c r="XC157" s="194"/>
      <c r="XD157" s="194"/>
      <c r="XE157" s="194"/>
      <c r="XF157" s="194"/>
      <c r="XG157" s="194"/>
      <c r="XH157" s="194"/>
      <c r="XI157" s="194"/>
      <c r="XJ157" s="194"/>
      <c r="XK157" s="194"/>
      <c r="XL157" s="194"/>
      <c r="XM157" s="194"/>
      <c r="XN157" s="194"/>
      <c r="XO157" s="194"/>
      <c r="XP157" s="194"/>
      <c r="XQ157" s="194"/>
      <c r="XR157" s="194"/>
      <c r="XS157" s="194"/>
      <c r="XT157" s="194"/>
      <c r="XU157" s="194"/>
      <c r="XV157" s="194"/>
      <c r="XW157" s="194"/>
      <c r="XX157" s="194"/>
      <c r="XY157" s="194"/>
      <c r="XZ157" s="194"/>
      <c r="YA157" s="194"/>
      <c r="YB157" s="194"/>
      <c r="YC157" s="194"/>
      <c r="YD157" s="194"/>
      <c r="YE157" s="194"/>
      <c r="YF157" s="194"/>
      <c r="YG157" s="194"/>
      <c r="YH157" s="194"/>
      <c r="YI157" s="194"/>
      <c r="YJ157" s="194"/>
      <c r="YK157" s="194"/>
      <c r="YL157" s="194"/>
      <c r="YM157" s="194"/>
      <c r="YN157" s="194"/>
      <c r="YO157" s="194"/>
      <c r="YP157" s="194"/>
      <c r="YQ157" s="194"/>
      <c r="YR157" s="194"/>
      <c r="YS157" s="194"/>
      <c r="YT157" s="194"/>
      <c r="YU157" s="194"/>
      <c r="YV157" s="194"/>
      <c r="YW157" s="194"/>
      <c r="YX157" s="194"/>
      <c r="YY157" s="194"/>
      <c r="YZ157" s="194"/>
      <c r="ZA157" s="194"/>
      <c r="ZB157" s="194"/>
      <c r="ZC157" s="194"/>
      <c r="ZD157" s="194"/>
      <c r="ZE157" s="194"/>
      <c r="ZF157" s="194"/>
      <c r="ZG157" s="194"/>
      <c r="ZH157" s="194"/>
      <c r="ZI157" s="194"/>
      <c r="ZJ157" s="194"/>
      <c r="ZK157" s="194"/>
      <c r="ZL157" s="194"/>
      <c r="ZM157" s="194"/>
      <c r="ZN157" s="194"/>
      <c r="ZO157" s="194"/>
      <c r="ZP157" s="194"/>
      <c r="ZQ157" s="194"/>
      <c r="ZR157" s="194"/>
      <c r="ZS157" s="194"/>
      <c r="ZT157" s="194"/>
      <c r="ZU157" s="194"/>
      <c r="ZV157" s="194"/>
      <c r="ZW157" s="194"/>
      <c r="ZX157" s="194"/>
      <c r="ZY157" s="194"/>
      <c r="ZZ157" s="194"/>
      <c r="AAA157" s="194"/>
      <c r="AAB157" s="194"/>
      <c r="AAC157" s="194"/>
      <c r="AAD157" s="194"/>
      <c r="AAE157" s="194"/>
      <c r="AAF157" s="194"/>
      <c r="AAG157" s="194"/>
      <c r="AAH157" s="194"/>
      <c r="AAI157" s="194"/>
      <c r="AAJ157" s="194"/>
      <c r="AAK157" s="194"/>
      <c r="AAL157" s="194"/>
      <c r="AAM157" s="194"/>
      <c r="AAN157" s="194"/>
      <c r="AAO157" s="194"/>
      <c r="AAP157" s="194"/>
      <c r="AAQ157" s="194"/>
      <c r="AAR157" s="194"/>
      <c r="AAS157" s="194"/>
      <c r="AAT157" s="194"/>
      <c r="AAU157" s="194"/>
      <c r="AAV157" s="194"/>
      <c r="AAW157" s="194"/>
      <c r="AAX157" s="194"/>
      <c r="AAY157" s="194"/>
      <c r="AAZ157" s="194"/>
      <c r="ABA157" s="194"/>
      <c r="ABB157" s="194"/>
      <c r="ABC157" s="194"/>
      <c r="ABD157" s="194"/>
      <c r="ABE157" s="194"/>
      <c r="ABF157" s="194"/>
      <c r="ABG157" s="194"/>
      <c r="ABH157" s="194"/>
      <c r="ABI157" s="194"/>
      <c r="ABJ157" s="194"/>
      <c r="ABK157" s="194"/>
      <c r="ABL157" s="194"/>
      <c r="ABM157" s="194"/>
      <c r="ABN157" s="194"/>
      <c r="ABO157" s="194"/>
      <c r="ABP157" s="194"/>
      <c r="ABQ157" s="194"/>
      <c r="ABR157" s="194"/>
      <c r="ABS157" s="194"/>
      <c r="ABT157" s="194"/>
      <c r="ABU157" s="194"/>
      <c r="ABV157" s="194"/>
      <c r="ABW157" s="194"/>
      <c r="ABX157" s="194"/>
      <c r="ABY157" s="194"/>
      <c r="ABZ157" s="194"/>
      <c r="ACA157" s="194"/>
      <c r="ACB157" s="194"/>
      <c r="ACC157" s="194"/>
      <c r="ACD157" s="194"/>
      <c r="ACE157" s="194"/>
      <c r="ACF157" s="194"/>
      <c r="ACG157" s="194"/>
      <c r="ACH157" s="194"/>
      <c r="ACI157" s="194"/>
      <c r="ACJ157" s="194"/>
      <c r="ACK157" s="194"/>
      <c r="ACL157" s="194"/>
      <c r="ACM157" s="194"/>
      <c r="ACN157" s="194"/>
      <c r="ACO157" s="194"/>
      <c r="ACP157" s="194"/>
      <c r="ACQ157" s="194"/>
      <c r="ACR157" s="194"/>
      <c r="ACS157" s="194"/>
      <c r="ACT157" s="194"/>
      <c r="ACU157" s="194"/>
      <c r="ACV157" s="194"/>
      <c r="ACW157" s="194"/>
      <c r="ACX157" s="194"/>
      <c r="ACY157" s="194"/>
      <c r="ACZ157" s="194"/>
      <c r="ADA157" s="194"/>
      <c r="ADB157" s="194"/>
      <c r="ADC157" s="194"/>
      <c r="ADD157" s="194"/>
      <c r="ADE157" s="194"/>
      <c r="ADF157" s="194"/>
      <c r="ADG157" s="194"/>
      <c r="ADH157" s="194"/>
      <c r="ADI157" s="194"/>
      <c r="ADJ157" s="194"/>
      <c r="ADK157" s="194"/>
      <c r="ADL157" s="194"/>
      <c r="ADM157" s="194"/>
      <c r="ADN157" s="194"/>
      <c r="ADO157" s="194"/>
      <c r="ADP157" s="194"/>
      <c r="ADQ157" s="194"/>
      <c r="ADR157" s="194"/>
      <c r="ADS157" s="194"/>
      <c r="ADT157" s="194"/>
      <c r="ADU157" s="194"/>
      <c r="ADV157" s="194"/>
      <c r="ADW157" s="194"/>
      <c r="ADX157" s="194"/>
      <c r="ADY157" s="194"/>
      <c r="ADZ157" s="194"/>
      <c r="AEA157" s="194"/>
      <c r="AEB157" s="194"/>
      <c r="AEC157" s="194"/>
      <c r="AED157" s="194"/>
      <c r="AEE157" s="194"/>
      <c r="AEF157" s="194"/>
      <c r="AEG157" s="194"/>
      <c r="AEH157" s="194"/>
      <c r="AEI157" s="194"/>
      <c r="AEJ157" s="194"/>
      <c r="AEK157" s="194"/>
      <c r="AEL157" s="194"/>
      <c r="AEM157" s="194"/>
      <c r="AEN157" s="194"/>
      <c r="AEO157" s="194"/>
      <c r="AEP157" s="194"/>
      <c r="AEQ157" s="194"/>
      <c r="AER157" s="194"/>
      <c r="AES157" s="194"/>
      <c r="AET157" s="194"/>
      <c r="AEU157" s="194"/>
      <c r="AEV157" s="194"/>
      <c r="AEW157" s="194"/>
      <c r="AEX157" s="194"/>
      <c r="AEY157" s="194"/>
      <c r="AEZ157" s="194"/>
      <c r="AFA157" s="194"/>
      <c r="AFB157" s="194"/>
      <c r="AFC157" s="194"/>
      <c r="AFD157" s="194"/>
      <c r="AFE157" s="194"/>
      <c r="AFF157" s="194"/>
      <c r="AFG157" s="194"/>
      <c r="AFH157" s="194"/>
      <c r="AFI157" s="194"/>
      <c r="AFJ157" s="194"/>
      <c r="AFK157" s="194"/>
      <c r="AFL157" s="194"/>
      <c r="AFM157" s="194"/>
      <c r="AFN157" s="194"/>
      <c r="AFO157" s="194"/>
      <c r="AFP157" s="194"/>
      <c r="AFQ157" s="194"/>
      <c r="AFR157" s="194"/>
      <c r="AFS157" s="194"/>
      <c r="AFT157" s="194"/>
      <c r="AFU157" s="194"/>
      <c r="AFV157" s="194"/>
      <c r="AFW157" s="194"/>
      <c r="AFX157" s="194"/>
      <c r="AFY157" s="194"/>
      <c r="AFZ157" s="194"/>
      <c r="AGA157" s="194"/>
      <c r="AGB157" s="194"/>
      <c r="AGC157" s="194"/>
      <c r="AGD157" s="194"/>
      <c r="AGE157" s="194"/>
      <c r="AGF157" s="194"/>
      <c r="AGG157" s="194"/>
      <c r="AGH157" s="194"/>
      <c r="AGI157" s="194"/>
      <c r="AGJ157" s="194"/>
      <c r="AGK157" s="194"/>
      <c r="AGL157" s="194"/>
      <c r="AGM157" s="194"/>
      <c r="AGN157" s="194"/>
      <c r="AGO157" s="194"/>
      <c r="AGP157" s="194"/>
      <c r="AGQ157" s="194"/>
      <c r="AGR157" s="194"/>
      <c r="AGS157" s="194"/>
      <c r="AGT157" s="194"/>
      <c r="AGU157" s="194"/>
      <c r="AGV157" s="194"/>
      <c r="AGW157" s="194"/>
      <c r="AGX157" s="194"/>
      <c r="AGY157" s="194"/>
      <c r="AGZ157" s="194"/>
      <c r="AHA157" s="194"/>
      <c r="AHB157" s="194"/>
      <c r="AHC157" s="194"/>
      <c r="AHD157" s="194"/>
      <c r="AHE157" s="194"/>
      <c r="AHF157" s="194"/>
      <c r="AHG157" s="194"/>
      <c r="AHH157" s="194"/>
      <c r="AHI157" s="194"/>
      <c r="AHJ157" s="194"/>
      <c r="AHK157" s="194"/>
      <c r="AHL157" s="194"/>
      <c r="AHM157" s="194"/>
      <c r="AHN157" s="194"/>
      <c r="AHO157" s="194"/>
      <c r="AHP157" s="194"/>
      <c r="AHQ157" s="194"/>
      <c r="AHR157" s="194"/>
      <c r="AHS157" s="194"/>
      <c r="AHT157" s="194"/>
      <c r="AHU157" s="194"/>
      <c r="AHV157" s="194"/>
      <c r="AHW157" s="194"/>
      <c r="AHX157" s="194"/>
      <c r="AHY157" s="194"/>
      <c r="AHZ157" s="194"/>
      <c r="AIA157" s="194"/>
      <c r="AIB157" s="194"/>
      <c r="AIC157" s="194"/>
      <c r="AID157" s="194"/>
      <c r="AIE157" s="194"/>
      <c r="AIF157" s="194"/>
      <c r="AIG157" s="194"/>
      <c r="AIH157" s="194"/>
      <c r="AII157" s="194"/>
      <c r="AIJ157" s="194"/>
      <c r="AIK157" s="194"/>
      <c r="AIL157" s="194"/>
      <c r="AIM157" s="194"/>
      <c r="AIN157" s="194"/>
      <c r="AIO157" s="194"/>
      <c r="AIP157" s="194"/>
      <c r="AIQ157" s="194"/>
      <c r="AIR157" s="194"/>
      <c r="AIS157" s="194"/>
      <c r="AIT157" s="194"/>
      <c r="AIU157" s="194"/>
      <c r="AIV157" s="194"/>
      <c r="AIW157" s="194"/>
      <c r="AIX157" s="194"/>
      <c r="AIY157" s="194"/>
      <c r="AIZ157" s="194"/>
      <c r="AJA157" s="194"/>
      <c r="AJB157" s="194"/>
      <c r="AJC157" s="194"/>
      <c r="AJD157" s="194"/>
      <c r="AJE157" s="194"/>
      <c r="AJF157" s="194"/>
      <c r="AJG157" s="194"/>
      <c r="AJH157" s="194"/>
      <c r="AJI157" s="194"/>
      <c r="AJJ157" s="194"/>
      <c r="AJK157" s="194"/>
      <c r="AJL157" s="194"/>
      <c r="AJM157" s="194"/>
      <c r="AJN157" s="194"/>
      <c r="AJO157" s="194"/>
      <c r="AJP157" s="194"/>
      <c r="AJQ157" s="194"/>
      <c r="AJR157" s="194"/>
      <c r="AJS157" s="194"/>
      <c r="AJT157" s="194"/>
      <c r="AJU157" s="194"/>
      <c r="AJV157" s="194"/>
      <c r="AJW157" s="194"/>
      <c r="AJX157" s="194"/>
      <c r="AJY157" s="194"/>
      <c r="AJZ157" s="194"/>
      <c r="AKA157" s="194"/>
      <c r="AKB157" s="194"/>
      <c r="AKC157" s="194"/>
      <c r="AKD157" s="194"/>
      <c r="AKE157" s="194"/>
      <c r="AKF157" s="194"/>
      <c r="AKG157" s="194"/>
      <c r="AKH157" s="194"/>
      <c r="AKI157" s="194"/>
      <c r="AKJ157" s="194"/>
      <c r="AKK157" s="194"/>
      <c r="AKL157" s="194"/>
      <c r="AKM157" s="194"/>
      <c r="AKN157" s="194"/>
      <c r="AKO157" s="194"/>
      <c r="AKP157" s="194"/>
    </row>
    <row r="158" spans="1:978" s="116" customFormat="1" ht="15.6">
      <c r="A158" s="28"/>
      <c r="B158" s="175" t="s">
        <v>18</v>
      </c>
      <c r="C158" s="105">
        <v>1904524</v>
      </c>
      <c r="D158" s="84">
        <f t="shared" si="31"/>
        <v>0.25989162885495842</v>
      </c>
      <c r="E158" s="85"/>
      <c r="F158" s="83">
        <v>29564</v>
      </c>
      <c r="G158" s="70">
        <f t="shared" si="21"/>
        <v>0.11347971827803094</v>
      </c>
      <c r="H158" s="94"/>
      <c r="I158" s="181"/>
      <c r="J158" s="94"/>
      <c r="K158" s="166"/>
      <c r="L158" s="93">
        <v>234</v>
      </c>
      <c r="M158" s="70">
        <f t="shared" si="22"/>
        <v>3.539823008849563E-2</v>
      </c>
      <c r="N158" s="92">
        <v>11300</v>
      </c>
      <c r="O158" s="70">
        <f t="shared" si="23"/>
        <v>0.36953096594352197</v>
      </c>
      <c r="P158" s="92">
        <v>4398</v>
      </c>
      <c r="Q158" s="70">
        <f t="shared" si="24"/>
        <v>0.47287340924313459</v>
      </c>
      <c r="R158" s="93">
        <v>306</v>
      </c>
      <c r="S158" s="70">
        <f t="shared" si="28"/>
        <v>0.57731958762886593</v>
      </c>
      <c r="T158" s="92">
        <v>25437</v>
      </c>
      <c r="U158" s="71">
        <f t="shared" si="25"/>
        <v>0.16501786205001379</v>
      </c>
      <c r="V158" s="191"/>
      <c r="W158" s="166"/>
      <c r="X158" s="92"/>
      <c r="Y158" s="84"/>
      <c r="Z158" s="90"/>
      <c r="AA158" s="166"/>
      <c r="AB158" s="92">
        <v>18</v>
      </c>
      <c r="AC158" s="70">
        <f t="shared" si="32"/>
        <v>-5.2631578947368418E-2</v>
      </c>
      <c r="AD158" s="92"/>
      <c r="AE158" s="84"/>
      <c r="AF158" s="92"/>
      <c r="AG158" s="8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174"/>
      <c r="AT158" s="174"/>
      <c r="AU158" s="174"/>
      <c r="AV158" s="174"/>
      <c r="AW158" s="174"/>
      <c r="AX158" s="178"/>
      <c r="AY158" s="174"/>
      <c r="AZ158" s="174"/>
      <c r="BA158" s="192"/>
      <c r="BB158" s="193"/>
      <c r="BC158" s="192"/>
      <c r="BD158" s="194"/>
      <c r="BE158" s="194"/>
      <c r="BF158" s="194"/>
      <c r="BG158" s="194"/>
      <c r="BH158" s="194"/>
      <c r="BI158" s="194"/>
      <c r="BJ158" s="194"/>
      <c r="BK158" s="194"/>
      <c r="BL158" s="194"/>
      <c r="BM158" s="194"/>
      <c r="BN158" s="194"/>
      <c r="BO158" s="194"/>
      <c r="BP158" s="194"/>
      <c r="BQ158" s="194"/>
      <c r="BR158" s="194"/>
      <c r="BS158" s="194"/>
      <c r="BT158" s="194"/>
      <c r="BU158" s="194"/>
      <c r="BV158" s="194"/>
      <c r="BW158" s="194"/>
      <c r="BX158" s="194"/>
      <c r="BY158" s="194"/>
      <c r="BZ158" s="194"/>
      <c r="CA158" s="194"/>
      <c r="CB158" s="194"/>
      <c r="CC158" s="195"/>
      <c r="CD158" s="194"/>
      <c r="CE158" s="194"/>
      <c r="CF158" s="194"/>
      <c r="CG158" s="194"/>
      <c r="CH158" s="194"/>
      <c r="CI158" s="194"/>
      <c r="CJ158" s="194"/>
      <c r="CK158" s="194"/>
      <c r="CL158" s="194"/>
      <c r="CM158" s="194"/>
      <c r="CN158" s="194"/>
      <c r="CO158" s="194"/>
      <c r="CP158" s="194"/>
      <c r="CQ158" s="194"/>
      <c r="CR158" s="194"/>
      <c r="CS158" s="194"/>
      <c r="CT158" s="194"/>
      <c r="CU158" s="194"/>
      <c r="CV158" s="194"/>
      <c r="CW158" s="194"/>
      <c r="CX158" s="194"/>
      <c r="CY158" s="194"/>
      <c r="CZ158" s="194"/>
      <c r="DA158" s="194"/>
      <c r="DB158" s="194"/>
      <c r="DC158" s="194"/>
      <c r="DD158" s="194"/>
      <c r="DE158" s="194"/>
      <c r="DF158" s="194"/>
      <c r="DG158" s="194"/>
      <c r="DH158" s="194"/>
      <c r="DI158" s="194"/>
      <c r="DJ158" s="194"/>
      <c r="DK158" s="194"/>
      <c r="DL158" s="194"/>
      <c r="DM158" s="194"/>
      <c r="DN158" s="194"/>
      <c r="DO158" s="194"/>
      <c r="DP158" s="194"/>
      <c r="DQ158" s="194"/>
      <c r="DR158" s="194"/>
      <c r="DS158" s="194"/>
      <c r="DT158" s="194"/>
      <c r="DU158" s="194"/>
      <c r="DV158" s="194"/>
      <c r="DW158" s="194"/>
      <c r="DX158" s="194"/>
      <c r="DY158" s="194"/>
      <c r="DZ158" s="194"/>
      <c r="EA158" s="194"/>
      <c r="EB158" s="194"/>
      <c r="EC158" s="194"/>
      <c r="ED158" s="194"/>
      <c r="EE158" s="194"/>
      <c r="EF158" s="194"/>
      <c r="EG158" s="194"/>
      <c r="EH158" s="194"/>
      <c r="EI158" s="194"/>
      <c r="EJ158" s="194"/>
      <c r="EK158" s="194"/>
      <c r="EL158" s="194"/>
      <c r="EM158" s="194"/>
      <c r="EN158" s="194"/>
      <c r="EO158" s="194"/>
      <c r="EP158" s="194"/>
      <c r="EQ158" s="194"/>
      <c r="ER158" s="194"/>
      <c r="ES158" s="194"/>
      <c r="ET158" s="194"/>
      <c r="EU158" s="194"/>
      <c r="EV158" s="194"/>
      <c r="EW158" s="194"/>
      <c r="EX158" s="194"/>
      <c r="EY158" s="194"/>
      <c r="EZ158" s="194"/>
      <c r="FA158" s="194"/>
      <c r="FB158" s="194"/>
      <c r="FC158" s="194"/>
      <c r="FD158" s="194"/>
      <c r="FE158" s="194"/>
      <c r="FF158" s="194"/>
      <c r="FG158" s="194"/>
      <c r="FH158" s="194"/>
      <c r="FI158" s="194"/>
      <c r="FJ158" s="194"/>
      <c r="FK158" s="194"/>
      <c r="FL158" s="194"/>
      <c r="FM158" s="194"/>
      <c r="FN158" s="194"/>
      <c r="FO158" s="194"/>
      <c r="FP158" s="194"/>
      <c r="FQ158" s="194"/>
      <c r="FR158" s="194"/>
      <c r="FS158" s="194"/>
      <c r="FT158" s="194"/>
      <c r="FU158" s="194"/>
      <c r="FV158" s="194"/>
      <c r="FW158" s="194"/>
      <c r="FX158" s="194"/>
      <c r="FY158" s="194"/>
      <c r="FZ158" s="194"/>
      <c r="GA158" s="194"/>
      <c r="GB158" s="194"/>
      <c r="GC158" s="194"/>
      <c r="GD158" s="194"/>
      <c r="GE158" s="194"/>
      <c r="GF158" s="194"/>
      <c r="GG158" s="194"/>
      <c r="GH158" s="194"/>
      <c r="GI158" s="194"/>
      <c r="GJ158" s="194"/>
      <c r="GK158" s="194"/>
      <c r="GL158" s="194"/>
      <c r="GM158" s="194"/>
      <c r="GN158" s="194"/>
      <c r="GO158" s="194"/>
      <c r="GP158" s="194"/>
      <c r="GQ158" s="194"/>
      <c r="GR158" s="194"/>
      <c r="GS158" s="194"/>
      <c r="GT158" s="194"/>
      <c r="GU158" s="194"/>
      <c r="GV158" s="194"/>
      <c r="GW158" s="194"/>
      <c r="GX158" s="194"/>
      <c r="GY158" s="194"/>
      <c r="GZ158" s="194"/>
      <c r="HA158" s="194"/>
      <c r="HB158" s="194"/>
      <c r="HC158" s="194"/>
      <c r="HD158" s="194"/>
      <c r="HE158" s="194"/>
      <c r="HF158" s="194"/>
      <c r="HG158" s="194"/>
      <c r="HH158" s="194"/>
      <c r="HI158" s="194"/>
      <c r="HJ158" s="194"/>
      <c r="HK158" s="194"/>
      <c r="HL158" s="194"/>
      <c r="HM158" s="194"/>
      <c r="HN158" s="194"/>
      <c r="HO158" s="194"/>
      <c r="HP158" s="194"/>
      <c r="HQ158" s="194"/>
      <c r="HR158" s="194"/>
      <c r="HS158" s="194"/>
      <c r="HT158" s="194"/>
      <c r="HU158" s="194"/>
      <c r="HV158" s="194"/>
      <c r="HW158" s="194"/>
      <c r="HX158" s="194"/>
      <c r="HY158" s="194"/>
      <c r="HZ158" s="194"/>
      <c r="IA158" s="194"/>
      <c r="IB158" s="194"/>
      <c r="IC158" s="194"/>
      <c r="ID158" s="194"/>
      <c r="IE158" s="194"/>
      <c r="IF158" s="194"/>
      <c r="IG158" s="194"/>
      <c r="IH158" s="194"/>
      <c r="II158" s="194"/>
      <c r="IJ158" s="194"/>
      <c r="IK158" s="194"/>
      <c r="IL158" s="194"/>
      <c r="IM158" s="194"/>
      <c r="IN158" s="194"/>
      <c r="IO158" s="194"/>
      <c r="IP158" s="194"/>
      <c r="IQ158" s="194"/>
      <c r="IR158" s="194"/>
      <c r="IS158" s="194"/>
      <c r="IT158" s="194"/>
      <c r="IU158" s="194"/>
      <c r="IV158" s="194"/>
      <c r="IW158" s="194"/>
      <c r="IX158" s="194"/>
      <c r="IY158" s="194"/>
      <c r="IZ158" s="194"/>
      <c r="JA158" s="194"/>
      <c r="JB158" s="194"/>
      <c r="JC158" s="194"/>
      <c r="JD158" s="194"/>
      <c r="JE158" s="194"/>
      <c r="JF158" s="194"/>
      <c r="JG158" s="194"/>
      <c r="JH158" s="194"/>
      <c r="JI158" s="194"/>
      <c r="JJ158" s="194"/>
      <c r="JK158" s="194"/>
      <c r="JL158" s="194"/>
      <c r="JM158" s="194"/>
      <c r="JN158" s="194"/>
      <c r="JO158" s="194"/>
      <c r="JP158" s="194"/>
      <c r="JQ158" s="194"/>
      <c r="JR158" s="194"/>
      <c r="JS158" s="194"/>
      <c r="JT158" s="194"/>
      <c r="JU158" s="194"/>
      <c r="JV158" s="194"/>
      <c r="JW158" s="194"/>
      <c r="JX158" s="194"/>
      <c r="JY158" s="194"/>
      <c r="JZ158" s="194"/>
      <c r="KA158" s="194"/>
      <c r="KB158" s="194"/>
      <c r="KC158" s="194"/>
      <c r="KD158" s="194"/>
      <c r="KE158" s="194"/>
      <c r="KF158" s="194"/>
      <c r="KG158" s="194"/>
      <c r="KH158" s="194"/>
      <c r="KI158" s="194"/>
      <c r="KJ158" s="194"/>
      <c r="KK158" s="194"/>
      <c r="KL158" s="194"/>
      <c r="KM158" s="194"/>
      <c r="KN158" s="194"/>
      <c r="KO158" s="194"/>
      <c r="KP158" s="194"/>
      <c r="KQ158" s="194"/>
      <c r="KR158" s="194"/>
      <c r="KS158" s="194"/>
      <c r="KT158" s="194"/>
      <c r="KU158" s="194"/>
      <c r="KV158" s="194"/>
      <c r="KW158" s="194"/>
      <c r="KX158" s="194"/>
      <c r="KY158" s="194"/>
      <c r="KZ158" s="194"/>
      <c r="LA158" s="194"/>
      <c r="LB158" s="194"/>
      <c r="LC158" s="194"/>
      <c r="LD158" s="194"/>
      <c r="LE158" s="194"/>
      <c r="LF158" s="194"/>
      <c r="LG158" s="194"/>
      <c r="LH158" s="194"/>
      <c r="LI158" s="194"/>
      <c r="LJ158" s="194"/>
      <c r="LK158" s="194"/>
      <c r="LL158" s="194"/>
      <c r="LM158" s="194"/>
      <c r="LN158" s="194"/>
      <c r="LO158" s="194"/>
      <c r="LP158" s="194"/>
      <c r="LQ158" s="194"/>
      <c r="LR158" s="194"/>
      <c r="LS158" s="194"/>
      <c r="LT158" s="194"/>
      <c r="LU158" s="194"/>
      <c r="LV158" s="194"/>
      <c r="LW158" s="194"/>
      <c r="LX158" s="194"/>
      <c r="LY158" s="194"/>
      <c r="LZ158" s="194"/>
      <c r="MA158" s="194"/>
      <c r="MB158" s="194"/>
      <c r="MC158" s="194"/>
      <c r="MD158" s="194"/>
      <c r="ME158" s="194"/>
      <c r="MF158" s="194"/>
      <c r="MG158" s="194"/>
      <c r="MH158" s="194"/>
      <c r="MI158" s="194"/>
      <c r="MJ158" s="194"/>
      <c r="MK158" s="194"/>
      <c r="ML158" s="194"/>
      <c r="MM158" s="194"/>
      <c r="MN158" s="194"/>
      <c r="MO158" s="194"/>
      <c r="MP158" s="194"/>
      <c r="MQ158" s="194"/>
      <c r="MR158" s="194"/>
      <c r="MS158" s="194"/>
      <c r="MT158" s="194"/>
      <c r="MU158" s="194"/>
      <c r="MV158" s="194"/>
      <c r="MW158" s="194"/>
      <c r="MX158" s="194"/>
      <c r="MY158" s="194"/>
      <c r="MZ158" s="194"/>
      <c r="NA158" s="194"/>
      <c r="NB158" s="194"/>
      <c r="NC158" s="194"/>
      <c r="ND158" s="194"/>
      <c r="NE158" s="194"/>
      <c r="NF158" s="194"/>
      <c r="NG158" s="194"/>
      <c r="NH158" s="194"/>
      <c r="NI158" s="194"/>
      <c r="NJ158" s="194"/>
      <c r="NK158" s="194"/>
      <c r="NL158" s="194"/>
      <c r="NM158" s="194"/>
      <c r="NN158" s="194"/>
      <c r="NO158" s="194"/>
      <c r="NP158" s="194"/>
      <c r="NQ158" s="194"/>
      <c r="NR158" s="194"/>
      <c r="NS158" s="194"/>
      <c r="NT158" s="194"/>
      <c r="NU158" s="194"/>
      <c r="NV158" s="194"/>
      <c r="NW158" s="194"/>
      <c r="NX158" s="194"/>
      <c r="NY158" s="194"/>
      <c r="NZ158" s="194"/>
      <c r="OA158" s="194"/>
      <c r="OB158" s="194"/>
      <c r="OC158" s="194"/>
      <c r="OD158" s="194"/>
      <c r="OE158" s="194"/>
      <c r="OF158" s="194"/>
      <c r="OG158" s="194"/>
      <c r="OH158" s="194"/>
      <c r="OI158" s="194"/>
      <c r="OJ158" s="194"/>
      <c r="OK158" s="194"/>
      <c r="OL158" s="194"/>
      <c r="OM158" s="194"/>
      <c r="ON158" s="194"/>
      <c r="OO158" s="194"/>
      <c r="OP158" s="194"/>
      <c r="OQ158" s="194"/>
      <c r="OR158" s="194"/>
      <c r="OS158" s="194"/>
      <c r="OT158" s="194"/>
      <c r="OU158" s="194"/>
      <c r="OV158" s="194"/>
      <c r="OW158" s="194"/>
      <c r="OX158" s="194"/>
      <c r="OY158" s="194"/>
      <c r="OZ158" s="194"/>
      <c r="PA158" s="194"/>
      <c r="PB158" s="194"/>
      <c r="PC158" s="194"/>
      <c r="PD158" s="194"/>
      <c r="PE158" s="194"/>
      <c r="PF158" s="194"/>
      <c r="PG158" s="194"/>
      <c r="PH158" s="194"/>
      <c r="PI158" s="194"/>
      <c r="PJ158" s="194"/>
      <c r="PK158" s="194"/>
      <c r="PL158" s="194"/>
      <c r="PM158" s="194"/>
      <c r="PN158" s="194"/>
      <c r="PO158" s="194"/>
      <c r="PP158" s="194"/>
      <c r="PQ158" s="194"/>
      <c r="PR158" s="194"/>
      <c r="PS158" s="194"/>
      <c r="PT158" s="194"/>
      <c r="PU158" s="194"/>
      <c r="PV158" s="194"/>
      <c r="PW158" s="194"/>
      <c r="PX158" s="194"/>
      <c r="PY158" s="194"/>
      <c r="PZ158" s="194"/>
      <c r="QA158" s="194"/>
      <c r="QB158" s="194"/>
      <c r="QC158" s="194"/>
      <c r="QD158" s="194"/>
      <c r="QE158" s="194"/>
      <c r="QF158" s="194"/>
      <c r="QG158" s="194"/>
      <c r="QH158" s="194"/>
      <c r="QI158" s="194"/>
      <c r="QJ158" s="194"/>
      <c r="QK158" s="194"/>
      <c r="QL158" s="194"/>
      <c r="QM158" s="194"/>
      <c r="QN158" s="194"/>
      <c r="QO158" s="194"/>
      <c r="QP158" s="194"/>
      <c r="QQ158" s="194"/>
      <c r="QR158" s="194"/>
      <c r="QS158" s="194"/>
      <c r="QT158" s="194"/>
      <c r="QU158" s="194"/>
      <c r="QV158" s="194"/>
      <c r="QW158" s="194"/>
      <c r="QX158" s="194"/>
      <c r="QY158" s="194"/>
      <c r="QZ158" s="194"/>
      <c r="RA158" s="194"/>
      <c r="RB158" s="194"/>
      <c r="RC158" s="194"/>
      <c r="RD158" s="194"/>
      <c r="RE158" s="194"/>
      <c r="RF158" s="194"/>
      <c r="RG158" s="194"/>
      <c r="RH158" s="194"/>
      <c r="RI158" s="194"/>
      <c r="RJ158" s="194"/>
      <c r="RK158" s="194"/>
      <c r="RL158" s="194"/>
      <c r="RM158" s="194"/>
      <c r="RN158" s="194"/>
      <c r="RO158" s="194"/>
      <c r="RP158" s="194"/>
      <c r="RQ158" s="194"/>
      <c r="RR158" s="194"/>
      <c r="RS158" s="194"/>
      <c r="RT158" s="194"/>
      <c r="RU158" s="194"/>
      <c r="RV158" s="194"/>
      <c r="RW158" s="194"/>
      <c r="RX158" s="194"/>
      <c r="RY158" s="194"/>
      <c r="RZ158" s="194"/>
      <c r="SA158" s="194"/>
      <c r="SB158" s="194"/>
      <c r="SC158" s="194"/>
      <c r="SD158" s="194"/>
      <c r="SE158" s="194"/>
      <c r="SF158" s="194"/>
      <c r="SG158" s="194"/>
      <c r="SH158" s="194"/>
      <c r="SI158" s="194"/>
      <c r="SJ158" s="194"/>
      <c r="SK158" s="194"/>
      <c r="SL158" s="194"/>
      <c r="SM158" s="194"/>
      <c r="SN158" s="194"/>
      <c r="SO158" s="194"/>
      <c r="SP158" s="194"/>
      <c r="SQ158" s="194"/>
      <c r="SR158" s="194"/>
      <c r="SS158" s="194"/>
      <c r="ST158" s="194"/>
      <c r="SU158" s="194"/>
      <c r="SV158" s="194"/>
      <c r="SW158" s="194"/>
      <c r="SX158" s="194"/>
      <c r="SY158" s="194"/>
      <c r="SZ158" s="194"/>
      <c r="TA158" s="194"/>
      <c r="TB158" s="194"/>
      <c r="TC158" s="194"/>
      <c r="TD158" s="194"/>
      <c r="TE158" s="194"/>
      <c r="TF158" s="194"/>
      <c r="TG158" s="194"/>
      <c r="TH158" s="194"/>
      <c r="TI158" s="194"/>
      <c r="TJ158" s="194"/>
      <c r="TK158" s="194"/>
      <c r="TL158" s="194"/>
      <c r="TM158" s="194"/>
      <c r="TN158" s="194"/>
      <c r="TO158" s="194"/>
      <c r="TP158" s="194"/>
      <c r="TQ158" s="194"/>
      <c r="TR158" s="194"/>
      <c r="TS158" s="194"/>
      <c r="TT158" s="194"/>
      <c r="TU158" s="194"/>
      <c r="TV158" s="194"/>
      <c r="TW158" s="194"/>
      <c r="TX158" s="194"/>
      <c r="TY158" s="194"/>
      <c r="TZ158" s="194"/>
      <c r="UA158" s="194"/>
      <c r="UB158" s="194"/>
      <c r="UC158" s="194"/>
      <c r="UD158" s="194"/>
      <c r="UE158" s="194"/>
      <c r="UF158" s="194"/>
      <c r="UG158" s="194"/>
      <c r="UH158" s="194"/>
      <c r="UI158" s="194"/>
      <c r="UJ158" s="194"/>
      <c r="UK158" s="194"/>
      <c r="UL158" s="194"/>
      <c r="UM158" s="194"/>
      <c r="UN158" s="194"/>
      <c r="UO158" s="194"/>
      <c r="UP158" s="194"/>
      <c r="UQ158" s="194"/>
      <c r="UR158" s="194"/>
      <c r="US158" s="194"/>
      <c r="UT158" s="194"/>
      <c r="UU158" s="194"/>
      <c r="UV158" s="194"/>
      <c r="UW158" s="194"/>
      <c r="UX158" s="194"/>
      <c r="UY158" s="194"/>
      <c r="UZ158" s="194"/>
      <c r="VA158" s="194"/>
      <c r="VB158" s="194"/>
      <c r="VC158" s="194"/>
      <c r="VD158" s="194"/>
      <c r="VE158" s="194"/>
      <c r="VF158" s="194"/>
      <c r="VG158" s="194"/>
      <c r="VH158" s="194"/>
      <c r="VI158" s="194"/>
      <c r="VJ158" s="194"/>
      <c r="VK158" s="194"/>
      <c r="VL158" s="194"/>
      <c r="VM158" s="194"/>
      <c r="VN158" s="194"/>
      <c r="VO158" s="194"/>
      <c r="VP158" s="194"/>
      <c r="VQ158" s="194"/>
      <c r="VR158" s="194"/>
      <c r="VS158" s="194"/>
      <c r="VT158" s="194"/>
      <c r="VU158" s="194"/>
      <c r="VV158" s="194"/>
      <c r="VW158" s="194"/>
      <c r="VX158" s="194"/>
      <c r="VY158" s="194"/>
      <c r="VZ158" s="194"/>
      <c r="WA158" s="194"/>
      <c r="WB158" s="194"/>
      <c r="WC158" s="194"/>
      <c r="WD158" s="194"/>
      <c r="WE158" s="194"/>
      <c r="WF158" s="194"/>
      <c r="WG158" s="194"/>
      <c r="WH158" s="194"/>
      <c r="WI158" s="194"/>
      <c r="WJ158" s="194"/>
      <c r="WK158" s="194"/>
      <c r="WL158" s="194"/>
      <c r="WM158" s="194"/>
      <c r="WN158" s="194"/>
      <c r="WO158" s="194"/>
      <c r="WP158" s="194"/>
      <c r="WQ158" s="194"/>
      <c r="WR158" s="194"/>
      <c r="WS158" s="194"/>
      <c r="WT158" s="194"/>
      <c r="WU158" s="194"/>
      <c r="WV158" s="194"/>
      <c r="WW158" s="194"/>
      <c r="WX158" s="194"/>
      <c r="WY158" s="194"/>
      <c r="WZ158" s="194"/>
      <c r="XA158" s="194"/>
      <c r="XB158" s="194"/>
      <c r="XC158" s="194"/>
      <c r="XD158" s="194"/>
      <c r="XE158" s="194"/>
      <c r="XF158" s="194"/>
      <c r="XG158" s="194"/>
      <c r="XH158" s="194"/>
      <c r="XI158" s="194"/>
      <c r="XJ158" s="194"/>
      <c r="XK158" s="194"/>
      <c r="XL158" s="194"/>
      <c r="XM158" s="194"/>
      <c r="XN158" s="194"/>
      <c r="XO158" s="194"/>
      <c r="XP158" s="194"/>
      <c r="XQ158" s="194"/>
      <c r="XR158" s="194"/>
      <c r="XS158" s="194"/>
      <c r="XT158" s="194"/>
      <c r="XU158" s="194"/>
      <c r="XV158" s="194"/>
      <c r="XW158" s="194"/>
      <c r="XX158" s="194"/>
      <c r="XY158" s="194"/>
      <c r="XZ158" s="194"/>
      <c r="YA158" s="194"/>
      <c r="YB158" s="194"/>
      <c r="YC158" s="194"/>
      <c r="YD158" s="194"/>
      <c r="YE158" s="194"/>
      <c r="YF158" s="194"/>
      <c r="YG158" s="194"/>
      <c r="YH158" s="194"/>
      <c r="YI158" s="194"/>
      <c r="YJ158" s="194"/>
      <c r="YK158" s="194"/>
      <c r="YL158" s="194"/>
      <c r="YM158" s="194"/>
      <c r="YN158" s="194"/>
      <c r="YO158" s="194"/>
      <c r="YP158" s="194"/>
      <c r="YQ158" s="194"/>
      <c r="YR158" s="194"/>
      <c r="YS158" s="194"/>
      <c r="YT158" s="194"/>
      <c r="YU158" s="194"/>
      <c r="YV158" s="194"/>
      <c r="YW158" s="194"/>
      <c r="YX158" s="194"/>
      <c r="YY158" s="194"/>
      <c r="YZ158" s="194"/>
      <c r="ZA158" s="194"/>
      <c r="ZB158" s="194"/>
      <c r="ZC158" s="194"/>
      <c r="ZD158" s="194"/>
      <c r="ZE158" s="194"/>
      <c r="ZF158" s="194"/>
      <c r="ZG158" s="194"/>
      <c r="ZH158" s="194"/>
      <c r="ZI158" s="194"/>
      <c r="ZJ158" s="194"/>
      <c r="ZK158" s="194"/>
      <c r="ZL158" s="194"/>
      <c r="ZM158" s="194"/>
      <c r="ZN158" s="194"/>
      <c r="ZO158" s="194"/>
      <c r="ZP158" s="194"/>
      <c r="ZQ158" s="194"/>
      <c r="ZR158" s="194"/>
      <c r="ZS158" s="194"/>
      <c r="ZT158" s="194"/>
      <c r="ZU158" s="194"/>
      <c r="ZV158" s="194"/>
      <c r="ZW158" s="194"/>
      <c r="ZX158" s="194"/>
      <c r="ZY158" s="194"/>
      <c r="ZZ158" s="194"/>
      <c r="AAA158" s="194"/>
      <c r="AAB158" s="194"/>
      <c r="AAC158" s="194"/>
      <c r="AAD158" s="194"/>
      <c r="AAE158" s="194"/>
      <c r="AAF158" s="194"/>
      <c r="AAG158" s="194"/>
      <c r="AAH158" s="194"/>
      <c r="AAI158" s="194"/>
      <c r="AAJ158" s="194"/>
      <c r="AAK158" s="194"/>
      <c r="AAL158" s="194"/>
      <c r="AAM158" s="194"/>
      <c r="AAN158" s="194"/>
      <c r="AAO158" s="194"/>
      <c r="AAP158" s="194"/>
      <c r="AAQ158" s="194"/>
      <c r="AAR158" s="194"/>
      <c r="AAS158" s="194"/>
      <c r="AAT158" s="194"/>
      <c r="AAU158" s="194"/>
      <c r="AAV158" s="194"/>
      <c r="AAW158" s="194"/>
      <c r="AAX158" s="194"/>
      <c r="AAY158" s="194"/>
      <c r="AAZ158" s="194"/>
      <c r="ABA158" s="194"/>
      <c r="ABB158" s="194"/>
      <c r="ABC158" s="194"/>
      <c r="ABD158" s="194"/>
      <c r="ABE158" s="194"/>
      <c r="ABF158" s="194"/>
      <c r="ABG158" s="194"/>
      <c r="ABH158" s="194"/>
      <c r="ABI158" s="194"/>
      <c r="ABJ158" s="194"/>
      <c r="ABK158" s="194"/>
      <c r="ABL158" s="194"/>
      <c r="ABM158" s="194"/>
      <c r="ABN158" s="194"/>
      <c r="ABO158" s="194"/>
      <c r="ABP158" s="194"/>
      <c r="ABQ158" s="194"/>
      <c r="ABR158" s="194"/>
      <c r="ABS158" s="194"/>
      <c r="ABT158" s="194"/>
      <c r="ABU158" s="194"/>
      <c r="ABV158" s="194"/>
      <c r="ABW158" s="194"/>
      <c r="ABX158" s="194"/>
      <c r="ABY158" s="194"/>
      <c r="ABZ158" s="194"/>
      <c r="ACA158" s="194"/>
      <c r="ACB158" s="194"/>
      <c r="ACC158" s="194"/>
      <c r="ACD158" s="194"/>
      <c r="ACE158" s="194"/>
      <c r="ACF158" s="194"/>
      <c r="ACG158" s="194"/>
      <c r="ACH158" s="194"/>
      <c r="ACI158" s="194"/>
      <c r="ACJ158" s="194"/>
      <c r="ACK158" s="194"/>
      <c r="ACL158" s="194"/>
      <c r="ACM158" s="194"/>
      <c r="ACN158" s="194"/>
      <c r="ACO158" s="194"/>
      <c r="ACP158" s="194"/>
      <c r="ACQ158" s="194"/>
      <c r="ACR158" s="194"/>
      <c r="ACS158" s="194"/>
      <c r="ACT158" s="194"/>
      <c r="ACU158" s="194"/>
      <c r="ACV158" s="194"/>
      <c r="ACW158" s="194"/>
      <c r="ACX158" s="194"/>
      <c r="ACY158" s="194"/>
      <c r="ACZ158" s="194"/>
      <c r="ADA158" s="194"/>
      <c r="ADB158" s="194"/>
      <c r="ADC158" s="194"/>
      <c r="ADD158" s="194"/>
      <c r="ADE158" s="194"/>
      <c r="ADF158" s="194"/>
      <c r="ADG158" s="194"/>
      <c r="ADH158" s="194"/>
      <c r="ADI158" s="194"/>
      <c r="ADJ158" s="194"/>
      <c r="ADK158" s="194"/>
      <c r="ADL158" s="194"/>
      <c r="ADM158" s="194"/>
      <c r="ADN158" s="194"/>
      <c r="ADO158" s="194"/>
      <c r="ADP158" s="194"/>
      <c r="ADQ158" s="194"/>
      <c r="ADR158" s="194"/>
      <c r="ADS158" s="194"/>
      <c r="ADT158" s="194"/>
      <c r="ADU158" s="194"/>
      <c r="ADV158" s="194"/>
      <c r="ADW158" s="194"/>
      <c r="ADX158" s="194"/>
      <c r="ADY158" s="194"/>
      <c r="ADZ158" s="194"/>
      <c r="AEA158" s="194"/>
      <c r="AEB158" s="194"/>
      <c r="AEC158" s="194"/>
      <c r="AED158" s="194"/>
      <c r="AEE158" s="194"/>
      <c r="AEF158" s="194"/>
      <c r="AEG158" s="194"/>
      <c r="AEH158" s="194"/>
      <c r="AEI158" s="194"/>
      <c r="AEJ158" s="194"/>
      <c r="AEK158" s="194"/>
      <c r="AEL158" s="194"/>
      <c r="AEM158" s="194"/>
      <c r="AEN158" s="194"/>
      <c r="AEO158" s="194"/>
      <c r="AEP158" s="194"/>
      <c r="AEQ158" s="194"/>
      <c r="AER158" s="194"/>
      <c r="AES158" s="194"/>
      <c r="AET158" s="194"/>
      <c r="AEU158" s="194"/>
      <c r="AEV158" s="194"/>
      <c r="AEW158" s="194"/>
      <c r="AEX158" s="194"/>
      <c r="AEY158" s="194"/>
      <c r="AEZ158" s="194"/>
      <c r="AFA158" s="194"/>
      <c r="AFB158" s="194"/>
      <c r="AFC158" s="194"/>
      <c r="AFD158" s="194"/>
      <c r="AFE158" s="194"/>
      <c r="AFF158" s="194"/>
      <c r="AFG158" s="194"/>
      <c r="AFH158" s="194"/>
      <c r="AFI158" s="194"/>
      <c r="AFJ158" s="194"/>
      <c r="AFK158" s="194"/>
      <c r="AFL158" s="194"/>
      <c r="AFM158" s="194"/>
      <c r="AFN158" s="194"/>
      <c r="AFO158" s="194"/>
      <c r="AFP158" s="194"/>
      <c r="AFQ158" s="194"/>
      <c r="AFR158" s="194"/>
      <c r="AFS158" s="194"/>
      <c r="AFT158" s="194"/>
      <c r="AFU158" s="194"/>
      <c r="AFV158" s="194"/>
      <c r="AFW158" s="194"/>
      <c r="AFX158" s="194"/>
      <c r="AFY158" s="194"/>
      <c r="AFZ158" s="194"/>
      <c r="AGA158" s="194"/>
      <c r="AGB158" s="194"/>
      <c r="AGC158" s="194"/>
      <c r="AGD158" s="194"/>
      <c r="AGE158" s="194"/>
      <c r="AGF158" s="194"/>
      <c r="AGG158" s="194"/>
      <c r="AGH158" s="194"/>
      <c r="AGI158" s="194"/>
      <c r="AGJ158" s="194"/>
      <c r="AGK158" s="194"/>
      <c r="AGL158" s="194"/>
      <c r="AGM158" s="194"/>
      <c r="AGN158" s="194"/>
      <c r="AGO158" s="194"/>
      <c r="AGP158" s="194"/>
      <c r="AGQ158" s="194"/>
      <c r="AGR158" s="194"/>
      <c r="AGS158" s="194"/>
      <c r="AGT158" s="194"/>
      <c r="AGU158" s="194"/>
      <c r="AGV158" s="194"/>
      <c r="AGW158" s="194"/>
      <c r="AGX158" s="194"/>
      <c r="AGY158" s="194"/>
      <c r="AGZ158" s="194"/>
      <c r="AHA158" s="194"/>
      <c r="AHB158" s="194"/>
      <c r="AHC158" s="194"/>
      <c r="AHD158" s="194"/>
      <c r="AHE158" s="194"/>
      <c r="AHF158" s="194"/>
      <c r="AHG158" s="194"/>
      <c r="AHH158" s="194"/>
      <c r="AHI158" s="194"/>
      <c r="AHJ158" s="194"/>
      <c r="AHK158" s="194"/>
      <c r="AHL158" s="194"/>
      <c r="AHM158" s="194"/>
      <c r="AHN158" s="194"/>
      <c r="AHO158" s="194"/>
      <c r="AHP158" s="194"/>
      <c r="AHQ158" s="194"/>
      <c r="AHR158" s="194"/>
      <c r="AHS158" s="194"/>
      <c r="AHT158" s="194"/>
      <c r="AHU158" s="194"/>
      <c r="AHV158" s="194"/>
      <c r="AHW158" s="194"/>
      <c r="AHX158" s="194"/>
      <c r="AHY158" s="194"/>
      <c r="AHZ158" s="194"/>
      <c r="AIA158" s="194"/>
      <c r="AIB158" s="194"/>
      <c r="AIC158" s="194"/>
      <c r="AID158" s="194"/>
      <c r="AIE158" s="194"/>
      <c r="AIF158" s="194"/>
      <c r="AIG158" s="194"/>
      <c r="AIH158" s="194"/>
      <c r="AII158" s="194"/>
      <c r="AIJ158" s="194"/>
      <c r="AIK158" s="194"/>
      <c r="AIL158" s="194"/>
      <c r="AIM158" s="194"/>
      <c r="AIN158" s="194"/>
      <c r="AIO158" s="194"/>
      <c r="AIP158" s="194"/>
      <c r="AIQ158" s="194"/>
      <c r="AIR158" s="194"/>
      <c r="AIS158" s="194"/>
      <c r="AIT158" s="194"/>
      <c r="AIU158" s="194"/>
      <c r="AIV158" s="194"/>
      <c r="AIW158" s="194"/>
      <c r="AIX158" s="194"/>
      <c r="AIY158" s="194"/>
      <c r="AIZ158" s="194"/>
      <c r="AJA158" s="194"/>
      <c r="AJB158" s="194"/>
      <c r="AJC158" s="194"/>
      <c r="AJD158" s="194"/>
      <c r="AJE158" s="194"/>
      <c r="AJF158" s="194"/>
      <c r="AJG158" s="194"/>
      <c r="AJH158" s="194"/>
      <c r="AJI158" s="194"/>
      <c r="AJJ158" s="194"/>
      <c r="AJK158" s="194"/>
      <c r="AJL158" s="194"/>
      <c r="AJM158" s="194"/>
      <c r="AJN158" s="194"/>
      <c r="AJO158" s="194"/>
      <c r="AJP158" s="194"/>
      <c r="AJQ158" s="194"/>
      <c r="AJR158" s="194"/>
      <c r="AJS158" s="194"/>
      <c r="AJT158" s="194"/>
      <c r="AJU158" s="194"/>
      <c r="AJV158" s="194"/>
      <c r="AJW158" s="194"/>
      <c r="AJX158" s="194"/>
      <c r="AJY158" s="194"/>
      <c r="AJZ158" s="194"/>
      <c r="AKA158" s="194"/>
      <c r="AKB158" s="194"/>
      <c r="AKC158" s="194"/>
      <c r="AKD158" s="194"/>
      <c r="AKE158" s="194"/>
      <c r="AKF158" s="194"/>
      <c r="AKG158" s="194"/>
      <c r="AKH158" s="194"/>
      <c r="AKI158" s="194"/>
      <c r="AKJ158" s="194"/>
      <c r="AKK158" s="194"/>
      <c r="AKL158" s="194"/>
      <c r="AKM158" s="194"/>
      <c r="AKN158" s="194"/>
      <c r="AKO158" s="194"/>
      <c r="AKP158" s="194"/>
    </row>
    <row r="159" spans="1:978" s="116" customFormat="1" ht="15.6">
      <c r="A159" s="28"/>
      <c r="B159" s="175" t="s">
        <v>19</v>
      </c>
      <c r="C159" s="105">
        <v>1865552</v>
      </c>
      <c r="D159" s="84">
        <f t="shared" si="31"/>
        <v>7.5055263964667995E-2</v>
      </c>
      <c r="E159" s="85"/>
      <c r="F159" s="83">
        <v>25960</v>
      </c>
      <c r="G159" s="70">
        <f t="shared" si="21"/>
        <v>-3.0547464336395547E-2</v>
      </c>
      <c r="H159" s="196">
        <v>35110</v>
      </c>
      <c r="I159" s="181">
        <f>(H159-H147)/H147</f>
        <v>-0.1153720174355615</v>
      </c>
      <c r="J159" s="94"/>
      <c r="K159" s="166"/>
      <c r="L159" s="93">
        <v>241</v>
      </c>
      <c r="M159" s="70">
        <f t="shared" si="22"/>
        <v>-0.16896551724137931</v>
      </c>
      <c r="N159" s="92">
        <v>12442</v>
      </c>
      <c r="O159" s="70">
        <f t="shared" si="23"/>
        <v>0.17577017577017573</v>
      </c>
      <c r="P159" s="92">
        <v>6916</v>
      </c>
      <c r="Q159" s="70">
        <f t="shared" si="24"/>
        <v>0.86918918918918919</v>
      </c>
      <c r="R159" s="93">
        <v>529</v>
      </c>
      <c r="S159" s="70">
        <f t="shared" si="28"/>
        <v>3.0075757575757578</v>
      </c>
      <c r="T159" s="92">
        <v>23179</v>
      </c>
      <c r="U159" s="71">
        <f t="shared" si="25"/>
        <v>-0.12887101623571862</v>
      </c>
      <c r="V159" s="191"/>
      <c r="W159" s="166"/>
      <c r="X159" s="92"/>
      <c r="Y159" s="84"/>
      <c r="Z159" s="90">
        <f>19394-Z156-Z153-Z150</f>
        <v>4082</v>
      </c>
      <c r="AA159" s="77">
        <f>Z159/Z147-1</f>
        <v>5.124903425186722E-2</v>
      </c>
      <c r="AB159" s="92">
        <v>7</v>
      </c>
      <c r="AC159" s="70">
        <f>(AB159-AB147)/AB147</f>
        <v>-0.125</v>
      </c>
      <c r="AD159" s="92"/>
      <c r="AE159" s="84"/>
      <c r="AF159" s="92"/>
      <c r="AG159" s="8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174"/>
      <c r="AT159" s="174"/>
      <c r="AU159" s="174"/>
      <c r="AV159" s="174"/>
      <c r="AW159" s="174"/>
      <c r="AX159" s="178"/>
      <c r="AY159" s="174"/>
      <c r="AZ159" s="174"/>
      <c r="BA159" s="192"/>
      <c r="BB159" s="193"/>
      <c r="BC159" s="192"/>
      <c r="BD159" s="194"/>
      <c r="BE159" s="194"/>
      <c r="BF159" s="194"/>
      <c r="BG159" s="194"/>
      <c r="BH159" s="194"/>
      <c r="BI159" s="194"/>
      <c r="BJ159" s="194"/>
      <c r="BK159" s="194"/>
      <c r="BL159" s="194"/>
      <c r="BM159" s="194"/>
      <c r="BN159" s="194"/>
      <c r="BO159" s="194"/>
      <c r="BP159" s="194"/>
      <c r="BQ159" s="194"/>
      <c r="BR159" s="194"/>
      <c r="BS159" s="194"/>
      <c r="BT159" s="194"/>
      <c r="BU159" s="194"/>
      <c r="BV159" s="194"/>
      <c r="BW159" s="194"/>
      <c r="BX159" s="194"/>
      <c r="BY159" s="194"/>
      <c r="BZ159" s="194"/>
      <c r="CA159" s="194"/>
      <c r="CB159" s="194"/>
      <c r="CC159" s="195"/>
      <c r="CD159" s="194"/>
      <c r="CE159" s="194"/>
      <c r="CF159" s="194"/>
      <c r="CG159" s="194"/>
      <c r="CH159" s="194"/>
      <c r="CI159" s="194"/>
      <c r="CJ159" s="194"/>
      <c r="CK159" s="194"/>
      <c r="CL159" s="194"/>
      <c r="CM159" s="194"/>
      <c r="CN159" s="194"/>
      <c r="CO159" s="194"/>
      <c r="CP159" s="194"/>
      <c r="CQ159" s="194"/>
      <c r="CR159" s="194"/>
      <c r="CS159" s="194"/>
      <c r="CT159" s="194"/>
      <c r="CU159" s="194"/>
      <c r="CV159" s="194"/>
      <c r="CW159" s="194"/>
      <c r="CX159" s="194"/>
      <c r="CY159" s="194"/>
      <c r="CZ159" s="194"/>
      <c r="DA159" s="194"/>
      <c r="DB159" s="194"/>
      <c r="DC159" s="194"/>
      <c r="DD159" s="194"/>
      <c r="DE159" s="194"/>
      <c r="DF159" s="194"/>
      <c r="DG159" s="194"/>
      <c r="DH159" s="194"/>
      <c r="DI159" s="194"/>
      <c r="DJ159" s="194"/>
      <c r="DK159" s="194"/>
      <c r="DL159" s="194"/>
      <c r="DM159" s="194"/>
      <c r="DN159" s="194"/>
      <c r="DO159" s="194"/>
      <c r="DP159" s="194"/>
      <c r="DQ159" s="194"/>
      <c r="DR159" s="194"/>
      <c r="DS159" s="194"/>
      <c r="DT159" s="194"/>
      <c r="DU159" s="194"/>
      <c r="DV159" s="194"/>
      <c r="DW159" s="194"/>
      <c r="DX159" s="194"/>
      <c r="DY159" s="194"/>
      <c r="DZ159" s="194"/>
      <c r="EA159" s="194"/>
      <c r="EB159" s="194"/>
      <c r="EC159" s="194"/>
      <c r="ED159" s="194"/>
      <c r="EE159" s="194"/>
      <c r="EF159" s="194"/>
      <c r="EG159" s="194"/>
      <c r="EH159" s="194"/>
      <c r="EI159" s="194"/>
      <c r="EJ159" s="194"/>
      <c r="EK159" s="194"/>
      <c r="EL159" s="194"/>
      <c r="EM159" s="194"/>
      <c r="EN159" s="194"/>
      <c r="EO159" s="194"/>
      <c r="EP159" s="194"/>
      <c r="EQ159" s="194"/>
      <c r="ER159" s="194"/>
      <c r="ES159" s="194"/>
      <c r="ET159" s="194"/>
      <c r="EU159" s="194"/>
      <c r="EV159" s="194"/>
      <c r="EW159" s="194"/>
      <c r="EX159" s="194"/>
      <c r="EY159" s="194"/>
      <c r="EZ159" s="194"/>
      <c r="FA159" s="194"/>
      <c r="FB159" s="194"/>
      <c r="FC159" s="194"/>
      <c r="FD159" s="194"/>
      <c r="FE159" s="194"/>
      <c r="FF159" s="194"/>
      <c r="FG159" s="194"/>
      <c r="FH159" s="194"/>
      <c r="FI159" s="194"/>
      <c r="FJ159" s="194"/>
      <c r="FK159" s="194"/>
      <c r="FL159" s="194"/>
      <c r="FM159" s="194"/>
      <c r="FN159" s="194"/>
      <c r="FO159" s="194"/>
      <c r="FP159" s="194"/>
      <c r="FQ159" s="194"/>
      <c r="FR159" s="194"/>
      <c r="FS159" s="194"/>
      <c r="FT159" s="194"/>
      <c r="FU159" s="194"/>
      <c r="FV159" s="194"/>
      <c r="FW159" s="194"/>
      <c r="FX159" s="194"/>
      <c r="FY159" s="194"/>
      <c r="FZ159" s="194"/>
      <c r="GA159" s="194"/>
      <c r="GB159" s="194"/>
      <c r="GC159" s="194"/>
      <c r="GD159" s="194"/>
      <c r="GE159" s="194"/>
      <c r="GF159" s="194"/>
      <c r="GG159" s="194"/>
      <c r="GH159" s="194"/>
      <c r="GI159" s="194"/>
      <c r="GJ159" s="194"/>
      <c r="GK159" s="194"/>
      <c r="GL159" s="194"/>
      <c r="GM159" s="194"/>
      <c r="GN159" s="194"/>
      <c r="GO159" s="194"/>
      <c r="GP159" s="194"/>
      <c r="GQ159" s="194"/>
      <c r="GR159" s="194"/>
      <c r="GS159" s="194"/>
      <c r="GT159" s="194"/>
      <c r="GU159" s="194"/>
      <c r="GV159" s="194"/>
      <c r="GW159" s="194"/>
      <c r="GX159" s="194"/>
      <c r="GY159" s="194"/>
      <c r="GZ159" s="194"/>
      <c r="HA159" s="194"/>
      <c r="HB159" s="194"/>
      <c r="HC159" s="194"/>
      <c r="HD159" s="194"/>
      <c r="HE159" s="194"/>
      <c r="HF159" s="194"/>
      <c r="HG159" s="194"/>
      <c r="HH159" s="194"/>
      <c r="HI159" s="194"/>
      <c r="HJ159" s="194"/>
      <c r="HK159" s="194"/>
      <c r="HL159" s="194"/>
      <c r="HM159" s="194"/>
      <c r="HN159" s="194"/>
      <c r="HO159" s="194"/>
      <c r="HP159" s="194"/>
      <c r="HQ159" s="194"/>
      <c r="HR159" s="194"/>
      <c r="HS159" s="194"/>
      <c r="HT159" s="194"/>
      <c r="HU159" s="194"/>
      <c r="HV159" s="194"/>
      <c r="HW159" s="194"/>
      <c r="HX159" s="194"/>
      <c r="HY159" s="194"/>
      <c r="HZ159" s="194"/>
      <c r="IA159" s="194"/>
      <c r="IB159" s="194"/>
      <c r="IC159" s="194"/>
      <c r="ID159" s="194"/>
      <c r="IE159" s="194"/>
      <c r="IF159" s="194"/>
      <c r="IG159" s="194"/>
      <c r="IH159" s="194"/>
      <c r="II159" s="194"/>
      <c r="IJ159" s="194"/>
      <c r="IK159" s="194"/>
      <c r="IL159" s="194"/>
      <c r="IM159" s="194"/>
      <c r="IN159" s="194"/>
      <c r="IO159" s="194"/>
      <c r="IP159" s="194"/>
      <c r="IQ159" s="194"/>
      <c r="IR159" s="194"/>
      <c r="IS159" s="194"/>
      <c r="IT159" s="194"/>
      <c r="IU159" s="194"/>
      <c r="IV159" s="194"/>
      <c r="IW159" s="194"/>
      <c r="IX159" s="194"/>
      <c r="IY159" s="194"/>
      <c r="IZ159" s="194"/>
      <c r="JA159" s="194"/>
      <c r="JB159" s="194"/>
      <c r="JC159" s="194"/>
      <c r="JD159" s="194"/>
      <c r="JE159" s="194"/>
      <c r="JF159" s="194"/>
      <c r="JG159" s="194"/>
      <c r="JH159" s="194"/>
      <c r="JI159" s="194"/>
      <c r="JJ159" s="194"/>
      <c r="JK159" s="194"/>
      <c r="JL159" s="194"/>
      <c r="JM159" s="194"/>
      <c r="JN159" s="194"/>
      <c r="JO159" s="194"/>
      <c r="JP159" s="194"/>
      <c r="JQ159" s="194"/>
      <c r="JR159" s="194"/>
      <c r="JS159" s="194"/>
      <c r="JT159" s="194"/>
      <c r="JU159" s="194"/>
      <c r="JV159" s="194"/>
      <c r="JW159" s="194"/>
      <c r="JX159" s="194"/>
      <c r="JY159" s="194"/>
      <c r="JZ159" s="194"/>
      <c r="KA159" s="194"/>
      <c r="KB159" s="194"/>
      <c r="KC159" s="194"/>
      <c r="KD159" s="194"/>
      <c r="KE159" s="194"/>
      <c r="KF159" s="194"/>
      <c r="KG159" s="194"/>
      <c r="KH159" s="194"/>
      <c r="KI159" s="194"/>
      <c r="KJ159" s="194"/>
      <c r="KK159" s="194"/>
      <c r="KL159" s="194"/>
      <c r="KM159" s="194"/>
      <c r="KN159" s="194"/>
      <c r="KO159" s="194"/>
      <c r="KP159" s="194"/>
      <c r="KQ159" s="194"/>
      <c r="KR159" s="194"/>
      <c r="KS159" s="194"/>
      <c r="KT159" s="194"/>
      <c r="KU159" s="194"/>
      <c r="KV159" s="194"/>
      <c r="KW159" s="194"/>
      <c r="KX159" s="194"/>
      <c r="KY159" s="194"/>
      <c r="KZ159" s="194"/>
      <c r="LA159" s="194"/>
      <c r="LB159" s="194"/>
      <c r="LC159" s="194"/>
      <c r="LD159" s="194"/>
      <c r="LE159" s="194"/>
      <c r="LF159" s="194"/>
      <c r="LG159" s="194"/>
      <c r="LH159" s="194"/>
      <c r="LI159" s="194"/>
      <c r="LJ159" s="194"/>
      <c r="LK159" s="194"/>
      <c r="LL159" s="194"/>
      <c r="LM159" s="194"/>
      <c r="LN159" s="194"/>
      <c r="LO159" s="194"/>
      <c r="LP159" s="194"/>
      <c r="LQ159" s="194"/>
      <c r="LR159" s="194"/>
      <c r="LS159" s="194"/>
      <c r="LT159" s="194"/>
      <c r="LU159" s="194"/>
      <c r="LV159" s="194"/>
      <c r="LW159" s="194"/>
      <c r="LX159" s="194"/>
      <c r="LY159" s="194"/>
      <c r="LZ159" s="194"/>
      <c r="MA159" s="194"/>
      <c r="MB159" s="194"/>
      <c r="MC159" s="194"/>
      <c r="MD159" s="194"/>
      <c r="ME159" s="194"/>
      <c r="MF159" s="194"/>
      <c r="MG159" s="194"/>
      <c r="MH159" s="194"/>
      <c r="MI159" s="194"/>
      <c r="MJ159" s="194"/>
      <c r="MK159" s="194"/>
      <c r="ML159" s="194"/>
      <c r="MM159" s="194"/>
      <c r="MN159" s="194"/>
      <c r="MO159" s="194"/>
      <c r="MP159" s="194"/>
      <c r="MQ159" s="194"/>
      <c r="MR159" s="194"/>
      <c r="MS159" s="194"/>
      <c r="MT159" s="194"/>
      <c r="MU159" s="194"/>
      <c r="MV159" s="194"/>
      <c r="MW159" s="194"/>
      <c r="MX159" s="194"/>
      <c r="MY159" s="194"/>
      <c r="MZ159" s="194"/>
      <c r="NA159" s="194"/>
      <c r="NB159" s="194"/>
      <c r="NC159" s="194"/>
      <c r="ND159" s="194"/>
      <c r="NE159" s="194"/>
      <c r="NF159" s="194"/>
      <c r="NG159" s="194"/>
      <c r="NH159" s="194"/>
      <c r="NI159" s="194"/>
      <c r="NJ159" s="194"/>
      <c r="NK159" s="194"/>
      <c r="NL159" s="194"/>
      <c r="NM159" s="194"/>
      <c r="NN159" s="194"/>
      <c r="NO159" s="194"/>
      <c r="NP159" s="194"/>
      <c r="NQ159" s="194"/>
      <c r="NR159" s="194"/>
      <c r="NS159" s="194"/>
      <c r="NT159" s="194"/>
      <c r="NU159" s="194"/>
      <c r="NV159" s="194"/>
      <c r="NW159" s="194"/>
      <c r="NX159" s="194"/>
      <c r="NY159" s="194"/>
      <c r="NZ159" s="194"/>
      <c r="OA159" s="194"/>
      <c r="OB159" s="194"/>
      <c r="OC159" s="194"/>
      <c r="OD159" s="194"/>
      <c r="OE159" s="194"/>
      <c r="OF159" s="194"/>
      <c r="OG159" s="194"/>
      <c r="OH159" s="194"/>
      <c r="OI159" s="194"/>
      <c r="OJ159" s="194"/>
      <c r="OK159" s="194"/>
      <c r="OL159" s="194"/>
      <c r="OM159" s="194"/>
      <c r="ON159" s="194"/>
      <c r="OO159" s="194"/>
      <c r="OP159" s="194"/>
      <c r="OQ159" s="194"/>
      <c r="OR159" s="194"/>
      <c r="OS159" s="194"/>
      <c r="OT159" s="194"/>
      <c r="OU159" s="194"/>
      <c r="OV159" s="194"/>
      <c r="OW159" s="194"/>
      <c r="OX159" s="194"/>
      <c r="OY159" s="194"/>
      <c r="OZ159" s="194"/>
      <c r="PA159" s="194"/>
      <c r="PB159" s="194"/>
      <c r="PC159" s="194"/>
      <c r="PD159" s="194"/>
      <c r="PE159" s="194"/>
      <c r="PF159" s="194"/>
      <c r="PG159" s="194"/>
      <c r="PH159" s="194"/>
      <c r="PI159" s="194"/>
      <c r="PJ159" s="194"/>
      <c r="PK159" s="194"/>
      <c r="PL159" s="194"/>
      <c r="PM159" s="194"/>
      <c r="PN159" s="194"/>
      <c r="PO159" s="194"/>
      <c r="PP159" s="194"/>
      <c r="PQ159" s="194"/>
      <c r="PR159" s="194"/>
      <c r="PS159" s="194"/>
      <c r="PT159" s="194"/>
      <c r="PU159" s="194"/>
      <c r="PV159" s="194"/>
      <c r="PW159" s="194"/>
      <c r="PX159" s="194"/>
      <c r="PY159" s="194"/>
      <c r="PZ159" s="194"/>
      <c r="QA159" s="194"/>
      <c r="QB159" s="194"/>
      <c r="QC159" s="194"/>
      <c r="QD159" s="194"/>
      <c r="QE159" s="194"/>
      <c r="QF159" s="194"/>
      <c r="QG159" s="194"/>
      <c r="QH159" s="194"/>
      <c r="QI159" s="194"/>
      <c r="QJ159" s="194"/>
      <c r="QK159" s="194"/>
      <c r="QL159" s="194"/>
      <c r="QM159" s="194"/>
      <c r="QN159" s="194"/>
      <c r="QO159" s="194"/>
      <c r="QP159" s="194"/>
      <c r="QQ159" s="194"/>
      <c r="QR159" s="194"/>
      <c r="QS159" s="194"/>
      <c r="QT159" s="194"/>
      <c r="QU159" s="194"/>
      <c r="QV159" s="194"/>
      <c r="QW159" s="194"/>
      <c r="QX159" s="194"/>
      <c r="QY159" s="194"/>
      <c r="QZ159" s="194"/>
      <c r="RA159" s="194"/>
      <c r="RB159" s="194"/>
      <c r="RC159" s="194"/>
      <c r="RD159" s="194"/>
      <c r="RE159" s="194"/>
      <c r="RF159" s="194"/>
      <c r="RG159" s="194"/>
      <c r="RH159" s="194"/>
      <c r="RI159" s="194"/>
      <c r="RJ159" s="194"/>
      <c r="RK159" s="194"/>
      <c r="RL159" s="194"/>
      <c r="RM159" s="194"/>
      <c r="RN159" s="194"/>
      <c r="RO159" s="194"/>
      <c r="RP159" s="194"/>
      <c r="RQ159" s="194"/>
      <c r="RR159" s="194"/>
      <c r="RS159" s="194"/>
      <c r="RT159" s="194"/>
      <c r="RU159" s="194"/>
      <c r="RV159" s="194"/>
      <c r="RW159" s="194"/>
      <c r="RX159" s="194"/>
      <c r="RY159" s="194"/>
      <c r="RZ159" s="194"/>
      <c r="SA159" s="194"/>
      <c r="SB159" s="194"/>
      <c r="SC159" s="194"/>
      <c r="SD159" s="194"/>
      <c r="SE159" s="194"/>
      <c r="SF159" s="194"/>
      <c r="SG159" s="194"/>
      <c r="SH159" s="194"/>
      <c r="SI159" s="194"/>
      <c r="SJ159" s="194"/>
      <c r="SK159" s="194"/>
      <c r="SL159" s="194"/>
      <c r="SM159" s="194"/>
      <c r="SN159" s="194"/>
      <c r="SO159" s="194"/>
      <c r="SP159" s="194"/>
      <c r="SQ159" s="194"/>
      <c r="SR159" s="194"/>
      <c r="SS159" s="194"/>
      <c r="ST159" s="194"/>
      <c r="SU159" s="194"/>
      <c r="SV159" s="194"/>
      <c r="SW159" s="194"/>
      <c r="SX159" s="194"/>
      <c r="SY159" s="194"/>
      <c r="SZ159" s="194"/>
      <c r="TA159" s="194"/>
      <c r="TB159" s="194"/>
      <c r="TC159" s="194"/>
      <c r="TD159" s="194"/>
      <c r="TE159" s="194"/>
      <c r="TF159" s="194"/>
      <c r="TG159" s="194"/>
      <c r="TH159" s="194"/>
      <c r="TI159" s="194"/>
      <c r="TJ159" s="194"/>
      <c r="TK159" s="194"/>
      <c r="TL159" s="194"/>
      <c r="TM159" s="194"/>
      <c r="TN159" s="194"/>
      <c r="TO159" s="194"/>
      <c r="TP159" s="194"/>
      <c r="TQ159" s="194"/>
      <c r="TR159" s="194"/>
      <c r="TS159" s="194"/>
      <c r="TT159" s="194"/>
      <c r="TU159" s="194"/>
      <c r="TV159" s="194"/>
      <c r="TW159" s="194"/>
      <c r="TX159" s="194"/>
      <c r="TY159" s="194"/>
      <c r="TZ159" s="194"/>
      <c r="UA159" s="194"/>
      <c r="UB159" s="194"/>
      <c r="UC159" s="194"/>
      <c r="UD159" s="194"/>
      <c r="UE159" s="194"/>
      <c r="UF159" s="194"/>
      <c r="UG159" s="194"/>
      <c r="UH159" s="194"/>
      <c r="UI159" s="194"/>
      <c r="UJ159" s="194"/>
      <c r="UK159" s="194"/>
      <c r="UL159" s="194"/>
      <c r="UM159" s="194"/>
      <c r="UN159" s="194"/>
      <c r="UO159" s="194"/>
      <c r="UP159" s="194"/>
      <c r="UQ159" s="194"/>
      <c r="UR159" s="194"/>
      <c r="US159" s="194"/>
      <c r="UT159" s="194"/>
      <c r="UU159" s="194"/>
      <c r="UV159" s="194"/>
      <c r="UW159" s="194"/>
      <c r="UX159" s="194"/>
      <c r="UY159" s="194"/>
      <c r="UZ159" s="194"/>
      <c r="VA159" s="194"/>
      <c r="VB159" s="194"/>
      <c r="VC159" s="194"/>
      <c r="VD159" s="194"/>
      <c r="VE159" s="194"/>
      <c r="VF159" s="194"/>
      <c r="VG159" s="194"/>
      <c r="VH159" s="194"/>
      <c r="VI159" s="194"/>
      <c r="VJ159" s="194"/>
      <c r="VK159" s="194"/>
      <c r="VL159" s="194"/>
      <c r="VM159" s="194"/>
      <c r="VN159" s="194"/>
      <c r="VO159" s="194"/>
      <c r="VP159" s="194"/>
      <c r="VQ159" s="194"/>
      <c r="VR159" s="194"/>
      <c r="VS159" s="194"/>
      <c r="VT159" s="194"/>
      <c r="VU159" s="194"/>
      <c r="VV159" s="194"/>
      <c r="VW159" s="194"/>
      <c r="VX159" s="194"/>
      <c r="VY159" s="194"/>
      <c r="VZ159" s="194"/>
      <c r="WA159" s="194"/>
      <c r="WB159" s="194"/>
      <c r="WC159" s="194"/>
      <c r="WD159" s="194"/>
      <c r="WE159" s="194"/>
      <c r="WF159" s="194"/>
      <c r="WG159" s="194"/>
      <c r="WH159" s="194"/>
      <c r="WI159" s="194"/>
      <c r="WJ159" s="194"/>
      <c r="WK159" s="194"/>
      <c r="WL159" s="194"/>
      <c r="WM159" s="194"/>
      <c r="WN159" s="194"/>
      <c r="WO159" s="194"/>
      <c r="WP159" s="194"/>
      <c r="WQ159" s="194"/>
      <c r="WR159" s="194"/>
      <c r="WS159" s="194"/>
      <c r="WT159" s="194"/>
      <c r="WU159" s="194"/>
      <c r="WV159" s="194"/>
      <c r="WW159" s="194"/>
      <c r="WX159" s="194"/>
      <c r="WY159" s="194"/>
      <c r="WZ159" s="194"/>
      <c r="XA159" s="194"/>
      <c r="XB159" s="194"/>
      <c r="XC159" s="194"/>
      <c r="XD159" s="194"/>
      <c r="XE159" s="194"/>
      <c r="XF159" s="194"/>
      <c r="XG159" s="194"/>
      <c r="XH159" s="194"/>
      <c r="XI159" s="194"/>
      <c r="XJ159" s="194"/>
      <c r="XK159" s="194"/>
      <c r="XL159" s="194"/>
      <c r="XM159" s="194"/>
      <c r="XN159" s="194"/>
      <c r="XO159" s="194"/>
      <c r="XP159" s="194"/>
      <c r="XQ159" s="194"/>
      <c r="XR159" s="194"/>
      <c r="XS159" s="194"/>
      <c r="XT159" s="194"/>
      <c r="XU159" s="194"/>
      <c r="XV159" s="194"/>
      <c r="XW159" s="194"/>
      <c r="XX159" s="194"/>
      <c r="XY159" s="194"/>
      <c r="XZ159" s="194"/>
      <c r="YA159" s="194"/>
      <c r="YB159" s="194"/>
      <c r="YC159" s="194"/>
      <c r="YD159" s="194"/>
      <c r="YE159" s="194"/>
      <c r="YF159" s="194"/>
      <c r="YG159" s="194"/>
      <c r="YH159" s="194"/>
      <c r="YI159" s="194"/>
      <c r="YJ159" s="194"/>
      <c r="YK159" s="194"/>
      <c r="YL159" s="194"/>
      <c r="YM159" s="194"/>
      <c r="YN159" s="194"/>
      <c r="YO159" s="194"/>
      <c r="YP159" s="194"/>
      <c r="YQ159" s="194"/>
      <c r="YR159" s="194"/>
      <c r="YS159" s="194"/>
      <c r="YT159" s="194"/>
      <c r="YU159" s="194"/>
      <c r="YV159" s="194"/>
      <c r="YW159" s="194"/>
      <c r="YX159" s="194"/>
      <c r="YY159" s="194"/>
      <c r="YZ159" s="194"/>
      <c r="ZA159" s="194"/>
      <c r="ZB159" s="194"/>
      <c r="ZC159" s="194"/>
      <c r="ZD159" s="194"/>
      <c r="ZE159" s="194"/>
      <c r="ZF159" s="194"/>
      <c r="ZG159" s="194"/>
      <c r="ZH159" s="194"/>
      <c r="ZI159" s="194"/>
      <c r="ZJ159" s="194"/>
      <c r="ZK159" s="194"/>
      <c r="ZL159" s="194"/>
      <c r="ZM159" s="194"/>
      <c r="ZN159" s="194"/>
      <c r="ZO159" s="194"/>
      <c r="ZP159" s="194"/>
      <c r="ZQ159" s="194"/>
      <c r="ZR159" s="194"/>
      <c r="ZS159" s="194"/>
      <c r="ZT159" s="194"/>
      <c r="ZU159" s="194"/>
      <c r="ZV159" s="194"/>
      <c r="ZW159" s="194"/>
      <c r="ZX159" s="194"/>
      <c r="ZY159" s="194"/>
      <c r="ZZ159" s="194"/>
      <c r="AAA159" s="194"/>
      <c r="AAB159" s="194"/>
      <c r="AAC159" s="194"/>
      <c r="AAD159" s="194"/>
      <c r="AAE159" s="194"/>
      <c r="AAF159" s="194"/>
      <c r="AAG159" s="194"/>
      <c r="AAH159" s="194"/>
      <c r="AAI159" s="194"/>
      <c r="AAJ159" s="194"/>
      <c r="AAK159" s="194"/>
      <c r="AAL159" s="194"/>
      <c r="AAM159" s="194"/>
      <c r="AAN159" s="194"/>
      <c r="AAO159" s="194"/>
      <c r="AAP159" s="194"/>
      <c r="AAQ159" s="194"/>
      <c r="AAR159" s="194"/>
      <c r="AAS159" s="194"/>
      <c r="AAT159" s="194"/>
      <c r="AAU159" s="194"/>
      <c r="AAV159" s="194"/>
      <c r="AAW159" s="194"/>
      <c r="AAX159" s="194"/>
      <c r="AAY159" s="194"/>
      <c r="AAZ159" s="194"/>
      <c r="ABA159" s="194"/>
      <c r="ABB159" s="194"/>
      <c r="ABC159" s="194"/>
      <c r="ABD159" s="194"/>
      <c r="ABE159" s="194"/>
      <c r="ABF159" s="194"/>
      <c r="ABG159" s="194"/>
      <c r="ABH159" s="194"/>
      <c r="ABI159" s="194"/>
      <c r="ABJ159" s="194"/>
      <c r="ABK159" s="194"/>
      <c r="ABL159" s="194"/>
      <c r="ABM159" s="194"/>
      <c r="ABN159" s="194"/>
      <c r="ABO159" s="194"/>
      <c r="ABP159" s="194"/>
      <c r="ABQ159" s="194"/>
      <c r="ABR159" s="194"/>
      <c r="ABS159" s="194"/>
      <c r="ABT159" s="194"/>
      <c r="ABU159" s="194"/>
      <c r="ABV159" s="194"/>
      <c r="ABW159" s="194"/>
      <c r="ABX159" s="194"/>
      <c r="ABY159" s="194"/>
      <c r="ABZ159" s="194"/>
      <c r="ACA159" s="194"/>
      <c r="ACB159" s="194"/>
      <c r="ACC159" s="194"/>
      <c r="ACD159" s="194"/>
      <c r="ACE159" s="194"/>
      <c r="ACF159" s="194"/>
      <c r="ACG159" s="194"/>
      <c r="ACH159" s="194"/>
      <c r="ACI159" s="194"/>
      <c r="ACJ159" s="194"/>
      <c r="ACK159" s="194"/>
      <c r="ACL159" s="194"/>
      <c r="ACM159" s="194"/>
      <c r="ACN159" s="194"/>
      <c r="ACO159" s="194"/>
      <c r="ACP159" s="194"/>
      <c r="ACQ159" s="194"/>
      <c r="ACR159" s="194"/>
      <c r="ACS159" s="194"/>
      <c r="ACT159" s="194"/>
      <c r="ACU159" s="194"/>
      <c r="ACV159" s="194"/>
      <c r="ACW159" s="194"/>
      <c r="ACX159" s="194"/>
      <c r="ACY159" s="194"/>
      <c r="ACZ159" s="194"/>
      <c r="ADA159" s="194"/>
      <c r="ADB159" s="194"/>
      <c r="ADC159" s="194"/>
      <c r="ADD159" s="194"/>
      <c r="ADE159" s="194"/>
      <c r="ADF159" s="194"/>
      <c r="ADG159" s="194"/>
      <c r="ADH159" s="194"/>
      <c r="ADI159" s="194"/>
      <c r="ADJ159" s="194"/>
      <c r="ADK159" s="194"/>
      <c r="ADL159" s="194"/>
      <c r="ADM159" s="194"/>
      <c r="ADN159" s="194"/>
      <c r="ADO159" s="194"/>
      <c r="ADP159" s="194"/>
      <c r="ADQ159" s="194"/>
      <c r="ADR159" s="194"/>
      <c r="ADS159" s="194"/>
      <c r="ADT159" s="194"/>
      <c r="ADU159" s="194"/>
      <c r="ADV159" s="194"/>
      <c r="ADW159" s="194"/>
      <c r="ADX159" s="194"/>
      <c r="ADY159" s="194"/>
      <c r="ADZ159" s="194"/>
      <c r="AEA159" s="194"/>
      <c r="AEB159" s="194"/>
      <c r="AEC159" s="194"/>
      <c r="AED159" s="194"/>
      <c r="AEE159" s="194"/>
      <c r="AEF159" s="194"/>
      <c r="AEG159" s="194"/>
      <c r="AEH159" s="194"/>
      <c r="AEI159" s="194"/>
      <c r="AEJ159" s="194"/>
      <c r="AEK159" s="194"/>
      <c r="AEL159" s="194"/>
      <c r="AEM159" s="194"/>
      <c r="AEN159" s="194"/>
      <c r="AEO159" s="194"/>
      <c r="AEP159" s="194"/>
      <c r="AEQ159" s="194"/>
      <c r="AER159" s="194"/>
      <c r="AES159" s="194"/>
      <c r="AET159" s="194"/>
      <c r="AEU159" s="194"/>
      <c r="AEV159" s="194"/>
      <c r="AEW159" s="194"/>
      <c r="AEX159" s="194"/>
      <c r="AEY159" s="194"/>
      <c r="AEZ159" s="194"/>
      <c r="AFA159" s="194"/>
      <c r="AFB159" s="194"/>
      <c r="AFC159" s="194"/>
      <c r="AFD159" s="194"/>
      <c r="AFE159" s="194"/>
      <c r="AFF159" s="194"/>
      <c r="AFG159" s="194"/>
      <c r="AFH159" s="194"/>
      <c r="AFI159" s="194"/>
      <c r="AFJ159" s="194"/>
      <c r="AFK159" s="194"/>
      <c r="AFL159" s="194"/>
      <c r="AFM159" s="194"/>
      <c r="AFN159" s="194"/>
      <c r="AFO159" s="194"/>
      <c r="AFP159" s="194"/>
      <c r="AFQ159" s="194"/>
      <c r="AFR159" s="194"/>
      <c r="AFS159" s="194"/>
      <c r="AFT159" s="194"/>
      <c r="AFU159" s="194"/>
      <c r="AFV159" s="194"/>
      <c r="AFW159" s="194"/>
      <c r="AFX159" s="194"/>
      <c r="AFY159" s="194"/>
      <c r="AFZ159" s="194"/>
      <c r="AGA159" s="194"/>
      <c r="AGB159" s="194"/>
      <c r="AGC159" s="194"/>
      <c r="AGD159" s="194"/>
      <c r="AGE159" s="194"/>
      <c r="AGF159" s="194"/>
      <c r="AGG159" s="194"/>
      <c r="AGH159" s="194"/>
      <c r="AGI159" s="194"/>
      <c r="AGJ159" s="194"/>
      <c r="AGK159" s="194"/>
      <c r="AGL159" s="194"/>
      <c r="AGM159" s="194"/>
      <c r="AGN159" s="194"/>
      <c r="AGO159" s="194"/>
      <c r="AGP159" s="194"/>
      <c r="AGQ159" s="194"/>
      <c r="AGR159" s="194"/>
      <c r="AGS159" s="194"/>
      <c r="AGT159" s="194"/>
      <c r="AGU159" s="194"/>
      <c r="AGV159" s="194"/>
      <c r="AGW159" s="194"/>
      <c r="AGX159" s="194"/>
      <c r="AGY159" s="194"/>
      <c r="AGZ159" s="194"/>
      <c r="AHA159" s="194"/>
      <c r="AHB159" s="194"/>
      <c r="AHC159" s="194"/>
      <c r="AHD159" s="194"/>
      <c r="AHE159" s="194"/>
      <c r="AHF159" s="194"/>
      <c r="AHG159" s="194"/>
      <c r="AHH159" s="194"/>
      <c r="AHI159" s="194"/>
      <c r="AHJ159" s="194"/>
      <c r="AHK159" s="194"/>
      <c r="AHL159" s="194"/>
      <c r="AHM159" s="194"/>
      <c r="AHN159" s="194"/>
      <c r="AHO159" s="194"/>
      <c r="AHP159" s="194"/>
      <c r="AHQ159" s="194"/>
      <c r="AHR159" s="194"/>
      <c r="AHS159" s="194"/>
      <c r="AHT159" s="194"/>
      <c r="AHU159" s="194"/>
      <c r="AHV159" s="194"/>
      <c r="AHW159" s="194"/>
      <c r="AHX159" s="194"/>
      <c r="AHY159" s="194"/>
      <c r="AHZ159" s="194"/>
      <c r="AIA159" s="194"/>
      <c r="AIB159" s="194"/>
      <c r="AIC159" s="194"/>
      <c r="AID159" s="194"/>
      <c r="AIE159" s="194"/>
      <c r="AIF159" s="194"/>
      <c r="AIG159" s="194"/>
      <c r="AIH159" s="194"/>
      <c r="AII159" s="194"/>
      <c r="AIJ159" s="194"/>
      <c r="AIK159" s="194"/>
      <c r="AIL159" s="194"/>
      <c r="AIM159" s="194"/>
      <c r="AIN159" s="194"/>
      <c r="AIO159" s="194"/>
      <c r="AIP159" s="194"/>
      <c r="AIQ159" s="194"/>
      <c r="AIR159" s="194"/>
      <c r="AIS159" s="194"/>
      <c r="AIT159" s="194"/>
      <c r="AIU159" s="194"/>
      <c r="AIV159" s="194"/>
      <c r="AIW159" s="194"/>
      <c r="AIX159" s="194"/>
      <c r="AIY159" s="194"/>
      <c r="AIZ159" s="194"/>
      <c r="AJA159" s="194"/>
      <c r="AJB159" s="194"/>
      <c r="AJC159" s="194"/>
      <c r="AJD159" s="194"/>
      <c r="AJE159" s="194"/>
      <c r="AJF159" s="194"/>
      <c r="AJG159" s="194"/>
      <c r="AJH159" s="194"/>
      <c r="AJI159" s="194"/>
      <c r="AJJ159" s="194"/>
      <c r="AJK159" s="194"/>
      <c r="AJL159" s="194"/>
      <c r="AJM159" s="194"/>
      <c r="AJN159" s="194"/>
      <c r="AJO159" s="194"/>
      <c r="AJP159" s="194"/>
      <c r="AJQ159" s="194"/>
      <c r="AJR159" s="194"/>
      <c r="AJS159" s="194"/>
      <c r="AJT159" s="194"/>
      <c r="AJU159" s="194"/>
      <c r="AJV159" s="194"/>
      <c r="AJW159" s="194"/>
      <c r="AJX159" s="194"/>
      <c r="AJY159" s="194"/>
      <c r="AJZ159" s="194"/>
      <c r="AKA159" s="194"/>
      <c r="AKB159" s="194"/>
      <c r="AKC159" s="194"/>
      <c r="AKD159" s="194"/>
      <c r="AKE159" s="194"/>
      <c r="AKF159" s="194"/>
      <c r="AKG159" s="194"/>
      <c r="AKH159" s="194"/>
      <c r="AKI159" s="194"/>
      <c r="AKJ159" s="194"/>
      <c r="AKK159" s="194"/>
      <c r="AKL159" s="194"/>
      <c r="AKM159" s="194"/>
      <c r="AKN159" s="194"/>
      <c r="AKO159" s="194"/>
      <c r="AKP159" s="194"/>
    </row>
    <row r="160" spans="1:978" s="116" customFormat="1" ht="15.6">
      <c r="A160" s="28"/>
      <c r="B160" s="175" t="s">
        <v>20</v>
      </c>
      <c r="C160" s="105">
        <v>1825701</v>
      </c>
      <c r="D160" s="84">
        <f t="shared" si="31"/>
        <v>0.12277384086594423</v>
      </c>
      <c r="E160" s="85"/>
      <c r="F160" s="83">
        <v>20619</v>
      </c>
      <c r="G160" s="84">
        <f t="shared" si="21"/>
        <v>1.5514184397163122E-2</v>
      </c>
      <c r="H160" s="196"/>
      <c r="I160" s="181"/>
      <c r="J160" s="94"/>
      <c r="K160" s="166"/>
      <c r="L160" s="93">
        <v>127</v>
      </c>
      <c r="M160" s="70">
        <f t="shared" si="22"/>
        <v>1.5918367346938775</v>
      </c>
      <c r="N160" s="92">
        <v>7490</v>
      </c>
      <c r="O160" s="70">
        <f t="shared" si="23"/>
        <v>6.3618290258449228E-2</v>
      </c>
      <c r="P160" s="92">
        <v>1552</v>
      </c>
      <c r="Q160" s="70">
        <f t="shared" si="24"/>
        <v>0.89963280293757641</v>
      </c>
      <c r="R160" s="93">
        <v>187</v>
      </c>
      <c r="S160" s="70">
        <f t="shared" si="28"/>
        <v>30.166666666666668</v>
      </c>
      <c r="T160" s="92">
        <v>17900</v>
      </c>
      <c r="U160" s="71">
        <f t="shared" si="25"/>
        <v>0.23832583881010039</v>
      </c>
      <c r="V160" s="191"/>
      <c r="W160" s="166"/>
      <c r="X160" s="92"/>
      <c r="Y160" s="84"/>
      <c r="Z160" s="90"/>
      <c r="AA160" s="77"/>
      <c r="AB160" s="92">
        <v>15</v>
      </c>
      <c r="AC160" s="70">
        <f t="shared" ref="AC160" si="33">AB160/AB148-1</f>
        <v>2.75</v>
      </c>
      <c r="AD160" s="92"/>
      <c r="AE160" s="84"/>
      <c r="AF160" s="92"/>
      <c r="AG160" s="8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174"/>
      <c r="AT160" s="174"/>
      <c r="AU160" s="174"/>
      <c r="AV160" s="174"/>
      <c r="AW160" s="174"/>
      <c r="AX160" s="178"/>
      <c r="AY160" s="174"/>
      <c r="AZ160" s="174"/>
      <c r="BA160" s="192"/>
      <c r="BB160" s="193"/>
      <c r="BC160" s="192"/>
      <c r="BD160" s="194"/>
      <c r="BE160" s="194"/>
      <c r="BF160" s="194"/>
      <c r="BG160" s="194"/>
      <c r="BH160" s="194"/>
      <c r="BI160" s="194"/>
      <c r="BJ160" s="194"/>
      <c r="BK160" s="194"/>
      <c r="BL160" s="194"/>
      <c r="BM160" s="194"/>
      <c r="BN160" s="194"/>
      <c r="BO160" s="194"/>
      <c r="BP160" s="194"/>
      <c r="BQ160" s="194"/>
      <c r="BR160" s="194"/>
      <c r="BS160" s="194"/>
      <c r="BT160" s="194"/>
      <c r="BU160" s="194"/>
      <c r="BV160" s="194"/>
      <c r="BW160" s="194"/>
      <c r="BX160" s="194"/>
      <c r="BY160" s="194"/>
      <c r="BZ160" s="194"/>
      <c r="CA160" s="194"/>
      <c r="CB160" s="194"/>
      <c r="CC160" s="195"/>
      <c r="CD160" s="194"/>
      <c r="CE160" s="194"/>
      <c r="CF160" s="194"/>
      <c r="CG160" s="194"/>
      <c r="CH160" s="194"/>
      <c r="CI160" s="194"/>
      <c r="CJ160" s="194"/>
      <c r="CK160" s="194"/>
      <c r="CL160" s="194"/>
      <c r="CM160" s="194"/>
      <c r="CN160" s="194"/>
      <c r="CO160" s="194"/>
      <c r="CP160" s="194"/>
      <c r="CQ160" s="194"/>
      <c r="CR160" s="194"/>
      <c r="CS160" s="194"/>
      <c r="CT160" s="194"/>
      <c r="CU160" s="194"/>
      <c r="CV160" s="194"/>
      <c r="CW160" s="194"/>
      <c r="CX160" s="194"/>
      <c r="CY160" s="194"/>
      <c r="CZ160" s="194"/>
      <c r="DA160" s="194"/>
      <c r="DB160" s="194"/>
      <c r="DC160" s="194"/>
      <c r="DD160" s="194"/>
      <c r="DE160" s="194"/>
      <c r="DF160" s="194"/>
      <c r="DG160" s="194"/>
      <c r="DH160" s="194"/>
      <c r="DI160" s="194"/>
      <c r="DJ160" s="194"/>
      <c r="DK160" s="194"/>
      <c r="DL160" s="194"/>
      <c r="DM160" s="194"/>
      <c r="DN160" s="194"/>
      <c r="DO160" s="194"/>
      <c r="DP160" s="194"/>
      <c r="DQ160" s="194"/>
      <c r="DR160" s="194"/>
      <c r="DS160" s="194"/>
      <c r="DT160" s="194"/>
      <c r="DU160" s="194"/>
      <c r="DV160" s="194"/>
      <c r="DW160" s="194"/>
      <c r="DX160" s="194"/>
      <c r="DY160" s="194"/>
      <c r="DZ160" s="194"/>
      <c r="EA160" s="194"/>
      <c r="EB160" s="194"/>
      <c r="EC160" s="194"/>
      <c r="ED160" s="194"/>
      <c r="EE160" s="194"/>
      <c r="EF160" s="194"/>
      <c r="EG160" s="194"/>
      <c r="EH160" s="194"/>
      <c r="EI160" s="194"/>
      <c r="EJ160" s="194"/>
      <c r="EK160" s="194"/>
      <c r="EL160" s="194"/>
      <c r="EM160" s="194"/>
      <c r="EN160" s="194"/>
      <c r="EO160" s="194"/>
      <c r="EP160" s="194"/>
      <c r="EQ160" s="194"/>
      <c r="ER160" s="194"/>
      <c r="ES160" s="194"/>
      <c r="ET160" s="194"/>
      <c r="EU160" s="194"/>
      <c r="EV160" s="194"/>
      <c r="EW160" s="194"/>
      <c r="EX160" s="194"/>
      <c r="EY160" s="194"/>
      <c r="EZ160" s="194"/>
      <c r="FA160" s="194"/>
      <c r="FB160" s="194"/>
      <c r="FC160" s="194"/>
      <c r="FD160" s="194"/>
      <c r="FE160" s="194"/>
      <c r="FF160" s="194"/>
      <c r="FG160" s="194"/>
      <c r="FH160" s="194"/>
      <c r="FI160" s="194"/>
      <c r="FJ160" s="194"/>
      <c r="FK160" s="194"/>
      <c r="FL160" s="194"/>
      <c r="FM160" s="194"/>
      <c r="FN160" s="194"/>
      <c r="FO160" s="194"/>
      <c r="FP160" s="194"/>
      <c r="FQ160" s="194"/>
      <c r="FR160" s="194"/>
      <c r="FS160" s="194"/>
      <c r="FT160" s="194"/>
      <c r="FU160" s="194"/>
      <c r="FV160" s="194"/>
      <c r="FW160" s="194"/>
      <c r="FX160" s="194"/>
      <c r="FY160" s="194"/>
      <c r="FZ160" s="194"/>
      <c r="GA160" s="194"/>
      <c r="GB160" s="194"/>
      <c r="GC160" s="194"/>
      <c r="GD160" s="194"/>
      <c r="GE160" s="194"/>
      <c r="GF160" s="194"/>
      <c r="GG160" s="194"/>
      <c r="GH160" s="194"/>
      <c r="GI160" s="194"/>
      <c r="GJ160" s="194"/>
      <c r="GK160" s="194"/>
      <c r="GL160" s="194"/>
      <c r="GM160" s="194"/>
      <c r="GN160" s="194"/>
      <c r="GO160" s="194"/>
      <c r="GP160" s="194"/>
      <c r="GQ160" s="194"/>
      <c r="GR160" s="194"/>
      <c r="GS160" s="194"/>
      <c r="GT160" s="194"/>
      <c r="GU160" s="194"/>
      <c r="GV160" s="194"/>
      <c r="GW160" s="194"/>
      <c r="GX160" s="194"/>
      <c r="GY160" s="194"/>
      <c r="GZ160" s="194"/>
      <c r="HA160" s="194"/>
      <c r="HB160" s="194"/>
      <c r="HC160" s="194"/>
      <c r="HD160" s="194"/>
      <c r="HE160" s="194"/>
      <c r="HF160" s="194"/>
      <c r="HG160" s="194"/>
      <c r="HH160" s="194"/>
      <c r="HI160" s="194"/>
      <c r="HJ160" s="194"/>
      <c r="HK160" s="194"/>
      <c r="HL160" s="194"/>
      <c r="HM160" s="194"/>
      <c r="HN160" s="194"/>
      <c r="HO160" s="194"/>
      <c r="HP160" s="194"/>
      <c r="HQ160" s="194"/>
      <c r="HR160" s="194"/>
      <c r="HS160" s="194"/>
      <c r="HT160" s="194"/>
      <c r="HU160" s="194"/>
      <c r="HV160" s="194"/>
      <c r="HW160" s="194"/>
      <c r="HX160" s="194"/>
      <c r="HY160" s="194"/>
      <c r="HZ160" s="194"/>
      <c r="IA160" s="194"/>
      <c r="IB160" s="194"/>
      <c r="IC160" s="194"/>
      <c r="ID160" s="194"/>
      <c r="IE160" s="194"/>
      <c r="IF160" s="194"/>
      <c r="IG160" s="194"/>
      <c r="IH160" s="194"/>
      <c r="II160" s="194"/>
      <c r="IJ160" s="194"/>
      <c r="IK160" s="194"/>
      <c r="IL160" s="194"/>
      <c r="IM160" s="194"/>
      <c r="IN160" s="194"/>
      <c r="IO160" s="194"/>
      <c r="IP160" s="194"/>
      <c r="IQ160" s="194"/>
      <c r="IR160" s="194"/>
      <c r="IS160" s="194"/>
      <c r="IT160" s="194"/>
      <c r="IU160" s="194"/>
      <c r="IV160" s="194"/>
      <c r="IW160" s="194"/>
      <c r="IX160" s="194"/>
      <c r="IY160" s="194"/>
      <c r="IZ160" s="194"/>
      <c r="JA160" s="194"/>
      <c r="JB160" s="194"/>
      <c r="JC160" s="194"/>
      <c r="JD160" s="194"/>
      <c r="JE160" s="194"/>
      <c r="JF160" s="194"/>
      <c r="JG160" s="194"/>
      <c r="JH160" s="194"/>
      <c r="JI160" s="194"/>
      <c r="JJ160" s="194"/>
      <c r="JK160" s="194"/>
      <c r="JL160" s="194"/>
      <c r="JM160" s="194"/>
      <c r="JN160" s="194"/>
      <c r="JO160" s="194"/>
      <c r="JP160" s="194"/>
      <c r="JQ160" s="194"/>
      <c r="JR160" s="194"/>
      <c r="JS160" s="194"/>
      <c r="JT160" s="194"/>
      <c r="JU160" s="194"/>
      <c r="JV160" s="194"/>
      <c r="JW160" s="194"/>
      <c r="JX160" s="194"/>
      <c r="JY160" s="194"/>
      <c r="JZ160" s="194"/>
      <c r="KA160" s="194"/>
      <c r="KB160" s="194"/>
      <c r="KC160" s="194"/>
      <c r="KD160" s="194"/>
      <c r="KE160" s="194"/>
      <c r="KF160" s="194"/>
      <c r="KG160" s="194"/>
      <c r="KH160" s="194"/>
      <c r="KI160" s="194"/>
      <c r="KJ160" s="194"/>
      <c r="KK160" s="194"/>
      <c r="KL160" s="194"/>
      <c r="KM160" s="194"/>
      <c r="KN160" s="194"/>
      <c r="KO160" s="194"/>
      <c r="KP160" s="194"/>
      <c r="KQ160" s="194"/>
      <c r="KR160" s="194"/>
      <c r="KS160" s="194"/>
      <c r="KT160" s="194"/>
      <c r="KU160" s="194"/>
      <c r="KV160" s="194"/>
      <c r="KW160" s="194"/>
      <c r="KX160" s="194"/>
      <c r="KY160" s="194"/>
      <c r="KZ160" s="194"/>
      <c r="LA160" s="194"/>
      <c r="LB160" s="194"/>
      <c r="LC160" s="194"/>
      <c r="LD160" s="194"/>
      <c r="LE160" s="194"/>
      <c r="LF160" s="194"/>
      <c r="LG160" s="194"/>
      <c r="LH160" s="194"/>
      <c r="LI160" s="194"/>
      <c r="LJ160" s="194"/>
      <c r="LK160" s="194"/>
      <c r="LL160" s="194"/>
      <c r="LM160" s="194"/>
      <c r="LN160" s="194"/>
      <c r="LO160" s="194"/>
      <c r="LP160" s="194"/>
      <c r="LQ160" s="194"/>
      <c r="LR160" s="194"/>
      <c r="LS160" s="194"/>
      <c r="LT160" s="194"/>
      <c r="LU160" s="194"/>
      <c r="LV160" s="194"/>
      <c r="LW160" s="194"/>
      <c r="LX160" s="194"/>
      <c r="LY160" s="194"/>
      <c r="LZ160" s="194"/>
      <c r="MA160" s="194"/>
      <c r="MB160" s="194"/>
      <c r="MC160" s="194"/>
      <c r="MD160" s="194"/>
      <c r="ME160" s="194"/>
      <c r="MF160" s="194"/>
      <c r="MG160" s="194"/>
      <c r="MH160" s="194"/>
      <c r="MI160" s="194"/>
      <c r="MJ160" s="194"/>
      <c r="MK160" s="194"/>
      <c r="ML160" s="194"/>
      <c r="MM160" s="194"/>
      <c r="MN160" s="194"/>
      <c r="MO160" s="194"/>
      <c r="MP160" s="194"/>
      <c r="MQ160" s="194"/>
      <c r="MR160" s="194"/>
      <c r="MS160" s="194"/>
      <c r="MT160" s="194"/>
      <c r="MU160" s="194"/>
      <c r="MV160" s="194"/>
      <c r="MW160" s="194"/>
      <c r="MX160" s="194"/>
      <c r="MY160" s="194"/>
      <c r="MZ160" s="194"/>
      <c r="NA160" s="194"/>
      <c r="NB160" s="194"/>
      <c r="NC160" s="194"/>
      <c r="ND160" s="194"/>
      <c r="NE160" s="194"/>
      <c r="NF160" s="194"/>
      <c r="NG160" s="194"/>
      <c r="NH160" s="194"/>
      <c r="NI160" s="194"/>
      <c r="NJ160" s="194"/>
      <c r="NK160" s="194"/>
      <c r="NL160" s="194"/>
      <c r="NM160" s="194"/>
      <c r="NN160" s="194"/>
      <c r="NO160" s="194"/>
      <c r="NP160" s="194"/>
      <c r="NQ160" s="194"/>
      <c r="NR160" s="194"/>
      <c r="NS160" s="194"/>
      <c r="NT160" s="194"/>
      <c r="NU160" s="194"/>
      <c r="NV160" s="194"/>
      <c r="NW160" s="194"/>
      <c r="NX160" s="194"/>
      <c r="NY160" s="194"/>
      <c r="NZ160" s="194"/>
      <c r="OA160" s="194"/>
      <c r="OB160" s="194"/>
      <c r="OC160" s="194"/>
      <c r="OD160" s="194"/>
      <c r="OE160" s="194"/>
      <c r="OF160" s="194"/>
      <c r="OG160" s="194"/>
      <c r="OH160" s="194"/>
      <c r="OI160" s="194"/>
      <c r="OJ160" s="194"/>
      <c r="OK160" s="194"/>
      <c r="OL160" s="194"/>
      <c r="OM160" s="194"/>
      <c r="ON160" s="194"/>
      <c r="OO160" s="194"/>
      <c r="OP160" s="194"/>
      <c r="OQ160" s="194"/>
      <c r="OR160" s="194"/>
      <c r="OS160" s="194"/>
      <c r="OT160" s="194"/>
      <c r="OU160" s="194"/>
      <c r="OV160" s="194"/>
      <c r="OW160" s="194"/>
      <c r="OX160" s="194"/>
      <c r="OY160" s="194"/>
      <c r="OZ160" s="194"/>
      <c r="PA160" s="194"/>
      <c r="PB160" s="194"/>
      <c r="PC160" s="194"/>
      <c r="PD160" s="194"/>
      <c r="PE160" s="194"/>
      <c r="PF160" s="194"/>
      <c r="PG160" s="194"/>
      <c r="PH160" s="194"/>
      <c r="PI160" s="194"/>
      <c r="PJ160" s="194"/>
      <c r="PK160" s="194"/>
      <c r="PL160" s="194"/>
      <c r="PM160" s="194"/>
      <c r="PN160" s="194"/>
      <c r="PO160" s="194"/>
      <c r="PP160" s="194"/>
      <c r="PQ160" s="194"/>
      <c r="PR160" s="194"/>
      <c r="PS160" s="194"/>
      <c r="PT160" s="194"/>
      <c r="PU160" s="194"/>
      <c r="PV160" s="194"/>
      <c r="PW160" s="194"/>
      <c r="PX160" s="194"/>
      <c r="PY160" s="194"/>
      <c r="PZ160" s="194"/>
      <c r="QA160" s="194"/>
      <c r="QB160" s="194"/>
      <c r="QC160" s="194"/>
      <c r="QD160" s="194"/>
      <c r="QE160" s="194"/>
      <c r="QF160" s="194"/>
      <c r="QG160" s="194"/>
      <c r="QH160" s="194"/>
      <c r="QI160" s="194"/>
      <c r="QJ160" s="194"/>
      <c r="QK160" s="194"/>
      <c r="QL160" s="194"/>
      <c r="QM160" s="194"/>
      <c r="QN160" s="194"/>
      <c r="QO160" s="194"/>
      <c r="QP160" s="194"/>
      <c r="QQ160" s="194"/>
      <c r="QR160" s="194"/>
      <c r="QS160" s="194"/>
      <c r="QT160" s="194"/>
      <c r="QU160" s="194"/>
      <c r="QV160" s="194"/>
      <c r="QW160" s="194"/>
      <c r="QX160" s="194"/>
      <c r="QY160" s="194"/>
      <c r="QZ160" s="194"/>
      <c r="RA160" s="194"/>
      <c r="RB160" s="194"/>
      <c r="RC160" s="194"/>
      <c r="RD160" s="194"/>
      <c r="RE160" s="194"/>
      <c r="RF160" s="194"/>
      <c r="RG160" s="194"/>
      <c r="RH160" s="194"/>
      <c r="RI160" s="194"/>
      <c r="RJ160" s="194"/>
      <c r="RK160" s="194"/>
      <c r="RL160" s="194"/>
      <c r="RM160" s="194"/>
      <c r="RN160" s="194"/>
      <c r="RO160" s="194"/>
      <c r="RP160" s="194"/>
      <c r="RQ160" s="194"/>
      <c r="RR160" s="194"/>
      <c r="RS160" s="194"/>
      <c r="RT160" s="194"/>
      <c r="RU160" s="194"/>
      <c r="RV160" s="194"/>
      <c r="RW160" s="194"/>
      <c r="RX160" s="194"/>
      <c r="RY160" s="194"/>
      <c r="RZ160" s="194"/>
      <c r="SA160" s="194"/>
      <c r="SB160" s="194"/>
      <c r="SC160" s="194"/>
      <c r="SD160" s="194"/>
      <c r="SE160" s="194"/>
      <c r="SF160" s="194"/>
      <c r="SG160" s="194"/>
      <c r="SH160" s="194"/>
      <c r="SI160" s="194"/>
      <c r="SJ160" s="194"/>
      <c r="SK160" s="194"/>
      <c r="SL160" s="194"/>
      <c r="SM160" s="194"/>
      <c r="SN160" s="194"/>
      <c r="SO160" s="194"/>
      <c r="SP160" s="194"/>
      <c r="SQ160" s="194"/>
      <c r="SR160" s="194"/>
      <c r="SS160" s="194"/>
      <c r="ST160" s="194"/>
      <c r="SU160" s="194"/>
      <c r="SV160" s="194"/>
      <c r="SW160" s="194"/>
      <c r="SX160" s="194"/>
      <c r="SY160" s="194"/>
      <c r="SZ160" s="194"/>
      <c r="TA160" s="194"/>
      <c r="TB160" s="194"/>
      <c r="TC160" s="194"/>
      <c r="TD160" s="194"/>
      <c r="TE160" s="194"/>
      <c r="TF160" s="194"/>
      <c r="TG160" s="194"/>
      <c r="TH160" s="194"/>
      <c r="TI160" s="194"/>
      <c r="TJ160" s="194"/>
      <c r="TK160" s="194"/>
      <c r="TL160" s="194"/>
      <c r="TM160" s="194"/>
      <c r="TN160" s="194"/>
      <c r="TO160" s="194"/>
      <c r="TP160" s="194"/>
      <c r="TQ160" s="194"/>
      <c r="TR160" s="194"/>
      <c r="TS160" s="194"/>
      <c r="TT160" s="194"/>
      <c r="TU160" s="194"/>
      <c r="TV160" s="194"/>
      <c r="TW160" s="194"/>
      <c r="TX160" s="194"/>
      <c r="TY160" s="194"/>
      <c r="TZ160" s="194"/>
      <c r="UA160" s="194"/>
      <c r="UB160" s="194"/>
      <c r="UC160" s="194"/>
      <c r="UD160" s="194"/>
      <c r="UE160" s="194"/>
      <c r="UF160" s="194"/>
      <c r="UG160" s="194"/>
      <c r="UH160" s="194"/>
      <c r="UI160" s="194"/>
      <c r="UJ160" s="194"/>
      <c r="UK160" s="194"/>
      <c r="UL160" s="194"/>
      <c r="UM160" s="194"/>
      <c r="UN160" s="194"/>
      <c r="UO160" s="194"/>
      <c r="UP160" s="194"/>
      <c r="UQ160" s="194"/>
      <c r="UR160" s="194"/>
      <c r="US160" s="194"/>
      <c r="UT160" s="194"/>
      <c r="UU160" s="194"/>
      <c r="UV160" s="194"/>
      <c r="UW160" s="194"/>
      <c r="UX160" s="194"/>
      <c r="UY160" s="194"/>
      <c r="UZ160" s="194"/>
      <c r="VA160" s="194"/>
      <c r="VB160" s="194"/>
      <c r="VC160" s="194"/>
      <c r="VD160" s="194"/>
      <c r="VE160" s="194"/>
      <c r="VF160" s="194"/>
      <c r="VG160" s="194"/>
      <c r="VH160" s="194"/>
      <c r="VI160" s="194"/>
      <c r="VJ160" s="194"/>
      <c r="VK160" s="194"/>
      <c r="VL160" s="194"/>
      <c r="VM160" s="194"/>
      <c r="VN160" s="194"/>
      <c r="VO160" s="194"/>
      <c r="VP160" s="194"/>
      <c r="VQ160" s="194"/>
      <c r="VR160" s="194"/>
      <c r="VS160" s="194"/>
      <c r="VT160" s="194"/>
      <c r="VU160" s="194"/>
      <c r="VV160" s="194"/>
      <c r="VW160" s="194"/>
      <c r="VX160" s="194"/>
      <c r="VY160" s="194"/>
      <c r="VZ160" s="194"/>
      <c r="WA160" s="194"/>
      <c r="WB160" s="194"/>
      <c r="WC160" s="194"/>
      <c r="WD160" s="194"/>
      <c r="WE160" s="194"/>
      <c r="WF160" s="194"/>
      <c r="WG160" s="194"/>
      <c r="WH160" s="194"/>
      <c r="WI160" s="194"/>
      <c r="WJ160" s="194"/>
      <c r="WK160" s="194"/>
      <c r="WL160" s="194"/>
      <c r="WM160" s="194"/>
      <c r="WN160" s="194"/>
      <c r="WO160" s="194"/>
      <c r="WP160" s="194"/>
      <c r="WQ160" s="194"/>
      <c r="WR160" s="194"/>
      <c r="WS160" s="194"/>
      <c r="WT160" s="194"/>
      <c r="WU160" s="194"/>
      <c r="WV160" s="194"/>
      <c r="WW160" s="194"/>
      <c r="WX160" s="194"/>
      <c r="WY160" s="194"/>
      <c r="WZ160" s="194"/>
      <c r="XA160" s="194"/>
      <c r="XB160" s="194"/>
      <c r="XC160" s="194"/>
      <c r="XD160" s="194"/>
      <c r="XE160" s="194"/>
      <c r="XF160" s="194"/>
      <c r="XG160" s="194"/>
      <c r="XH160" s="194"/>
      <c r="XI160" s="194"/>
      <c r="XJ160" s="194"/>
      <c r="XK160" s="194"/>
      <c r="XL160" s="194"/>
      <c r="XM160" s="194"/>
      <c r="XN160" s="194"/>
      <c r="XO160" s="194"/>
      <c r="XP160" s="194"/>
      <c r="XQ160" s="194"/>
      <c r="XR160" s="194"/>
      <c r="XS160" s="194"/>
      <c r="XT160" s="194"/>
      <c r="XU160" s="194"/>
      <c r="XV160" s="194"/>
      <c r="XW160" s="194"/>
      <c r="XX160" s="194"/>
      <c r="XY160" s="194"/>
      <c r="XZ160" s="194"/>
      <c r="YA160" s="194"/>
      <c r="YB160" s="194"/>
      <c r="YC160" s="194"/>
      <c r="YD160" s="194"/>
      <c r="YE160" s="194"/>
      <c r="YF160" s="194"/>
      <c r="YG160" s="194"/>
      <c r="YH160" s="194"/>
      <c r="YI160" s="194"/>
      <c r="YJ160" s="194"/>
      <c r="YK160" s="194"/>
      <c r="YL160" s="194"/>
      <c r="YM160" s="194"/>
      <c r="YN160" s="194"/>
      <c r="YO160" s="194"/>
      <c r="YP160" s="194"/>
      <c r="YQ160" s="194"/>
      <c r="YR160" s="194"/>
      <c r="YS160" s="194"/>
      <c r="YT160" s="194"/>
      <c r="YU160" s="194"/>
      <c r="YV160" s="194"/>
      <c r="YW160" s="194"/>
      <c r="YX160" s="194"/>
      <c r="YY160" s="194"/>
      <c r="YZ160" s="194"/>
      <c r="ZA160" s="194"/>
      <c r="ZB160" s="194"/>
      <c r="ZC160" s="194"/>
      <c r="ZD160" s="194"/>
      <c r="ZE160" s="194"/>
      <c r="ZF160" s="194"/>
      <c r="ZG160" s="194"/>
      <c r="ZH160" s="194"/>
      <c r="ZI160" s="194"/>
      <c r="ZJ160" s="194"/>
      <c r="ZK160" s="194"/>
      <c r="ZL160" s="194"/>
      <c r="ZM160" s="194"/>
      <c r="ZN160" s="194"/>
      <c r="ZO160" s="194"/>
      <c r="ZP160" s="194"/>
      <c r="ZQ160" s="194"/>
      <c r="ZR160" s="194"/>
      <c r="ZS160" s="194"/>
      <c r="ZT160" s="194"/>
      <c r="ZU160" s="194"/>
      <c r="ZV160" s="194"/>
      <c r="ZW160" s="194"/>
      <c r="ZX160" s="194"/>
      <c r="ZY160" s="194"/>
      <c r="ZZ160" s="194"/>
      <c r="AAA160" s="194"/>
      <c r="AAB160" s="194"/>
      <c r="AAC160" s="194"/>
      <c r="AAD160" s="194"/>
      <c r="AAE160" s="194"/>
      <c r="AAF160" s="194"/>
      <c r="AAG160" s="194"/>
      <c r="AAH160" s="194"/>
      <c r="AAI160" s="194"/>
      <c r="AAJ160" s="194"/>
      <c r="AAK160" s="194"/>
      <c r="AAL160" s="194"/>
      <c r="AAM160" s="194"/>
      <c r="AAN160" s="194"/>
      <c r="AAO160" s="194"/>
      <c r="AAP160" s="194"/>
      <c r="AAQ160" s="194"/>
      <c r="AAR160" s="194"/>
      <c r="AAS160" s="194"/>
      <c r="AAT160" s="194"/>
      <c r="AAU160" s="194"/>
      <c r="AAV160" s="194"/>
      <c r="AAW160" s="194"/>
      <c r="AAX160" s="194"/>
      <c r="AAY160" s="194"/>
      <c r="AAZ160" s="194"/>
      <c r="ABA160" s="194"/>
      <c r="ABB160" s="194"/>
      <c r="ABC160" s="194"/>
      <c r="ABD160" s="194"/>
      <c r="ABE160" s="194"/>
      <c r="ABF160" s="194"/>
      <c r="ABG160" s="194"/>
      <c r="ABH160" s="194"/>
      <c r="ABI160" s="194"/>
      <c r="ABJ160" s="194"/>
      <c r="ABK160" s="194"/>
      <c r="ABL160" s="194"/>
      <c r="ABM160" s="194"/>
      <c r="ABN160" s="194"/>
      <c r="ABO160" s="194"/>
      <c r="ABP160" s="194"/>
      <c r="ABQ160" s="194"/>
      <c r="ABR160" s="194"/>
      <c r="ABS160" s="194"/>
      <c r="ABT160" s="194"/>
      <c r="ABU160" s="194"/>
      <c r="ABV160" s="194"/>
      <c r="ABW160" s="194"/>
      <c r="ABX160" s="194"/>
      <c r="ABY160" s="194"/>
      <c r="ABZ160" s="194"/>
      <c r="ACA160" s="194"/>
      <c r="ACB160" s="194"/>
      <c r="ACC160" s="194"/>
      <c r="ACD160" s="194"/>
      <c r="ACE160" s="194"/>
      <c r="ACF160" s="194"/>
      <c r="ACG160" s="194"/>
      <c r="ACH160" s="194"/>
      <c r="ACI160" s="194"/>
      <c r="ACJ160" s="194"/>
      <c r="ACK160" s="194"/>
      <c r="ACL160" s="194"/>
      <c r="ACM160" s="194"/>
      <c r="ACN160" s="194"/>
      <c r="ACO160" s="194"/>
      <c r="ACP160" s="194"/>
      <c r="ACQ160" s="194"/>
      <c r="ACR160" s="194"/>
      <c r="ACS160" s="194"/>
      <c r="ACT160" s="194"/>
      <c r="ACU160" s="194"/>
      <c r="ACV160" s="194"/>
      <c r="ACW160" s="194"/>
      <c r="ACX160" s="194"/>
      <c r="ACY160" s="194"/>
      <c r="ACZ160" s="194"/>
      <c r="ADA160" s="194"/>
      <c r="ADB160" s="194"/>
      <c r="ADC160" s="194"/>
      <c r="ADD160" s="194"/>
      <c r="ADE160" s="194"/>
      <c r="ADF160" s="194"/>
      <c r="ADG160" s="194"/>
      <c r="ADH160" s="194"/>
      <c r="ADI160" s="194"/>
      <c r="ADJ160" s="194"/>
      <c r="ADK160" s="194"/>
      <c r="ADL160" s="194"/>
      <c r="ADM160" s="194"/>
      <c r="ADN160" s="194"/>
      <c r="ADO160" s="194"/>
      <c r="ADP160" s="194"/>
      <c r="ADQ160" s="194"/>
      <c r="ADR160" s="194"/>
      <c r="ADS160" s="194"/>
      <c r="ADT160" s="194"/>
      <c r="ADU160" s="194"/>
      <c r="ADV160" s="194"/>
      <c r="ADW160" s="194"/>
      <c r="ADX160" s="194"/>
      <c r="ADY160" s="194"/>
      <c r="ADZ160" s="194"/>
      <c r="AEA160" s="194"/>
      <c r="AEB160" s="194"/>
      <c r="AEC160" s="194"/>
      <c r="AED160" s="194"/>
      <c r="AEE160" s="194"/>
      <c r="AEF160" s="194"/>
      <c r="AEG160" s="194"/>
      <c r="AEH160" s="194"/>
      <c r="AEI160" s="194"/>
      <c r="AEJ160" s="194"/>
      <c r="AEK160" s="194"/>
      <c r="AEL160" s="194"/>
      <c r="AEM160" s="194"/>
      <c r="AEN160" s="194"/>
      <c r="AEO160" s="194"/>
      <c r="AEP160" s="194"/>
      <c r="AEQ160" s="194"/>
      <c r="AER160" s="194"/>
      <c r="AES160" s="194"/>
      <c r="AET160" s="194"/>
      <c r="AEU160" s="194"/>
      <c r="AEV160" s="194"/>
      <c r="AEW160" s="194"/>
      <c r="AEX160" s="194"/>
      <c r="AEY160" s="194"/>
      <c r="AEZ160" s="194"/>
      <c r="AFA160" s="194"/>
      <c r="AFB160" s="194"/>
      <c r="AFC160" s="194"/>
      <c r="AFD160" s="194"/>
      <c r="AFE160" s="194"/>
      <c r="AFF160" s="194"/>
      <c r="AFG160" s="194"/>
      <c r="AFH160" s="194"/>
      <c r="AFI160" s="194"/>
      <c r="AFJ160" s="194"/>
      <c r="AFK160" s="194"/>
      <c r="AFL160" s="194"/>
      <c r="AFM160" s="194"/>
      <c r="AFN160" s="194"/>
      <c r="AFO160" s="194"/>
      <c r="AFP160" s="194"/>
      <c r="AFQ160" s="194"/>
      <c r="AFR160" s="194"/>
      <c r="AFS160" s="194"/>
      <c r="AFT160" s="194"/>
      <c r="AFU160" s="194"/>
      <c r="AFV160" s="194"/>
      <c r="AFW160" s="194"/>
      <c r="AFX160" s="194"/>
      <c r="AFY160" s="194"/>
      <c r="AFZ160" s="194"/>
      <c r="AGA160" s="194"/>
      <c r="AGB160" s="194"/>
      <c r="AGC160" s="194"/>
      <c r="AGD160" s="194"/>
      <c r="AGE160" s="194"/>
      <c r="AGF160" s="194"/>
      <c r="AGG160" s="194"/>
      <c r="AGH160" s="194"/>
      <c r="AGI160" s="194"/>
      <c r="AGJ160" s="194"/>
      <c r="AGK160" s="194"/>
      <c r="AGL160" s="194"/>
      <c r="AGM160" s="194"/>
      <c r="AGN160" s="194"/>
      <c r="AGO160" s="194"/>
      <c r="AGP160" s="194"/>
      <c r="AGQ160" s="194"/>
      <c r="AGR160" s="194"/>
      <c r="AGS160" s="194"/>
      <c r="AGT160" s="194"/>
      <c r="AGU160" s="194"/>
      <c r="AGV160" s="194"/>
      <c r="AGW160" s="194"/>
      <c r="AGX160" s="194"/>
      <c r="AGY160" s="194"/>
      <c r="AGZ160" s="194"/>
      <c r="AHA160" s="194"/>
      <c r="AHB160" s="194"/>
      <c r="AHC160" s="194"/>
      <c r="AHD160" s="194"/>
      <c r="AHE160" s="194"/>
      <c r="AHF160" s="194"/>
      <c r="AHG160" s="194"/>
      <c r="AHH160" s="194"/>
      <c r="AHI160" s="194"/>
      <c r="AHJ160" s="194"/>
      <c r="AHK160" s="194"/>
      <c r="AHL160" s="194"/>
      <c r="AHM160" s="194"/>
      <c r="AHN160" s="194"/>
      <c r="AHO160" s="194"/>
      <c r="AHP160" s="194"/>
      <c r="AHQ160" s="194"/>
      <c r="AHR160" s="194"/>
      <c r="AHS160" s="194"/>
      <c r="AHT160" s="194"/>
      <c r="AHU160" s="194"/>
      <c r="AHV160" s="194"/>
      <c r="AHW160" s="194"/>
      <c r="AHX160" s="194"/>
      <c r="AHY160" s="194"/>
      <c r="AHZ160" s="194"/>
      <c r="AIA160" s="194"/>
      <c r="AIB160" s="194"/>
      <c r="AIC160" s="194"/>
      <c r="AID160" s="194"/>
      <c r="AIE160" s="194"/>
      <c r="AIF160" s="194"/>
      <c r="AIG160" s="194"/>
      <c r="AIH160" s="194"/>
      <c r="AII160" s="194"/>
      <c r="AIJ160" s="194"/>
      <c r="AIK160" s="194"/>
      <c r="AIL160" s="194"/>
      <c r="AIM160" s="194"/>
      <c r="AIN160" s="194"/>
      <c r="AIO160" s="194"/>
      <c r="AIP160" s="194"/>
      <c r="AIQ160" s="194"/>
      <c r="AIR160" s="194"/>
      <c r="AIS160" s="194"/>
      <c r="AIT160" s="194"/>
      <c r="AIU160" s="194"/>
      <c r="AIV160" s="194"/>
      <c r="AIW160" s="194"/>
      <c r="AIX160" s="194"/>
      <c r="AIY160" s="194"/>
      <c r="AIZ160" s="194"/>
      <c r="AJA160" s="194"/>
      <c r="AJB160" s="194"/>
      <c r="AJC160" s="194"/>
      <c r="AJD160" s="194"/>
      <c r="AJE160" s="194"/>
      <c r="AJF160" s="194"/>
      <c r="AJG160" s="194"/>
      <c r="AJH160" s="194"/>
      <c r="AJI160" s="194"/>
      <c r="AJJ160" s="194"/>
      <c r="AJK160" s="194"/>
      <c r="AJL160" s="194"/>
      <c r="AJM160" s="194"/>
      <c r="AJN160" s="194"/>
      <c r="AJO160" s="194"/>
      <c r="AJP160" s="194"/>
      <c r="AJQ160" s="194"/>
      <c r="AJR160" s="194"/>
      <c r="AJS160" s="194"/>
      <c r="AJT160" s="194"/>
      <c r="AJU160" s="194"/>
      <c r="AJV160" s="194"/>
      <c r="AJW160" s="194"/>
      <c r="AJX160" s="194"/>
      <c r="AJY160" s="194"/>
      <c r="AJZ160" s="194"/>
      <c r="AKA160" s="194"/>
      <c r="AKB160" s="194"/>
      <c r="AKC160" s="194"/>
      <c r="AKD160" s="194"/>
      <c r="AKE160" s="194"/>
      <c r="AKF160" s="194"/>
      <c r="AKG160" s="194"/>
      <c r="AKH160" s="194"/>
      <c r="AKI160" s="194"/>
      <c r="AKJ160" s="194"/>
      <c r="AKK160" s="194"/>
      <c r="AKL160" s="194"/>
      <c r="AKM160" s="194"/>
      <c r="AKN160" s="194"/>
      <c r="AKO160" s="194"/>
      <c r="AKP160" s="194"/>
    </row>
    <row r="161" spans="1:978" s="116" customFormat="1" ht="15.6">
      <c r="A161" s="28"/>
      <c r="B161" s="175" t="s">
        <v>21</v>
      </c>
      <c r="C161" s="105">
        <v>2007035</v>
      </c>
      <c r="D161" s="84">
        <f t="shared" si="31"/>
        <v>0.12646242524758455</v>
      </c>
      <c r="E161" s="85"/>
      <c r="F161" s="83">
        <v>19327</v>
      </c>
      <c r="G161" s="70">
        <f t="shared" si="21"/>
        <v>1.7264066529817379E-2</v>
      </c>
      <c r="H161" s="197"/>
      <c r="I161" s="198"/>
      <c r="J161" s="97"/>
      <c r="K161" s="199"/>
      <c r="L161" s="93">
        <v>638</v>
      </c>
      <c r="M161" s="84">
        <f t="shared" si="22"/>
        <v>41.533333333333331</v>
      </c>
      <c r="N161" s="92">
        <v>5389</v>
      </c>
      <c r="O161" s="110">
        <f t="shared" si="23"/>
        <v>0.27219074598678006</v>
      </c>
      <c r="P161" s="92">
        <v>1159</v>
      </c>
      <c r="Q161" s="84">
        <f t="shared" si="23"/>
        <v>0.43618339529120198</v>
      </c>
      <c r="R161" s="93">
        <v>135</v>
      </c>
      <c r="S161" s="84">
        <f t="shared" si="28"/>
        <v>1.5961538461538463</v>
      </c>
      <c r="T161" s="92">
        <v>15082</v>
      </c>
      <c r="U161" s="84">
        <f t="shared" si="28"/>
        <v>0.16724711709619999</v>
      </c>
      <c r="V161" s="200"/>
      <c r="W161" s="199"/>
      <c r="X161" s="92"/>
      <c r="Y161" s="84"/>
      <c r="Z161" s="98"/>
      <c r="AA161" s="79"/>
      <c r="AB161" s="92">
        <v>7</v>
      </c>
      <c r="AC161" s="80" t="s">
        <v>42</v>
      </c>
      <c r="AD161" s="92"/>
      <c r="AE161" s="84"/>
      <c r="AF161" s="92"/>
      <c r="AG161" s="8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174"/>
      <c r="AT161" s="174"/>
      <c r="AU161" s="174"/>
      <c r="AV161" s="174"/>
      <c r="AW161" s="174"/>
      <c r="AX161" s="178"/>
      <c r="AY161" s="174"/>
      <c r="AZ161" s="174"/>
      <c r="BA161" s="192"/>
      <c r="BB161" s="193"/>
      <c r="BC161" s="192"/>
      <c r="BD161" s="194"/>
      <c r="BE161" s="194"/>
      <c r="BF161" s="194"/>
      <c r="BG161" s="194"/>
      <c r="BH161" s="194"/>
      <c r="BI161" s="194"/>
      <c r="BJ161" s="194"/>
      <c r="BK161" s="194"/>
      <c r="BL161" s="194"/>
      <c r="BM161" s="194"/>
      <c r="BN161" s="194"/>
      <c r="BO161" s="194"/>
      <c r="BP161" s="194"/>
      <c r="BQ161" s="194"/>
      <c r="BR161" s="194"/>
      <c r="BS161" s="194"/>
      <c r="BT161" s="194"/>
      <c r="BU161" s="194"/>
      <c r="BV161" s="194"/>
      <c r="BW161" s="194"/>
      <c r="BX161" s="194"/>
      <c r="BY161" s="194"/>
      <c r="BZ161" s="194"/>
      <c r="CA161" s="194"/>
      <c r="CB161" s="194"/>
      <c r="CC161" s="195"/>
      <c r="CD161" s="194"/>
      <c r="CE161" s="194"/>
      <c r="CF161" s="194"/>
      <c r="CG161" s="194"/>
      <c r="CH161" s="194"/>
      <c r="CI161" s="194"/>
      <c r="CJ161" s="194"/>
      <c r="CK161" s="194"/>
      <c r="CL161" s="194"/>
      <c r="CM161" s="194"/>
      <c r="CN161" s="194"/>
      <c r="CO161" s="194"/>
      <c r="CP161" s="194"/>
      <c r="CQ161" s="194"/>
      <c r="CR161" s="194"/>
      <c r="CS161" s="194"/>
      <c r="CT161" s="194"/>
      <c r="CU161" s="194"/>
      <c r="CV161" s="194"/>
      <c r="CW161" s="194"/>
      <c r="CX161" s="194"/>
      <c r="CY161" s="194"/>
      <c r="CZ161" s="194"/>
      <c r="DA161" s="194"/>
      <c r="DB161" s="194"/>
      <c r="DC161" s="194"/>
      <c r="DD161" s="194"/>
      <c r="DE161" s="194"/>
      <c r="DF161" s="194"/>
      <c r="DG161" s="194"/>
      <c r="DH161" s="194"/>
      <c r="DI161" s="194"/>
      <c r="DJ161" s="194"/>
      <c r="DK161" s="194"/>
      <c r="DL161" s="194"/>
      <c r="DM161" s="194"/>
      <c r="DN161" s="194"/>
      <c r="DO161" s="194"/>
      <c r="DP161" s="194"/>
      <c r="DQ161" s="194"/>
      <c r="DR161" s="194"/>
      <c r="DS161" s="194"/>
      <c r="DT161" s="194"/>
      <c r="DU161" s="194"/>
      <c r="DV161" s="194"/>
      <c r="DW161" s="194"/>
      <c r="DX161" s="194"/>
      <c r="DY161" s="194"/>
      <c r="DZ161" s="194"/>
      <c r="EA161" s="194"/>
      <c r="EB161" s="194"/>
      <c r="EC161" s="194"/>
      <c r="ED161" s="194"/>
      <c r="EE161" s="194"/>
      <c r="EF161" s="194"/>
      <c r="EG161" s="194"/>
      <c r="EH161" s="194"/>
      <c r="EI161" s="194"/>
      <c r="EJ161" s="194"/>
      <c r="EK161" s="194"/>
      <c r="EL161" s="194"/>
      <c r="EM161" s="194"/>
      <c r="EN161" s="194"/>
      <c r="EO161" s="194"/>
      <c r="EP161" s="194"/>
      <c r="EQ161" s="194"/>
      <c r="ER161" s="194"/>
      <c r="ES161" s="194"/>
      <c r="ET161" s="194"/>
      <c r="EU161" s="194"/>
      <c r="EV161" s="194"/>
      <c r="EW161" s="194"/>
      <c r="EX161" s="194"/>
      <c r="EY161" s="194"/>
      <c r="EZ161" s="194"/>
      <c r="FA161" s="194"/>
      <c r="FB161" s="194"/>
      <c r="FC161" s="194"/>
      <c r="FD161" s="194"/>
      <c r="FE161" s="194"/>
      <c r="FF161" s="194"/>
      <c r="FG161" s="194"/>
      <c r="FH161" s="194"/>
      <c r="FI161" s="194"/>
      <c r="FJ161" s="194"/>
      <c r="FK161" s="194"/>
      <c r="FL161" s="194"/>
      <c r="FM161" s="194"/>
      <c r="FN161" s="194"/>
      <c r="FO161" s="194"/>
      <c r="FP161" s="194"/>
      <c r="FQ161" s="194"/>
      <c r="FR161" s="194"/>
      <c r="FS161" s="194"/>
      <c r="FT161" s="194"/>
      <c r="FU161" s="194"/>
      <c r="FV161" s="194"/>
      <c r="FW161" s="194"/>
      <c r="FX161" s="194"/>
      <c r="FY161" s="194"/>
      <c r="FZ161" s="194"/>
      <c r="GA161" s="194"/>
      <c r="GB161" s="194"/>
      <c r="GC161" s="194"/>
      <c r="GD161" s="194"/>
      <c r="GE161" s="194"/>
      <c r="GF161" s="194"/>
      <c r="GG161" s="194"/>
      <c r="GH161" s="194"/>
      <c r="GI161" s="194"/>
      <c r="GJ161" s="194"/>
      <c r="GK161" s="194"/>
      <c r="GL161" s="194"/>
      <c r="GM161" s="194"/>
      <c r="GN161" s="194"/>
      <c r="GO161" s="194"/>
      <c r="GP161" s="194"/>
      <c r="GQ161" s="194"/>
      <c r="GR161" s="194"/>
      <c r="GS161" s="194"/>
      <c r="GT161" s="194"/>
      <c r="GU161" s="194"/>
      <c r="GV161" s="194"/>
      <c r="GW161" s="194"/>
      <c r="GX161" s="194"/>
      <c r="GY161" s="194"/>
      <c r="GZ161" s="194"/>
      <c r="HA161" s="194"/>
      <c r="HB161" s="194"/>
      <c r="HC161" s="194"/>
      <c r="HD161" s="194"/>
      <c r="HE161" s="194"/>
      <c r="HF161" s="194"/>
      <c r="HG161" s="194"/>
      <c r="HH161" s="194"/>
      <c r="HI161" s="194"/>
      <c r="HJ161" s="194"/>
      <c r="HK161" s="194"/>
      <c r="HL161" s="194"/>
      <c r="HM161" s="194"/>
      <c r="HN161" s="194"/>
      <c r="HO161" s="194"/>
      <c r="HP161" s="194"/>
      <c r="HQ161" s="194"/>
      <c r="HR161" s="194"/>
      <c r="HS161" s="194"/>
      <c r="HT161" s="194"/>
      <c r="HU161" s="194"/>
      <c r="HV161" s="194"/>
      <c r="HW161" s="194"/>
      <c r="HX161" s="194"/>
      <c r="HY161" s="194"/>
      <c r="HZ161" s="194"/>
      <c r="IA161" s="194"/>
      <c r="IB161" s="194"/>
      <c r="IC161" s="194"/>
      <c r="ID161" s="194"/>
      <c r="IE161" s="194"/>
      <c r="IF161" s="194"/>
      <c r="IG161" s="194"/>
      <c r="IH161" s="194"/>
      <c r="II161" s="194"/>
      <c r="IJ161" s="194"/>
      <c r="IK161" s="194"/>
      <c r="IL161" s="194"/>
      <c r="IM161" s="194"/>
      <c r="IN161" s="194"/>
      <c r="IO161" s="194"/>
      <c r="IP161" s="194"/>
      <c r="IQ161" s="194"/>
      <c r="IR161" s="194"/>
      <c r="IS161" s="194"/>
      <c r="IT161" s="194"/>
      <c r="IU161" s="194"/>
      <c r="IV161" s="194"/>
      <c r="IW161" s="194"/>
      <c r="IX161" s="194"/>
      <c r="IY161" s="194"/>
      <c r="IZ161" s="194"/>
      <c r="JA161" s="194"/>
      <c r="JB161" s="194"/>
      <c r="JC161" s="194"/>
      <c r="JD161" s="194"/>
      <c r="JE161" s="194"/>
      <c r="JF161" s="194"/>
      <c r="JG161" s="194"/>
      <c r="JH161" s="194"/>
      <c r="JI161" s="194"/>
      <c r="JJ161" s="194"/>
      <c r="JK161" s="194"/>
      <c r="JL161" s="194"/>
      <c r="JM161" s="194"/>
      <c r="JN161" s="194"/>
      <c r="JO161" s="194"/>
      <c r="JP161" s="194"/>
      <c r="JQ161" s="194"/>
      <c r="JR161" s="194"/>
      <c r="JS161" s="194"/>
      <c r="JT161" s="194"/>
      <c r="JU161" s="194"/>
      <c r="JV161" s="194"/>
      <c r="JW161" s="194"/>
      <c r="JX161" s="194"/>
      <c r="JY161" s="194"/>
      <c r="JZ161" s="194"/>
      <c r="KA161" s="194"/>
      <c r="KB161" s="194"/>
      <c r="KC161" s="194"/>
      <c r="KD161" s="194"/>
      <c r="KE161" s="194"/>
      <c r="KF161" s="194"/>
      <c r="KG161" s="194"/>
      <c r="KH161" s="194"/>
      <c r="KI161" s="194"/>
      <c r="KJ161" s="194"/>
      <c r="KK161" s="194"/>
      <c r="KL161" s="194"/>
      <c r="KM161" s="194"/>
      <c r="KN161" s="194"/>
      <c r="KO161" s="194"/>
      <c r="KP161" s="194"/>
      <c r="KQ161" s="194"/>
      <c r="KR161" s="194"/>
      <c r="KS161" s="194"/>
      <c r="KT161" s="194"/>
      <c r="KU161" s="194"/>
      <c r="KV161" s="194"/>
      <c r="KW161" s="194"/>
      <c r="KX161" s="194"/>
      <c r="KY161" s="194"/>
      <c r="KZ161" s="194"/>
      <c r="LA161" s="194"/>
      <c r="LB161" s="194"/>
      <c r="LC161" s="194"/>
      <c r="LD161" s="194"/>
      <c r="LE161" s="194"/>
      <c r="LF161" s="194"/>
      <c r="LG161" s="194"/>
      <c r="LH161" s="194"/>
      <c r="LI161" s="194"/>
      <c r="LJ161" s="194"/>
      <c r="LK161" s="194"/>
      <c r="LL161" s="194"/>
      <c r="LM161" s="194"/>
      <c r="LN161" s="194"/>
      <c r="LO161" s="194"/>
      <c r="LP161" s="194"/>
      <c r="LQ161" s="194"/>
      <c r="LR161" s="194"/>
      <c r="LS161" s="194"/>
      <c r="LT161" s="194"/>
      <c r="LU161" s="194"/>
      <c r="LV161" s="194"/>
      <c r="LW161" s="194"/>
      <c r="LX161" s="194"/>
      <c r="LY161" s="194"/>
      <c r="LZ161" s="194"/>
      <c r="MA161" s="194"/>
      <c r="MB161" s="194"/>
      <c r="MC161" s="194"/>
      <c r="MD161" s="194"/>
      <c r="ME161" s="194"/>
      <c r="MF161" s="194"/>
      <c r="MG161" s="194"/>
      <c r="MH161" s="194"/>
      <c r="MI161" s="194"/>
      <c r="MJ161" s="194"/>
      <c r="MK161" s="194"/>
      <c r="ML161" s="194"/>
      <c r="MM161" s="194"/>
      <c r="MN161" s="194"/>
      <c r="MO161" s="194"/>
      <c r="MP161" s="194"/>
      <c r="MQ161" s="194"/>
      <c r="MR161" s="194"/>
      <c r="MS161" s="194"/>
      <c r="MT161" s="194"/>
      <c r="MU161" s="194"/>
      <c r="MV161" s="194"/>
      <c r="MW161" s="194"/>
      <c r="MX161" s="194"/>
      <c r="MY161" s="194"/>
      <c r="MZ161" s="194"/>
      <c r="NA161" s="194"/>
      <c r="NB161" s="194"/>
      <c r="NC161" s="194"/>
      <c r="ND161" s="194"/>
      <c r="NE161" s="194"/>
      <c r="NF161" s="194"/>
      <c r="NG161" s="194"/>
      <c r="NH161" s="194"/>
      <c r="NI161" s="194"/>
      <c r="NJ161" s="194"/>
      <c r="NK161" s="194"/>
      <c r="NL161" s="194"/>
      <c r="NM161" s="194"/>
      <c r="NN161" s="194"/>
      <c r="NO161" s="194"/>
      <c r="NP161" s="194"/>
      <c r="NQ161" s="194"/>
      <c r="NR161" s="194"/>
      <c r="NS161" s="194"/>
      <c r="NT161" s="194"/>
      <c r="NU161" s="194"/>
      <c r="NV161" s="194"/>
      <c r="NW161" s="194"/>
      <c r="NX161" s="194"/>
      <c r="NY161" s="194"/>
      <c r="NZ161" s="194"/>
      <c r="OA161" s="194"/>
      <c r="OB161" s="194"/>
      <c r="OC161" s="194"/>
      <c r="OD161" s="194"/>
      <c r="OE161" s="194"/>
      <c r="OF161" s="194"/>
      <c r="OG161" s="194"/>
      <c r="OH161" s="194"/>
      <c r="OI161" s="194"/>
      <c r="OJ161" s="194"/>
      <c r="OK161" s="194"/>
      <c r="OL161" s="194"/>
      <c r="OM161" s="194"/>
      <c r="ON161" s="194"/>
      <c r="OO161" s="194"/>
      <c r="OP161" s="194"/>
      <c r="OQ161" s="194"/>
      <c r="OR161" s="194"/>
      <c r="OS161" s="194"/>
      <c r="OT161" s="194"/>
      <c r="OU161" s="194"/>
      <c r="OV161" s="194"/>
      <c r="OW161" s="194"/>
      <c r="OX161" s="194"/>
      <c r="OY161" s="194"/>
      <c r="OZ161" s="194"/>
      <c r="PA161" s="194"/>
      <c r="PB161" s="194"/>
      <c r="PC161" s="194"/>
      <c r="PD161" s="194"/>
      <c r="PE161" s="194"/>
      <c r="PF161" s="194"/>
      <c r="PG161" s="194"/>
      <c r="PH161" s="194"/>
      <c r="PI161" s="194"/>
      <c r="PJ161" s="194"/>
      <c r="PK161" s="194"/>
      <c r="PL161" s="194"/>
      <c r="PM161" s="194"/>
      <c r="PN161" s="194"/>
      <c r="PO161" s="194"/>
      <c r="PP161" s="194"/>
      <c r="PQ161" s="194"/>
      <c r="PR161" s="194"/>
      <c r="PS161" s="194"/>
      <c r="PT161" s="194"/>
      <c r="PU161" s="194"/>
      <c r="PV161" s="194"/>
      <c r="PW161" s="194"/>
      <c r="PX161" s="194"/>
      <c r="PY161" s="194"/>
      <c r="PZ161" s="194"/>
      <c r="QA161" s="194"/>
      <c r="QB161" s="194"/>
      <c r="QC161" s="194"/>
      <c r="QD161" s="194"/>
      <c r="QE161" s="194"/>
      <c r="QF161" s="194"/>
      <c r="QG161" s="194"/>
      <c r="QH161" s="194"/>
      <c r="QI161" s="194"/>
      <c r="QJ161" s="194"/>
      <c r="QK161" s="194"/>
      <c r="QL161" s="194"/>
      <c r="QM161" s="194"/>
      <c r="QN161" s="194"/>
      <c r="QO161" s="194"/>
      <c r="QP161" s="194"/>
      <c r="QQ161" s="194"/>
      <c r="QR161" s="194"/>
      <c r="QS161" s="194"/>
      <c r="QT161" s="194"/>
      <c r="QU161" s="194"/>
      <c r="QV161" s="194"/>
      <c r="QW161" s="194"/>
      <c r="QX161" s="194"/>
      <c r="QY161" s="194"/>
      <c r="QZ161" s="194"/>
      <c r="RA161" s="194"/>
      <c r="RB161" s="194"/>
      <c r="RC161" s="194"/>
      <c r="RD161" s="194"/>
      <c r="RE161" s="194"/>
      <c r="RF161" s="194"/>
      <c r="RG161" s="194"/>
      <c r="RH161" s="194"/>
      <c r="RI161" s="194"/>
      <c r="RJ161" s="194"/>
      <c r="RK161" s="194"/>
      <c r="RL161" s="194"/>
      <c r="RM161" s="194"/>
      <c r="RN161" s="194"/>
      <c r="RO161" s="194"/>
      <c r="RP161" s="194"/>
      <c r="RQ161" s="194"/>
      <c r="RR161" s="194"/>
      <c r="RS161" s="194"/>
      <c r="RT161" s="194"/>
      <c r="RU161" s="194"/>
      <c r="RV161" s="194"/>
      <c r="RW161" s="194"/>
      <c r="RX161" s="194"/>
      <c r="RY161" s="194"/>
      <c r="RZ161" s="194"/>
      <c r="SA161" s="194"/>
      <c r="SB161" s="194"/>
      <c r="SC161" s="194"/>
      <c r="SD161" s="194"/>
      <c r="SE161" s="194"/>
      <c r="SF161" s="194"/>
      <c r="SG161" s="194"/>
      <c r="SH161" s="194"/>
      <c r="SI161" s="194"/>
      <c r="SJ161" s="194"/>
      <c r="SK161" s="194"/>
      <c r="SL161" s="194"/>
      <c r="SM161" s="194"/>
      <c r="SN161" s="194"/>
      <c r="SO161" s="194"/>
      <c r="SP161" s="194"/>
      <c r="SQ161" s="194"/>
      <c r="SR161" s="194"/>
      <c r="SS161" s="194"/>
      <c r="ST161" s="194"/>
      <c r="SU161" s="194"/>
      <c r="SV161" s="194"/>
      <c r="SW161" s="194"/>
      <c r="SX161" s="194"/>
      <c r="SY161" s="194"/>
      <c r="SZ161" s="194"/>
      <c r="TA161" s="194"/>
      <c r="TB161" s="194"/>
      <c r="TC161" s="194"/>
      <c r="TD161" s="194"/>
      <c r="TE161" s="194"/>
      <c r="TF161" s="194"/>
      <c r="TG161" s="194"/>
      <c r="TH161" s="194"/>
      <c r="TI161" s="194"/>
      <c r="TJ161" s="194"/>
      <c r="TK161" s="194"/>
      <c r="TL161" s="194"/>
      <c r="TM161" s="194"/>
      <c r="TN161" s="194"/>
      <c r="TO161" s="194"/>
      <c r="TP161" s="194"/>
      <c r="TQ161" s="194"/>
      <c r="TR161" s="194"/>
      <c r="TS161" s="194"/>
      <c r="TT161" s="194"/>
      <c r="TU161" s="194"/>
      <c r="TV161" s="194"/>
      <c r="TW161" s="194"/>
      <c r="TX161" s="194"/>
      <c r="TY161" s="194"/>
      <c r="TZ161" s="194"/>
      <c r="UA161" s="194"/>
      <c r="UB161" s="194"/>
      <c r="UC161" s="194"/>
      <c r="UD161" s="194"/>
      <c r="UE161" s="194"/>
      <c r="UF161" s="194"/>
      <c r="UG161" s="194"/>
      <c r="UH161" s="194"/>
      <c r="UI161" s="194"/>
      <c r="UJ161" s="194"/>
      <c r="UK161" s="194"/>
      <c r="UL161" s="194"/>
      <c r="UM161" s="194"/>
      <c r="UN161" s="194"/>
      <c r="UO161" s="194"/>
      <c r="UP161" s="194"/>
      <c r="UQ161" s="194"/>
      <c r="UR161" s="194"/>
      <c r="US161" s="194"/>
      <c r="UT161" s="194"/>
      <c r="UU161" s="194"/>
      <c r="UV161" s="194"/>
      <c r="UW161" s="194"/>
      <c r="UX161" s="194"/>
      <c r="UY161" s="194"/>
      <c r="UZ161" s="194"/>
      <c r="VA161" s="194"/>
      <c r="VB161" s="194"/>
      <c r="VC161" s="194"/>
      <c r="VD161" s="194"/>
      <c r="VE161" s="194"/>
      <c r="VF161" s="194"/>
      <c r="VG161" s="194"/>
      <c r="VH161" s="194"/>
      <c r="VI161" s="194"/>
      <c r="VJ161" s="194"/>
      <c r="VK161" s="194"/>
      <c r="VL161" s="194"/>
      <c r="VM161" s="194"/>
      <c r="VN161" s="194"/>
      <c r="VO161" s="194"/>
      <c r="VP161" s="194"/>
      <c r="VQ161" s="194"/>
      <c r="VR161" s="194"/>
      <c r="VS161" s="194"/>
      <c r="VT161" s="194"/>
      <c r="VU161" s="194"/>
      <c r="VV161" s="194"/>
      <c r="VW161" s="194"/>
      <c r="VX161" s="194"/>
      <c r="VY161" s="194"/>
      <c r="VZ161" s="194"/>
      <c r="WA161" s="194"/>
      <c r="WB161" s="194"/>
      <c r="WC161" s="194"/>
      <c r="WD161" s="194"/>
      <c r="WE161" s="194"/>
      <c r="WF161" s="194"/>
      <c r="WG161" s="194"/>
      <c r="WH161" s="194"/>
      <c r="WI161" s="194"/>
      <c r="WJ161" s="194"/>
      <c r="WK161" s="194"/>
      <c r="WL161" s="194"/>
      <c r="WM161" s="194"/>
      <c r="WN161" s="194"/>
      <c r="WO161" s="194"/>
      <c r="WP161" s="194"/>
      <c r="WQ161" s="194"/>
      <c r="WR161" s="194"/>
      <c r="WS161" s="194"/>
      <c r="WT161" s="194"/>
      <c r="WU161" s="194"/>
      <c r="WV161" s="194"/>
      <c r="WW161" s="194"/>
      <c r="WX161" s="194"/>
      <c r="WY161" s="194"/>
      <c r="WZ161" s="194"/>
      <c r="XA161" s="194"/>
      <c r="XB161" s="194"/>
      <c r="XC161" s="194"/>
      <c r="XD161" s="194"/>
      <c r="XE161" s="194"/>
      <c r="XF161" s="194"/>
      <c r="XG161" s="194"/>
      <c r="XH161" s="194"/>
      <c r="XI161" s="194"/>
      <c r="XJ161" s="194"/>
      <c r="XK161" s="194"/>
      <c r="XL161" s="194"/>
      <c r="XM161" s="194"/>
      <c r="XN161" s="194"/>
      <c r="XO161" s="194"/>
      <c r="XP161" s="194"/>
      <c r="XQ161" s="194"/>
      <c r="XR161" s="194"/>
      <c r="XS161" s="194"/>
      <c r="XT161" s="194"/>
      <c r="XU161" s="194"/>
      <c r="XV161" s="194"/>
      <c r="XW161" s="194"/>
      <c r="XX161" s="194"/>
      <c r="XY161" s="194"/>
      <c r="XZ161" s="194"/>
      <c r="YA161" s="194"/>
      <c r="YB161" s="194"/>
      <c r="YC161" s="194"/>
      <c r="YD161" s="194"/>
      <c r="YE161" s="194"/>
      <c r="YF161" s="194"/>
      <c r="YG161" s="194"/>
      <c r="YH161" s="194"/>
      <c r="YI161" s="194"/>
      <c r="YJ161" s="194"/>
      <c r="YK161" s="194"/>
      <c r="YL161" s="194"/>
      <c r="YM161" s="194"/>
      <c r="YN161" s="194"/>
      <c r="YO161" s="194"/>
      <c r="YP161" s="194"/>
      <c r="YQ161" s="194"/>
      <c r="YR161" s="194"/>
      <c r="YS161" s="194"/>
      <c r="YT161" s="194"/>
      <c r="YU161" s="194"/>
      <c r="YV161" s="194"/>
      <c r="YW161" s="194"/>
      <c r="YX161" s="194"/>
      <c r="YY161" s="194"/>
      <c r="YZ161" s="194"/>
      <c r="ZA161" s="194"/>
      <c r="ZB161" s="194"/>
      <c r="ZC161" s="194"/>
      <c r="ZD161" s="194"/>
      <c r="ZE161" s="194"/>
      <c r="ZF161" s="194"/>
      <c r="ZG161" s="194"/>
      <c r="ZH161" s="194"/>
      <c r="ZI161" s="194"/>
      <c r="ZJ161" s="194"/>
      <c r="ZK161" s="194"/>
      <c r="ZL161" s="194"/>
      <c r="ZM161" s="194"/>
      <c r="ZN161" s="194"/>
      <c r="ZO161" s="194"/>
      <c r="ZP161" s="194"/>
      <c r="ZQ161" s="194"/>
      <c r="ZR161" s="194"/>
      <c r="ZS161" s="194"/>
      <c r="ZT161" s="194"/>
      <c r="ZU161" s="194"/>
      <c r="ZV161" s="194"/>
      <c r="ZW161" s="194"/>
      <c r="ZX161" s="194"/>
      <c r="ZY161" s="194"/>
      <c r="ZZ161" s="194"/>
      <c r="AAA161" s="194"/>
      <c r="AAB161" s="194"/>
      <c r="AAC161" s="194"/>
      <c r="AAD161" s="194"/>
      <c r="AAE161" s="194"/>
      <c r="AAF161" s="194"/>
      <c r="AAG161" s="194"/>
      <c r="AAH161" s="194"/>
      <c r="AAI161" s="194"/>
      <c r="AAJ161" s="194"/>
      <c r="AAK161" s="194"/>
      <c r="AAL161" s="194"/>
      <c r="AAM161" s="194"/>
      <c r="AAN161" s="194"/>
      <c r="AAO161" s="194"/>
      <c r="AAP161" s="194"/>
      <c r="AAQ161" s="194"/>
      <c r="AAR161" s="194"/>
      <c r="AAS161" s="194"/>
      <c r="AAT161" s="194"/>
      <c r="AAU161" s="194"/>
      <c r="AAV161" s="194"/>
      <c r="AAW161" s="194"/>
      <c r="AAX161" s="194"/>
      <c r="AAY161" s="194"/>
      <c r="AAZ161" s="194"/>
      <c r="ABA161" s="194"/>
      <c r="ABB161" s="194"/>
      <c r="ABC161" s="194"/>
      <c r="ABD161" s="194"/>
      <c r="ABE161" s="194"/>
      <c r="ABF161" s="194"/>
      <c r="ABG161" s="194"/>
      <c r="ABH161" s="194"/>
      <c r="ABI161" s="194"/>
      <c r="ABJ161" s="194"/>
      <c r="ABK161" s="194"/>
      <c r="ABL161" s="194"/>
      <c r="ABM161" s="194"/>
      <c r="ABN161" s="194"/>
      <c r="ABO161" s="194"/>
      <c r="ABP161" s="194"/>
      <c r="ABQ161" s="194"/>
      <c r="ABR161" s="194"/>
      <c r="ABS161" s="194"/>
      <c r="ABT161" s="194"/>
      <c r="ABU161" s="194"/>
      <c r="ABV161" s="194"/>
      <c r="ABW161" s="194"/>
      <c r="ABX161" s="194"/>
      <c r="ABY161" s="194"/>
      <c r="ABZ161" s="194"/>
      <c r="ACA161" s="194"/>
      <c r="ACB161" s="194"/>
      <c r="ACC161" s="194"/>
      <c r="ACD161" s="194"/>
      <c r="ACE161" s="194"/>
      <c r="ACF161" s="194"/>
      <c r="ACG161" s="194"/>
      <c r="ACH161" s="194"/>
      <c r="ACI161" s="194"/>
      <c r="ACJ161" s="194"/>
      <c r="ACK161" s="194"/>
      <c r="ACL161" s="194"/>
      <c r="ACM161" s="194"/>
      <c r="ACN161" s="194"/>
      <c r="ACO161" s="194"/>
      <c r="ACP161" s="194"/>
      <c r="ACQ161" s="194"/>
      <c r="ACR161" s="194"/>
      <c r="ACS161" s="194"/>
      <c r="ACT161" s="194"/>
      <c r="ACU161" s="194"/>
      <c r="ACV161" s="194"/>
      <c r="ACW161" s="194"/>
      <c r="ACX161" s="194"/>
      <c r="ACY161" s="194"/>
      <c r="ACZ161" s="194"/>
      <c r="ADA161" s="194"/>
      <c r="ADB161" s="194"/>
      <c r="ADC161" s="194"/>
      <c r="ADD161" s="194"/>
      <c r="ADE161" s="194"/>
      <c r="ADF161" s="194"/>
      <c r="ADG161" s="194"/>
      <c r="ADH161" s="194"/>
      <c r="ADI161" s="194"/>
      <c r="ADJ161" s="194"/>
      <c r="ADK161" s="194"/>
      <c r="ADL161" s="194"/>
      <c r="ADM161" s="194"/>
      <c r="ADN161" s="194"/>
      <c r="ADO161" s="194"/>
      <c r="ADP161" s="194"/>
      <c r="ADQ161" s="194"/>
      <c r="ADR161" s="194"/>
      <c r="ADS161" s="194"/>
      <c r="ADT161" s="194"/>
      <c r="ADU161" s="194"/>
      <c r="ADV161" s="194"/>
      <c r="ADW161" s="194"/>
      <c r="ADX161" s="194"/>
      <c r="ADY161" s="194"/>
      <c r="ADZ161" s="194"/>
      <c r="AEA161" s="194"/>
      <c r="AEB161" s="194"/>
      <c r="AEC161" s="194"/>
      <c r="AED161" s="194"/>
      <c r="AEE161" s="194"/>
      <c r="AEF161" s="194"/>
      <c r="AEG161" s="194"/>
      <c r="AEH161" s="194"/>
      <c r="AEI161" s="194"/>
      <c r="AEJ161" s="194"/>
      <c r="AEK161" s="194"/>
      <c r="AEL161" s="194"/>
      <c r="AEM161" s="194"/>
      <c r="AEN161" s="194"/>
      <c r="AEO161" s="194"/>
      <c r="AEP161" s="194"/>
      <c r="AEQ161" s="194"/>
      <c r="AER161" s="194"/>
      <c r="AES161" s="194"/>
      <c r="AET161" s="194"/>
      <c r="AEU161" s="194"/>
      <c r="AEV161" s="194"/>
      <c r="AEW161" s="194"/>
      <c r="AEX161" s="194"/>
      <c r="AEY161" s="194"/>
      <c r="AEZ161" s="194"/>
      <c r="AFA161" s="194"/>
      <c r="AFB161" s="194"/>
      <c r="AFC161" s="194"/>
      <c r="AFD161" s="194"/>
      <c r="AFE161" s="194"/>
      <c r="AFF161" s="194"/>
      <c r="AFG161" s="194"/>
      <c r="AFH161" s="194"/>
      <c r="AFI161" s="194"/>
      <c r="AFJ161" s="194"/>
      <c r="AFK161" s="194"/>
      <c r="AFL161" s="194"/>
      <c r="AFM161" s="194"/>
      <c r="AFN161" s="194"/>
      <c r="AFO161" s="194"/>
      <c r="AFP161" s="194"/>
      <c r="AFQ161" s="194"/>
      <c r="AFR161" s="194"/>
      <c r="AFS161" s="194"/>
      <c r="AFT161" s="194"/>
      <c r="AFU161" s="194"/>
      <c r="AFV161" s="194"/>
      <c r="AFW161" s="194"/>
      <c r="AFX161" s="194"/>
      <c r="AFY161" s="194"/>
      <c r="AFZ161" s="194"/>
      <c r="AGA161" s="194"/>
      <c r="AGB161" s="194"/>
      <c r="AGC161" s="194"/>
      <c r="AGD161" s="194"/>
      <c r="AGE161" s="194"/>
      <c r="AGF161" s="194"/>
      <c r="AGG161" s="194"/>
      <c r="AGH161" s="194"/>
      <c r="AGI161" s="194"/>
      <c r="AGJ161" s="194"/>
      <c r="AGK161" s="194"/>
      <c r="AGL161" s="194"/>
      <c r="AGM161" s="194"/>
      <c r="AGN161" s="194"/>
      <c r="AGO161" s="194"/>
      <c r="AGP161" s="194"/>
      <c r="AGQ161" s="194"/>
      <c r="AGR161" s="194"/>
      <c r="AGS161" s="194"/>
      <c r="AGT161" s="194"/>
      <c r="AGU161" s="194"/>
      <c r="AGV161" s="194"/>
      <c r="AGW161" s="194"/>
      <c r="AGX161" s="194"/>
      <c r="AGY161" s="194"/>
      <c r="AGZ161" s="194"/>
      <c r="AHA161" s="194"/>
      <c r="AHB161" s="194"/>
      <c r="AHC161" s="194"/>
      <c r="AHD161" s="194"/>
      <c r="AHE161" s="194"/>
      <c r="AHF161" s="194"/>
      <c r="AHG161" s="194"/>
      <c r="AHH161" s="194"/>
      <c r="AHI161" s="194"/>
      <c r="AHJ161" s="194"/>
      <c r="AHK161" s="194"/>
      <c r="AHL161" s="194"/>
      <c r="AHM161" s="194"/>
      <c r="AHN161" s="194"/>
      <c r="AHO161" s="194"/>
      <c r="AHP161" s="194"/>
      <c r="AHQ161" s="194"/>
      <c r="AHR161" s="194"/>
      <c r="AHS161" s="194"/>
      <c r="AHT161" s="194"/>
      <c r="AHU161" s="194"/>
      <c r="AHV161" s="194"/>
      <c r="AHW161" s="194"/>
      <c r="AHX161" s="194"/>
      <c r="AHY161" s="194"/>
      <c r="AHZ161" s="194"/>
      <c r="AIA161" s="194"/>
      <c r="AIB161" s="194"/>
      <c r="AIC161" s="194"/>
      <c r="AID161" s="194"/>
      <c r="AIE161" s="194"/>
      <c r="AIF161" s="194"/>
      <c r="AIG161" s="194"/>
      <c r="AIH161" s="194"/>
      <c r="AII161" s="194"/>
      <c r="AIJ161" s="194"/>
      <c r="AIK161" s="194"/>
      <c r="AIL161" s="194"/>
      <c r="AIM161" s="194"/>
      <c r="AIN161" s="194"/>
      <c r="AIO161" s="194"/>
      <c r="AIP161" s="194"/>
      <c r="AIQ161" s="194"/>
      <c r="AIR161" s="194"/>
      <c r="AIS161" s="194"/>
      <c r="AIT161" s="194"/>
      <c r="AIU161" s="194"/>
      <c r="AIV161" s="194"/>
      <c r="AIW161" s="194"/>
      <c r="AIX161" s="194"/>
      <c r="AIY161" s="194"/>
      <c r="AIZ161" s="194"/>
      <c r="AJA161" s="194"/>
      <c r="AJB161" s="194"/>
      <c r="AJC161" s="194"/>
      <c r="AJD161" s="194"/>
      <c r="AJE161" s="194"/>
      <c r="AJF161" s="194"/>
      <c r="AJG161" s="194"/>
      <c r="AJH161" s="194"/>
      <c r="AJI161" s="194"/>
      <c r="AJJ161" s="194"/>
      <c r="AJK161" s="194"/>
      <c r="AJL161" s="194"/>
      <c r="AJM161" s="194"/>
      <c r="AJN161" s="194"/>
      <c r="AJO161" s="194"/>
      <c r="AJP161" s="194"/>
      <c r="AJQ161" s="194"/>
      <c r="AJR161" s="194"/>
      <c r="AJS161" s="194"/>
      <c r="AJT161" s="194"/>
      <c r="AJU161" s="194"/>
      <c r="AJV161" s="194"/>
      <c r="AJW161" s="194"/>
      <c r="AJX161" s="194"/>
      <c r="AJY161" s="194"/>
      <c r="AJZ161" s="194"/>
      <c r="AKA161" s="194"/>
      <c r="AKB161" s="194"/>
      <c r="AKC161" s="194"/>
      <c r="AKD161" s="194"/>
      <c r="AKE161" s="194"/>
      <c r="AKF161" s="194"/>
      <c r="AKG161" s="194"/>
      <c r="AKH161" s="194"/>
      <c r="AKI161" s="194"/>
      <c r="AKJ161" s="194"/>
      <c r="AKK161" s="194"/>
      <c r="AKL161" s="194"/>
      <c r="AKM161" s="194"/>
      <c r="AKN161" s="194"/>
      <c r="AKO161" s="194"/>
      <c r="AKP161" s="194"/>
    </row>
    <row r="162" spans="1:978" s="116" customFormat="1" ht="15.6">
      <c r="A162" s="32" t="s">
        <v>39</v>
      </c>
      <c r="B162" s="201" t="s">
        <v>10</v>
      </c>
      <c r="C162" s="100">
        <v>2343048</v>
      </c>
      <c r="D162" s="101">
        <f>C162/C150-1</f>
        <v>0.10922073513837982</v>
      </c>
      <c r="E162" s="85"/>
      <c r="F162" s="102">
        <v>25272</v>
      </c>
      <c r="G162" s="180">
        <f t="shared" si="21"/>
        <v>-3.2206180829471909E-2</v>
      </c>
      <c r="H162" s="87">
        <v>44045</v>
      </c>
      <c r="I162" s="202">
        <f>(H162-H150)/H150</f>
        <v>-0.10626597946511911</v>
      </c>
      <c r="J162" s="111">
        <v>206000</v>
      </c>
      <c r="K162" s="168">
        <v>0.49</v>
      </c>
      <c r="L162" s="104">
        <v>47</v>
      </c>
      <c r="M162" s="101">
        <f t="shared" si="22"/>
        <v>3.7</v>
      </c>
      <c r="N162" s="103">
        <v>6681</v>
      </c>
      <c r="O162" s="70">
        <f t="shared" si="23"/>
        <v>0.37215033887861981</v>
      </c>
      <c r="P162" s="103">
        <v>1148</v>
      </c>
      <c r="Q162" s="101">
        <f t="shared" si="23"/>
        <v>0.68081991215226934</v>
      </c>
      <c r="R162" s="104">
        <v>97</v>
      </c>
      <c r="S162" s="101">
        <f t="shared" ref="S162:S174" si="34">R162/R150-1</f>
        <v>47.5</v>
      </c>
      <c r="T162" s="103">
        <v>18844</v>
      </c>
      <c r="U162" s="185">
        <f t="shared" si="25"/>
        <v>4.4857222068200642E-2</v>
      </c>
      <c r="V162" s="103"/>
      <c r="W162" s="101"/>
      <c r="X162" s="103"/>
      <c r="Y162" s="101"/>
      <c r="Z162" s="89">
        <v>4214</v>
      </c>
      <c r="AA162" s="91">
        <f>Z162/Z150-1</f>
        <v>0.25753506415995231</v>
      </c>
      <c r="AB162" s="103">
        <v>10</v>
      </c>
      <c r="AC162" s="70">
        <v>0</v>
      </c>
      <c r="AD162" s="103"/>
      <c r="AE162" s="101"/>
      <c r="AF162" s="103"/>
      <c r="AG162" s="101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174"/>
      <c r="AT162" s="174"/>
      <c r="AU162" s="174"/>
      <c r="AV162" s="174"/>
      <c r="AW162" s="174"/>
      <c r="AX162" s="178"/>
      <c r="AY162" s="174"/>
      <c r="AZ162" s="174"/>
      <c r="BA162" s="192"/>
      <c r="BB162" s="193"/>
      <c r="BC162" s="192"/>
      <c r="BD162" s="194"/>
      <c r="BE162" s="194"/>
      <c r="BF162" s="194"/>
      <c r="BG162" s="194"/>
      <c r="BH162" s="194"/>
      <c r="BI162" s="194"/>
      <c r="BJ162" s="194"/>
      <c r="BK162" s="194"/>
      <c r="BL162" s="194"/>
      <c r="BM162" s="194"/>
      <c r="BN162" s="194"/>
      <c r="BO162" s="194"/>
      <c r="BP162" s="194"/>
      <c r="BQ162" s="194"/>
      <c r="BR162" s="194"/>
      <c r="BS162" s="194"/>
      <c r="BT162" s="194"/>
      <c r="BU162" s="194"/>
      <c r="BV162" s="194"/>
      <c r="BW162" s="194"/>
      <c r="BX162" s="194"/>
      <c r="BY162" s="194"/>
      <c r="BZ162" s="194"/>
      <c r="CA162" s="194"/>
      <c r="CB162" s="194"/>
      <c r="CC162" s="195"/>
      <c r="CD162" s="194"/>
      <c r="CE162" s="194"/>
      <c r="CF162" s="194"/>
      <c r="CG162" s="194"/>
      <c r="CH162" s="194"/>
      <c r="CI162" s="194"/>
      <c r="CJ162" s="194"/>
      <c r="CK162" s="194"/>
      <c r="CL162" s="194"/>
      <c r="CM162" s="194"/>
      <c r="CN162" s="194"/>
      <c r="CO162" s="194"/>
      <c r="CP162" s="194"/>
      <c r="CQ162" s="194"/>
      <c r="CR162" s="194"/>
      <c r="CS162" s="194"/>
      <c r="CT162" s="194"/>
      <c r="CU162" s="194"/>
      <c r="CV162" s="194"/>
      <c r="CW162" s="194"/>
      <c r="CX162" s="194"/>
      <c r="CY162" s="194"/>
      <c r="CZ162" s="194"/>
      <c r="DA162" s="194"/>
      <c r="DB162" s="194"/>
      <c r="DC162" s="194"/>
      <c r="DD162" s="194"/>
      <c r="DE162" s="194"/>
      <c r="DF162" s="194"/>
      <c r="DG162" s="194"/>
      <c r="DH162" s="194"/>
      <c r="DI162" s="194"/>
      <c r="DJ162" s="194"/>
      <c r="DK162" s="194"/>
      <c r="DL162" s="194"/>
      <c r="DM162" s="194"/>
      <c r="DN162" s="194"/>
      <c r="DO162" s="194"/>
      <c r="DP162" s="194"/>
      <c r="DQ162" s="194"/>
      <c r="DR162" s="194"/>
      <c r="DS162" s="194"/>
      <c r="DT162" s="194"/>
      <c r="DU162" s="194"/>
      <c r="DV162" s="194"/>
      <c r="DW162" s="194"/>
      <c r="DX162" s="194"/>
      <c r="DY162" s="194"/>
      <c r="DZ162" s="194"/>
      <c r="EA162" s="194"/>
      <c r="EB162" s="194"/>
      <c r="EC162" s="194"/>
      <c r="ED162" s="194"/>
      <c r="EE162" s="194"/>
      <c r="EF162" s="194"/>
      <c r="EG162" s="194"/>
      <c r="EH162" s="194"/>
      <c r="EI162" s="194"/>
      <c r="EJ162" s="194"/>
      <c r="EK162" s="194"/>
      <c r="EL162" s="194"/>
      <c r="EM162" s="194"/>
      <c r="EN162" s="194"/>
      <c r="EO162" s="194"/>
      <c r="EP162" s="194"/>
      <c r="EQ162" s="194"/>
      <c r="ER162" s="194"/>
      <c r="ES162" s="194"/>
      <c r="ET162" s="194"/>
      <c r="EU162" s="194"/>
      <c r="EV162" s="194"/>
      <c r="EW162" s="194"/>
      <c r="EX162" s="194"/>
      <c r="EY162" s="194"/>
      <c r="EZ162" s="194"/>
      <c r="FA162" s="194"/>
      <c r="FB162" s="194"/>
      <c r="FC162" s="194"/>
      <c r="FD162" s="194"/>
      <c r="FE162" s="194"/>
      <c r="FF162" s="194"/>
      <c r="FG162" s="194"/>
      <c r="FH162" s="194"/>
      <c r="FI162" s="194"/>
      <c r="FJ162" s="194"/>
      <c r="FK162" s="194"/>
      <c r="FL162" s="194"/>
      <c r="FM162" s="194"/>
      <c r="FN162" s="194"/>
      <c r="FO162" s="194"/>
      <c r="FP162" s="194"/>
      <c r="FQ162" s="194"/>
      <c r="FR162" s="194"/>
      <c r="FS162" s="194"/>
      <c r="FT162" s="194"/>
      <c r="FU162" s="194"/>
      <c r="FV162" s="194"/>
      <c r="FW162" s="194"/>
      <c r="FX162" s="194"/>
      <c r="FY162" s="194"/>
      <c r="FZ162" s="194"/>
      <c r="GA162" s="194"/>
      <c r="GB162" s="194"/>
      <c r="GC162" s="194"/>
      <c r="GD162" s="194"/>
      <c r="GE162" s="194"/>
      <c r="GF162" s="194"/>
      <c r="GG162" s="194"/>
      <c r="GH162" s="194"/>
      <c r="GI162" s="194"/>
      <c r="GJ162" s="194"/>
      <c r="GK162" s="194"/>
      <c r="GL162" s="194"/>
      <c r="GM162" s="194"/>
      <c r="GN162" s="194"/>
      <c r="GO162" s="194"/>
      <c r="GP162" s="194"/>
      <c r="GQ162" s="194"/>
      <c r="GR162" s="194"/>
      <c r="GS162" s="194"/>
      <c r="GT162" s="194"/>
      <c r="GU162" s="194"/>
      <c r="GV162" s="194"/>
      <c r="GW162" s="194"/>
      <c r="GX162" s="194"/>
      <c r="GY162" s="194"/>
      <c r="GZ162" s="194"/>
      <c r="HA162" s="194"/>
      <c r="HB162" s="194"/>
      <c r="HC162" s="194"/>
      <c r="HD162" s="194"/>
      <c r="HE162" s="194"/>
      <c r="HF162" s="194"/>
      <c r="HG162" s="194"/>
      <c r="HH162" s="194"/>
      <c r="HI162" s="194"/>
      <c r="HJ162" s="194"/>
      <c r="HK162" s="194"/>
      <c r="HL162" s="194"/>
      <c r="HM162" s="194"/>
      <c r="HN162" s="194"/>
      <c r="HO162" s="194"/>
      <c r="HP162" s="194"/>
      <c r="HQ162" s="194"/>
      <c r="HR162" s="194"/>
      <c r="HS162" s="194"/>
      <c r="HT162" s="194"/>
      <c r="HU162" s="194"/>
      <c r="HV162" s="194"/>
      <c r="HW162" s="194"/>
      <c r="HX162" s="194"/>
      <c r="HY162" s="194"/>
      <c r="HZ162" s="194"/>
      <c r="IA162" s="194"/>
      <c r="IB162" s="194"/>
      <c r="IC162" s="194"/>
      <c r="ID162" s="194"/>
      <c r="IE162" s="194"/>
      <c r="IF162" s="194"/>
      <c r="IG162" s="194"/>
      <c r="IH162" s="194"/>
      <c r="II162" s="194"/>
      <c r="IJ162" s="194"/>
      <c r="IK162" s="194"/>
      <c r="IL162" s="194"/>
      <c r="IM162" s="194"/>
      <c r="IN162" s="194"/>
      <c r="IO162" s="194"/>
      <c r="IP162" s="194"/>
      <c r="IQ162" s="194"/>
      <c r="IR162" s="194"/>
      <c r="IS162" s="194"/>
      <c r="IT162" s="194"/>
      <c r="IU162" s="194"/>
      <c r="IV162" s="194"/>
      <c r="IW162" s="194"/>
      <c r="IX162" s="194"/>
      <c r="IY162" s="194"/>
      <c r="IZ162" s="194"/>
      <c r="JA162" s="194"/>
      <c r="JB162" s="194"/>
      <c r="JC162" s="194"/>
      <c r="JD162" s="194"/>
      <c r="JE162" s="194"/>
      <c r="JF162" s="194"/>
      <c r="JG162" s="194"/>
      <c r="JH162" s="194"/>
      <c r="JI162" s="194"/>
      <c r="JJ162" s="194"/>
      <c r="JK162" s="194"/>
      <c r="JL162" s="194"/>
      <c r="JM162" s="194"/>
      <c r="JN162" s="194"/>
      <c r="JO162" s="194"/>
      <c r="JP162" s="194"/>
      <c r="JQ162" s="194"/>
      <c r="JR162" s="194"/>
      <c r="JS162" s="194"/>
      <c r="JT162" s="194"/>
      <c r="JU162" s="194"/>
      <c r="JV162" s="194"/>
      <c r="JW162" s="194"/>
      <c r="JX162" s="194"/>
      <c r="JY162" s="194"/>
      <c r="JZ162" s="194"/>
      <c r="KA162" s="194"/>
      <c r="KB162" s="194"/>
      <c r="KC162" s="194"/>
      <c r="KD162" s="194"/>
      <c r="KE162" s="194"/>
      <c r="KF162" s="194"/>
      <c r="KG162" s="194"/>
      <c r="KH162" s="194"/>
      <c r="KI162" s="194"/>
      <c r="KJ162" s="194"/>
      <c r="KK162" s="194"/>
      <c r="KL162" s="194"/>
      <c r="KM162" s="194"/>
      <c r="KN162" s="194"/>
      <c r="KO162" s="194"/>
      <c r="KP162" s="194"/>
      <c r="KQ162" s="194"/>
      <c r="KR162" s="194"/>
      <c r="KS162" s="194"/>
      <c r="KT162" s="194"/>
      <c r="KU162" s="194"/>
      <c r="KV162" s="194"/>
      <c r="KW162" s="194"/>
      <c r="KX162" s="194"/>
      <c r="KY162" s="194"/>
      <c r="KZ162" s="194"/>
      <c r="LA162" s="194"/>
      <c r="LB162" s="194"/>
      <c r="LC162" s="194"/>
      <c r="LD162" s="194"/>
      <c r="LE162" s="194"/>
      <c r="LF162" s="194"/>
      <c r="LG162" s="194"/>
      <c r="LH162" s="194"/>
      <c r="LI162" s="194"/>
      <c r="LJ162" s="194"/>
      <c r="LK162" s="194"/>
      <c r="LL162" s="194"/>
      <c r="LM162" s="194"/>
      <c r="LN162" s="194"/>
      <c r="LO162" s="194"/>
      <c r="LP162" s="194"/>
      <c r="LQ162" s="194"/>
      <c r="LR162" s="194"/>
      <c r="LS162" s="194"/>
      <c r="LT162" s="194"/>
      <c r="LU162" s="194"/>
      <c r="LV162" s="194"/>
      <c r="LW162" s="194"/>
      <c r="LX162" s="194"/>
      <c r="LY162" s="194"/>
      <c r="LZ162" s="194"/>
      <c r="MA162" s="194"/>
      <c r="MB162" s="194"/>
      <c r="MC162" s="194"/>
      <c r="MD162" s="194"/>
      <c r="ME162" s="194"/>
      <c r="MF162" s="194"/>
      <c r="MG162" s="194"/>
      <c r="MH162" s="194"/>
      <c r="MI162" s="194"/>
      <c r="MJ162" s="194"/>
      <c r="MK162" s="194"/>
      <c r="ML162" s="194"/>
      <c r="MM162" s="194"/>
      <c r="MN162" s="194"/>
      <c r="MO162" s="194"/>
      <c r="MP162" s="194"/>
      <c r="MQ162" s="194"/>
      <c r="MR162" s="194"/>
      <c r="MS162" s="194"/>
      <c r="MT162" s="194"/>
      <c r="MU162" s="194"/>
      <c r="MV162" s="194"/>
      <c r="MW162" s="194"/>
      <c r="MX162" s="194"/>
      <c r="MY162" s="194"/>
      <c r="MZ162" s="194"/>
      <c r="NA162" s="194"/>
      <c r="NB162" s="194"/>
      <c r="NC162" s="194"/>
      <c r="ND162" s="194"/>
      <c r="NE162" s="194"/>
      <c r="NF162" s="194"/>
      <c r="NG162" s="194"/>
      <c r="NH162" s="194"/>
      <c r="NI162" s="194"/>
      <c r="NJ162" s="194"/>
      <c r="NK162" s="194"/>
      <c r="NL162" s="194"/>
      <c r="NM162" s="194"/>
      <c r="NN162" s="194"/>
      <c r="NO162" s="194"/>
      <c r="NP162" s="194"/>
      <c r="NQ162" s="194"/>
      <c r="NR162" s="194"/>
      <c r="NS162" s="194"/>
      <c r="NT162" s="194"/>
      <c r="NU162" s="194"/>
      <c r="NV162" s="194"/>
      <c r="NW162" s="194"/>
      <c r="NX162" s="194"/>
      <c r="NY162" s="194"/>
      <c r="NZ162" s="194"/>
      <c r="OA162" s="194"/>
      <c r="OB162" s="194"/>
      <c r="OC162" s="194"/>
      <c r="OD162" s="194"/>
      <c r="OE162" s="194"/>
      <c r="OF162" s="194"/>
      <c r="OG162" s="194"/>
      <c r="OH162" s="194"/>
      <c r="OI162" s="194"/>
      <c r="OJ162" s="194"/>
      <c r="OK162" s="194"/>
      <c r="OL162" s="194"/>
      <c r="OM162" s="194"/>
      <c r="ON162" s="194"/>
      <c r="OO162" s="194"/>
      <c r="OP162" s="194"/>
      <c r="OQ162" s="194"/>
      <c r="OR162" s="194"/>
      <c r="OS162" s="194"/>
      <c r="OT162" s="194"/>
      <c r="OU162" s="194"/>
      <c r="OV162" s="194"/>
      <c r="OW162" s="194"/>
      <c r="OX162" s="194"/>
      <c r="OY162" s="194"/>
      <c r="OZ162" s="194"/>
      <c r="PA162" s="194"/>
      <c r="PB162" s="194"/>
      <c r="PC162" s="194"/>
      <c r="PD162" s="194"/>
      <c r="PE162" s="194"/>
      <c r="PF162" s="194"/>
      <c r="PG162" s="194"/>
      <c r="PH162" s="194"/>
      <c r="PI162" s="194"/>
      <c r="PJ162" s="194"/>
      <c r="PK162" s="194"/>
      <c r="PL162" s="194"/>
      <c r="PM162" s="194"/>
      <c r="PN162" s="194"/>
      <c r="PO162" s="194"/>
      <c r="PP162" s="194"/>
      <c r="PQ162" s="194"/>
      <c r="PR162" s="194"/>
      <c r="PS162" s="194"/>
      <c r="PT162" s="194"/>
      <c r="PU162" s="194"/>
      <c r="PV162" s="194"/>
      <c r="PW162" s="194"/>
      <c r="PX162" s="194"/>
      <c r="PY162" s="194"/>
      <c r="PZ162" s="194"/>
      <c r="QA162" s="194"/>
      <c r="QB162" s="194"/>
      <c r="QC162" s="194"/>
      <c r="QD162" s="194"/>
      <c r="QE162" s="194"/>
      <c r="QF162" s="194"/>
      <c r="QG162" s="194"/>
      <c r="QH162" s="194"/>
      <c r="QI162" s="194"/>
      <c r="QJ162" s="194"/>
      <c r="QK162" s="194"/>
      <c r="QL162" s="194"/>
      <c r="QM162" s="194"/>
      <c r="QN162" s="194"/>
      <c r="QO162" s="194"/>
      <c r="QP162" s="194"/>
      <c r="QQ162" s="194"/>
      <c r="QR162" s="194"/>
      <c r="QS162" s="194"/>
      <c r="QT162" s="194"/>
      <c r="QU162" s="194"/>
      <c r="QV162" s="194"/>
      <c r="QW162" s="194"/>
      <c r="QX162" s="194"/>
      <c r="QY162" s="194"/>
      <c r="QZ162" s="194"/>
      <c r="RA162" s="194"/>
      <c r="RB162" s="194"/>
      <c r="RC162" s="194"/>
      <c r="RD162" s="194"/>
      <c r="RE162" s="194"/>
      <c r="RF162" s="194"/>
      <c r="RG162" s="194"/>
      <c r="RH162" s="194"/>
      <c r="RI162" s="194"/>
      <c r="RJ162" s="194"/>
      <c r="RK162" s="194"/>
      <c r="RL162" s="194"/>
      <c r="RM162" s="194"/>
      <c r="RN162" s="194"/>
      <c r="RO162" s="194"/>
      <c r="RP162" s="194"/>
      <c r="RQ162" s="194"/>
      <c r="RR162" s="194"/>
      <c r="RS162" s="194"/>
      <c r="RT162" s="194"/>
      <c r="RU162" s="194"/>
      <c r="RV162" s="194"/>
      <c r="RW162" s="194"/>
      <c r="RX162" s="194"/>
      <c r="RY162" s="194"/>
      <c r="RZ162" s="194"/>
      <c r="SA162" s="194"/>
      <c r="SB162" s="194"/>
      <c r="SC162" s="194"/>
      <c r="SD162" s="194"/>
      <c r="SE162" s="194"/>
      <c r="SF162" s="194"/>
      <c r="SG162" s="194"/>
      <c r="SH162" s="194"/>
      <c r="SI162" s="194"/>
      <c r="SJ162" s="194"/>
      <c r="SK162" s="194"/>
      <c r="SL162" s="194"/>
      <c r="SM162" s="194"/>
      <c r="SN162" s="194"/>
      <c r="SO162" s="194"/>
      <c r="SP162" s="194"/>
      <c r="SQ162" s="194"/>
      <c r="SR162" s="194"/>
      <c r="SS162" s="194"/>
      <c r="ST162" s="194"/>
      <c r="SU162" s="194"/>
      <c r="SV162" s="194"/>
      <c r="SW162" s="194"/>
      <c r="SX162" s="194"/>
      <c r="SY162" s="194"/>
      <c r="SZ162" s="194"/>
      <c r="TA162" s="194"/>
      <c r="TB162" s="194"/>
      <c r="TC162" s="194"/>
      <c r="TD162" s="194"/>
      <c r="TE162" s="194"/>
      <c r="TF162" s="194"/>
      <c r="TG162" s="194"/>
      <c r="TH162" s="194"/>
      <c r="TI162" s="194"/>
      <c r="TJ162" s="194"/>
      <c r="TK162" s="194"/>
      <c r="TL162" s="194"/>
      <c r="TM162" s="194"/>
      <c r="TN162" s="194"/>
      <c r="TO162" s="194"/>
      <c r="TP162" s="194"/>
      <c r="TQ162" s="194"/>
      <c r="TR162" s="194"/>
      <c r="TS162" s="194"/>
      <c r="TT162" s="194"/>
      <c r="TU162" s="194"/>
      <c r="TV162" s="194"/>
      <c r="TW162" s="194"/>
      <c r="TX162" s="194"/>
      <c r="TY162" s="194"/>
      <c r="TZ162" s="194"/>
      <c r="UA162" s="194"/>
      <c r="UB162" s="194"/>
      <c r="UC162" s="194"/>
      <c r="UD162" s="194"/>
      <c r="UE162" s="194"/>
      <c r="UF162" s="194"/>
      <c r="UG162" s="194"/>
      <c r="UH162" s="194"/>
      <c r="UI162" s="194"/>
      <c r="UJ162" s="194"/>
      <c r="UK162" s="194"/>
      <c r="UL162" s="194"/>
      <c r="UM162" s="194"/>
      <c r="UN162" s="194"/>
      <c r="UO162" s="194"/>
      <c r="UP162" s="194"/>
      <c r="UQ162" s="194"/>
      <c r="UR162" s="194"/>
      <c r="US162" s="194"/>
      <c r="UT162" s="194"/>
      <c r="UU162" s="194"/>
      <c r="UV162" s="194"/>
      <c r="UW162" s="194"/>
      <c r="UX162" s="194"/>
      <c r="UY162" s="194"/>
      <c r="UZ162" s="194"/>
      <c r="VA162" s="194"/>
      <c r="VB162" s="194"/>
      <c r="VC162" s="194"/>
      <c r="VD162" s="194"/>
      <c r="VE162" s="194"/>
      <c r="VF162" s="194"/>
      <c r="VG162" s="194"/>
      <c r="VH162" s="194"/>
      <c r="VI162" s="194"/>
      <c r="VJ162" s="194"/>
      <c r="VK162" s="194"/>
      <c r="VL162" s="194"/>
      <c r="VM162" s="194"/>
      <c r="VN162" s="194"/>
      <c r="VO162" s="194"/>
      <c r="VP162" s="194"/>
      <c r="VQ162" s="194"/>
      <c r="VR162" s="194"/>
      <c r="VS162" s="194"/>
      <c r="VT162" s="194"/>
      <c r="VU162" s="194"/>
      <c r="VV162" s="194"/>
      <c r="VW162" s="194"/>
      <c r="VX162" s="194"/>
      <c r="VY162" s="194"/>
      <c r="VZ162" s="194"/>
      <c r="WA162" s="194"/>
      <c r="WB162" s="194"/>
      <c r="WC162" s="194"/>
      <c r="WD162" s="194"/>
      <c r="WE162" s="194"/>
      <c r="WF162" s="194"/>
      <c r="WG162" s="194"/>
      <c r="WH162" s="194"/>
      <c r="WI162" s="194"/>
      <c r="WJ162" s="194"/>
      <c r="WK162" s="194"/>
      <c r="WL162" s="194"/>
      <c r="WM162" s="194"/>
      <c r="WN162" s="194"/>
      <c r="WO162" s="194"/>
      <c r="WP162" s="194"/>
      <c r="WQ162" s="194"/>
      <c r="WR162" s="194"/>
      <c r="WS162" s="194"/>
      <c r="WT162" s="194"/>
      <c r="WU162" s="194"/>
      <c r="WV162" s="194"/>
      <c r="WW162" s="194"/>
      <c r="WX162" s="194"/>
      <c r="WY162" s="194"/>
      <c r="WZ162" s="194"/>
      <c r="XA162" s="194"/>
      <c r="XB162" s="194"/>
      <c r="XC162" s="194"/>
      <c r="XD162" s="194"/>
      <c r="XE162" s="194"/>
      <c r="XF162" s="194"/>
      <c r="XG162" s="194"/>
      <c r="XH162" s="194"/>
      <c r="XI162" s="194"/>
      <c r="XJ162" s="194"/>
      <c r="XK162" s="194"/>
      <c r="XL162" s="194"/>
      <c r="XM162" s="194"/>
      <c r="XN162" s="194"/>
      <c r="XO162" s="194"/>
      <c r="XP162" s="194"/>
      <c r="XQ162" s="194"/>
      <c r="XR162" s="194"/>
      <c r="XS162" s="194"/>
      <c r="XT162" s="194"/>
      <c r="XU162" s="194"/>
      <c r="XV162" s="194"/>
      <c r="XW162" s="194"/>
      <c r="XX162" s="194"/>
      <c r="XY162" s="194"/>
      <c r="XZ162" s="194"/>
      <c r="YA162" s="194"/>
      <c r="YB162" s="194"/>
      <c r="YC162" s="194"/>
      <c r="YD162" s="194"/>
      <c r="YE162" s="194"/>
      <c r="YF162" s="194"/>
      <c r="YG162" s="194"/>
      <c r="YH162" s="194"/>
      <c r="YI162" s="194"/>
      <c r="YJ162" s="194"/>
      <c r="YK162" s="194"/>
      <c r="YL162" s="194"/>
      <c r="YM162" s="194"/>
      <c r="YN162" s="194"/>
      <c r="YO162" s="194"/>
      <c r="YP162" s="194"/>
      <c r="YQ162" s="194"/>
      <c r="YR162" s="194"/>
      <c r="YS162" s="194"/>
      <c r="YT162" s="194"/>
      <c r="YU162" s="194"/>
      <c r="YV162" s="194"/>
      <c r="YW162" s="194"/>
      <c r="YX162" s="194"/>
      <c r="YY162" s="194"/>
      <c r="YZ162" s="194"/>
      <c r="ZA162" s="194"/>
      <c r="ZB162" s="194"/>
      <c r="ZC162" s="194"/>
      <c r="ZD162" s="194"/>
      <c r="ZE162" s="194"/>
      <c r="ZF162" s="194"/>
      <c r="ZG162" s="194"/>
      <c r="ZH162" s="194"/>
      <c r="ZI162" s="194"/>
      <c r="ZJ162" s="194"/>
      <c r="ZK162" s="194"/>
      <c r="ZL162" s="194"/>
      <c r="ZM162" s="194"/>
      <c r="ZN162" s="194"/>
      <c r="ZO162" s="194"/>
      <c r="ZP162" s="194"/>
      <c r="ZQ162" s="194"/>
      <c r="ZR162" s="194"/>
      <c r="ZS162" s="194"/>
      <c r="ZT162" s="194"/>
      <c r="ZU162" s="194"/>
      <c r="ZV162" s="194"/>
      <c r="ZW162" s="194"/>
      <c r="ZX162" s="194"/>
      <c r="ZY162" s="194"/>
      <c r="ZZ162" s="194"/>
      <c r="AAA162" s="194"/>
      <c r="AAB162" s="194"/>
      <c r="AAC162" s="194"/>
      <c r="AAD162" s="194"/>
      <c r="AAE162" s="194"/>
      <c r="AAF162" s="194"/>
      <c r="AAG162" s="194"/>
      <c r="AAH162" s="194"/>
      <c r="AAI162" s="194"/>
      <c r="AAJ162" s="194"/>
      <c r="AAK162" s="194"/>
      <c r="AAL162" s="194"/>
      <c r="AAM162" s="194"/>
      <c r="AAN162" s="194"/>
      <c r="AAO162" s="194"/>
      <c r="AAP162" s="194"/>
      <c r="AAQ162" s="194"/>
      <c r="AAR162" s="194"/>
      <c r="AAS162" s="194"/>
      <c r="AAT162" s="194"/>
      <c r="AAU162" s="194"/>
      <c r="AAV162" s="194"/>
      <c r="AAW162" s="194"/>
      <c r="AAX162" s="194"/>
      <c r="AAY162" s="194"/>
      <c r="AAZ162" s="194"/>
      <c r="ABA162" s="194"/>
      <c r="ABB162" s="194"/>
      <c r="ABC162" s="194"/>
      <c r="ABD162" s="194"/>
      <c r="ABE162" s="194"/>
      <c r="ABF162" s="194"/>
      <c r="ABG162" s="194"/>
      <c r="ABH162" s="194"/>
      <c r="ABI162" s="194"/>
      <c r="ABJ162" s="194"/>
      <c r="ABK162" s="194"/>
      <c r="ABL162" s="194"/>
      <c r="ABM162" s="194"/>
      <c r="ABN162" s="194"/>
      <c r="ABO162" s="194"/>
      <c r="ABP162" s="194"/>
      <c r="ABQ162" s="194"/>
      <c r="ABR162" s="194"/>
      <c r="ABS162" s="194"/>
      <c r="ABT162" s="194"/>
      <c r="ABU162" s="194"/>
      <c r="ABV162" s="194"/>
      <c r="ABW162" s="194"/>
      <c r="ABX162" s="194"/>
      <c r="ABY162" s="194"/>
      <c r="ABZ162" s="194"/>
      <c r="ACA162" s="194"/>
      <c r="ACB162" s="194"/>
      <c r="ACC162" s="194"/>
      <c r="ACD162" s="194"/>
      <c r="ACE162" s="194"/>
      <c r="ACF162" s="194"/>
      <c r="ACG162" s="194"/>
      <c r="ACH162" s="194"/>
      <c r="ACI162" s="194"/>
      <c r="ACJ162" s="194"/>
      <c r="ACK162" s="194"/>
      <c r="ACL162" s="194"/>
      <c r="ACM162" s="194"/>
      <c r="ACN162" s="194"/>
      <c r="ACO162" s="194"/>
      <c r="ACP162" s="194"/>
      <c r="ACQ162" s="194"/>
      <c r="ACR162" s="194"/>
      <c r="ACS162" s="194"/>
      <c r="ACT162" s="194"/>
      <c r="ACU162" s="194"/>
      <c r="ACV162" s="194"/>
      <c r="ACW162" s="194"/>
      <c r="ACX162" s="194"/>
      <c r="ACY162" s="194"/>
      <c r="ACZ162" s="194"/>
      <c r="ADA162" s="194"/>
      <c r="ADB162" s="194"/>
      <c r="ADC162" s="194"/>
      <c r="ADD162" s="194"/>
      <c r="ADE162" s="194"/>
      <c r="ADF162" s="194"/>
      <c r="ADG162" s="194"/>
      <c r="ADH162" s="194"/>
      <c r="ADI162" s="194"/>
      <c r="ADJ162" s="194"/>
      <c r="ADK162" s="194"/>
      <c r="ADL162" s="194"/>
      <c r="ADM162" s="194"/>
      <c r="ADN162" s="194"/>
      <c r="ADO162" s="194"/>
      <c r="ADP162" s="194"/>
      <c r="ADQ162" s="194"/>
      <c r="ADR162" s="194"/>
      <c r="ADS162" s="194"/>
      <c r="ADT162" s="194"/>
      <c r="ADU162" s="194"/>
      <c r="ADV162" s="194"/>
      <c r="ADW162" s="194"/>
      <c r="ADX162" s="194"/>
      <c r="ADY162" s="194"/>
      <c r="ADZ162" s="194"/>
      <c r="AEA162" s="194"/>
      <c r="AEB162" s="194"/>
      <c r="AEC162" s="194"/>
      <c r="AED162" s="194"/>
      <c r="AEE162" s="194"/>
      <c r="AEF162" s="194"/>
      <c r="AEG162" s="194"/>
      <c r="AEH162" s="194"/>
      <c r="AEI162" s="194"/>
      <c r="AEJ162" s="194"/>
      <c r="AEK162" s="194"/>
      <c r="AEL162" s="194"/>
      <c r="AEM162" s="194"/>
      <c r="AEN162" s="194"/>
      <c r="AEO162" s="194"/>
      <c r="AEP162" s="194"/>
      <c r="AEQ162" s="194"/>
      <c r="AER162" s="194"/>
      <c r="AES162" s="194"/>
      <c r="AET162" s="194"/>
      <c r="AEU162" s="194"/>
      <c r="AEV162" s="194"/>
      <c r="AEW162" s="194"/>
      <c r="AEX162" s="194"/>
      <c r="AEY162" s="194"/>
      <c r="AEZ162" s="194"/>
      <c r="AFA162" s="194"/>
      <c r="AFB162" s="194"/>
      <c r="AFC162" s="194"/>
      <c r="AFD162" s="194"/>
      <c r="AFE162" s="194"/>
      <c r="AFF162" s="194"/>
      <c r="AFG162" s="194"/>
      <c r="AFH162" s="194"/>
      <c r="AFI162" s="194"/>
      <c r="AFJ162" s="194"/>
      <c r="AFK162" s="194"/>
      <c r="AFL162" s="194"/>
      <c r="AFM162" s="194"/>
      <c r="AFN162" s="194"/>
      <c r="AFO162" s="194"/>
      <c r="AFP162" s="194"/>
      <c r="AFQ162" s="194"/>
      <c r="AFR162" s="194"/>
      <c r="AFS162" s="194"/>
      <c r="AFT162" s="194"/>
      <c r="AFU162" s="194"/>
      <c r="AFV162" s="194"/>
      <c r="AFW162" s="194"/>
      <c r="AFX162" s="194"/>
      <c r="AFY162" s="194"/>
      <c r="AFZ162" s="194"/>
      <c r="AGA162" s="194"/>
      <c r="AGB162" s="194"/>
      <c r="AGC162" s="194"/>
      <c r="AGD162" s="194"/>
      <c r="AGE162" s="194"/>
      <c r="AGF162" s="194"/>
      <c r="AGG162" s="194"/>
      <c r="AGH162" s="194"/>
      <c r="AGI162" s="194"/>
      <c r="AGJ162" s="194"/>
      <c r="AGK162" s="194"/>
      <c r="AGL162" s="194"/>
      <c r="AGM162" s="194"/>
      <c r="AGN162" s="194"/>
      <c r="AGO162" s="194"/>
      <c r="AGP162" s="194"/>
      <c r="AGQ162" s="194"/>
      <c r="AGR162" s="194"/>
      <c r="AGS162" s="194"/>
      <c r="AGT162" s="194"/>
      <c r="AGU162" s="194"/>
      <c r="AGV162" s="194"/>
      <c r="AGW162" s="194"/>
      <c r="AGX162" s="194"/>
      <c r="AGY162" s="194"/>
      <c r="AGZ162" s="194"/>
      <c r="AHA162" s="194"/>
      <c r="AHB162" s="194"/>
      <c r="AHC162" s="194"/>
      <c r="AHD162" s="194"/>
      <c r="AHE162" s="194"/>
      <c r="AHF162" s="194"/>
      <c r="AHG162" s="194"/>
      <c r="AHH162" s="194"/>
      <c r="AHI162" s="194"/>
      <c r="AHJ162" s="194"/>
      <c r="AHK162" s="194"/>
      <c r="AHL162" s="194"/>
      <c r="AHM162" s="194"/>
      <c r="AHN162" s="194"/>
      <c r="AHO162" s="194"/>
      <c r="AHP162" s="194"/>
      <c r="AHQ162" s="194"/>
      <c r="AHR162" s="194"/>
      <c r="AHS162" s="194"/>
      <c r="AHT162" s="194"/>
      <c r="AHU162" s="194"/>
      <c r="AHV162" s="194"/>
      <c r="AHW162" s="194"/>
      <c r="AHX162" s="194"/>
      <c r="AHY162" s="194"/>
      <c r="AHZ162" s="194"/>
      <c r="AIA162" s="194"/>
      <c r="AIB162" s="194"/>
      <c r="AIC162" s="194"/>
      <c r="AID162" s="194"/>
      <c r="AIE162" s="194"/>
      <c r="AIF162" s="194"/>
      <c r="AIG162" s="194"/>
      <c r="AIH162" s="194"/>
      <c r="AII162" s="194"/>
      <c r="AIJ162" s="194"/>
      <c r="AIK162" s="194"/>
      <c r="AIL162" s="194"/>
      <c r="AIM162" s="194"/>
      <c r="AIN162" s="194"/>
      <c r="AIO162" s="194"/>
      <c r="AIP162" s="194"/>
      <c r="AIQ162" s="194"/>
      <c r="AIR162" s="194"/>
      <c r="AIS162" s="194"/>
      <c r="AIT162" s="194"/>
      <c r="AIU162" s="194"/>
      <c r="AIV162" s="194"/>
      <c r="AIW162" s="194"/>
      <c r="AIX162" s="194"/>
      <c r="AIY162" s="194"/>
      <c r="AIZ162" s="194"/>
      <c r="AJA162" s="194"/>
      <c r="AJB162" s="194"/>
      <c r="AJC162" s="194"/>
      <c r="AJD162" s="194"/>
      <c r="AJE162" s="194"/>
      <c r="AJF162" s="194"/>
      <c r="AJG162" s="194"/>
      <c r="AJH162" s="194"/>
      <c r="AJI162" s="194"/>
      <c r="AJJ162" s="194"/>
      <c r="AJK162" s="194"/>
      <c r="AJL162" s="194"/>
      <c r="AJM162" s="194"/>
      <c r="AJN162" s="194"/>
      <c r="AJO162" s="194"/>
      <c r="AJP162" s="194"/>
      <c r="AJQ162" s="194"/>
      <c r="AJR162" s="194"/>
      <c r="AJS162" s="194"/>
      <c r="AJT162" s="194"/>
      <c r="AJU162" s="194"/>
      <c r="AJV162" s="194"/>
      <c r="AJW162" s="194"/>
      <c r="AJX162" s="194"/>
      <c r="AJY162" s="194"/>
      <c r="AJZ162" s="194"/>
      <c r="AKA162" s="194"/>
      <c r="AKB162" s="194"/>
      <c r="AKC162" s="194"/>
      <c r="AKD162" s="194"/>
      <c r="AKE162" s="194"/>
      <c r="AKF162" s="194"/>
      <c r="AKG162" s="194"/>
      <c r="AKH162" s="194"/>
      <c r="AKI162" s="194"/>
      <c r="AKJ162" s="194"/>
      <c r="AKK162" s="194"/>
      <c r="AKL162" s="194"/>
      <c r="AKM162" s="194"/>
      <c r="AKN162" s="194"/>
      <c r="AKO162" s="194"/>
      <c r="AKP162" s="194"/>
    </row>
    <row r="163" spans="1:978" s="116" customFormat="1" ht="15.6">
      <c r="A163" s="28"/>
      <c r="B163" s="175" t="s">
        <v>11</v>
      </c>
      <c r="C163" s="105">
        <v>2231269</v>
      </c>
      <c r="D163" s="84">
        <f>C163/C151-1</f>
        <v>0.18878774252395414</v>
      </c>
      <c r="E163" s="85"/>
      <c r="F163" s="83">
        <v>24140</v>
      </c>
      <c r="G163" s="70">
        <f t="shared" si="21"/>
        <v>6.78108550448977E-2</v>
      </c>
      <c r="H163" s="94"/>
      <c r="I163" s="181"/>
      <c r="J163" s="107"/>
      <c r="K163" s="166"/>
      <c r="L163" s="93">
        <v>137</v>
      </c>
      <c r="M163" s="84">
        <f>L163/L151-1</f>
        <v>8.1333333333333329</v>
      </c>
      <c r="N163" s="92">
        <v>7084</v>
      </c>
      <c r="O163" s="70">
        <f t="shared" si="23"/>
        <v>0.62216624685138533</v>
      </c>
      <c r="P163" s="92">
        <v>1377</v>
      </c>
      <c r="Q163" s="70">
        <f t="shared" si="23"/>
        <v>0.25409836065573765</v>
      </c>
      <c r="R163" s="93">
        <v>173</v>
      </c>
      <c r="S163" s="84">
        <f>R163/R151-1</f>
        <v>1.4714285714285715</v>
      </c>
      <c r="T163" s="92">
        <v>15128</v>
      </c>
      <c r="U163" s="71">
        <f t="shared" si="25"/>
        <v>-4.3016194331983781E-2</v>
      </c>
      <c r="V163" s="92"/>
      <c r="W163" s="84"/>
      <c r="X163" s="92"/>
      <c r="Y163" s="84"/>
      <c r="Z163" s="90"/>
      <c r="AA163" s="77"/>
      <c r="AB163" s="92">
        <v>5</v>
      </c>
      <c r="AC163" s="70">
        <f t="shared" ref="AC163:AC170" si="35">(AB163-AB151)/AB151</f>
        <v>0.66666666666666663</v>
      </c>
      <c r="AD163" s="92"/>
      <c r="AE163" s="84"/>
      <c r="AF163" s="92"/>
      <c r="AG163" s="8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203"/>
      <c r="AT163" s="203"/>
      <c r="AU163" s="203"/>
      <c r="AV163" s="174"/>
      <c r="AW163" s="174"/>
      <c r="AX163" s="178"/>
      <c r="AY163" s="174"/>
      <c r="AZ163" s="174"/>
      <c r="BA163" s="192"/>
      <c r="BB163" s="193"/>
      <c r="BC163" s="192"/>
      <c r="BD163" s="194"/>
      <c r="BE163" s="194"/>
      <c r="BF163" s="194"/>
      <c r="BG163" s="194"/>
      <c r="BH163" s="194"/>
      <c r="BI163" s="194"/>
      <c r="BJ163" s="194"/>
      <c r="BK163" s="194"/>
      <c r="BL163" s="194"/>
      <c r="BM163" s="194"/>
      <c r="BN163" s="194"/>
      <c r="BO163" s="194"/>
      <c r="BP163" s="194"/>
      <c r="BQ163" s="194"/>
      <c r="BR163" s="194"/>
      <c r="BS163" s="194"/>
      <c r="BT163" s="194"/>
      <c r="BU163" s="194"/>
      <c r="BV163" s="194"/>
      <c r="BW163" s="194"/>
      <c r="BX163" s="194"/>
      <c r="BY163" s="194"/>
      <c r="BZ163" s="194"/>
      <c r="CA163" s="194"/>
      <c r="CB163" s="194"/>
      <c r="CC163" s="195"/>
      <c r="CD163" s="194"/>
      <c r="CE163" s="194"/>
      <c r="CF163" s="194"/>
      <c r="CG163" s="194"/>
      <c r="CH163" s="194"/>
      <c r="CI163" s="194"/>
      <c r="CJ163" s="194"/>
      <c r="CK163" s="194"/>
      <c r="CL163" s="194"/>
      <c r="CM163" s="194"/>
      <c r="CN163" s="194"/>
      <c r="CO163" s="194"/>
      <c r="CP163" s="194"/>
      <c r="CQ163" s="194"/>
      <c r="CR163" s="194"/>
      <c r="CS163" s="194"/>
      <c r="CT163" s="194"/>
      <c r="CU163" s="194"/>
      <c r="CV163" s="194"/>
      <c r="CW163" s="194"/>
      <c r="CX163" s="194"/>
      <c r="CY163" s="194"/>
      <c r="CZ163" s="194"/>
      <c r="DA163" s="194"/>
      <c r="DB163" s="194"/>
      <c r="DC163" s="194"/>
      <c r="DD163" s="194"/>
      <c r="DE163" s="194"/>
      <c r="DF163" s="194"/>
      <c r="DG163" s="194"/>
      <c r="DH163" s="194"/>
      <c r="DI163" s="194"/>
      <c r="DJ163" s="194"/>
      <c r="DK163" s="194"/>
      <c r="DL163" s="194"/>
      <c r="DM163" s="194"/>
      <c r="DN163" s="194"/>
      <c r="DO163" s="194"/>
      <c r="DP163" s="194"/>
      <c r="DQ163" s="194"/>
      <c r="DR163" s="194"/>
      <c r="DS163" s="194"/>
      <c r="DT163" s="194"/>
      <c r="DU163" s="194"/>
      <c r="DV163" s="194"/>
      <c r="DW163" s="194"/>
      <c r="DX163" s="194"/>
      <c r="DY163" s="194"/>
      <c r="DZ163" s="194"/>
      <c r="EA163" s="194"/>
      <c r="EB163" s="194"/>
      <c r="EC163" s="194"/>
      <c r="ED163" s="194"/>
      <c r="EE163" s="194"/>
      <c r="EF163" s="194"/>
      <c r="EG163" s="194"/>
      <c r="EH163" s="194"/>
      <c r="EI163" s="194"/>
      <c r="EJ163" s="194"/>
      <c r="EK163" s="194"/>
      <c r="EL163" s="194"/>
      <c r="EM163" s="194"/>
      <c r="EN163" s="194"/>
      <c r="EO163" s="194"/>
      <c r="EP163" s="194"/>
      <c r="EQ163" s="194"/>
      <c r="ER163" s="194"/>
      <c r="ES163" s="194"/>
      <c r="ET163" s="194"/>
      <c r="EU163" s="194"/>
      <c r="EV163" s="194"/>
      <c r="EW163" s="194"/>
      <c r="EX163" s="194"/>
      <c r="EY163" s="194"/>
      <c r="EZ163" s="194"/>
      <c r="FA163" s="194"/>
      <c r="FB163" s="194"/>
      <c r="FC163" s="194"/>
      <c r="FD163" s="194"/>
      <c r="FE163" s="194"/>
      <c r="FF163" s="194"/>
      <c r="FG163" s="194"/>
      <c r="FH163" s="194"/>
      <c r="FI163" s="194"/>
      <c r="FJ163" s="194"/>
      <c r="FK163" s="194"/>
      <c r="FL163" s="194"/>
      <c r="FM163" s="194"/>
      <c r="FN163" s="194"/>
      <c r="FO163" s="194"/>
      <c r="FP163" s="194"/>
      <c r="FQ163" s="194"/>
      <c r="FR163" s="194"/>
      <c r="FS163" s="194"/>
      <c r="FT163" s="194"/>
      <c r="FU163" s="194"/>
      <c r="FV163" s="194"/>
      <c r="FW163" s="194"/>
      <c r="FX163" s="194"/>
      <c r="FY163" s="194"/>
      <c r="FZ163" s="194"/>
      <c r="GA163" s="194"/>
      <c r="GB163" s="194"/>
      <c r="GC163" s="194"/>
      <c r="GD163" s="194"/>
      <c r="GE163" s="194"/>
      <c r="GF163" s="194"/>
      <c r="GG163" s="194"/>
      <c r="GH163" s="194"/>
      <c r="GI163" s="194"/>
      <c r="GJ163" s="194"/>
      <c r="GK163" s="194"/>
      <c r="GL163" s="194"/>
      <c r="GM163" s="194"/>
      <c r="GN163" s="194"/>
      <c r="GO163" s="194"/>
      <c r="GP163" s="194"/>
      <c r="GQ163" s="194"/>
      <c r="GR163" s="194"/>
      <c r="GS163" s="194"/>
      <c r="GT163" s="194"/>
      <c r="GU163" s="194"/>
      <c r="GV163" s="194"/>
      <c r="GW163" s="194"/>
      <c r="GX163" s="194"/>
      <c r="GY163" s="194"/>
      <c r="GZ163" s="194"/>
      <c r="HA163" s="194"/>
      <c r="HB163" s="194"/>
      <c r="HC163" s="194"/>
      <c r="HD163" s="194"/>
      <c r="HE163" s="194"/>
      <c r="HF163" s="194"/>
      <c r="HG163" s="194"/>
      <c r="HH163" s="194"/>
      <c r="HI163" s="194"/>
      <c r="HJ163" s="194"/>
      <c r="HK163" s="194"/>
      <c r="HL163" s="194"/>
      <c r="HM163" s="194"/>
      <c r="HN163" s="194"/>
      <c r="HO163" s="194"/>
      <c r="HP163" s="194"/>
      <c r="HQ163" s="194"/>
      <c r="HR163" s="194"/>
      <c r="HS163" s="194"/>
      <c r="HT163" s="194"/>
      <c r="HU163" s="194"/>
      <c r="HV163" s="194"/>
      <c r="HW163" s="194"/>
      <c r="HX163" s="194"/>
      <c r="HY163" s="194"/>
      <c r="HZ163" s="194"/>
      <c r="IA163" s="194"/>
      <c r="IB163" s="194"/>
      <c r="IC163" s="194"/>
      <c r="ID163" s="194"/>
      <c r="IE163" s="194"/>
      <c r="IF163" s="194"/>
      <c r="IG163" s="194"/>
      <c r="IH163" s="194"/>
      <c r="II163" s="194"/>
      <c r="IJ163" s="194"/>
      <c r="IK163" s="194"/>
      <c r="IL163" s="194"/>
      <c r="IM163" s="194"/>
      <c r="IN163" s="194"/>
      <c r="IO163" s="194"/>
      <c r="IP163" s="194"/>
      <c r="IQ163" s="194"/>
      <c r="IR163" s="194"/>
      <c r="IS163" s="194"/>
      <c r="IT163" s="194"/>
      <c r="IU163" s="194"/>
      <c r="IV163" s="194"/>
      <c r="IW163" s="194"/>
      <c r="IX163" s="194"/>
      <c r="IY163" s="194"/>
      <c r="IZ163" s="194"/>
      <c r="JA163" s="194"/>
      <c r="JB163" s="194"/>
      <c r="JC163" s="194"/>
      <c r="JD163" s="194"/>
      <c r="JE163" s="194"/>
      <c r="JF163" s="194"/>
      <c r="JG163" s="194"/>
      <c r="JH163" s="194"/>
      <c r="JI163" s="194"/>
      <c r="JJ163" s="194"/>
      <c r="JK163" s="194"/>
      <c r="JL163" s="194"/>
      <c r="JM163" s="194"/>
      <c r="JN163" s="194"/>
      <c r="JO163" s="194"/>
      <c r="JP163" s="194"/>
      <c r="JQ163" s="194"/>
      <c r="JR163" s="194"/>
      <c r="JS163" s="194"/>
      <c r="JT163" s="194"/>
      <c r="JU163" s="194"/>
      <c r="JV163" s="194"/>
      <c r="JW163" s="194"/>
      <c r="JX163" s="194"/>
      <c r="JY163" s="194"/>
      <c r="JZ163" s="194"/>
      <c r="KA163" s="194"/>
      <c r="KB163" s="194"/>
      <c r="KC163" s="194"/>
      <c r="KD163" s="194"/>
      <c r="KE163" s="194"/>
      <c r="KF163" s="194"/>
      <c r="KG163" s="194"/>
      <c r="KH163" s="194"/>
      <c r="KI163" s="194"/>
      <c r="KJ163" s="194"/>
      <c r="KK163" s="194"/>
      <c r="KL163" s="194"/>
      <c r="KM163" s="194"/>
      <c r="KN163" s="194"/>
      <c r="KO163" s="194"/>
      <c r="KP163" s="194"/>
      <c r="KQ163" s="194"/>
      <c r="KR163" s="194"/>
      <c r="KS163" s="194"/>
      <c r="KT163" s="194"/>
      <c r="KU163" s="194"/>
      <c r="KV163" s="194"/>
      <c r="KW163" s="194"/>
      <c r="KX163" s="194"/>
      <c r="KY163" s="194"/>
      <c r="KZ163" s="194"/>
      <c r="LA163" s="194"/>
      <c r="LB163" s="194"/>
      <c r="LC163" s="194"/>
      <c r="LD163" s="194"/>
      <c r="LE163" s="194"/>
      <c r="LF163" s="194"/>
      <c r="LG163" s="194"/>
      <c r="LH163" s="194"/>
      <c r="LI163" s="194"/>
      <c r="LJ163" s="194"/>
      <c r="LK163" s="194"/>
      <c r="LL163" s="194"/>
      <c r="LM163" s="194"/>
      <c r="LN163" s="194"/>
      <c r="LO163" s="194"/>
      <c r="LP163" s="194"/>
      <c r="LQ163" s="194"/>
      <c r="LR163" s="194"/>
      <c r="LS163" s="194"/>
      <c r="LT163" s="194"/>
      <c r="LU163" s="194"/>
      <c r="LV163" s="194"/>
      <c r="LW163" s="194"/>
      <c r="LX163" s="194"/>
      <c r="LY163" s="194"/>
      <c r="LZ163" s="194"/>
      <c r="MA163" s="194"/>
      <c r="MB163" s="194"/>
      <c r="MC163" s="194"/>
      <c r="MD163" s="194"/>
      <c r="ME163" s="194"/>
      <c r="MF163" s="194"/>
      <c r="MG163" s="194"/>
      <c r="MH163" s="194"/>
      <c r="MI163" s="194"/>
      <c r="MJ163" s="194"/>
      <c r="MK163" s="194"/>
      <c r="ML163" s="194"/>
      <c r="MM163" s="194"/>
      <c r="MN163" s="194"/>
      <c r="MO163" s="194"/>
      <c r="MP163" s="194"/>
      <c r="MQ163" s="194"/>
      <c r="MR163" s="194"/>
      <c r="MS163" s="194"/>
      <c r="MT163" s="194"/>
      <c r="MU163" s="194"/>
      <c r="MV163" s="194"/>
      <c r="MW163" s="194"/>
      <c r="MX163" s="194"/>
      <c r="MY163" s="194"/>
      <c r="MZ163" s="194"/>
      <c r="NA163" s="194"/>
      <c r="NB163" s="194"/>
      <c r="NC163" s="194"/>
      <c r="ND163" s="194"/>
      <c r="NE163" s="194"/>
      <c r="NF163" s="194"/>
      <c r="NG163" s="194"/>
      <c r="NH163" s="194"/>
      <c r="NI163" s="194"/>
      <c r="NJ163" s="194"/>
      <c r="NK163" s="194"/>
      <c r="NL163" s="194"/>
      <c r="NM163" s="194"/>
      <c r="NN163" s="194"/>
      <c r="NO163" s="194"/>
      <c r="NP163" s="194"/>
      <c r="NQ163" s="194"/>
      <c r="NR163" s="194"/>
      <c r="NS163" s="194"/>
      <c r="NT163" s="194"/>
      <c r="NU163" s="194"/>
      <c r="NV163" s="194"/>
      <c r="NW163" s="194"/>
      <c r="NX163" s="194"/>
      <c r="NY163" s="194"/>
      <c r="NZ163" s="194"/>
      <c r="OA163" s="194"/>
      <c r="OB163" s="194"/>
      <c r="OC163" s="194"/>
      <c r="OD163" s="194"/>
      <c r="OE163" s="194"/>
      <c r="OF163" s="194"/>
      <c r="OG163" s="194"/>
      <c r="OH163" s="194"/>
      <c r="OI163" s="194"/>
      <c r="OJ163" s="194"/>
      <c r="OK163" s="194"/>
      <c r="OL163" s="194"/>
      <c r="OM163" s="194"/>
      <c r="ON163" s="194"/>
      <c r="OO163" s="194"/>
      <c r="OP163" s="194"/>
      <c r="OQ163" s="194"/>
      <c r="OR163" s="194"/>
      <c r="OS163" s="194"/>
      <c r="OT163" s="194"/>
      <c r="OU163" s="194"/>
      <c r="OV163" s="194"/>
      <c r="OW163" s="194"/>
      <c r="OX163" s="194"/>
      <c r="OY163" s="194"/>
      <c r="OZ163" s="194"/>
      <c r="PA163" s="194"/>
      <c r="PB163" s="194"/>
      <c r="PC163" s="194"/>
      <c r="PD163" s="194"/>
      <c r="PE163" s="194"/>
      <c r="PF163" s="194"/>
      <c r="PG163" s="194"/>
      <c r="PH163" s="194"/>
      <c r="PI163" s="194"/>
      <c r="PJ163" s="194"/>
      <c r="PK163" s="194"/>
      <c r="PL163" s="194"/>
      <c r="PM163" s="194"/>
      <c r="PN163" s="194"/>
      <c r="PO163" s="194"/>
      <c r="PP163" s="194"/>
      <c r="PQ163" s="194"/>
      <c r="PR163" s="194"/>
      <c r="PS163" s="194"/>
      <c r="PT163" s="194"/>
      <c r="PU163" s="194"/>
      <c r="PV163" s="194"/>
      <c r="PW163" s="194"/>
      <c r="PX163" s="194"/>
      <c r="PY163" s="194"/>
      <c r="PZ163" s="194"/>
      <c r="QA163" s="194"/>
      <c r="QB163" s="194"/>
      <c r="QC163" s="194"/>
      <c r="QD163" s="194"/>
      <c r="QE163" s="194"/>
      <c r="QF163" s="194"/>
      <c r="QG163" s="194"/>
      <c r="QH163" s="194"/>
      <c r="QI163" s="194"/>
      <c r="QJ163" s="194"/>
      <c r="QK163" s="194"/>
      <c r="QL163" s="194"/>
      <c r="QM163" s="194"/>
      <c r="QN163" s="194"/>
      <c r="QO163" s="194"/>
      <c r="QP163" s="194"/>
      <c r="QQ163" s="194"/>
      <c r="QR163" s="194"/>
      <c r="QS163" s="194"/>
      <c r="QT163" s="194"/>
      <c r="QU163" s="194"/>
      <c r="QV163" s="194"/>
      <c r="QW163" s="194"/>
      <c r="QX163" s="194"/>
      <c r="QY163" s="194"/>
      <c r="QZ163" s="194"/>
      <c r="RA163" s="194"/>
      <c r="RB163" s="194"/>
      <c r="RC163" s="194"/>
      <c r="RD163" s="194"/>
      <c r="RE163" s="194"/>
      <c r="RF163" s="194"/>
      <c r="RG163" s="194"/>
      <c r="RH163" s="194"/>
      <c r="RI163" s="194"/>
      <c r="RJ163" s="194"/>
      <c r="RK163" s="194"/>
      <c r="RL163" s="194"/>
      <c r="RM163" s="194"/>
      <c r="RN163" s="194"/>
      <c r="RO163" s="194"/>
      <c r="RP163" s="194"/>
      <c r="RQ163" s="194"/>
      <c r="RR163" s="194"/>
      <c r="RS163" s="194"/>
      <c r="RT163" s="194"/>
      <c r="RU163" s="194"/>
      <c r="RV163" s="194"/>
      <c r="RW163" s="194"/>
      <c r="RX163" s="194"/>
      <c r="RY163" s="194"/>
      <c r="RZ163" s="194"/>
      <c r="SA163" s="194"/>
      <c r="SB163" s="194"/>
      <c r="SC163" s="194"/>
      <c r="SD163" s="194"/>
      <c r="SE163" s="194"/>
      <c r="SF163" s="194"/>
      <c r="SG163" s="194"/>
      <c r="SH163" s="194"/>
      <c r="SI163" s="194"/>
      <c r="SJ163" s="194"/>
      <c r="SK163" s="194"/>
      <c r="SL163" s="194"/>
      <c r="SM163" s="194"/>
      <c r="SN163" s="194"/>
      <c r="SO163" s="194"/>
      <c r="SP163" s="194"/>
      <c r="SQ163" s="194"/>
      <c r="SR163" s="194"/>
      <c r="SS163" s="194"/>
      <c r="ST163" s="194"/>
      <c r="SU163" s="194"/>
      <c r="SV163" s="194"/>
      <c r="SW163" s="194"/>
      <c r="SX163" s="194"/>
      <c r="SY163" s="194"/>
      <c r="SZ163" s="194"/>
      <c r="TA163" s="194"/>
      <c r="TB163" s="194"/>
      <c r="TC163" s="194"/>
      <c r="TD163" s="194"/>
      <c r="TE163" s="194"/>
      <c r="TF163" s="194"/>
      <c r="TG163" s="194"/>
      <c r="TH163" s="194"/>
      <c r="TI163" s="194"/>
      <c r="TJ163" s="194"/>
      <c r="TK163" s="194"/>
      <c r="TL163" s="194"/>
      <c r="TM163" s="194"/>
      <c r="TN163" s="194"/>
      <c r="TO163" s="194"/>
      <c r="TP163" s="194"/>
      <c r="TQ163" s="194"/>
      <c r="TR163" s="194"/>
      <c r="TS163" s="194"/>
      <c r="TT163" s="194"/>
      <c r="TU163" s="194"/>
      <c r="TV163" s="194"/>
      <c r="TW163" s="194"/>
      <c r="TX163" s="194"/>
      <c r="TY163" s="194"/>
      <c r="TZ163" s="194"/>
      <c r="UA163" s="194"/>
      <c r="UB163" s="194"/>
      <c r="UC163" s="194"/>
      <c r="UD163" s="194"/>
      <c r="UE163" s="194"/>
      <c r="UF163" s="194"/>
      <c r="UG163" s="194"/>
      <c r="UH163" s="194"/>
      <c r="UI163" s="194"/>
      <c r="UJ163" s="194"/>
      <c r="UK163" s="194"/>
      <c r="UL163" s="194"/>
      <c r="UM163" s="194"/>
      <c r="UN163" s="194"/>
      <c r="UO163" s="194"/>
      <c r="UP163" s="194"/>
      <c r="UQ163" s="194"/>
      <c r="UR163" s="194"/>
      <c r="US163" s="194"/>
      <c r="UT163" s="194"/>
      <c r="UU163" s="194"/>
      <c r="UV163" s="194"/>
      <c r="UW163" s="194"/>
      <c r="UX163" s="194"/>
      <c r="UY163" s="194"/>
      <c r="UZ163" s="194"/>
      <c r="VA163" s="194"/>
      <c r="VB163" s="194"/>
      <c r="VC163" s="194"/>
      <c r="VD163" s="194"/>
      <c r="VE163" s="194"/>
      <c r="VF163" s="194"/>
      <c r="VG163" s="194"/>
      <c r="VH163" s="194"/>
      <c r="VI163" s="194"/>
      <c r="VJ163" s="194"/>
      <c r="VK163" s="194"/>
      <c r="VL163" s="194"/>
      <c r="VM163" s="194"/>
      <c r="VN163" s="194"/>
      <c r="VO163" s="194"/>
      <c r="VP163" s="194"/>
      <c r="VQ163" s="194"/>
      <c r="VR163" s="194"/>
      <c r="VS163" s="194"/>
      <c r="VT163" s="194"/>
      <c r="VU163" s="194"/>
      <c r="VV163" s="194"/>
      <c r="VW163" s="194"/>
      <c r="VX163" s="194"/>
      <c r="VY163" s="194"/>
      <c r="VZ163" s="194"/>
      <c r="WA163" s="194"/>
      <c r="WB163" s="194"/>
      <c r="WC163" s="194"/>
      <c r="WD163" s="194"/>
      <c r="WE163" s="194"/>
      <c r="WF163" s="194"/>
      <c r="WG163" s="194"/>
      <c r="WH163" s="194"/>
      <c r="WI163" s="194"/>
      <c r="WJ163" s="194"/>
      <c r="WK163" s="194"/>
      <c r="WL163" s="194"/>
      <c r="WM163" s="194"/>
      <c r="WN163" s="194"/>
      <c r="WO163" s="194"/>
      <c r="WP163" s="194"/>
      <c r="WQ163" s="194"/>
      <c r="WR163" s="194"/>
      <c r="WS163" s="194"/>
      <c r="WT163" s="194"/>
      <c r="WU163" s="194"/>
      <c r="WV163" s="194"/>
      <c r="WW163" s="194"/>
      <c r="WX163" s="194"/>
      <c r="WY163" s="194"/>
      <c r="WZ163" s="194"/>
      <c r="XA163" s="194"/>
      <c r="XB163" s="194"/>
      <c r="XC163" s="194"/>
      <c r="XD163" s="194"/>
      <c r="XE163" s="194"/>
      <c r="XF163" s="194"/>
      <c r="XG163" s="194"/>
      <c r="XH163" s="194"/>
      <c r="XI163" s="194"/>
      <c r="XJ163" s="194"/>
      <c r="XK163" s="194"/>
      <c r="XL163" s="194"/>
      <c r="XM163" s="194"/>
      <c r="XN163" s="194"/>
      <c r="XO163" s="194"/>
      <c r="XP163" s="194"/>
      <c r="XQ163" s="194"/>
      <c r="XR163" s="194"/>
      <c r="XS163" s="194"/>
      <c r="XT163" s="194"/>
      <c r="XU163" s="194"/>
      <c r="XV163" s="194"/>
      <c r="XW163" s="194"/>
      <c r="XX163" s="194"/>
      <c r="XY163" s="194"/>
      <c r="XZ163" s="194"/>
      <c r="YA163" s="194"/>
      <c r="YB163" s="194"/>
      <c r="YC163" s="194"/>
      <c r="YD163" s="194"/>
      <c r="YE163" s="194"/>
      <c r="YF163" s="194"/>
      <c r="YG163" s="194"/>
      <c r="YH163" s="194"/>
      <c r="YI163" s="194"/>
      <c r="YJ163" s="194"/>
      <c r="YK163" s="194"/>
      <c r="YL163" s="194"/>
      <c r="YM163" s="194"/>
      <c r="YN163" s="194"/>
      <c r="YO163" s="194"/>
      <c r="YP163" s="194"/>
      <c r="YQ163" s="194"/>
      <c r="YR163" s="194"/>
      <c r="YS163" s="194"/>
      <c r="YT163" s="194"/>
      <c r="YU163" s="194"/>
      <c r="YV163" s="194"/>
      <c r="YW163" s="194"/>
      <c r="YX163" s="194"/>
      <c r="YY163" s="194"/>
      <c r="YZ163" s="194"/>
      <c r="ZA163" s="194"/>
      <c r="ZB163" s="194"/>
      <c r="ZC163" s="194"/>
      <c r="ZD163" s="194"/>
      <c r="ZE163" s="194"/>
      <c r="ZF163" s="194"/>
      <c r="ZG163" s="194"/>
      <c r="ZH163" s="194"/>
      <c r="ZI163" s="194"/>
      <c r="ZJ163" s="194"/>
      <c r="ZK163" s="194"/>
      <c r="ZL163" s="194"/>
      <c r="ZM163" s="194"/>
      <c r="ZN163" s="194"/>
      <c r="ZO163" s="194"/>
      <c r="ZP163" s="194"/>
      <c r="ZQ163" s="194"/>
      <c r="ZR163" s="194"/>
      <c r="ZS163" s="194"/>
      <c r="ZT163" s="194"/>
      <c r="ZU163" s="194"/>
      <c r="ZV163" s="194"/>
      <c r="ZW163" s="194"/>
      <c r="ZX163" s="194"/>
      <c r="ZY163" s="194"/>
      <c r="ZZ163" s="194"/>
      <c r="AAA163" s="194"/>
      <c r="AAB163" s="194"/>
      <c r="AAC163" s="194"/>
      <c r="AAD163" s="194"/>
      <c r="AAE163" s="194"/>
      <c r="AAF163" s="194"/>
      <c r="AAG163" s="194"/>
      <c r="AAH163" s="194"/>
      <c r="AAI163" s="194"/>
      <c r="AAJ163" s="194"/>
      <c r="AAK163" s="194"/>
      <c r="AAL163" s="194"/>
      <c r="AAM163" s="194"/>
      <c r="AAN163" s="194"/>
      <c r="AAO163" s="194"/>
      <c r="AAP163" s="194"/>
      <c r="AAQ163" s="194"/>
      <c r="AAR163" s="194"/>
      <c r="AAS163" s="194"/>
      <c r="AAT163" s="194"/>
      <c r="AAU163" s="194"/>
      <c r="AAV163" s="194"/>
      <c r="AAW163" s="194"/>
      <c r="AAX163" s="194"/>
      <c r="AAY163" s="194"/>
      <c r="AAZ163" s="194"/>
      <c r="ABA163" s="194"/>
      <c r="ABB163" s="194"/>
      <c r="ABC163" s="194"/>
      <c r="ABD163" s="194"/>
      <c r="ABE163" s="194"/>
      <c r="ABF163" s="194"/>
      <c r="ABG163" s="194"/>
      <c r="ABH163" s="194"/>
      <c r="ABI163" s="194"/>
      <c r="ABJ163" s="194"/>
      <c r="ABK163" s="194"/>
      <c r="ABL163" s="194"/>
      <c r="ABM163" s="194"/>
      <c r="ABN163" s="194"/>
      <c r="ABO163" s="194"/>
      <c r="ABP163" s="194"/>
      <c r="ABQ163" s="194"/>
      <c r="ABR163" s="194"/>
      <c r="ABS163" s="194"/>
      <c r="ABT163" s="194"/>
      <c r="ABU163" s="194"/>
      <c r="ABV163" s="194"/>
      <c r="ABW163" s="194"/>
      <c r="ABX163" s="194"/>
      <c r="ABY163" s="194"/>
      <c r="ABZ163" s="194"/>
      <c r="ACA163" s="194"/>
      <c r="ACB163" s="194"/>
      <c r="ACC163" s="194"/>
      <c r="ACD163" s="194"/>
      <c r="ACE163" s="194"/>
      <c r="ACF163" s="194"/>
      <c r="ACG163" s="194"/>
      <c r="ACH163" s="194"/>
      <c r="ACI163" s="194"/>
      <c r="ACJ163" s="194"/>
      <c r="ACK163" s="194"/>
      <c r="ACL163" s="194"/>
      <c r="ACM163" s="194"/>
      <c r="ACN163" s="194"/>
      <c r="ACO163" s="194"/>
      <c r="ACP163" s="194"/>
      <c r="ACQ163" s="194"/>
      <c r="ACR163" s="194"/>
      <c r="ACS163" s="194"/>
      <c r="ACT163" s="194"/>
      <c r="ACU163" s="194"/>
      <c r="ACV163" s="194"/>
      <c r="ACW163" s="194"/>
      <c r="ACX163" s="194"/>
      <c r="ACY163" s="194"/>
      <c r="ACZ163" s="194"/>
      <c r="ADA163" s="194"/>
      <c r="ADB163" s="194"/>
      <c r="ADC163" s="194"/>
      <c r="ADD163" s="194"/>
      <c r="ADE163" s="194"/>
      <c r="ADF163" s="194"/>
      <c r="ADG163" s="194"/>
      <c r="ADH163" s="194"/>
      <c r="ADI163" s="194"/>
      <c r="ADJ163" s="194"/>
      <c r="ADK163" s="194"/>
      <c r="ADL163" s="194"/>
      <c r="ADM163" s="194"/>
      <c r="ADN163" s="194"/>
      <c r="ADO163" s="194"/>
      <c r="ADP163" s="194"/>
      <c r="ADQ163" s="194"/>
      <c r="ADR163" s="194"/>
      <c r="ADS163" s="194"/>
      <c r="ADT163" s="194"/>
      <c r="ADU163" s="194"/>
      <c r="ADV163" s="194"/>
      <c r="ADW163" s="194"/>
      <c r="ADX163" s="194"/>
      <c r="ADY163" s="194"/>
      <c r="ADZ163" s="194"/>
      <c r="AEA163" s="194"/>
      <c r="AEB163" s="194"/>
      <c r="AEC163" s="194"/>
      <c r="AED163" s="194"/>
      <c r="AEE163" s="194"/>
      <c r="AEF163" s="194"/>
      <c r="AEG163" s="194"/>
      <c r="AEH163" s="194"/>
      <c r="AEI163" s="194"/>
      <c r="AEJ163" s="194"/>
      <c r="AEK163" s="194"/>
      <c r="AEL163" s="194"/>
      <c r="AEM163" s="194"/>
      <c r="AEN163" s="194"/>
      <c r="AEO163" s="194"/>
      <c r="AEP163" s="194"/>
      <c r="AEQ163" s="194"/>
      <c r="AER163" s="194"/>
      <c r="AES163" s="194"/>
      <c r="AET163" s="194"/>
      <c r="AEU163" s="194"/>
      <c r="AEV163" s="194"/>
      <c r="AEW163" s="194"/>
      <c r="AEX163" s="194"/>
      <c r="AEY163" s="194"/>
      <c r="AEZ163" s="194"/>
      <c r="AFA163" s="194"/>
      <c r="AFB163" s="194"/>
      <c r="AFC163" s="194"/>
      <c r="AFD163" s="194"/>
      <c r="AFE163" s="194"/>
      <c r="AFF163" s="194"/>
      <c r="AFG163" s="194"/>
      <c r="AFH163" s="194"/>
      <c r="AFI163" s="194"/>
      <c r="AFJ163" s="194"/>
      <c r="AFK163" s="194"/>
      <c r="AFL163" s="194"/>
      <c r="AFM163" s="194"/>
      <c r="AFN163" s="194"/>
      <c r="AFO163" s="194"/>
      <c r="AFP163" s="194"/>
      <c r="AFQ163" s="194"/>
      <c r="AFR163" s="194"/>
      <c r="AFS163" s="194"/>
      <c r="AFT163" s="194"/>
      <c r="AFU163" s="194"/>
      <c r="AFV163" s="194"/>
      <c r="AFW163" s="194"/>
      <c r="AFX163" s="194"/>
      <c r="AFY163" s="194"/>
      <c r="AFZ163" s="194"/>
      <c r="AGA163" s="194"/>
      <c r="AGB163" s="194"/>
      <c r="AGC163" s="194"/>
      <c r="AGD163" s="194"/>
      <c r="AGE163" s="194"/>
      <c r="AGF163" s="194"/>
      <c r="AGG163" s="194"/>
      <c r="AGH163" s="194"/>
      <c r="AGI163" s="194"/>
      <c r="AGJ163" s="194"/>
      <c r="AGK163" s="194"/>
      <c r="AGL163" s="194"/>
      <c r="AGM163" s="194"/>
      <c r="AGN163" s="194"/>
      <c r="AGO163" s="194"/>
      <c r="AGP163" s="194"/>
      <c r="AGQ163" s="194"/>
      <c r="AGR163" s="194"/>
      <c r="AGS163" s="194"/>
      <c r="AGT163" s="194"/>
      <c r="AGU163" s="194"/>
      <c r="AGV163" s="194"/>
      <c r="AGW163" s="194"/>
      <c r="AGX163" s="194"/>
      <c r="AGY163" s="194"/>
      <c r="AGZ163" s="194"/>
      <c r="AHA163" s="194"/>
      <c r="AHB163" s="194"/>
      <c r="AHC163" s="194"/>
      <c r="AHD163" s="194"/>
      <c r="AHE163" s="194"/>
      <c r="AHF163" s="194"/>
      <c r="AHG163" s="194"/>
      <c r="AHH163" s="194"/>
      <c r="AHI163" s="194"/>
      <c r="AHJ163" s="194"/>
      <c r="AHK163" s="194"/>
      <c r="AHL163" s="194"/>
      <c r="AHM163" s="194"/>
      <c r="AHN163" s="194"/>
      <c r="AHO163" s="194"/>
      <c r="AHP163" s="194"/>
      <c r="AHQ163" s="194"/>
      <c r="AHR163" s="194"/>
      <c r="AHS163" s="194"/>
      <c r="AHT163" s="194"/>
      <c r="AHU163" s="194"/>
      <c r="AHV163" s="194"/>
      <c r="AHW163" s="194"/>
      <c r="AHX163" s="194"/>
      <c r="AHY163" s="194"/>
      <c r="AHZ163" s="194"/>
      <c r="AIA163" s="194"/>
      <c r="AIB163" s="194"/>
      <c r="AIC163" s="194"/>
      <c r="AID163" s="194"/>
      <c r="AIE163" s="194"/>
      <c r="AIF163" s="194"/>
      <c r="AIG163" s="194"/>
      <c r="AIH163" s="194"/>
      <c r="AII163" s="194"/>
      <c r="AIJ163" s="194"/>
      <c r="AIK163" s="194"/>
      <c r="AIL163" s="194"/>
      <c r="AIM163" s="194"/>
      <c r="AIN163" s="194"/>
      <c r="AIO163" s="194"/>
      <c r="AIP163" s="194"/>
      <c r="AIQ163" s="194"/>
      <c r="AIR163" s="194"/>
      <c r="AIS163" s="194"/>
      <c r="AIT163" s="194"/>
      <c r="AIU163" s="194"/>
      <c r="AIV163" s="194"/>
      <c r="AIW163" s="194"/>
      <c r="AIX163" s="194"/>
      <c r="AIY163" s="194"/>
      <c r="AIZ163" s="194"/>
      <c r="AJA163" s="194"/>
      <c r="AJB163" s="194"/>
      <c r="AJC163" s="194"/>
      <c r="AJD163" s="194"/>
      <c r="AJE163" s="194"/>
      <c r="AJF163" s="194"/>
      <c r="AJG163" s="194"/>
      <c r="AJH163" s="194"/>
      <c r="AJI163" s="194"/>
      <c r="AJJ163" s="194"/>
      <c r="AJK163" s="194"/>
      <c r="AJL163" s="194"/>
      <c r="AJM163" s="194"/>
      <c r="AJN163" s="194"/>
      <c r="AJO163" s="194"/>
      <c r="AJP163" s="194"/>
      <c r="AJQ163" s="194"/>
      <c r="AJR163" s="194"/>
      <c r="AJS163" s="194"/>
      <c r="AJT163" s="194"/>
      <c r="AJU163" s="194"/>
      <c r="AJV163" s="194"/>
      <c r="AJW163" s="194"/>
      <c r="AJX163" s="194"/>
      <c r="AJY163" s="194"/>
      <c r="AJZ163" s="194"/>
      <c r="AKA163" s="194"/>
      <c r="AKB163" s="194"/>
      <c r="AKC163" s="194"/>
      <c r="AKD163" s="194"/>
      <c r="AKE163" s="194"/>
      <c r="AKF163" s="194"/>
      <c r="AKG163" s="194"/>
      <c r="AKH163" s="194"/>
      <c r="AKI163" s="194"/>
      <c r="AKJ163" s="194"/>
      <c r="AKK163" s="194"/>
      <c r="AKL163" s="194"/>
      <c r="AKM163" s="194"/>
      <c r="AKN163" s="194"/>
      <c r="AKO163" s="194"/>
      <c r="AKP163" s="194"/>
    </row>
    <row r="164" spans="1:978" s="116" customFormat="1" ht="15.6">
      <c r="A164" s="28"/>
      <c r="B164" s="175" t="s">
        <v>24</v>
      </c>
      <c r="C164" s="105">
        <v>1940542</v>
      </c>
      <c r="D164" s="84">
        <f>C164/C152-1</f>
        <v>0.23667409738446388</v>
      </c>
      <c r="E164" s="85"/>
      <c r="F164" s="83">
        <v>25919</v>
      </c>
      <c r="G164" s="84">
        <f>F164/F152-1</f>
        <v>0.26464991461332033</v>
      </c>
      <c r="H164" s="94"/>
      <c r="I164" s="181"/>
      <c r="J164" s="107"/>
      <c r="K164" s="166"/>
      <c r="L164" s="93">
        <v>264</v>
      </c>
      <c r="M164" s="70">
        <f t="shared" si="22"/>
        <v>1.8085106382978724</v>
      </c>
      <c r="N164" s="92">
        <v>12149</v>
      </c>
      <c r="O164" s="84">
        <f>N164/N152-1</f>
        <v>0.55836326321190355</v>
      </c>
      <c r="P164" s="92">
        <v>2793</v>
      </c>
      <c r="Q164" s="84">
        <f>P164/P152-1</f>
        <v>0.54908485856905154</v>
      </c>
      <c r="R164" s="93">
        <v>251</v>
      </c>
      <c r="S164" s="84">
        <f>R164/R152-1</f>
        <v>0.81884057971014501</v>
      </c>
      <c r="T164" s="92">
        <v>19655</v>
      </c>
      <c r="U164" s="71">
        <f t="shared" si="25"/>
        <v>-3.6519607843137236E-2</v>
      </c>
      <c r="V164" s="92"/>
      <c r="W164" s="84"/>
      <c r="X164" s="92"/>
      <c r="Y164" s="84"/>
      <c r="Z164" s="90"/>
      <c r="AA164" s="77"/>
      <c r="AB164" s="92">
        <v>10</v>
      </c>
      <c r="AC164" s="70">
        <f t="shared" si="35"/>
        <v>0.1111111111111111</v>
      </c>
      <c r="AD164" s="92"/>
      <c r="AE164" s="84"/>
      <c r="AF164" s="92"/>
      <c r="AG164" s="84"/>
      <c r="AH164" s="4"/>
      <c r="AI164" s="4"/>
      <c r="AJ164" s="4"/>
      <c r="AK164" s="4"/>
      <c r="AL164" s="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204"/>
      <c r="AW164" s="174"/>
      <c r="AX164" s="178"/>
      <c r="AY164" s="174"/>
      <c r="AZ164" s="174"/>
      <c r="BA164" s="192"/>
      <c r="BB164" s="193"/>
      <c r="BC164" s="192"/>
      <c r="BD164" s="194"/>
      <c r="BE164" s="194"/>
      <c r="BF164" s="194"/>
      <c r="BG164" s="194"/>
      <c r="BH164" s="194"/>
      <c r="BI164" s="194"/>
      <c r="BJ164" s="194"/>
      <c r="BK164" s="194"/>
      <c r="BL164" s="194"/>
      <c r="BM164" s="194"/>
      <c r="BN164" s="194"/>
      <c r="BO164" s="194"/>
      <c r="BP164" s="194"/>
      <c r="BQ164" s="194"/>
      <c r="BR164" s="194"/>
      <c r="BS164" s="194"/>
      <c r="BT164" s="194"/>
      <c r="BU164" s="194"/>
      <c r="BV164" s="194"/>
      <c r="BW164" s="194"/>
      <c r="BX164" s="194"/>
      <c r="BY164" s="194"/>
      <c r="BZ164" s="194"/>
      <c r="CA164" s="194"/>
      <c r="CB164" s="194"/>
      <c r="CC164" s="195"/>
      <c r="CD164" s="194"/>
      <c r="CE164" s="194"/>
      <c r="CF164" s="194"/>
      <c r="CG164" s="194"/>
      <c r="CH164" s="194"/>
      <c r="CI164" s="194"/>
      <c r="CJ164" s="194"/>
      <c r="CK164" s="194"/>
      <c r="CL164" s="194"/>
      <c r="CM164" s="194"/>
      <c r="CN164" s="194"/>
      <c r="CO164" s="194"/>
      <c r="CP164" s="194"/>
      <c r="CQ164" s="194"/>
      <c r="CR164" s="194"/>
      <c r="CS164" s="194"/>
      <c r="CT164" s="194"/>
      <c r="CU164" s="194"/>
      <c r="CV164" s="194"/>
      <c r="CW164" s="194"/>
      <c r="CX164" s="194"/>
      <c r="CY164" s="194"/>
      <c r="CZ164" s="194"/>
      <c r="DA164" s="194"/>
      <c r="DB164" s="194"/>
      <c r="DC164" s="194"/>
      <c r="DD164" s="194"/>
      <c r="DE164" s="194"/>
      <c r="DF164" s="194"/>
      <c r="DG164" s="194"/>
      <c r="DH164" s="194"/>
      <c r="DI164" s="194"/>
      <c r="DJ164" s="194"/>
      <c r="DK164" s="194"/>
      <c r="DL164" s="194"/>
      <c r="DM164" s="194"/>
      <c r="DN164" s="194"/>
      <c r="DO164" s="194"/>
      <c r="DP164" s="194"/>
      <c r="DQ164" s="194"/>
      <c r="DR164" s="194"/>
      <c r="DS164" s="194"/>
      <c r="DT164" s="194"/>
      <c r="DU164" s="194"/>
      <c r="DV164" s="194"/>
      <c r="DW164" s="194"/>
      <c r="DX164" s="194"/>
      <c r="DY164" s="194"/>
      <c r="DZ164" s="194"/>
      <c r="EA164" s="194"/>
      <c r="EB164" s="194"/>
      <c r="EC164" s="194"/>
      <c r="ED164" s="194"/>
      <c r="EE164" s="194"/>
      <c r="EF164" s="194"/>
      <c r="EG164" s="194"/>
      <c r="EH164" s="194"/>
      <c r="EI164" s="194"/>
      <c r="EJ164" s="194"/>
      <c r="EK164" s="194"/>
      <c r="EL164" s="194"/>
      <c r="EM164" s="194"/>
      <c r="EN164" s="194"/>
      <c r="EO164" s="194"/>
      <c r="EP164" s="194"/>
      <c r="EQ164" s="194"/>
      <c r="ER164" s="194"/>
      <c r="ES164" s="194"/>
      <c r="ET164" s="194"/>
      <c r="EU164" s="194"/>
      <c r="EV164" s="194"/>
      <c r="EW164" s="194"/>
      <c r="EX164" s="194"/>
      <c r="EY164" s="194"/>
      <c r="EZ164" s="194"/>
      <c r="FA164" s="194"/>
      <c r="FB164" s="194"/>
      <c r="FC164" s="194"/>
      <c r="FD164" s="194"/>
      <c r="FE164" s="194"/>
      <c r="FF164" s="194"/>
      <c r="FG164" s="194"/>
      <c r="FH164" s="194"/>
      <c r="FI164" s="194"/>
      <c r="FJ164" s="194"/>
      <c r="FK164" s="194"/>
      <c r="FL164" s="194"/>
      <c r="FM164" s="194"/>
      <c r="FN164" s="194"/>
      <c r="FO164" s="194"/>
      <c r="FP164" s="194"/>
      <c r="FQ164" s="194"/>
      <c r="FR164" s="194"/>
      <c r="FS164" s="194"/>
      <c r="FT164" s="194"/>
      <c r="FU164" s="194"/>
      <c r="FV164" s="194"/>
      <c r="FW164" s="194"/>
      <c r="FX164" s="194"/>
      <c r="FY164" s="194"/>
      <c r="FZ164" s="194"/>
      <c r="GA164" s="194"/>
      <c r="GB164" s="194"/>
      <c r="GC164" s="194"/>
      <c r="GD164" s="194"/>
      <c r="GE164" s="194"/>
      <c r="GF164" s="194"/>
      <c r="GG164" s="194"/>
      <c r="GH164" s="194"/>
      <c r="GI164" s="194"/>
      <c r="GJ164" s="194"/>
      <c r="GK164" s="194"/>
      <c r="GL164" s="194"/>
      <c r="GM164" s="194"/>
      <c r="GN164" s="194"/>
      <c r="GO164" s="194"/>
      <c r="GP164" s="194"/>
      <c r="GQ164" s="194"/>
      <c r="GR164" s="194"/>
      <c r="GS164" s="194"/>
      <c r="GT164" s="194"/>
      <c r="GU164" s="194"/>
      <c r="GV164" s="194"/>
      <c r="GW164" s="194"/>
      <c r="GX164" s="194"/>
      <c r="GY164" s="194"/>
      <c r="GZ164" s="194"/>
      <c r="HA164" s="194"/>
      <c r="HB164" s="194"/>
      <c r="HC164" s="194"/>
      <c r="HD164" s="194"/>
      <c r="HE164" s="194"/>
      <c r="HF164" s="194"/>
      <c r="HG164" s="194"/>
      <c r="HH164" s="194"/>
      <c r="HI164" s="194"/>
      <c r="HJ164" s="194"/>
      <c r="HK164" s="194"/>
      <c r="HL164" s="194"/>
      <c r="HM164" s="194"/>
      <c r="HN164" s="194"/>
      <c r="HO164" s="194"/>
      <c r="HP164" s="194"/>
      <c r="HQ164" s="194"/>
      <c r="HR164" s="194"/>
      <c r="HS164" s="194"/>
      <c r="HT164" s="194"/>
      <c r="HU164" s="194"/>
      <c r="HV164" s="194"/>
      <c r="HW164" s="194"/>
      <c r="HX164" s="194"/>
      <c r="HY164" s="194"/>
      <c r="HZ164" s="194"/>
      <c r="IA164" s="194"/>
      <c r="IB164" s="194"/>
      <c r="IC164" s="194"/>
      <c r="ID164" s="194"/>
      <c r="IE164" s="194"/>
      <c r="IF164" s="194"/>
      <c r="IG164" s="194"/>
      <c r="IH164" s="194"/>
      <c r="II164" s="194"/>
      <c r="IJ164" s="194"/>
      <c r="IK164" s="194"/>
      <c r="IL164" s="194"/>
      <c r="IM164" s="194"/>
      <c r="IN164" s="194"/>
      <c r="IO164" s="194"/>
      <c r="IP164" s="194"/>
      <c r="IQ164" s="194"/>
      <c r="IR164" s="194"/>
      <c r="IS164" s="194"/>
      <c r="IT164" s="194"/>
      <c r="IU164" s="194"/>
      <c r="IV164" s="194"/>
      <c r="IW164" s="194"/>
      <c r="IX164" s="194"/>
      <c r="IY164" s="194"/>
      <c r="IZ164" s="194"/>
      <c r="JA164" s="194"/>
      <c r="JB164" s="194"/>
      <c r="JC164" s="194"/>
      <c r="JD164" s="194"/>
      <c r="JE164" s="194"/>
      <c r="JF164" s="194"/>
      <c r="JG164" s="194"/>
      <c r="JH164" s="194"/>
      <c r="JI164" s="194"/>
      <c r="JJ164" s="194"/>
      <c r="JK164" s="194"/>
      <c r="JL164" s="194"/>
      <c r="JM164" s="194"/>
      <c r="JN164" s="194"/>
      <c r="JO164" s="194"/>
      <c r="JP164" s="194"/>
      <c r="JQ164" s="194"/>
      <c r="JR164" s="194"/>
      <c r="JS164" s="194"/>
      <c r="JT164" s="194"/>
      <c r="JU164" s="194"/>
      <c r="JV164" s="194"/>
      <c r="JW164" s="194"/>
      <c r="JX164" s="194"/>
      <c r="JY164" s="194"/>
      <c r="JZ164" s="194"/>
      <c r="KA164" s="194"/>
      <c r="KB164" s="194"/>
      <c r="KC164" s="194"/>
      <c r="KD164" s="194"/>
      <c r="KE164" s="194"/>
      <c r="KF164" s="194"/>
      <c r="KG164" s="194"/>
      <c r="KH164" s="194"/>
      <c r="KI164" s="194"/>
      <c r="KJ164" s="194"/>
      <c r="KK164" s="194"/>
      <c r="KL164" s="194"/>
      <c r="KM164" s="194"/>
      <c r="KN164" s="194"/>
      <c r="KO164" s="194"/>
      <c r="KP164" s="194"/>
      <c r="KQ164" s="194"/>
      <c r="KR164" s="194"/>
      <c r="KS164" s="194"/>
      <c r="KT164" s="194"/>
      <c r="KU164" s="194"/>
      <c r="KV164" s="194"/>
      <c r="KW164" s="194"/>
      <c r="KX164" s="194"/>
      <c r="KY164" s="194"/>
      <c r="KZ164" s="194"/>
      <c r="LA164" s="194"/>
      <c r="LB164" s="194"/>
      <c r="LC164" s="194"/>
      <c r="LD164" s="194"/>
      <c r="LE164" s="194"/>
      <c r="LF164" s="194"/>
      <c r="LG164" s="194"/>
      <c r="LH164" s="194"/>
      <c r="LI164" s="194"/>
      <c r="LJ164" s="194"/>
      <c r="LK164" s="194"/>
      <c r="LL164" s="194"/>
      <c r="LM164" s="194"/>
      <c r="LN164" s="194"/>
      <c r="LO164" s="194"/>
      <c r="LP164" s="194"/>
      <c r="LQ164" s="194"/>
      <c r="LR164" s="194"/>
      <c r="LS164" s="194"/>
      <c r="LT164" s="194"/>
      <c r="LU164" s="194"/>
      <c r="LV164" s="194"/>
      <c r="LW164" s="194"/>
      <c r="LX164" s="194"/>
      <c r="LY164" s="194"/>
      <c r="LZ164" s="194"/>
      <c r="MA164" s="194"/>
      <c r="MB164" s="194"/>
      <c r="MC164" s="194"/>
      <c r="MD164" s="194"/>
      <c r="ME164" s="194"/>
      <c r="MF164" s="194"/>
      <c r="MG164" s="194"/>
      <c r="MH164" s="194"/>
      <c r="MI164" s="194"/>
      <c r="MJ164" s="194"/>
      <c r="MK164" s="194"/>
      <c r="ML164" s="194"/>
      <c r="MM164" s="194"/>
      <c r="MN164" s="194"/>
      <c r="MO164" s="194"/>
      <c r="MP164" s="194"/>
      <c r="MQ164" s="194"/>
      <c r="MR164" s="194"/>
      <c r="MS164" s="194"/>
      <c r="MT164" s="194"/>
      <c r="MU164" s="194"/>
      <c r="MV164" s="194"/>
      <c r="MW164" s="194"/>
      <c r="MX164" s="194"/>
      <c r="MY164" s="194"/>
      <c r="MZ164" s="194"/>
      <c r="NA164" s="194"/>
      <c r="NB164" s="194"/>
      <c r="NC164" s="194"/>
      <c r="ND164" s="194"/>
      <c r="NE164" s="194"/>
      <c r="NF164" s="194"/>
      <c r="NG164" s="194"/>
      <c r="NH164" s="194"/>
      <c r="NI164" s="194"/>
      <c r="NJ164" s="194"/>
      <c r="NK164" s="194"/>
      <c r="NL164" s="194"/>
      <c r="NM164" s="194"/>
      <c r="NN164" s="194"/>
      <c r="NO164" s="194"/>
      <c r="NP164" s="194"/>
      <c r="NQ164" s="194"/>
      <c r="NR164" s="194"/>
      <c r="NS164" s="194"/>
      <c r="NT164" s="194"/>
      <c r="NU164" s="194"/>
      <c r="NV164" s="194"/>
      <c r="NW164" s="194"/>
      <c r="NX164" s="194"/>
      <c r="NY164" s="194"/>
      <c r="NZ164" s="194"/>
      <c r="OA164" s="194"/>
      <c r="OB164" s="194"/>
      <c r="OC164" s="194"/>
      <c r="OD164" s="194"/>
      <c r="OE164" s="194"/>
      <c r="OF164" s="194"/>
      <c r="OG164" s="194"/>
      <c r="OH164" s="194"/>
      <c r="OI164" s="194"/>
      <c r="OJ164" s="194"/>
      <c r="OK164" s="194"/>
      <c r="OL164" s="194"/>
      <c r="OM164" s="194"/>
      <c r="ON164" s="194"/>
      <c r="OO164" s="194"/>
      <c r="OP164" s="194"/>
      <c r="OQ164" s="194"/>
      <c r="OR164" s="194"/>
      <c r="OS164" s="194"/>
      <c r="OT164" s="194"/>
      <c r="OU164" s="194"/>
      <c r="OV164" s="194"/>
      <c r="OW164" s="194"/>
      <c r="OX164" s="194"/>
      <c r="OY164" s="194"/>
      <c r="OZ164" s="194"/>
      <c r="PA164" s="194"/>
      <c r="PB164" s="194"/>
      <c r="PC164" s="194"/>
      <c r="PD164" s="194"/>
      <c r="PE164" s="194"/>
      <c r="PF164" s="194"/>
      <c r="PG164" s="194"/>
      <c r="PH164" s="194"/>
      <c r="PI164" s="194"/>
      <c r="PJ164" s="194"/>
      <c r="PK164" s="194"/>
      <c r="PL164" s="194"/>
      <c r="PM164" s="194"/>
      <c r="PN164" s="194"/>
      <c r="PO164" s="194"/>
      <c r="PP164" s="194"/>
      <c r="PQ164" s="194"/>
      <c r="PR164" s="194"/>
      <c r="PS164" s="194"/>
      <c r="PT164" s="194"/>
      <c r="PU164" s="194"/>
      <c r="PV164" s="194"/>
      <c r="PW164" s="194"/>
      <c r="PX164" s="194"/>
      <c r="PY164" s="194"/>
      <c r="PZ164" s="194"/>
      <c r="QA164" s="194"/>
      <c r="QB164" s="194"/>
      <c r="QC164" s="194"/>
      <c r="QD164" s="194"/>
      <c r="QE164" s="194"/>
      <c r="QF164" s="194"/>
      <c r="QG164" s="194"/>
      <c r="QH164" s="194"/>
      <c r="QI164" s="194"/>
      <c r="QJ164" s="194"/>
      <c r="QK164" s="194"/>
      <c r="QL164" s="194"/>
      <c r="QM164" s="194"/>
      <c r="QN164" s="194"/>
      <c r="QO164" s="194"/>
      <c r="QP164" s="194"/>
      <c r="QQ164" s="194"/>
      <c r="QR164" s="194"/>
      <c r="QS164" s="194"/>
      <c r="QT164" s="194"/>
      <c r="QU164" s="194"/>
      <c r="QV164" s="194"/>
      <c r="QW164" s="194"/>
      <c r="QX164" s="194"/>
      <c r="QY164" s="194"/>
      <c r="QZ164" s="194"/>
      <c r="RA164" s="194"/>
      <c r="RB164" s="194"/>
      <c r="RC164" s="194"/>
      <c r="RD164" s="194"/>
      <c r="RE164" s="194"/>
      <c r="RF164" s="194"/>
      <c r="RG164" s="194"/>
      <c r="RH164" s="194"/>
      <c r="RI164" s="194"/>
      <c r="RJ164" s="194"/>
      <c r="RK164" s="194"/>
      <c r="RL164" s="194"/>
      <c r="RM164" s="194"/>
      <c r="RN164" s="194"/>
      <c r="RO164" s="194"/>
      <c r="RP164" s="194"/>
      <c r="RQ164" s="194"/>
      <c r="RR164" s="194"/>
      <c r="RS164" s="194"/>
      <c r="RT164" s="194"/>
      <c r="RU164" s="194"/>
      <c r="RV164" s="194"/>
      <c r="RW164" s="194"/>
      <c r="RX164" s="194"/>
      <c r="RY164" s="194"/>
      <c r="RZ164" s="194"/>
      <c r="SA164" s="194"/>
      <c r="SB164" s="194"/>
      <c r="SC164" s="194"/>
      <c r="SD164" s="194"/>
      <c r="SE164" s="194"/>
      <c r="SF164" s="194"/>
      <c r="SG164" s="194"/>
      <c r="SH164" s="194"/>
      <c r="SI164" s="194"/>
      <c r="SJ164" s="194"/>
      <c r="SK164" s="194"/>
      <c r="SL164" s="194"/>
      <c r="SM164" s="194"/>
      <c r="SN164" s="194"/>
      <c r="SO164" s="194"/>
      <c r="SP164" s="194"/>
      <c r="SQ164" s="194"/>
      <c r="SR164" s="194"/>
      <c r="SS164" s="194"/>
      <c r="ST164" s="194"/>
      <c r="SU164" s="194"/>
      <c r="SV164" s="194"/>
      <c r="SW164" s="194"/>
      <c r="SX164" s="194"/>
      <c r="SY164" s="194"/>
      <c r="SZ164" s="194"/>
      <c r="TA164" s="194"/>
      <c r="TB164" s="194"/>
      <c r="TC164" s="194"/>
      <c r="TD164" s="194"/>
      <c r="TE164" s="194"/>
      <c r="TF164" s="194"/>
      <c r="TG164" s="194"/>
      <c r="TH164" s="194"/>
      <c r="TI164" s="194"/>
      <c r="TJ164" s="194"/>
      <c r="TK164" s="194"/>
      <c r="TL164" s="194"/>
      <c r="TM164" s="194"/>
      <c r="TN164" s="194"/>
      <c r="TO164" s="194"/>
      <c r="TP164" s="194"/>
      <c r="TQ164" s="194"/>
      <c r="TR164" s="194"/>
      <c r="TS164" s="194"/>
      <c r="TT164" s="194"/>
      <c r="TU164" s="194"/>
      <c r="TV164" s="194"/>
      <c r="TW164" s="194"/>
      <c r="TX164" s="194"/>
      <c r="TY164" s="194"/>
      <c r="TZ164" s="194"/>
      <c r="UA164" s="194"/>
      <c r="UB164" s="194"/>
      <c r="UC164" s="194"/>
      <c r="UD164" s="194"/>
      <c r="UE164" s="194"/>
      <c r="UF164" s="194"/>
      <c r="UG164" s="194"/>
      <c r="UH164" s="194"/>
      <c r="UI164" s="194"/>
      <c r="UJ164" s="194"/>
      <c r="UK164" s="194"/>
      <c r="UL164" s="194"/>
      <c r="UM164" s="194"/>
      <c r="UN164" s="194"/>
      <c r="UO164" s="194"/>
      <c r="UP164" s="194"/>
      <c r="UQ164" s="194"/>
      <c r="UR164" s="194"/>
      <c r="US164" s="194"/>
      <c r="UT164" s="194"/>
      <c r="UU164" s="194"/>
      <c r="UV164" s="194"/>
      <c r="UW164" s="194"/>
      <c r="UX164" s="194"/>
      <c r="UY164" s="194"/>
      <c r="UZ164" s="194"/>
      <c r="VA164" s="194"/>
      <c r="VB164" s="194"/>
      <c r="VC164" s="194"/>
      <c r="VD164" s="194"/>
      <c r="VE164" s="194"/>
      <c r="VF164" s="194"/>
      <c r="VG164" s="194"/>
      <c r="VH164" s="194"/>
      <c r="VI164" s="194"/>
      <c r="VJ164" s="194"/>
      <c r="VK164" s="194"/>
      <c r="VL164" s="194"/>
      <c r="VM164" s="194"/>
      <c r="VN164" s="194"/>
      <c r="VO164" s="194"/>
      <c r="VP164" s="194"/>
      <c r="VQ164" s="194"/>
      <c r="VR164" s="194"/>
      <c r="VS164" s="194"/>
      <c r="VT164" s="194"/>
      <c r="VU164" s="194"/>
      <c r="VV164" s="194"/>
      <c r="VW164" s="194"/>
      <c r="VX164" s="194"/>
      <c r="VY164" s="194"/>
      <c r="VZ164" s="194"/>
      <c r="WA164" s="194"/>
      <c r="WB164" s="194"/>
      <c r="WC164" s="194"/>
      <c r="WD164" s="194"/>
      <c r="WE164" s="194"/>
      <c r="WF164" s="194"/>
      <c r="WG164" s="194"/>
      <c r="WH164" s="194"/>
      <c r="WI164" s="194"/>
      <c r="WJ164" s="194"/>
      <c r="WK164" s="194"/>
      <c r="WL164" s="194"/>
      <c r="WM164" s="194"/>
      <c r="WN164" s="194"/>
      <c r="WO164" s="194"/>
      <c r="WP164" s="194"/>
      <c r="WQ164" s="194"/>
      <c r="WR164" s="194"/>
      <c r="WS164" s="194"/>
      <c r="WT164" s="194"/>
      <c r="WU164" s="194"/>
      <c r="WV164" s="194"/>
      <c r="WW164" s="194"/>
      <c r="WX164" s="194"/>
      <c r="WY164" s="194"/>
      <c r="WZ164" s="194"/>
      <c r="XA164" s="194"/>
      <c r="XB164" s="194"/>
      <c r="XC164" s="194"/>
      <c r="XD164" s="194"/>
      <c r="XE164" s="194"/>
      <c r="XF164" s="194"/>
      <c r="XG164" s="194"/>
      <c r="XH164" s="194"/>
      <c r="XI164" s="194"/>
      <c r="XJ164" s="194"/>
      <c r="XK164" s="194"/>
      <c r="XL164" s="194"/>
      <c r="XM164" s="194"/>
      <c r="XN164" s="194"/>
      <c r="XO164" s="194"/>
      <c r="XP164" s="194"/>
      <c r="XQ164" s="194"/>
      <c r="XR164" s="194"/>
      <c r="XS164" s="194"/>
      <c r="XT164" s="194"/>
      <c r="XU164" s="194"/>
      <c r="XV164" s="194"/>
      <c r="XW164" s="194"/>
      <c r="XX164" s="194"/>
      <c r="XY164" s="194"/>
      <c r="XZ164" s="194"/>
      <c r="YA164" s="194"/>
      <c r="YB164" s="194"/>
      <c r="YC164" s="194"/>
      <c r="YD164" s="194"/>
      <c r="YE164" s="194"/>
      <c r="YF164" s="194"/>
      <c r="YG164" s="194"/>
      <c r="YH164" s="194"/>
      <c r="YI164" s="194"/>
      <c r="YJ164" s="194"/>
      <c r="YK164" s="194"/>
      <c r="YL164" s="194"/>
      <c r="YM164" s="194"/>
      <c r="YN164" s="194"/>
      <c r="YO164" s="194"/>
      <c r="YP164" s="194"/>
      <c r="YQ164" s="194"/>
      <c r="YR164" s="194"/>
      <c r="YS164" s="194"/>
      <c r="YT164" s="194"/>
      <c r="YU164" s="194"/>
      <c r="YV164" s="194"/>
      <c r="YW164" s="194"/>
      <c r="YX164" s="194"/>
      <c r="YY164" s="194"/>
      <c r="YZ164" s="194"/>
      <c r="ZA164" s="194"/>
      <c r="ZB164" s="194"/>
      <c r="ZC164" s="194"/>
      <c r="ZD164" s="194"/>
      <c r="ZE164" s="194"/>
      <c r="ZF164" s="194"/>
      <c r="ZG164" s="194"/>
      <c r="ZH164" s="194"/>
      <c r="ZI164" s="194"/>
      <c r="ZJ164" s="194"/>
      <c r="ZK164" s="194"/>
      <c r="ZL164" s="194"/>
      <c r="ZM164" s="194"/>
      <c r="ZN164" s="194"/>
      <c r="ZO164" s="194"/>
      <c r="ZP164" s="194"/>
      <c r="ZQ164" s="194"/>
      <c r="ZR164" s="194"/>
      <c r="ZS164" s="194"/>
      <c r="ZT164" s="194"/>
      <c r="ZU164" s="194"/>
      <c r="ZV164" s="194"/>
      <c r="ZW164" s="194"/>
      <c r="ZX164" s="194"/>
      <c r="ZY164" s="194"/>
      <c r="ZZ164" s="194"/>
      <c r="AAA164" s="194"/>
      <c r="AAB164" s="194"/>
      <c r="AAC164" s="194"/>
      <c r="AAD164" s="194"/>
      <c r="AAE164" s="194"/>
      <c r="AAF164" s="194"/>
      <c r="AAG164" s="194"/>
      <c r="AAH164" s="194"/>
      <c r="AAI164" s="194"/>
      <c r="AAJ164" s="194"/>
      <c r="AAK164" s="194"/>
      <c r="AAL164" s="194"/>
      <c r="AAM164" s="194"/>
      <c r="AAN164" s="194"/>
      <c r="AAO164" s="194"/>
      <c r="AAP164" s="194"/>
      <c r="AAQ164" s="194"/>
      <c r="AAR164" s="194"/>
      <c r="AAS164" s="194"/>
      <c r="AAT164" s="194"/>
      <c r="AAU164" s="194"/>
      <c r="AAV164" s="194"/>
      <c r="AAW164" s="194"/>
      <c r="AAX164" s="194"/>
      <c r="AAY164" s="194"/>
      <c r="AAZ164" s="194"/>
      <c r="ABA164" s="194"/>
      <c r="ABB164" s="194"/>
      <c r="ABC164" s="194"/>
      <c r="ABD164" s="194"/>
      <c r="ABE164" s="194"/>
      <c r="ABF164" s="194"/>
      <c r="ABG164" s="194"/>
      <c r="ABH164" s="194"/>
      <c r="ABI164" s="194"/>
      <c r="ABJ164" s="194"/>
      <c r="ABK164" s="194"/>
      <c r="ABL164" s="194"/>
      <c r="ABM164" s="194"/>
      <c r="ABN164" s="194"/>
      <c r="ABO164" s="194"/>
      <c r="ABP164" s="194"/>
      <c r="ABQ164" s="194"/>
      <c r="ABR164" s="194"/>
      <c r="ABS164" s="194"/>
      <c r="ABT164" s="194"/>
      <c r="ABU164" s="194"/>
      <c r="ABV164" s="194"/>
      <c r="ABW164" s="194"/>
      <c r="ABX164" s="194"/>
      <c r="ABY164" s="194"/>
      <c r="ABZ164" s="194"/>
      <c r="ACA164" s="194"/>
      <c r="ACB164" s="194"/>
      <c r="ACC164" s="194"/>
      <c r="ACD164" s="194"/>
      <c r="ACE164" s="194"/>
      <c r="ACF164" s="194"/>
      <c r="ACG164" s="194"/>
      <c r="ACH164" s="194"/>
      <c r="ACI164" s="194"/>
      <c r="ACJ164" s="194"/>
      <c r="ACK164" s="194"/>
      <c r="ACL164" s="194"/>
      <c r="ACM164" s="194"/>
      <c r="ACN164" s="194"/>
      <c r="ACO164" s="194"/>
      <c r="ACP164" s="194"/>
      <c r="ACQ164" s="194"/>
      <c r="ACR164" s="194"/>
      <c r="ACS164" s="194"/>
      <c r="ACT164" s="194"/>
      <c r="ACU164" s="194"/>
      <c r="ACV164" s="194"/>
      <c r="ACW164" s="194"/>
      <c r="ACX164" s="194"/>
      <c r="ACY164" s="194"/>
      <c r="ACZ164" s="194"/>
      <c r="ADA164" s="194"/>
      <c r="ADB164" s="194"/>
      <c r="ADC164" s="194"/>
      <c r="ADD164" s="194"/>
      <c r="ADE164" s="194"/>
      <c r="ADF164" s="194"/>
      <c r="ADG164" s="194"/>
      <c r="ADH164" s="194"/>
      <c r="ADI164" s="194"/>
      <c r="ADJ164" s="194"/>
      <c r="ADK164" s="194"/>
      <c r="ADL164" s="194"/>
      <c r="ADM164" s="194"/>
      <c r="ADN164" s="194"/>
      <c r="ADO164" s="194"/>
      <c r="ADP164" s="194"/>
      <c r="ADQ164" s="194"/>
      <c r="ADR164" s="194"/>
      <c r="ADS164" s="194"/>
      <c r="ADT164" s="194"/>
      <c r="ADU164" s="194"/>
      <c r="ADV164" s="194"/>
      <c r="ADW164" s="194"/>
      <c r="ADX164" s="194"/>
      <c r="ADY164" s="194"/>
      <c r="ADZ164" s="194"/>
      <c r="AEA164" s="194"/>
      <c r="AEB164" s="194"/>
      <c r="AEC164" s="194"/>
      <c r="AED164" s="194"/>
      <c r="AEE164" s="194"/>
      <c r="AEF164" s="194"/>
      <c r="AEG164" s="194"/>
      <c r="AEH164" s="194"/>
      <c r="AEI164" s="194"/>
      <c r="AEJ164" s="194"/>
      <c r="AEK164" s="194"/>
      <c r="AEL164" s="194"/>
      <c r="AEM164" s="194"/>
      <c r="AEN164" s="194"/>
      <c r="AEO164" s="194"/>
      <c r="AEP164" s="194"/>
      <c r="AEQ164" s="194"/>
      <c r="AER164" s="194"/>
      <c r="AES164" s="194"/>
      <c r="AET164" s="194"/>
      <c r="AEU164" s="194"/>
      <c r="AEV164" s="194"/>
      <c r="AEW164" s="194"/>
      <c r="AEX164" s="194"/>
      <c r="AEY164" s="194"/>
      <c r="AEZ164" s="194"/>
      <c r="AFA164" s="194"/>
      <c r="AFB164" s="194"/>
      <c r="AFC164" s="194"/>
      <c r="AFD164" s="194"/>
      <c r="AFE164" s="194"/>
      <c r="AFF164" s="194"/>
      <c r="AFG164" s="194"/>
      <c r="AFH164" s="194"/>
      <c r="AFI164" s="194"/>
      <c r="AFJ164" s="194"/>
      <c r="AFK164" s="194"/>
      <c r="AFL164" s="194"/>
      <c r="AFM164" s="194"/>
      <c r="AFN164" s="194"/>
      <c r="AFO164" s="194"/>
      <c r="AFP164" s="194"/>
      <c r="AFQ164" s="194"/>
      <c r="AFR164" s="194"/>
      <c r="AFS164" s="194"/>
      <c r="AFT164" s="194"/>
      <c r="AFU164" s="194"/>
      <c r="AFV164" s="194"/>
      <c r="AFW164" s="194"/>
      <c r="AFX164" s="194"/>
      <c r="AFY164" s="194"/>
      <c r="AFZ164" s="194"/>
      <c r="AGA164" s="194"/>
      <c r="AGB164" s="194"/>
      <c r="AGC164" s="194"/>
      <c r="AGD164" s="194"/>
      <c r="AGE164" s="194"/>
      <c r="AGF164" s="194"/>
      <c r="AGG164" s="194"/>
      <c r="AGH164" s="194"/>
      <c r="AGI164" s="194"/>
      <c r="AGJ164" s="194"/>
      <c r="AGK164" s="194"/>
      <c r="AGL164" s="194"/>
      <c r="AGM164" s="194"/>
      <c r="AGN164" s="194"/>
      <c r="AGO164" s="194"/>
      <c r="AGP164" s="194"/>
      <c r="AGQ164" s="194"/>
      <c r="AGR164" s="194"/>
      <c r="AGS164" s="194"/>
      <c r="AGT164" s="194"/>
      <c r="AGU164" s="194"/>
      <c r="AGV164" s="194"/>
      <c r="AGW164" s="194"/>
      <c r="AGX164" s="194"/>
      <c r="AGY164" s="194"/>
      <c r="AGZ164" s="194"/>
      <c r="AHA164" s="194"/>
      <c r="AHB164" s="194"/>
      <c r="AHC164" s="194"/>
      <c r="AHD164" s="194"/>
      <c r="AHE164" s="194"/>
      <c r="AHF164" s="194"/>
      <c r="AHG164" s="194"/>
      <c r="AHH164" s="194"/>
      <c r="AHI164" s="194"/>
      <c r="AHJ164" s="194"/>
      <c r="AHK164" s="194"/>
      <c r="AHL164" s="194"/>
      <c r="AHM164" s="194"/>
      <c r="AHN164" s="194"/>
      <c r="AHO164" s="194"/>
      <c r="AHP164" s="194"/>
      <c r="AHQ164" s="194"/>
      <c r="AHR164" s="194"/>
      <c r="AHS164" s="194"/>
      <c r="AHT164" s="194"/>
      <c r="AHU164" s="194"/>
      <c r="AHV164" s="194"/>
      <c r="AHW164" s="194"/>
      <c r="AHX164" s="194"/>
      <c r="AHY164" s="194"/>
      <c r="AHZ164" s="194"/>
      <c r="AIA164" s="194"/>
      <c r="AIB164" s="194"/>
      <c r="AIC164" s="194"/>
      <c r="AID164" s="194"/>
      <c r="AIE164" s="194"/>
      <c r="AIF164" s="194"/>
      <c r="AIG164" s="194"/>
      <c r="AIH164" s="194"/>
      <c r="AII164" s="194"/>
      <c r="AIJ164" s="194"/>
      <c r="AIK164" s="194"/>
      <c r="AIL164" s="194"/>
      <c r="AIM164" s="194"/>
      <c r="AIN164" s="194"/>
      <c r="AIO164" s="194"/>
      <c r="AIP164" s="194"/>
      <c r="AIQ164" s="194"/>
      <c r="AIR164" s="194"/>
      <c r="AIS164" s="194"/>
      <c r="AIT164" s="194"/>
      <c r="AIU164" s="194"/>
      <c r="AIV164" s="194"/>
      <c r="AIW164" s="194"/>
      <c r="AIX164" s="194"/>
      <c r="AIY164" s="194"/>
      <c r="AIZ164" s="194"/>
      <c r="AJA164" s="194"/>
      <c r="AJB164" s="194"/>
      <c r="AJC164" s="194"/>
      <c r="AJD164" s="194"/>
      <c r="AJE164" s="194"/>
      <c r="AJF164" s="194"/>
      <c r="AJG164" s="194"/>
      <c r="AJH164" s="194"/>
      <c r="AJI164" s="194"/>
      <c r="AJJ164" s="194"/>
      <c r="AJK164" s="194"/>
      <c r="AJL164" s="194"/>
      <c r="AJM164" s="194"/>
      <c r="AJN164" s="194"/>
      <c r="AJO164" s="194"/>
      <c r="AJP164" s="194"/>
      <c r="AJQ164" s="194"/>
      <c r="AJR164" s="194"/>
      <c r="AJS164" s="194"/>
      <c r="AJT164" s="194"/>
      <c r="AJU164" s="194"/>
      <c r="AJV164" s="194"/>
      <c r="AJW164" s="194"/>
      <c r="AJX164" s="194"/>
      <c r="AJY164" s="194"/>
      <c r="AJZ164" s="194"/>
      <c r="AKA164" s="194"/>
      <c r="AKB164" s="194"/>
      <c r="AKC164" s="194"/>
      <c r="AKD164" s="194"/>
      <c r="AKE164" s="194"/>
      <c r="AKF164" s="194"/>
      <c r="AKG164" s="194"/>
      <c r="AKH164" s="194"/>
      <c r="AKI164" s="194"/>
      <c r="AKJ164" s="194"/>
      <c r="AKK164" s="194"/>
      <c r="AKL164" s="194"/>
      <c r="AKM164" s="194"/>
      <c r="AKN164" s="194"/>
      <c r="AKO164" s="194"/>
      <c r="AKP164" s="194"/>
    </row>
    <row r="165" spans="1:978" s="116" customFormat="1" ht="15.6">
      <c r="A165" s="28"/>
      <c r="B165" s="175" t="s">
        <v>13</v>
      </c>
      <c r="C165" s="105">
        <v>2003943</v>
      </c>
      <c r="D165" s="84">
        <f>C165/C153-1</f>
        <v>0.22445721212980341</v>
      </c>
      <c r="E165" s="85"/>
      <c r="F165" s="83">
        <v>28390</v>
      </c>
      <c r="G165" s="84">
        <f>F165/F153-1</f>
        <v>0.10415370255133793</v>
      </c>
      <c r="H165" s="107">
        <v>48415</v>
      </c>
      <c r="I165" s="181">
        <f>(H165-H153)/H153</f>
        <v>-6.1379190011826061E-2</v>
      </c>
      <c r="J165" s="107"/>
      <c r="K165" s="166"/>
      <c r="L165" s="93">
        <v>546</v>
      </c>
      <c r="M165" s="84">
        <f>L165/L153-1</f>
        <v>0.27272727272727271</v>
      </c>
      <c r="N165" s="92">
        <v>15970</v>
      </c>
      <c r="O165" s="84">
        <f>N165/N153-1</f>
        <v>0.46850574712643689</v>
      </c>
      <c r="P165" s="92">
        <v>5171</v>
      </c>
      <c r="Q165" s="84">
        <f>P165/P153-1</f>
        <v>0.21470519144937739</v>
      </c>
      <c r="R165" s="93">
        <v>366</v>
      </c>
      <c r="S165" s="84">
        <f>R165/R153-1</f>
        <v>-0.14485981308411211</v>
      </c>
      <c r="T165" s="92">
        <v>25473</v>
      </c>
      <c r="U165" s="84">
        <f>T165/T153-1</f>
        <v>0.23763482654746859</v>
      </c>
      <c r="V165" s="92"/>
      <c r="W165" s="84"/>
      <c r="X165" s="92"/>
      <c r="Y165" s="84"/>
      <c r="Z165" s="90">
        <v>6001</v>
      </c>
      <c r="AA165" s="166">
        <f>Z165/Z153-1</f>
        <v>1.7636086145497609E-2</v>
      </c>
      <c r="AB165" s="92">
        <v>21</v>
      </c>
      <c r="AC165" s="70">
        <f t="shared" si="35"/>
        <v>0.75</v>
      </c>
      <c r="AD165" s="92"/>
      <c r="AE165" s="84"/>
      <c r="AF165" s="92"/>
      <c r="AG165" s="84"/>
      <c r="AH165" s="4"/>
      <c r="AI165" s="4"/>
      <c r="AJ165" s="4"/>
      <c r="AK165" s="4"/>
      <c r="AL165" s="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204"/>
      <c r="AW165" s="174"/>
      <c r="AX165" s="178"/>
      <c r="AY165" s="174"/>
      <c r="AZ165" s="174"/>
      <c r="BA165" s="192"/>
      <c r="BB165" s="193"/>
      <c r="BC165" s="192"/>
      <c r="BD165" s="194"/>
      <c r="BE165" s="194"/>
      <c r="BF165" s="194"/>
      <c r="BG165" s="194"/>
      <c r="BH165" s="194"/>
      <c r="BI165" s="194"/>
      <c r="BJ165" s="194"/>
      <c r="BK165" s="194"/>
      <c r="BL165" s="194"/>
      <c r="BM165" s="194"/>
      <c r="BN165" s="194"/>
      <c r="BO165" s="194"/>
      <c r="BP165" s="194"/>
      <c r="BQ165" s="194"/>
      <c r="BR165" s="194"/>
      <c r="BS165" s="194"/>
      <c r="BT165" s="194"/>
      <c r="BU165" s="194"/>
      <c r="BV165" s="194"/>
      <c r="BW165" s="194"/>
      <c r="BX165" s="194"/>
      <c r="BY165" s="194"/>
      <c r="BZ165" s="194"/>
      <c r="CA165" s="194"/>
      <c r="CB165" s="194"/>
      <c r="CC165" s="195"/>
      <c r="CD165" s="194"/>
      <c r="CE165" s="194"/>
      <c r="CF165" s="194"/>
      <c r="CG165" s="194"/>
      <c r="CH165" s="194"/>
      <c r="CI165" s="194"/>
      <c r="CJ165" s="194"/>
      <c r="CK165" s="194"/>
      <c r="CL165" s="194"/>
      <c r="CM165" s="194"/>
      <c r="CN165" s="194"/>
      <c r="CO165" s="194"/>
      <c r="CP165" s="194"/>
      <c r="CQ165" s="194"/>
      <c r="CR165" s="194"/>
      <c r="CS165" s="194"/>
      <c r="CT165" s="194"/>
      <c r="CU165" s="194"/>
      <c r="CV165" s="194"/>
      <c r="CW165" s="194"/>
      <c r="CX165" s="194"/>
      <c r="CY165" s="194"/>
      <c r="CZ165" s="194"/>
      <c r="DA165" s="194"/>
      <c r="DB165" s="194"/>
      <c r="DC165" s="194"/>
      <c r="DD165" s="194"/>
      <c r="DE165" s="194"/>
      <c r="DF165" s="194"/>
      <c r="DG165" s="194"/>
      <c r="DH165" s="194"/>
      <c r="DI165" s="194"/>
      <c r="DJ165" s="194"/>
      <c r="DK165" s="194"/>
      <c r="DL165" s="194"/>
      <c r="DM165" s="194"/>
      <c r="DN165" s="194"/>
      <c r="DO165" s="194"/>
      <c r="DP165" s="194"/>
      <c r="DQ165" s="194"/>
      <c r="DR165" s="194"/>
      <c r="DS165" s="194"/>
      <c r="DT165" s="194"/>
      <c r="DU165" s="194"/>
      <c r="DV165" s="194"/>
      <c r="DW165" s="194"/>
      <c r="DX165" s="194"/>
      <c r="DY165" s="194"/>
      <c r="DZ165" s="194"/>
      <c r="EA165" s="194"/>
      <c r="EB165" s="194"/>
      <c r="EC165" s="194"/>
      <c r="ED165" s="194"/>
      <c r="EE165" s="194"/>
      <c r="EF165" s="194"/>
      <c r="EG165" s="194"/>
      <c r="EH165" s="194"/>
      <c r="EI165" s="194"/>
      <c r="EJ165" s="194"/>
      <c r="EK165" s="194"/>
      <c r="EL165" s="194"/>
      <c r="EM165" s="194"/>
      <c r="EN165" s="194"/>
      <c r="EO165" s="194"/>
      <c r="EP165" s="194"/>
      <c r="EQ165" s="194"/>
      <c r="ER165" s="194"/>
      <c r="ES165" s="194"/>
      <c r="ET165" s="194"/>
      <c r="EU165" s="194"/>
      <c r="EV165" s="194"/>
      <c r="EW165" s="194"/>
      <c r="EX165" s="194"/>
      <c r="EY165" s="194"/>
      <c r="EZ165" s="194"/>
      <c r="FA165" s="194"/>
      <c r="FB165" s="194"/>
      <c r="FC165" s="194"/>
      <c r="FD165" s="194"/>
      <c r="FE165" s="194"/>
      <c r="FF165" s="194"/>
      <c r="FG165" s="194"/>
      <c r="FH165" s="194"/>
      <c r="FI165" s="194"/>
      <c r="FJ165" s="194"/>
      <c r="FK165" s="194"/>
      <c r="FL165" s="194"/>
      <c r="FM165" s="194"/>
      <c r="FN165" s="194"/>
      <c r="FO165" s="194"/>
      <c r="FP165" s="194"/>
      <c r="FQ165" s="194"/>
      <c r="FR165" s="194"/>
      <c r="FS165" s="194"/>
      <c r="FT165" s="194"/>
      <c r="FU165" s="194"/>
      <c r="FV165" s="194"/>
      <c r="FW165" s="194"/>
      <c r="FX165" s="194"/>
      <c r="FY165" s="194"/>
      <c r="FZ165" s="194"/>
      <c r="GA165" s="194"/>
      <c r="GB165" s="194"/>
      <c r="GC165" s="194"/>
      <c r="GD165" s="194"/>
      <c r="GE165" s="194"/>
      <c r="GF165" s="194"/>
      <c r="GG165" s="194"/>
      <c r="GH165" s="194"/>
      <c r="GI165" s="194"/>
      <c r="GJ165" s="194"/>
      <c r="GK165" s="194"/>
      <c r="GL165" s="194"/>
      <c r="GM165" s="194"/>
      <c r="GN165" s="194"/>
      <c r="GO165" s="194"/>
      <c r="GP165" s="194"/>
      <c r="GQ165" s="194"/>
      <c r="GR165" s="194"/>
      <c r="GS165" s="194"/>
      <c r="GT165" s="194"/>
      <c r="GU165" s="194"/>
      <c r="GV165" s="194"/>
      <c r="GW165" s="194"/>
      <c r="GX165" s="194"/>
      <c r="GY165" s="194"/>
      <c r="GZ165" s="194"/>
      <c r="HA165" s="194"/>
      <c r="HB165" s="194"/>
      <c r="HC165" s="194"/>
      <c r="HD165" s="194"/>
      <c r="HE165" s="194"/>
      <c r="HF165" s="194"/>
      <c r="HG165" s="194"/>
      <c r="HH165" s="194"/>
      <c r="HI165" s="194"/>
      <c r="HJ165" s="194"/>
      <c r="HK165" s="194"/>
      <c r="HL165" s="194"/>
      <c r="HM165" s="194"/>
      <c r="HN165" s="194"/>
      <c r="HO165" s="194"/>
      <c r="HP165" s="194"/>
      <c r="HQ165" s="194"/>
      <c r="HR165" s="194"/>
      <c r="HS165" s="194"/>
      <c r="HT165" s="194"/>
      <c r="HU165" s="194"/>
      <c r="HV165" s="194"/>
      <c r="HW165" s="194"/>
      <c r="HX165" s="194"/>
      <c r="HY165" s="194"/>
      <c r="HZ165" s="194"/>
      <c r="IA165" s="194"/>
      <c r="IB165" s="194"/>
      <c r="IC165" s="194"/>
      <c r="ID165" s="194"/>
      <c r="IE165" s="194"/>
      <c r="IF165" s="194"/>
      <c r="IG165" s="194"/>
      <c r="IH165" s="194"/>
      <c r="II165" s="194"/>
      <c r="IJ165" s="194"/>
      <c r="IK165" s="194"/>
      <c r="IL165" s="194"/>
      <c r="IM165" s="194"/>
      <c r="IN165" s="194"/>
      <c r="IO165" s="194"/>
      <c r="IP165" s="194"/>
      <c r="IQ165" s="194"/>
      <c r="IR165" s="194"/>
      <c r="IS165" s="194"/>
      <c r="IT165" s="194"/>
      <c r="IU165" s="194"/>
      <c r="IV165" s="194"/>
      <c r="IW165" s="194"/>
      <c r="IX165" s="194"/>
      <c r="IY165" s="194"/>
      <c r="IZ165" s="194"/>
      <c r="JA165" s="194"/>
      <c r="JB165" s="194"/>
      <c r="JC165" s="194"/>
      <c r="JD165" s="194"/>
      <c r="JE165" s="194"/>
      <c r="JF165" s="194"/>
      <c r="JG165" s="194"/>
      <c r="JH165" s="194"/>
      <c r="JI165" s="194"/>
      <c r="JJ165" s="194"/>
      <c r="JK165" s="194"/>
      <c r="JL165" s="194"/>
      <c r="JM165" s="194"/>
      <c r="JN165" s="194"/>
      <c r="JO165" s="194"/>
      <c r="JP165" s="194"/>
      <c r="JQ165" s="194"/>
      <c r="JR165" s="194"/>
      <c r="JS165" s="194"/>
      <c r="JT165" s="194"/>
      <c r="JU165" s="194"/>
      <c r="JV165" s="194"/>
      <c r="JW165" s="194"/>
      <c r="JX165" s="194"/>
      <c r="JY165" s="194"/>
      <c r="JZ165" s="194"/>
      <c r="KA165" s="194"/>
      <c r="KB165" s="194"/>
      <c r="KC165" s="194"/>
      <c r="KD165" s="194"/>
      <c r="KE165" s="194"/>
      <c r="KF165" s="194"/>
      <c r="KG165" s="194"/>
      <c r="KH165" s="194"/>
      <c r="KI165" s="194"/>
      <c r="KJ165" s="194"/>
      <c r="KK165" s="194"/>
      <c r="KL165" s="194"/>
      <c r="KM165" s="194"/>
      <c r="KN165" s="194"/>
      <c r="KO165" s="194"/>
      <c r="KP165" s="194"/>
      <c r="KQ165" s="194"/>
      <c r="KR165" s="194"/>
      <c r="KS165" s="194"/>
      <c r="KT165" s="194"/>
      <c r="KU165" s="194"/>
      <c r="KV165" s="194"/>
      <c r="KW165" s="194"/>
      <c r="KX165" s="194"/>
      <c r="KY165" s="194"/>
      <c r="KZ165" s="194"/>
      <c r="LA165" s="194"/>
      <c r="LB165" s="194"/>
      <c r="LC165" s="194"/>
      <c r="LD165" s="194"/>
      <c r="LE165" s="194"/>
      <c r="LF165" s="194"/>
      <c r="LG165" s="194"/>
      <c r="LH165" s="194"/>
      <c r="LI165" s="194"/>
      <c r="LJ165" s="194"/>
      <c r="LK165" s="194"/>
      <c r="LL165" s="194"/>
      <c r="LM165" s="194"/>
      <c r="LN165" s="194"/>
      <c r="LO165" s="194"/>
      <c r="LP165" s="194"/>
      <c r="LQ165" s="194"/>
      <c r="LR165" s="194"/>
      <c r="LS165" s="194"/>
      <c r="LT165" s="194"/>
      <c r="LU165" s="194"/>
      <c r="LV165" s="194"/>
      <c r="LW165" s="194"/>
      <c r="LX165" s="194"/>
      <c r="LY165" s="194"/>
      <c r="LZ165" s="194"/>
      <c r="MA165" s="194"/>
      <c r="MB165" s="194"/>
      <c r="MC165" s="194"/>
      <c r="MD165" s="194"/>
      <c r="ME165" s="194"/>
      <c r="MF165" s="194"/>
      <c r="MG165" s="194"/>
      <c r="MH165" s="194"/>
      <c r="MI165" s="194"/>
      <c r="MJ165" s="194"/>
      <c r="MK165" s="194"/>
      <c r="ML165" s="194"/>
      <c r="MM165" s="194"/>
      <c r="MN165" s="194"/>
      <c r="MO165" s="194"/>
      <c r="MP165" s="194"/>
      <c r="MQ165" s="194"/>
      <c r="MR165" s="194"/>
      <c r="MS165" s="194"/>
      <c r="MT165" s="194"/>
      <c r="MU165" s="194"/>
      <c r="MV165" s="194"/>
      <c r="MW165" s="194"/>
      <c r="MX165" s="194"/>
      <c r="MY165" s="194"/>
      <c r="MZ165" s="194"/>
      <c r="NA165" s="194"/>
      <c r="NB165" s="194"/>
      <c r="NC165" s="194"/>
      <c r="ND165" s="194"/>
      <c r="NE165" s="194"/>
      <c r="NF165" s="194"/>
      <c r="NG165" s="194"/>
      <c r="NH165" s="194"/>
      <c r="NI165" s="194"/>
      <c r="NJ165" s="194"/>
      <c r="NK165" s="194"/>
      <c r="NL165" s="194"/>
      <c r="NM165" s="194"/>
      <c r="NN165" s="194"/>
      <c r="NO165" s="194"/>
      <c r="NP165" s="194"/>
      <c r="NQ165" s="194"/>
      <c r="NR165" s="194"/>
      <c r="NS165" s="194"/>
      <c r="NT165" s="194"/>
      <c r="NU165" s="194"/>
      <c r="NV165" s="194"/>
      <c r="NW165" s="194"/>
      <c r="NX165" s="194"/>
      <c r="NY165" s="194"/>
      <c r="NZ165" s="194"/>
      <c r="OA165" s="194"/>
      <c r="OB165" s="194"/>
      <c r="OC165" s="194"/>
      <c r="OD165" s="194"/>
      <c r="OE165" s="194"/>
      <c r="OF165" s="194"/>
      <c r="OG165" s="194"/>
      <c r="OH165" s="194"/>
      <c r="OI165" s="194"/>
      <c r="OJ165" s="194"/>
      <c r="OK165" s="194"/>
      <c r="OL165" s="194"/>
      <c r="OM165" s="194"/>
      <c r="ON165" s="194"/>
      <c r="OO165" s="194"/>
      <c r="OP165" s="194"/>
      <c r="OQ165" s="194"/>
      <c r="OR165" s="194"/>
      <c r="OS165" s="194"/>
      <c r="OT165" s="194"/>
      <c r="OU165" s="194"/>
      <c r="OV165" s="194"/>
      <c r="OW165" s="194"/>
      <c r="OX165" s="194"/>
      <c r="OY165" s="194"/>
      <c r="OZ165" s="194"/>
      <c r="PA165" s="194"/>
      <c r="PB165" s="194"/>
      <c r="PC165" s="194"/>
      <c r="PD165" s="194"/>
      <c r="PE165" s="194"/>
      <c r="PF165" s="194"/>
      <c r="PG165" s="194"/>
      <c r="PH165" s="194"/>
      <c r="PI165" s="194"/>
      <c r="PJ165" s="194"/>
      <c r="PK165" s="194"/>
      <c r="PL165" s="194"/>
      <c r="PM165" s="194"/>
      <c r="PN165" s="194"/>
      <c r="PO165" s="194"/>
      <c r="PP165" s="194"/>
      <c r="PQ165" s="194"/>
      <c r="PR165" s="194"/>
      <c r="PS165" s="194"/>
      <c r="PT165" s="194"/>
      <c r="PU165" s="194"/>
      <c r="PV165" s="194"/>
      <c r="PW165" s="194"/>
      <c r="PX165" s="194"/>
      <c r="PY165" s="194"/>
      <c r="PZ165" s="194"/>
      <c r="QA165" s="194"/>
      <c r="QB165" s="194"/>
      <c r="QC165" s="194"/>
      <c r="QD165" s="194"/>
      <c r="QE165" s="194"/>
      <c r="QF165" s="194"/>
      <c r="QG165" s="194"/>
      <c r="QH165" s="194"/>
      <c r="QI165" s="194"/>
      <c r="QJ165" s="194"/>
      <c r="QK165" s="194"/>
      <c r="QL165" s="194"/>
      <c r="QM165" s="194"/>
      <c r="QN165" s="194"/>
      <c r="QO165" s="194"/>
      <c r="QP165" s="194"/>
      <c r="QQ165" s="194"/>
      <c r="QR165" s="194"/>
      <c r="QS165" s="194"/>
      <c r="QT165" s="194"/>
      <c r="QU165" s="194"/>
      <c r="QV165" s="194"/>
      <c r="QW165" s="194"/>
      <c r="QX165" s="194"/>
      <c r="QY165" s="194"/>
      <c r="QZ165" s="194"/>
      <c r="RA165" s="194"/>
      <c r="RB165" s="194"/>
      <c r="RC165" s="194"/>
      <c r="RD165" s="194"/>
      <c r="RE165" s="194"/>
      <c r="RF165" s="194"/>
      <c r="RG165" s="194"/>
      <c r="RH165" s="194"/>
      <c r="RI165" s="194"/>
      <c r="RJ165" s="194"/>
      <c r="RK165" s="194"/>
      <c r="RL165" s="194"/>
      <c r="RM165" s="194"/>
      <c r="RN165" s="194"/>
      <c r="RO165" s="194"/>
      <c r="RP165" s="194"/>
      <c r="RQ165" s="194"/>
      <c r="RR165" s="194"/>
      <c r="RS165" s="194"/>
      <c r="RT165" s="194"/>
      <c r="RU165" s="194"/>
      <c r="RV165" s="194"/>
      <c r="RW165" s="194"/>
      <c r="RX165" s="194"/>
      <c r="RY165" s="194"/>
      <c r="RZ165" s="194"/>
      <c r="SA165" s="194"/>
      <c r="SB165" s="194"/>
      <c r="SC165" s="194"/>
      <c r="SD165" s="194"/>
      <c r="SE165" s="194"/>
      <c r="SF165" s="194"/>
      <c r="SG165" s="194"/>
      <c r="SH165" s="194"/>
      <c r="SI165" s="194"/>
      <c r="SJ165" s="194"/>
      <c r="SK165" s="194"/>
      <c r="SL165" s="194"/>
      <c r="SM165" s="194"/>
      <c r="SN165" s="194"/>
      <c r="SO165" s="194"/>
      <c r="SP165" s="194"/>
      <c r="SQ165" s="194"/>
      <c r="SR165" s="194"/>
      <c r="SS165" s="194"/>
      <c r="ST165" s="194"/>
      <c r="SU165" s="194"/>
      <c r="SV165" s="194"/>
      <c r="SW165" s="194"/>
      <c r="SX165" s="194"/>
      <c r="SY165" s="194"/>
      <c r="SZ165" s="194"/>
      <c r="TA165" s="194"/>
      <c r="TB165" s="194"/>
      <c r="TC165" s="194"/>
      <c r="TD165" s="194"/>
      <c r="TE165" s="194"/>
      <c r="TF165" s="194"/>
      <c r="TG165" s="194"/>
      <c r="TH165" s="194"/>
      <c r="TI165" s="194"/>
      <c r="TJ165" s="194"/>
      <c r="TK165" s="194"/>
      <c r="TL165" s="194"/>
      <c r="TM165" s="194"/>
      <c r="TN165" s="194"/>
      <c r="TO165" s="194"/>
      <c r="TP165" s="194"/>
      <c r="TQ165" s="194"/>
      <c r="TR165" s="194"/>
      <c r="TS165" s="194"/>
      <c r="TT165" s="194"/>
      <c r="TU165" s="194"/>
      <c r="TV165" s="194"/>
      <c r="TW165" s="194"/>
      <c r="TX165" s="194"/>
      <c r="TY165" s="194"/>
      <c r="TZ165" s="194"/>
      <c r="UA165" s="194"/>
      <c r="UB165" s="194"/>
      <c r="UC165" s="194"/>
      <c r="UD165" s="194"/>
      <c r="UE165" s="194"/>
      <c r="UF165" s="194"/>
      <c r="UG165" s="194"/>
      <c r="UH165" s="194"/>
      <c r="UI165" s="194"/>
      <c r="UJ165" s="194"/>
      <c r="UK165" s="194"/>
      <c r="UL165" s="194"/>
      <c r="UM165" s="194"/>
      <c r="UN165" s="194"/>
      <c r="UO165" s="194"/>
      <c r="UP165" s="194"/>
      <c r="UQ165" s="194"/>
      <c r="UR165" s="194"/>
      <c r="US165" s="194"/>
      <c r="UT165" s="194"/>
      <c r="UU165" s="194"/>
      <c r="UV165" s="194"/>
      <c r="UW165" s="194"/>
      <c r="UX165" s="194"/>
      <c r="UY165" s="194"/>
      <c r="UZ165" s="194"/>
      <c r="VA165" s="194"/>
      <c r="VB165" s="194"/>
      <c r="VC165" s="194"/>
      <c r="VD165" s="194"/>
      <c r="VE165" s="194"/>
      <c r="VF165" s="194"/>
      <c r="VG165" s="194"/>
      <c r="VH165" s="194"/>
      <c r="VI165" s="194"/>
      <c r="VJ165" s="194"/>
      <c r="VK165" s="194"/>
      <c r="VL165" s="194"/>
      <c r="VM165" s="194"/>
      <c r="VN165" s="194"/>
      <c r="VO165" s="194"/>
      <c r="VP165" s="194"/>
      <c r="VQ165" s="194"/>
      <c r="VR165" s="194"/>
      <c r="VS165" s="194"/>
      <c r="VT165" s="194"/>
      <c r="VU165" s="194"/>
      <c r="VV165" s="194"/>
      <c r="VW165" s="194"/>
      <c r="VX165" s="194"/>
      <c r="VY165" s="194"/>
      <c r="VZ165" s="194"/>
      <c r="WA165" s="194"/>
      <c r="WB165" s="194"/>
      <c r="WC165" s="194"/>
      <c r="WD165" s="194"/>
      <c r="WE165" s="194"/>
      <c r="WF165" s="194"/>
      <c r="WG165" s="194"/>
      <c r="WH165" s="194"/>
      <c r="WI165" s="194"/>
      <c r="WJ165" s="194"/>
      <c r="WK165" s="194"/>
      <c r="WL165" s="194"/>
      <c r="WM165" s="194"/>
      <c r="WN165" s="194"/>
      <c r="WO165" s="194"/>
      <c r="WP165" s="194"/>
      <c r="WQ165" s="194"/>
      <c r="WR165" s="194"/>
      <c r="WS165" s="194"/>
      <c r="WT165" s="194"/>
      <c r="WU165" s="194"/>
      <c r="WV165" s="194"/>
      <c r="WW165" s="194"/>
      <c r="WX165" s="194"/>
      <c r="WY165" s="194"/>
      <c r="WZ165" s="194"/>
      <c r="XA165" s="194"/>
      <c r="XB165" s="194"/>
      <c r="XC165" s="194"/>
      <c r="XD165" s="194"/>
      <c r="XE165" s="194"/>
      <c r="XF165" s="194"/>
      <c r="XG165" s="194"/>
      <c r="XH165" s="194"/>
      <c r="XI165" s="194"/>
      <c r="XJ165" s="194"/>
      <c r="XK165" s="194"/>
      <c r="XL165" s="194"/>
      <c r="XM165" s="194"/>
      <c r="XN165" s="194"/>
      <c r="XO165" s="194"/>
      <c r="XP165" s="194"/>
      <c r="XQ165" s="194"/>
      <c r="XR165" s="194"/>
      <c r="XS165" s="194"/>
      <c r="XT165" s="194"/>
      <c r="XU165" s="194"/>
      <c r="XV165" s="194"/>
      <c r="XW165" s="194"/>
      <c r="XX165" s="194"/>
      <c r="XY165" s="194"/>
      <c r="XZ165" s="194"/>
      <c r="YA165" s="194"/>
      <c r="YB165" s="194"/>
      <c r="YC165" s="194"/>
      <c r="YD165" s="194"/>
      <c r="YE165" s="194"/>
      <c r="YF165" s="194"/>
      <c r="YG165" s="194"/>
      <c r="YH165" s="194"/>
      <c r="YI165" s="194"/>
      <c r="YJ165" s="194"/>
      <c r="YK165" s="194"/>
      <c r="YL165" s="194"/>
      <c r="YM165" s="194"/>
      <c r="YN165" s="194"/>
      <c r="YO165" s="194"/>
      <c r="YP165" s="194"/>
      <c r="YQ165" s="194"/>
      <c r="YR165" s="194"/>
      <c r="YS165" s="194"/>
      <c r="YT165" s="194"/>
      <c r="YU165" s="194"/>
      <c r="YV165" s="194"/>
      <c r="YW165" s="194"/>
      <c r="YX165" s="194"/>
      <c r="YY165" s="194"/>
      <c r="YZ165" s="194"/>
      <c r="ZA165" s="194"/>
      <c r="ZB165" s="194"/>
      <c r="ZC165" s="194"/>
      <c r="ZD165" s="194"/>
      <c r="ZE165" s="194"/>
      <c r="ZF165" s="194"/>
      <c r="ZG165" s="194"/>
      <c r="ZH165" s="194"/>
      <c r="ZI165" s="194"/>
      <c r="ZJ165" s="194"/>
      <c r="ZK165" s="194"/>
      <c r="ZL165" s="194"/>
      <c r="ZM165" s="194"/>
      <c r="ZN165" s="194"/>
      <c r="ZO165" s="194"/>
      <c r="ZP165" s="194"/>
      <c r="ZQ165" s="194"/>
      <c r="ZR165" s="194"/>
      <c r="ZS165" s="194"/>
      <c r="ZT165" s="194"/>
      <c r="ZU165" s="194"/>
      <c r="ZV165" s="194"/>
      <c r="ZW165" s="194"/>
      <c r="ZX165" s="194"/>
      <c r="ZY165" s="194"/>
      <c r="ZZ165" s="194"/>
      <c r="AAA165" s="194"/>
      <c r="AAB165" s="194"/>
      <c r="AAC165" s="194"/>
      <c r="AAD165" s="194"/>
      <c r="AAE165" s="194"/>
      <c r="AAF165" s="194"/>
      <c r="AAG165" s="194"/>
      <c r="AAH165" s="194"/>
      <c r="AAI165" s="194"/>
      <c r="AAJ165" s="194"/>
      <c r="AAK165" s="194"/>
      <c r="AAL165" s="194"/>
      <c r="AAM165" s="194"/>
      <c r="AAN165" s="194"/>
      <c r="AAO165" s="194"/>
      <c r="AAP165" s="194"/>
      <c r="AAQ165" s="194"/>
      <c r="AAR165" s="194"/>
      <c r="AAS165" s="194"/>
      <c r="AAT165" s="194"/>
      <c r="AAU165" s="194"/>
      <c r="AAV165" s="194"/>
      <c r="AAW165" s="194"/>
      <c r="AAX165" s="194"/>
      <c r="AAY165" s="194"/>
      <c r="AAZ165" s="194"/>
      <c r="ABA165" s="194"/>
      <c r="ABB165" s="194"/>
      <c r="ABC165" s="194"/>
      <c r="ABD165" s="194"/>
      <c r="ABE165" s="194"/>
      <c r="ABF165" s="194"/>
      <c r="ABG165" s="194"/>
      <c r="ABH165" s="194"/>
      <c r="ABI165" s="194"/>
      <c r="ABJ165" s="194"/>
      <c r="ABK165" s="194"/>
      <c r="ABL165" s="194"/>
      <c r="ABM165" s="194"/>
      <c r="ABN165" s="194"/>
      <c r="ABO165" s="194"/>
      <c r="ABP165" s="194"/>
      <c r="ABQ165" s="194"/>
      <c r="ABR165" s="194"/>
      <c r="ABS165" s="194"/>
      <c r="ABT165" s="194"/>
      <c r="ABU165" s="194"/>
      <c r="ABV165" s="194"/>
      <c r="ABW165" s="194"/>
      <c r="ABX165" s="194"/>
      <c r="ABY165" s="194"/>
      <c r="ABZ165" s="194"/>
      <c r="ACA165" s="194"/>
      <c r="ACB165" s="194"/>
      <c r="ACC165" s="194"/>
      <c r="ACD165" s="194"/>
      <c r="ACE165" s="194"/>
      <c r="ACF165" s="194"/>
      <c r="ACG165" s="194"/>
      <c r="ACH165" s="194"/>
      <c r="ACI165" s="194"/>
      <c r="ACJ165" s="194"/>
      <c r="ACK165" s="194"/>
      <c r="ACL165" s="194"/>
      <c r="ACM165" s="194"/>
      <c r="ACN165" s="194"/>
      <c r="ACO165" s="194"/>
      <c r="ACP165" s="194"/>
      <c r="ACQ165" s="194"/>
      <c r="ACR165" s="194"/>
      <c r="ACS165" s="194"/>
      <c r="ACT165" s="194"/>
      <c r="ACU165" s="194"/>
      <c r="ACV165" s="194"/>
      <c r="ACW165" s="194"/>
      <c r="ACX165" s="194"/>
      <c r="ACY165" s="194"/>
      <c r="ACZ165" s="194"/>
      <c r="ADA165" s="194"/>
      <c r="ADB165" s="194"/>
      <c r="ADC165" s="194"/>
      <c r="ADD165" s="194"/>
      <c r="ADE165" s="194"/>
      <c r="ADF165" s="194"/>
      <c r="ADG165" s="194"/>
      <c r="ADH165" s="194"/>
      <c r="ADI165" s="194"/>
      <c r="ADJ165" s="194"/>
      <c r="ADK165" s="194"/>
      <c r="ADL165" s="194"/>
      <c r="ADM165" s="194"/>
      <c r="ADN165" s="194"/>
      <c r="ADO165" s="194"/>
      <c r="ADP165" s="194"/>
      <c r="ADQ165" s="194"/>
      <c r="ADR165" s="194"/>
      <c r="ADS165" s="194"/>
      <c r="ADT165" s="194"/>
      <c r="ADU165" s="194"/>
      <c r="ADV165" s="194"/>
      <c r="ADW165" s="194"/>
      <c r="ADX165" s="194"/>
      <c r="ADY165" s="194"/>
      <c r="ADZ165" s="194"/>
      <c r="AEA165" s="194"/>
      <c r="AEB165" s="194"/>
      <c r="AEC165" s="194"/>
      <c r="AED165" s="194"/>
      <c r="AEE165" s="194"/>
      <c r="AEF165" s="194"/>
      <c r="AEG165" s="194"/>
      <c r="AEH165" s="194"/>
      <c r="AEI165" s="194"/>
      <c r="AEJ165" s="194"/>
      <c r="AEK165" s="194"/>
      <c r="AEL165" s="194"/>
      <c r="AEM165" s="194"/>
      <c r="AEN165" s="194"/>
      <c r="AEO165" s="194"/>
      <c r="AEP165" s="194"/>
      <c r="AEQ165" s="194"/>
      <c r="AER165" s="194"/>
      <c r="AES165" s="194"/>
      <c r="AET165" s="194"/>
      <c r="AEU165" s="194"/>
      <c r="AEV165" s="194"/>
      <c r="AEW165" s="194"/>
      <c r="AEX165" s="194"/>
      <c r="AEY165" s="194"/>
      <c r="AEZ165" s="194"/>
      <c r="AFA165" s="194"/>
      <c r="AFB165" s="194"/>
      <c r="AFC165" s="194"/>
      <c r="AFD165" s="194"/>
      <c r="AFE165" s="194"/>
      <c r="AFF165" s="194"/>
      <c r="AFG165" s="194"/>
      <c r="AFH165" s="194"/>
      <c r="AFI165" s="194"/>
      <c r="AFJ165" s="194"/>
      <c r="AFK165" s="194"/>
      <c r="AFL165" s="194"/>
      <c r="AFM165" s="194"/>
      <c r="AFN165" s="194"/>
      <c r="AFO165" s="194"/>
      <c r="AFP165" s="194"/>
      <c r="AFQ165" s="194"/>
      <c r="AFR165" s="194"/>
      <c r="AFS165" s="194"/>
      <c r="AFT165" s="194"/>
      <c r="AFU165" s="194"/>
      <c r="AFV165" s="194"/>
      <c r="AFW165" s="194"/>
      <c r="AFX165" s="194"/>
      <c r="AFY165" s="194"/>
      <c r="AFZ165" s="194"/>
      <c r="AGA165" s="194"/>
      <c r="AGB165" s="194"/>
      <c r="AGC165" s="194"/>
      <c r="AGD165" s="194"/>
      <c r="AGE165" s="194"/>
      <c r="AGF165" s="194"/>
      <c r="AGG165" s="194"/>
      <c r="AGH165" s="194"/>
      <c r="AGI165" s="194"/>
      <c r="AGJ165" s="194"/>
      <c r="AGK165" s="194"/>
      <c r="AGL165" s="194"/>
      <c r="AGM165" s="194"/>
      <c r="AGN165" s="194"/>
      <c r="AGO165" s="194"/>
      <c r="AGP165" s="194"/>
      <c r="AGQ165" s="194"/>
      <c r="AGR165" s="194"/>
      <c r="AGS165" s="194"/>
      <c r="AGT165" s="194"/>
      <c r="AGU165" s="194"/>
      <c r="AGV165" s="194"/>
      <c r="AGW165" s="194"/>
      <c r="AGX165" s="194"/>
      <c r="AGY165" s="194"/>
      <c r="AGZ165" s="194"/>
      <c r="AHA165" s="194"/>
      <c r="AHB165" s="194"/>
      <c r="AHC165" s="194"/>
      <c r="AHD165" s="194"/>
      <c r="AHE165" s="194"/>
      <c r="AHF165" s="194"/>
      <c r="AHG165" s="194"/>
      <c r="AHH165" s="194"/>
      <c r="AHI165" s="194"/>
      <c r="AHJ165" s="194"/>
      <c r="AHK165" s="194"/>
      <c r="AHL165" s="194"/>
      <c r="AHM165" s="194"/>
      <c r="AHN165" s="194"/>
      <c r="AHO165" s="194"/>
      <c r="AHP165" s="194"/>
      <c r="AHQ165" s="194"/>
      <c r="AHR165" s="194"/>
      <c r="AHS165" s="194"/>
      <c r="AHT165" s="194"/>
      <c r="AHU165" s="194"/>
      <c r="AHV165" s="194"/>
      <c r="AHW165" s="194"/>
      <c r="AHX165" s="194"/>
      <c r="AHY165" s="194"/>
      <c r="AHZ165" s="194"/>
      <c r="AIA165" s="194"/>
      <c r="AIB165" s="194"/>
      <c r="AIC165" s="194"/>
      <c r="AID165" s="194"/>
      <c r="AIE165" s="194"/>
      <c r="AIF165" s="194"/>
      <c r="AIG165" s="194"/>
      <c r="AIH165" s="194"/>
      <c r="AII165" s="194"/>
      <c r="AIJ165" s="194"/>
      <c r="AIK165" s="194"/>
      <c r="AIL165" s="194"/>
      <c r="AIM165" s="194"/>
      <c r="AIN165" s="194"/>
      <c r="AIO165" s="194"/>
      <c r="AIP165" s="194"/>
      <c r="AIQ165" s="194"/>
      <c r="AIR165" s="194"/>
      <c r="AIS165" s="194"/>
      <c r="AIT165" s="194"/>
      <c r="AIU165" s="194"/>
      <c r="AIV165" s="194"/>
      <c r="AIW165" s="194"/>
      <c r="AIX165" s="194"/>
      <c r="AIY165" s="194"/>
      <c r="AIZ165" s="194"/>
      <c r="AJA165" s="194"/>
      <c r="AJB165" s="194"/>
      <c r="AJC165" s="194"/>
      <c r="AJD165" s="194"/>
      <c r="AJE165" s="194"/>
      <c r="AJF165" s="194"/>
      <c r="AJG165" s="194"/>
      <c r="AJH165" s="194"/>
      <c r="AJI165" s="194"/>
      <c r="AJJ165" s="194"/>
      <c r="AJK165" s="194"/>
      <c r="AJL165" s="194"/>
      <c r="AJM165" s="194"/>
      <c r="AJN165" s="194"/>
      <c r="AJO165" s="194"/>
      <c r="AJP165" s="194"/>
      <c r="AJQ165" s="194"/>
      <c r="AJR165" s="194"/>
      <c r="AJS165" s="194"/>
      <c r="AJT165" s="194"/>
      <c r="AJU165" s="194"/>
      <c r="AJV165" s="194"/>
      <c r="AJW165" s="194"/>
      <c r="AJX165" s="194"/>
      <c r="AJY165" s="194"/>
      <c r="AJZ165" s="194"/>
      <c r="AKA165" s="194"/>
      <c r="AKB165" s="194"/>
      <c r="AKC165" s="194"/>
      <c r="AKD165" s="194"/>
      <c r="AKE165" s="194"/>
      <c r="AKF165" s="194"/>
      <c r="AKG165" s="194"/>
      <c r="AKH165" s="194"/>
      <c r="AKI165" s="194"/>
      <c r="AKJ165" s="194"/>
      <c r="AKK165" s="194"/>
      <c r="AKL165" s="194"/>
      <c r="AKM165" s="194"/>
      <c r="AKN165" s="194"/>
      <c r="AKO165" s="194"/>
      <c r="AKP165" s="194"/>
    </row>
    <row r="166" spans="1:978" s="116" customFormat="1" ht="15.6">
      <c r="A166" s="28"/>
      <c r="B166" s="95" t="s">
        <v>14</v>
      </c>
      <c r="C166" s="105">
        <v>2003834</v>
      </c>
      <c r="D166" s="84">
        <f>C166/C154-1</f>
        <v>0.2095129677291625</v>
      </c>
      <c r="E166" s="85"/>
      <c r="F166" s="83">
        <v>34051</v>
      </c>
      <c r="G166" s="84">
        <f>F166/F154-1</f>
        <v>0.26691967109424408</v>
      </c>
      <c r="H166" s="107"/>
      <c r="I166" s="181"/>
      <c r="J166" s="107"/>
      <c r="K166" s="166"/>
      <c r="L166" s="93">
        <v>713</v>
      </c>
      <c r="M166" s="84">
        <f>L166/L154-1</f>
        <v>1.66044776119403</v>
      </c>
      <c r="N166" s="92">
        <v>17117</v>
      </c>
      <c r="O166" s="84">
        <f t="shared" ref="O166:S166" si="36">N166/N154-1</f>
        <v>0.27377585950290229</v>
      </c>
      <c r="P166" s="92">
        <v>7264</v>
      </c>
      <c r="Q166" s="84">
        <f t="shared" si="36"/>
        <v>0.33162236480293306</v>
      </c>
      <c r="R166" s="93">
        <v>560</v>
      </c>
      <c r="S166" s="84">
        <f t="shared" si="36"/>
        <v>0.84210526315789469</v>
      </c>
      <c r="T166" s="92">
        <v>31155</v>
      </c>
      <c r="U166" s="84">
        <f>T166/T154-1</f>
        <v>0.25005015447578538</v>
      </c>
      <c r="V166" s="92"/>
      <c r="W166" s="84"/>
      <c r="X166" s="92"/>
      <c r="Y166" s="84"/>
      <c r="Z166" s="90"/>
      <c r="AA166" s="166"/>
      <c r="AB166" s="92">
        <v>18</v>
      </c>
      <c r="AC166" s="70">
        <f t="shared" si="35"/>
        <v>0.2857142857142857</v>
      </c>
      <c r="AD166" s="92"/>
      <c r="AE166" s="84"/>
      <c r="AF166" s="92"/>
      <c r="AG166" s="84"/>
      <c r="AH166" s="4"/>
      <c r="AI166" s="4"/>
      <c r="AJ166" s="4"/>
      <c r="AK166" s="4"/>
      <c r="AL166" s="4"/>
      <c r="AM166" s="187"/>
      <c r="AN166" s="187"/>
      <c r="AO166" s="187"/>
      <c r="AP166" s="187"/>
      <c r="AQ166" s="187"/>
      <c r="AR166" s="187"/>
      <c r="AS166" s="187"/>
      <c r="AT166" s="187"/>
      <c r="AU166" s="187"/>
      <c r="AV166" s="205"/>
      <c r="AW166" s="187"/>
      <c r="AX166" s="188"/>
      <c r="AY166" s="187"/>
      <c r="AZ166" s="187"/>
      <c r="BA166" s="192"/>
      <c r="BB166" s="193"/>
      <c r="BC166" s="192"/>
      <c r="BD166" s="194"/>
      <c r="BE166" s="194"/>
      <c r="BF166" s="194"/>
      <c r="BG166" s="194"/>
      <c r="BH166" s="194"/>
      <c r="BI166" s="194"/>
      <c r="BJ166" s="194"/>
      <c r="BK166" s="194"/>
      <c r="BL166" s="194"/>
      <c r="BM166" s="194"/>
      <c r="BN166" s="194"/>
      <c r="BO166" s="194"/>
      <c r="BP166" s="194"/>
      <c r="BQ166" s="194"/>
      <c r="BR166" s="194"/>
      <c r="BS166" s="194"/>
      <c r="BT166" s="194"/>
      <c r="BU166" s="194"/>
      <c r="BV166" s="194"/>
      <c r="BW166" s="194"/>
      <c r="BX166" s="194"/>
      <c r="BY166" s="194"/>
      <c r="BZ166" s="194"/>
      <c r="CA166" s="194"/>
      <c r="CB166" s="194"/>
      <c r="CC166" s="195"/>
      <c r="CD166" s="194"/>
      <c r="CE166" s="194"/>
      <c r="CF166" s="194"/>
      <c r="CG166" s="194"/>
      <c r="CH166" s="194"/>
      <c r="CI166" s="194"/>
      <c r="CJ166" s="194"/>
      <c r="CK166" s="194"/>
      <c r="CL166" s="194"/>
      <c r="CM166" s="194"/>
      <c r="CN166" s="194"/>
      <c r="CO166" s="194"/>
      <c r="CP166" s="194"/>
      <c r="CQ166" s="194"/>
      <c r="CR166" s="194"/>
      <c r="CS166" s="194"/>
      <c r="CT166" s="194"/>
      <c r="CU166" s="194"/>
      <c r="CV166" s="194"/>
      <c r="CW166" s="194"/>
      <c r="CX166" s="194"/>
      <c r="CY166" s="194"/>
      <c r="CZ166" s="194"/>
      <c r="DA166" s="194"/>
      <c r="DB166" s="194"/>
      <c r="DC166" s="194"/>
      <c r="DD166" s="194"/>
      <c r="DE166" s="194"/>
      <c r="DF166" s="194"/>
      <c r="DG166" s="194"/>
      <c r="DH166" s="194"/>
      <c r="DI166" s="194"/>
      <c r="DJ166" s="194"/>
      <c r="DK166" s="194"/>
      <c r="DL166" s="194"/>
      <c r="DM166" s="194"/>
      <c r="DN166" s="194"/>
      <c r="DO166" s="194"/>
      <c r="DP166" s="194"/>
      <c r="DQ166" s="194"/>
      <c r="DR166" s="194"/>
      <c r="DS166" s="194"/>
      <c r="DT166" s="194"/>
      <c r="DU166" s="194"/>
      <c r="DV166" s="194"/>
      <c r="DW166" s="194"/>
      <c r="DX166" s="194"/>
      <c r="DY166" s="194"/>
      <c r="DZ166" s="194"/>
      <c r="EA166" s="194"/>
      <c r="EB166" s="194"/>
      <c r="EC166" s="194"/>
      <c r="ED166" s="194"/>
      <c r="EE166" s="194"/>
      <c r="EF166" s="194"/>
      <c r="EG166" s="194"/>
      <c r="EH166" s="194"/>
      <c r="EI166" s="194"/>
      <c r="EJ166" s="194"/>
      <c r="EK166" s="194"/>
      <c r="EL166" s="194"/>
      <c r="EM166" s="194"/>
      <c r="EN166" s="194"/>
      <c r="EO166" s="194"/>
      <c r="EP166" s="194"/>
      <c r="EQ166" s="194"/>
      <c r="ER166" s="194"/>
      <c r="ES166" s="194"/>
      <c r="ET166" s="194"/>
      <c r="EU166" s="194"/>
      <c r="EV166" s="194"/>
      <c r="EW166" s="194"/>
      <c r="EX166" s="194"/>
      <c r="EY166" s="194"/>
      <c r="EZ166" s="194"/>
      <c r="FA166" s="194"/>
      <c r="FB166" s="194"/>
      <c r="FC166" s="194"/>
      <c r="FD166" s="194"/>
      <c r="FE166" s="194"/>
      <c r="FF166" s="194"/>
      <c r="FG166" s="194"/>
      <c r="FH166" s="194"/>
      <c r="FI166" s="194"/>
      <c r="FJ166" s="194"/>
      <c r="FK166" s="194"/>
      <c r="FL166" s="194"/>
      <c r="FM166" s="194"/>
      <c r="FN166" s="194"/>
      <c r="FO166" s="194"/>
      <c r="FP166" s="194"/>
      <c r="FQ166" s="194"/>
      <c r="FR166" s="194"/>
      <c r="FS166" s="194"/>
      <c r="FT166" s="194"/>
      <c r="FU166" s="194"/>
      <c r="FV166" s="194"/>
      <c r="FW166" s="194"/>
      <c r="FX166" s="194"/>
      <c r="FY166" s="194"/>
      <c r="FZ166" s="194"/>
      <c r="GA166" s="194"/>
      <c r="GB166" s="194"/>
      <c r="GC166" s="194"/>
      <c r="GD166" s="194"/>
      <c r="GE166" s="194"/>
      <c r="GF166" s="194"/>
      <c r="GG166" s="194"/>
      <c r="GH166" s="194"/>
      <c r="GI166" s="194"/>
      <c r="GJ166" s="194"/>
      <c r="GK166" s="194"/>
      <c r="GL166" s="194"/>
      <c r="GM166" s="194"/>
      <c r="GN166" s="194"/>
      <c r="GO166" s="194"/>
      <c r="GP166" s="194"/>
      <c r="GQ166" s="194"/>
      <c r="GR166" s="194"/>
      <c r="GS166" s="194"/>
      <c r="GT166" s="194"/>
      <c r="GU166" s="194"/>
      <c r="GV166" s="194"/>
      <c r="GW166" s="194"/>
      <c r="GX166" s="194"/>
      <c r="GY166" s="194"/>
      <c r="GZ166" s="194"/>
      <c r="HA166" s="194"/>
      <c r="HB166" s="194"/>
      <c r="HC166" s="194"/>
      <c r="HD166" s="194"/>
      <c r="HE166" s="194"/>
      <c r="HF166" s="194"/>
      <c r="HG166" s="194"/>
      <c r="HH166" s="194"/>
      <c r="HI166" s="194"/>
      <c r="HJ166" s="194"/>
      <c r="HK166" s="194"/>
      <c r="HL166" s="194"/>
      <c r="HM166" s="194"/>
      <c r="HN166" s="194"/>
      <c r="HO166" s="194"/>
      <c r="HP166" s="194"/>
      <c r="HQ166" s="194"/>
      <c r="HR166" s="194"/>
      <c r="HS166" s="194"/>
      <c r="HT166" s="194"/>
      <c r="HU166" s="194"/>
      <c r="HV166" s="194"/>
      <c r="HW166" s="194"/>
      <c r="HX166" s="194"/>
      <c r="HY166" s="194"/>
      <c r="HZ166" s="194"/>
      <c r="IA166" s="194"/>
      <c r="IB166" s="194"/>
      <c r="IC166" s="194"/>
      <c r="ID166" s="194"/>
      <c r="IE166" s="194"/>
      <c r="IF166" s="194"/>
      <c r="IG166" s="194"/>
      <c r="IH166" s="194"/>
      <c r="II166" s="194"/>
      <c r="IJ166" s="194"/>
      <c r="IK166" s="194"/>
      <c r="IL166" s="194"/>
      <c r="IM166" s="194"/>
      <c r="IN166" s="194"/>
      <c r="IO166" s="194"/>
      <c r="IP166" s="194"/>
      <c r="IQ166" s="194"/>
      <c r="IR166" s="194"/>
      <c r="IS166" s="194"/>
      <c r="IT166" s="194"/>
      <c r="IU166" s="194"/>
      <c r="IV166" s="194"/>
      <c r="IW166" s="194"/>
      <c r="IX166" s="194"/>
      <c r="IY166" s="194"/>
      <c r="IZ166" s="194"/>
      <c r="JA166" s="194"/>
      <c r="JB166" s="194"/>
      <c r="JC166" s="194"/>
      <c r="JD166" s="194"/>
      <c r="JE166" s="194"/>
      <c r="JF166" s="194"/>
      <c r="JG166" s="194"/>
      <c r="JH166" s="194"/>
      <c r="JI166" s="194"/>
      <c r="JJ166" s="194"/>
      <c r="JK166" s="194"/>
      <c r="JL166" s="194"/>
      <c r="JM166" s="194"/>
      <c r="JN166" s="194"/>
      <c r="JO166" s="194"/>
      <c r="JP166" s="194"/>
      <c r="JQ166" s="194"/>
      <c r="JR166" s="194"/>
      <c r="JS166" s="194"/>
      <c r="JT166" s="194"/>
      <c r="JU166" s="194"/>
      <c r="JV166" s="194"/>
      <c r="JW166" s="194"/>
      <c r="JX166" s="194"/>
      <c r="JY166" s="194"/>
      <c r="JZ166" s="194"/>
      <c r="KA166" s="194"/>
      <c r="KB166" s="194"/>
      <c r="KC166" s="194"/>
      <c r="KD166" s="194"/>
      <c r="KE166" s="194"/>
      <c r="KF166" s="194"/>
      <c r="KG166" s="194"/>
      <c r="KH166" s="194"/>
      <c r="KI166" s="194"/>
      <c r="KJ166" s="194"/>
      <c r="KK166" s="194"/>
      <c r="KL166" s="194"/>
      <c r="KM166" s="194"/>
      <c r="KN166" s="194"/>
      <c r="KO166" s="194"/>
      <c r="KP166" s="194"/>
      <c r="KQ166" s="194"/>
      <c r="KR166" s="194"/>
      <c r="KS166" s="194"/>
      <c r="KT166" s="194"/>
      <c r="KU166" s="194"/>
      <c r="KV166" s="194"/>
      <c r="KW166" s="194"/>
      <c r="KX166" s="194"/>
      <c r="KY166" s="194"/>
      <c r="KZ166" s="194"/>
      <c r="LA166" s="194"/>
      <c r="LB166" s="194"/>
      <c r="LC166" s="194"/>
      <c r="LD166" s="194"/>
      <c r="LE166" s="194"/>
      <c r="LF166" s="194"/>
      <c r="LG166" s="194"/>
      <c r="LH166" s="194"/>
      <c r="LI166" s="194"/>
      <c r="LJ166" s="194"/>
      <c r="LK166" s="194"/>
      <c r="LL166" s="194"/>
      <c r="LM166" s="194"/>
      <c r="LN166" s="194"/>
      <c r="LO166" s="194"/>
      <c r="LP166" s="194"/>
      <c r="LQ166" s="194"/>
      <c r="LR166" s="194"/>
      <c r="LS166" s="194"/>
      <c r="LT166" s="194"/>
      <c r="LU166" s="194"/>
      <c r="LV166" s="194"/>
      <c r="LW166" s="194"/>
      <c r="LX166" s="194"/>
      <c r="LY166" s="194"/>
      <c r="LZ166" s="194"/>
      <c r="MA166" s="194"/>
      <c r="MB166" s="194"/>
      <c r="MC166" s="194"/>
      <c r="MD166" s="194"/>
      <c r="ME166" s="194"/>
      <c r="MF166" s="194"/>
      <c r="MG166" s="194"/>
      <c r="MH166" s="194"/>
      <c r="MI166" s="194"/>
      <c r="MJ166" s="194"/>
      <c r="MK166" s="194"/>
      <c r="ML166" s="194"/>
      <c r="MM166" s="194"/>
      <c r="MN166" s="194"/>
      <c r="MO166" s="194"/>
      <c r="MP166" s="194"/>
      <c r="MQ166" s="194"/>
      <c r="MR166" s="194"/>
      <c r="MS166" s="194"/>
      <c r="MT166" s="194"/>
      <c r="MU166" s="194"/>
      <c r="MV166" s="194"/>
      <c r="MW166" s="194"/>
      <c r="MX166" s="194"/>
      <c r="MY166" s="194"/>
      <c r="MZ166" s="194"/>
      <c r="NA166" s="194"/>
      <c r="NB166" s="194"/>
      <c r="NC166" s="194"/>
      <c r="ND166" s="194"/>
      <c r="NE166" s="194"/>
      <c r="NF166" s="194"/>
      <c r="NG166" s="194"/>
      <c r="NH166" s="194"/>
      <c r="NI166" s="194"/>
      <c r="NJ166" s="194"/>
      <c r="NK166" s="194"/>
      <c r="NL166" s="194"/>
      <c r="NM166" s="194"/>
      <c r="NN166" s="194"/>
      <c r="NO166" s="194"/>
      <c r="NP166" s="194"/>
      <c r="NQ166" s="194"/>
      <c r="NR166" s="194"/>
      <c r="NS166" s="194"/>
      <c r="NT166" s="194"/>
      <c r="NU166" s="194"/>
      <c r="NV166" s="194"/>
      <c r="NW166" s="194"/>
      <c r="NX166" s="194"/>
      <c r="NY166" s="194"/>
      <c r="NZ166" s="194"/>
      <c r="OA166" s="194"/>
      <c r="OB166" s="194"/>
      <c r="OC166" s="194"/>
      <c r="OD166" s="194"/>
      <c r="OE166" s="194"/>
      <c r="OF166" s="194"/>
      <c r="OG166" s="194"/>
      <c r="OH166" s="194"/>
      <c r="OI166" s="194"/>
      <c r="OJ166" s="194"/>
      <c r="OK166" s="194"/>
      <c r="OL166" s="194"/>
      <c r="OM166" s="194"/>
      <c r="ON166" s="194"/>
      <c r="OO166" s="194"/>
      <c r="OP166" s="194"/>
      <c r="OQ166" s="194"/>
      <c r="OR166" s="194"/>
      <c r="OS166" s="194"/>
      <c r="OT166" s="194"/>
      <c r="OU166" s="194"/>
      <c r="OV166" s="194"/>
      <c r="OW166" s="194"/>
      <c r="OX166" s="194"/>
      <c r="OY166" s="194"/>
      <c r="OZ166" s="194"/>
      <c r="PA166" s="194"/>
      <c r="PB166" s="194"/>
      <c r="PC166" s="194"/>
      <c r="PD166" s="194"/>
      <c r="PE166" s="194"/>
      <c r="PF166" s="194"/>
      <c r="PG166" s="194"/>
      <c r="PH166" s="194"/>
      <c r="PI166" s="194"/>
      <c r="PJ166" s="194"/>
      <c r="PK166" s="194"/>
      <c r="PL166" s="194"/>
      <c r="PM166" s="194"/>
      <c r="PN166" s="194"/>
      <c r="PO166" s="194"/>
      <c r="PP166" s="194"/>
      <c r="PQ166" s="194"/>
      <c r="PR166" s="194"/>
      <c r="PS166" s="194"/>
      <c r="PT166" s="194"/>
      <c r="PU166" s="194"/>
      <c r="PV166" s="194"/>
      <c r="PW166" s="194"/>
      <c r="PX166" s="194"/>
      <c r="PY166" s="194"/>
      <c r="PZ166" s="194"/>
      <c r="QA166" s="194"/>
      <c r="QB166" s="194"/>
      <c r="QC166" s="194"/>
      <c r="QD166" s="194"/>
      <c r="QE166" s="194"/>
      <c r="QF166" s="194"/>
      <c r="QG166" s="194"/>
      <c r="QH166" s="194"/>
      <c r="QI166" s="194"/>
      <c r="QJ166" s="194"/>
      <c r="QK166" s="194"/>
      <c r="QL166" s="194"/>
      <c r="QM166" s="194"/>
      <c r="QN166" s="194"/>
      <c r="QO166" s="194"/>
      <c r="QP166" s="194"/>
      <c r="QQ166" s="194"/>
      <c r="QR166" s="194"/>
      <c r="QS166" s="194"/>
      <c r="QT166" s="194"/>
      <c r="QU166" s="194"/>
      <c r="QV166" s="194"/>
      <c r="QW166" s="194"/>
      <c r="QX166" s="194"/>
      <c r="QY166" s="194"/>
      <c r="QZ166" s="194"/>
      <c r="RA166" s="194"/>
      <c r="RB166" s="194"/>
      <c r="RC166" s="194"/>
      <c r="RD166" s="194"/>
      <c r="RE166" s="194"/>
      <c r="RF166" s="194"/>
      <c r="RG166" s="194"/>
      <c r="RH166" s="194"/>
      <c r="RI166" s="194"/>
      <c r="RJ166" s="194"/>
      <c r="RK166" s="194"/>
      <c r="RL166" s="194"/>
      <c r="RM166" s="194"/>
      <c r="RN166" s="194"/>
      <c r="RO166" s="194"/>
      <c r="RP166" s="194"/>
      <c r="RQ166" s="194"/>
      <c r="RR166" s="194"/>
      <c r="RS166" s="194"/>
      <c r="RT166" s="194"/>
      <c r="RU166" s="194"/>
      <c r="RV166" s="194"/>
      <c r="RW166" s="194"/>
      <c r="RX166" s="194"/>
      <c r="RY166" s="194"/>
      <c r="RZ166" s="194"/>
      <c r="SA166" s="194"/>
      <c r="SB166" s="194"/>
      <c r="SC166" s="194"/>
      <c r="SD166" s="194"/>
      <c r="SE166" s="194"/>
      <c r="SF166" s="194"/>
      <c r="SG166" s="194"/>
      <c r="SH166" s="194"/>
      <c r="SI166" s="194"/>
      <c r="SJ166" s="194"/>
      <c r="SK166" s="194"/>
      <c r="SL166" s="194"/>
      <c r="SM166" s="194"/>
      <c r="SN166" s="194"/>
      <c r="SO166" s="194"/>
      <c r="SP166" s="194"/>
      <c r="SQ166" s="194"/>
      <c r="SR166" s="194"/>
      <c r="SS166" s="194"/>
      <c r="ST166" s="194"/>
      <c r="SU166" s="194"/>
      <c r="SV166" s="194"/>
      <c r="SW166" s="194"/>
      <c r="SX166" s="194"/>
      <c r="SY166" s="194"/>
      <c r="SZ166" s="194"/>
      <c r="TA166" s="194"/>
      <c r="TB166" s="194"/>
      <c r="TC166" s="194"/>
      <c r="TD166" s="194"/>
      <c r="TE166" s="194"/>
      <c r="TF166" s="194"/>
      <c r="TG166" s="194"/>
      <c r="TH166" s="194"/>
      <c r="TI166" s="194"/>
      <c r="TJ166" s="194"/>
      <c r="TK166" s="194"/>
      <c r="TL166" s="194"/>
      <c r="TM166" s="194"/>
      <c r="TN166" s="194"/>
      <c r="TO166" s="194"/>
      <c r="TP166" s="194"/>
      <c r="TQ166" s="194"/>
      <c r="TR166" s="194"/>
      <c r="TS166" s="194"/>
      <c r="TT166" s="194"/>
      <c r="TU166" s="194"/>
      <c r="TV166" s="194"/>
      <c r="TW166" s="194"/>
      <c r="TX166" s="194"/>
      <c r="TY166" s="194"/>
      <c r="TZ166" s="194"/>
      <c r="UA166" s="194"/>
      <c r="UB166" s="194"/>
      <c r="UC166" s="194"/>
      <c r="UD166" s="194"/>
      <c r="UE166" s="194"/>
      <c r="UF166" s="194"/>
      <c r="UG166" s="194"/>
      <c r="UH166" s="194"/>
      <c r="UI166" s="194"/>
      <c r="UJ166" s="194"/>
      <c r="UK166" s="194"/>
      <c r="UL166" s="194"/>
      <c r="UM166" s="194"/>
      <c r="UN166" s="194"/>
      <c r="UO166" s="194"/>
      <c r="UP166" s="194"/>
      <c r="UQ166" s="194"/>
      <c r="UR166" s="194"/>
      <c r="US166" s="194"/>
      <c r="UT166" s="194"/>
      <c r="UU166" s="194"/>
      <c r="UV166" s="194"/>
      <c r="UW166" s="194"/>
      <c r="UX166" s="194"/>
      <c r="UY166" s="194"/>
      <c r="UZ166" s="194"/>
      <c r="VA166" s="194"/>
      <c r="VB166" s="194"/>
      <c r="VC166" s="194"/>
      <c r="VD166" s="194"/>
      <c r="VE166" s="194"/>
      <c r="VF166" s="194"/>
      <c r="VG166" s="194"/>
      <c r="VH166" s="194"/>
      <c r="VI166" s="194"/>
      <c r="VJ166" s="194"/>
      <c r="VK166" s="194"/>
      <c r="VL166" s="194"/>
      <c r="VM166" s="194"/>
      <c r="VN166" s="194"/>
      <c r="VO166" s="194"/>
      <c r="VP166" s="194"/>
      <c r="VQ166" s="194"/>
      <c r="VR166" s="194"/>
      <c r="VS166" s="194"/>
      <c r="VT166" s="194"/>
      <c r="VU166" s="194"/>
      <c r="VV166" s="194"/>
      <c r="VW166" s="194"/>
      <c r="VX166" s="194"/>
      <c r="VY166" s="194"/>
      <c r="VZ166" s="194"/>
      <c r="WA166" s="194"/>
      <c r="WB166" s="194"/>
      <c r="WC166" s="194"/>
      <c r="WD166" s="194"/>
      <c r="WE166" s="194"/>
      <c r="WF166" s="194"/>
      <c r="WG166" s="194"/>
      <c r="WH166" s="194"/>
      <c r="WI166" s="194"/>
      <c r="WJ166" s="194"/>
      <c r="WK166" s="194"/>
      <c r="WL166" s="194"/>
      <c r="WM166" s="194"/>
      <c r="WN166" s="194"/>
      <c r="WO166" s="194"/>
      <c r="WP166" s="194"/>
      <c r="WQ166" s="194"/>
      <c r="WR166" s="194"/>
      <c r="WS166" s="194"/>
      <c r="WT166" s="194"/>
      <c r="WU166" s="194"/>
      <c r="WV166" s="194"/>
      <c r="WW166" s="194"/>
      <c r="WX166" s="194"/>
      <c r="WY166" s="194"/>
      <c r="WZ166" s="194"/>
      <c r="XA166" s="194"/>
      <c r="XB166" s="194"/>
      <c r="XC166" s="194"/>
      <c r="XD166" s="194"/>
      <c r="XE166" s="194"/>
      <c r="XF166" s="194"/>
      <c r="XG166" s="194"/>
      <c r="XH166" s="194"/>
      <c r="XI166" s="194"/>
      <c r="XJ166" s="194"/>
      <c r="XK166" s="194"/>
      <c r="XL166" s="194"/>
      <c r="XM166" s="194"/>
      <c r="XN166" s="194"/>
      <c r="XO166" s="194"/>
      <c r="XP166" s="194"/>
      <c r="XQ166" s="194"/>
      <c r="XR166" s="194"/>
      <c r="XS166" s="194"/>
      <c r="XT166" s="194"/>
      <c r="XU166" s="194"/>
      <c r="XV166" s="194"/>
      <c r="XW166" s="194"/>
      <c r="XX166" s="194"/>
      <c r="XY166" s="194"/>
      <c r="XZ166" s="194"/>
      <c r="YA166" s="194"/>
      <c r="YB166" s="194"/>
      <c r="YC166" s="194"/>
      <c r="YD166" s="194"/>
      <c r="YE166" s="194"/>
      <c r="YF166" s="194"/>
      <c r="YG166" s="194"/>
      <c r="YH166" s="194"/>
      <c r="YI166" s="194"/>
      <c r="YJ166" s="194"/>
      <c r="YK166" s="194"/>
      <c r="YL166" s="194"/>
      <c r="YM166" s="194"/>
      <c r="YN166" s="194"/>
      <c r="YO166" s="194"/>
      <c r="YP166" s="194"/>
      <c r="YQ166" s="194"/>
      <c r="YR166" s="194"/>
      <c r="YS166" s="194"/>
      <c r="YT166" s="194"/>
      <c r="YU166" s="194"/>
      <c r="YV166" s="194"/>
      <c r="YW166" s="194"/>
      <c r="YX166" s="194"/>
      <c r="YY166" s="194"/>
      <c r="YZ166" s="194"/>
      <c r="ZA166" s="194"/>
      <c r="ZB166" s="194"/>
      <c r="ZC166" s="194"/>
      <c r="ZD166" s="194"/>
      <c r="ZE166" s="194"/>
      <c r="ZF166" s="194"/>
      <c r="ZG166" s="194"/>
      <c r="ZH166" s="194"/>
      <c r="ZI166" s="194"/>
      <c r="ZJ166" s="194"/>
      <c r="ZK166" s="194"/>
      <c r="ZL166" s="194"/>
      <c r="ZM166" s="194"/>
      <c r="ZN166" s="194"/>
      <c r="ZO166" s="194"/>
      <c r="ZP166" s="194"/>
      <c r="ZQ166" s="194"/>
      <c r="ZR166" s="194"/>
      <c r="ZS166" s="194"/>
      <c r="ZT166" s="194"/>
      <c r="ZU166" s="194"/>
      <c r="ZV166" s="194"/>
      <c r="ZW166" s="194"/>
      <c r="ZX166" s="194"/>
      <c r="ZY166" s="194"/>
      <c r="ZZ166" s="194"/>
      <c r="AAA166" s="194"/>
      <c r="AAB166" s="194"/>
      <c r="AAC166" s="194"/>
      <c r="AAD166" s="194"/>
      <c r="AAE166" s="194"/>
      <c r="AAF166" s="194"/>
      <c r="AAG166" s="194"/>
      <c r="AAH166" s="194"/>
      <c r="AAI166" s="194"/>
      <c r="AAJ166" s="194"/>
      <c r="AAK166" s="194"/>
      <c r="AAL166" s="194"/>
      <c r="AAM166" s="194"/>
      <c r="AAN166" s="194"/>
      <c r="AAO166" s="194"/>
      <c r="AAP166" s="194"/>
      <c r="AAQ166" s="194"/>
      <c r="AAR166" s="194"/>
      <c r="AAS166" s="194"/>
      <c r="AAT166" s="194"/>
      <c r="AAU166" s="194"/>
      <c r="AAV166" s="194"/>
      <c r="AAW166" s="194"/>
      <c r="AAX166" s="194"/>
      <c r="AAY166" s="194"/>
      <c r="AAZ166" s="194"/>
      <c r="ABA166" s="194"/>
      <c r="ABB166" s="194"/>
      <c r="ABC166" s="194"/>
      <c r="ABD166" s="194"/>
      <c r="ABE166" s="194"/>
      <c r="ABF166" s="194"/>
      <c r="ABG166" s="194"/>
      <c r="ABH166" s="194"/>
      <c r="ABI166" s="194"/>
      <c r="ABJ166" s="194"/>
      <c r="ABK166" s="194"/>
      <c r="ABL166" s="194"/>
      <c r="ABM166" s="194"/>
      <c r="ABN166" s="194"/>
      <c r="ABO166" s="194"/>
      <c r="ABP166" s="194"/>
      <c r="ABQ166" s="194"/>
      <c r="ABR166" s="194"/>
      <c r="ABS166" s="194"/>
      <c r="ABT166" s="194"/>
      <c r="ABU166" s="194"/>
      <c r="ABV166" s="194"/>
      <c r="ABW166" s="194"/>
      <c r="ABX166" s="194"/>
      <c r="ABY166" s="194"/>
      <c r="ABZ166" s="194"/>
      <c r="ACA166" s="194"/>
      <c r="ACB166" s="194"/>
      <c r="ACC166" s="194"/>
      <c r="ACD166" s="194"/>
      <c r="ACE166" s="194"/>
      <c r="ACF166" s="194"/>
      <c r="ACG166" s="194"/>
      <c r="ACH166" s="194"/>
      <c r="ACI166" s="194"/>
      <c r="ACJ166" s="194"/>
      <c r="ACK166" s="194"/>
      <c r="ACL166" s="194"/>
      <c r="ACM166" s="194"/>
      <c r="ACN166" s="194"/>
      <c r="ACO166" s="194"/>
      <c r="ACP166" s="194"/>
      <c r="ACQ166" s="194"/>
      <c r="ACR166" s="194"/>
      <c r="ACS166" s="194"/>
      <c r="ACT166" s="194"/>
      <c r="ACU166" s="194"/>
      <c r="ACV166" s="194"/>
      <c r="ACW166" s="194"/>
      <c r="ACX166" s="194"/>
      <c r="ACY166" s="194"/>
      <c r="ACZ166" s="194"/>
      <c r="ADA166" s="194"/>
      <c r="ADB166" s="194"/>
      <c r="ADC166" s="194"/>
      <c r="ADD166" s="194"/>
      <c r="ADE166" s="194"/>
      <c r="ADF166" s="194"/>
      <c r="ADG166" s="194"/>
      <c r="ADH166" s="194"/>
      <c r="ADI166" s="194"/>
      <c r="ADJ166" s="194"/>
      <c r="ADK166" s="194"/>
      <c r="ADL166" s="194"/>
      <c r="ADM166" s="194"/>
      <c r="ADN166" s="194"/>
      <c r="ADO166" s="194"/>
      <c r="ADP166" s="194"/>
      <c r="ADQ166" s="194"/>
      <c r="ADR166" s="194"/>
      <c r="ADS166" s="194"/>
      <c r="ADT166" s="194"/>
      <c r="ADU166" s="194"/>
      <c r="ADV166" s="194"/>
      <c r="ADW166" s="194"/>
      <c r="ADX166" s="194"/>
      <c r="ADY166" s="194"/>
      <c r="ADZ166" s="194"/>
      <c r="AEA166" s="194"/>
      <c r="AEB166" s="194"/>
      <c r="AEC166" s="194"/>
      <c r="AED166" s="194"/>
      <c r="AEE166" s="194"/>
      <c r="AEF166" s="194"/>
      <c r="AEG166" s="194"/>
      <c r="AEH166" s="194"/>
      <c r="AEI166" s="194"/>
      <c r="AEJ166" s="194"/>
      <c r="AEK166" s="194"/>
      <c r="AEL166" s="194"/>
      <c r="AEM166" s="194"/>
      <c r="AEN166" s="194"/>
      <c r="AEO166" s="194"/>
      <c r="AEP166" s="194"/>
      <c r="AEQ166" s="194"/>
      <c r="AER166" s="194"/>
      <c r="AES166" s="194"/>
      <c r="AET166" s="194"/>
      <c r="AEU166" s="194"/>
      <c r="AEV166" s="194"/>
      <c r="AEW166" s="194"/>
      <c r="AEX166" s="194"/>
      <c r="AEY166" s="194"/>
      <c r="AEZ166" s="194"/>
      <c r="AFA166" s="194"/>
      <c r="AFB166" s="194"/>
      <c r="AFC166" s="194"/>
      <c r="AFD166" s="194"/>
      <c r="AFE166" s="194"/>
      <c r="AFF166" s="194"/>
      <c r="AFG166" s="194"/>
      <c r="AFH166" s="194"/>
      <c r="AFI166" s="194"/>
      <c r="AFJ166" s="194"/>
      <c r="AFK166" s="194"/>
      <c r="AFL166" s="194"/>
      <c r="AFM166" s="194"/>
      <c r="AFN166" s="194"/>
      <c r="AFO166" s="194"/>
      <c r="AFP166" s="194"/>
      <c r="AFQ166" s="194"/>
      <c r="AFR166" s="194"/>
      <c r="AFS166" s="194"/>
      <c r="AFT166" s="194"/>
      <c r="AFU166" s="194"/>
      <c r="AFV166" s="194"/>
      <c r="AFW166" s="194"/>
      <c r="AFX166" s="194"/>
      <c r="AFY166" s="194"/>
      <c r="AFZ166" s="194"/>
      <c r="AGA166" s="194"/>
      <c r="AGB166" s="194"/>
      <c r="AGC166" s="194"/>
      <c r="AGD166" s="194"/>
      <c r="AGE166" s="194"/>
      <c r="AGF166" s="194"/>
      <c r="AGG166" s="194"/>
      <c r="AGH166" s="194"/>
      <c r="AGI166" s="194"/>
      <c r="AGJ166" s="194"/>
      <c r="AGK166" s="194"/>
      <c r="AGL166" s="194"/>
      <c r="AGM166" s="194"/>
      <c r="AGN166" s="194"/>
      <c r="AGO166" s="194"/>
      <c r="AGP166" s="194"/>
      <c r="AGQ166" s="194"/>
      <c r="AGR166" s="194"/>
      <c r="AGS166" s="194"/>
      <c r="AGT166" s="194"/>
      <c r="AGU166" s="194"/>
      <c r="AGV166" s="194"/>
      <c r="AGW166" s="194"/>
      <c r="AGX166" s="194"/>
      <c r="AGY166" s="194"/>
      <c r="AGZ166" s="194"/>
      <c r="AHA166" s="194"/>
      <c r="AHB166" s="194"/>
      <c r="AHC166" s="194"/>
      <c r="AHD166" s="194"/>
      <c r="AHE166" s="194"/>
      <c r="AHF166" s="194"/>
      <c r="AHG166" s="194"/>
      <c r="AHH166" s="194"/>
      <c r="AHI166" s="194"/>
      <c r="AHJ166" s="194"/>
      <c r="AHK166" s="194"/>
      <c r="AHL166" s="194"/>
      <c r="AHM166" s="194"/>
      <c r="AHN166" s="194"/>
      <c r="AHO166" s="194"/>
      <c r="AHP166" s="194"/>
      <c r="AHQ166" s="194"/>
      <c r="AHR166" s="194"/>
      <c r="AHS166" s="194"/>
      <c r="AHT166" s="194"/>
      <c r="AHU166" s="194"/>
      <c r="AHV166" s="194"/>
      <c r="AHW166" s="194"/>
      <c r="AHX166" s="194"/>
      <c r="AHY166" s="194"/>
      <c r="AHZ166" s="194"/>
      <c r="AIA166" s="194"/>
      <c r="AIB166" s="194"/>
      <c r="AIC166" s="194"/>
      <c r="AID166" s="194"/>
      <c r="AIE166" s="194"/>
      <c r="AIF166" s="194"/>
      <c r="AIG166" s="194"/>
      <c r="AIH166" s="194"/>
      <c r="AII166" s="194"/>
      <c r="AIJ166" s="194"/>
      <c r="AIK166" s="194"/>
      <c r="AIL166" s="194"/>
      <c r="AIM166" s="194"/>
      <c r="AIN166" s="194"/>
      <c r="AIO166" s="194"/>
      <c r="AIP166" s="194"/>
      <c r="AIQ166" s="194"/>
      <c r="AIR166" s="194"/>
      <c r="AIS166" s="194"/>
      <c r="AIT166" s="194"/>
      <c r="AIU166" s="194"/>
      <c r="AIV166" s="194"/>
      <c r="AIW166" s="194"/>
      <c r="AIX166" s="194"/>
      <c r="AIY166" s="194"/>
      <c r="AIZ166" s="194"/>
      <c r="AJA166" s="194"/>
      <c r="AJB166" s="194"/>
      <c r="AJC166" s="194"/>
      <c r="AJD166" s="194"/>
      <c r="AJE166" s="194"/>
      <c r="AJF166" s="194"/>
      <c r="AJG166" s="194"/>
      <c r="AJH166" s="194"/>
      <c r="AJI166" s="194"/>
      <c r="AJJ166" s="194"/>
      <c r="AJK166" s="194"/>
      <c r="AJL166" s="194"/>
      <c r="AJM166" s="194"/>
      <c r="AJN166" s="194"/>
      <c r="AJO166" s="194"/>
      <c r="AJP166" s="194"/>
      <c r="AJQ166" s="194"/>
      <c r="AJR166" s="194"/>
      <c r="AJS166" s="194"/>
      <c r="AJT166" s="194"/>
      <c r="AJU166" s="194"/>
      <c r="AJV166" s="194"/>
      <c r="AJW166" s="194"/>
      <c r="AJX166" s="194"/>
      <c r="AJY166" s="194"/>
      <c r="AJZ166" s="194"/>
      <c r="AKA166" s="194"/>
      <c r="AKB166" s="194"/>
      <c r="AKC166" s="194"/>
      <c r="AKD166" s="194"/>
      <c r="AKE166" s="194"/>
      <c r="AKF166" s="194"/>
      <c r="AKG166" s="194"/>
      <c r="AKH166" s="194"/>
      <c r="AKI166" s="194"/>
      <c r="AKJ166" s="194"/>
      <c r="AKK166" s="194"/>
      <c r="AKL166" s="194"/>
      <c r="AKM166" s="194"/>
      <c r="AKN166" s="194"/>
      <c r="AKO166" s="194"/>
      <c r="AKP166" s="194"/>
    </row>
    <row r="167" spans="1:978" s="116" customFormat="1" ht="15.6">
      <c r="A167" s="28"/>
      <c r="B167" s="95" t="s">
        <v>27</v>
      </c>
      <c r="C167" s="105">
        <v>2098126</v>
      </c>
      <c r="D167" s="84">
        <f t="shared" ref="D167:D169" si="37">C167/C155-1</f>
        <v>0.17983801538195943</v>
      </c>
      <c r="E167" s="85"/>
      <c r="F167" s="83">
        <v>34838</v>
      </c>
      <c r="G167" s="84">
        <f t="shared" ref="G167:G174" si="38">F167/F155-1</f>
        <v>0.13150800610607694</v>
      </c>
      <c r="H167" s="107"/>
      <c r="I167" s="181"/>
      <c r="J167" s="107"/>
      <c r="K167" s="166"/>
      <c r="L167" s="93">
        <v>658</v>
      </c>
      <c r="M167" s="84">
        <f>L167/L155-1</f>
        <v>0.6009732360097324</v>
      </c>
      <c r="N167" s="92">
        <v>17391</v>
      </c>
      <c r="O167" s="84">
        <f>N167/N155-1</f>
        <v>0.4143623942745609</v>
      </c>
      <c r="P167" s="92">
        <v>7530</v>
      </c>
      <c r="Q167" s="84">
        <f>P167/P155-1</f>
        <v>0.23685939553219448</v>
      </c>
      <c r="R167" s="93">
        <v>848</v>
      </c>
      <c r="S167" s="84">
        <f>R167/R155-1</f>
        <v>1.5313432835820895</v>
      </c>
      <c r="T167" s="92">
        <v>28284</v>
      </c>
      <c r="U167" s="84">
        <f>T167/T155-1</f>
        <v>0.14835566382460419</v>
      </c>
      <c r="V167" s="92"/>
      <c r="W167" s="84"/>
      <c r="X167" s="92"/>
      <c r="Y167" s="84"/>
      <c r="Z167" s="90"/>
      <c r="AA167" s="166"/>
      <c r="AB167" s="92">
        <v>40</v>
      </c>
      <c r="AC167" s="70">
        <f t="shared" si="35"/>
        <v>5.2631578947368418E-2</v>
      </c>
      <c r="AD167" s="92"/>
      <c r="AE167" s="84"/>
      <c r="AF167" s="92"/>
      <c r="AG167" s="84"/>
      <c r="AH167" s="4"/>
      <c r="AI167" s="4"/>
      <c r="AJ167" s="4"/>
      <c r="AK167" s="4"/>
      <c r="AL167" s="4"/>
      <c r="AM167" s="187"/>
      <c r="AN167" s="187"/>
      <c r="AO167" s="187"/>
      <c r="AP167" s="187"/>
      <c r="AQ167" s="187"/>
      <c r="AR167" s="187"/>
      <c r="AS167" s="187"/>
      <c r="AT167" s="187"/>
      <c r="AU167" s="187"/>
      <c r="AV167" s="205"/>
      <c r="AW167" s="187"/>
      <c r="AX167" s="188"/>
      <c r="AY167" s="187"/>
      <c r="AZ167" s="187"/>
      <c r="BA167" s="192"/>
      <c r="BB167" s="193"/>
      <c r="BC167" s="192"/>
      <c r="BD167" s="194"/>
      <c r="BE167" s="194"/>
      <c r="BF167" s="194"/>
      <c r="BG167" s="194"/>
      <c r="BH167" s="194"/>
      <c r="BI167" s="194"/>
      <c r="BJ167" s="194"/>
      <c r="BK167" s="194"/>
      <c r="BL167" s="194"/>
      <c r="BM167" s="194"/>
      <c r="BN167" s="194"/>
      <c r="BO167" s="194"/>
      <c r="BP167" s="194"/>
      <c r="BQ167" s="194"/>
      <c r="BR167" s="194"/>
      <c r="BS167" s="194"/>
      <c r="BT167" s="194"/>
      <c r="BU167" s="194"/>
      <c r="BV167" s="194"/>
      <c r="BW167" s="194"/>
      <c r="BX167" s="194"/>
      <c r="BY167" s="194"/>
      <c r="BZ167" s="194"/>
      <c r="CA167" s="194"/>
      <c r="CB167" s="194"/>
      <c r="CC167" s="195"/>
      <c r="CD167" s="194"/>
      <c r="CE167" s="194"/>
      <c r="CF167" s="194"/>
      <c r="CG167" s="194"/>
      <c r="CH167" s="194"/>
      <c r="CI167" s="194"/>
      <c r="CJ167" s="194"/>
      <c r="CK167" s="194"/>
      <c r="CL167" s="194"/>
      <c r="CM167" s="194"/>
      <c r="CN167" s="194"/>
      <c r="CO167" s="194"/>
      <c r="CP167" s="194"/>
      <c r="CQ167" s="194"/>
      <c r="CR167" s="194"/>
      <c r="CS167" s="194"/>
      <c r="CT167" s="194"/>
      <c r="CU167" s="194"/>
      <c r="CV167" s="194"/>
      <c r="CW167" s="194"/>
      <c r="CX167" s="194"/>
      <c r="CY167" s="194"/>
      <c r="CZ167" s="194"/>
      <c r="DA167" s="194"/>
      <c r="DB167" s="194"/>
      <c r="DC167" s="194"/>
      <c r="DD167" s="194"/>
      <c r="DE167" s="194"/>
      <c r="DF167" s="194"/>
      <c r="DG167" s="194"/>
      <c r="DH167" s="194"/>
      <c r="DI167" s="194"/>
      <c r="DJ167" s="194"/>
      <c r="DK167" s="194"/>
      <c r="DL167" s="194"/>
      <c r="DM167" s="194"/>
      <c r="DN167" s="194"/>
      <c r="DO167" s="194"/>
      <c r="DP167" s="194"/>
      <c r="DQ167" s="194"/>
      <c r="DR167" s="194"/>
      <c r="DS167" s="194"/>
      <c r="DT167" s="194"/>
      <c r="DU167" s="194"/>
      <c r="DV167" s="194"/>
      <c r="DW167" s="194"/>
      <c r="DX167" s="194"/>
      <c r="DY167" s="194"/>
      <c r="DZ167" s="194"/>
      <c r="EA167" s="194"/>
      <c r="EB167" s="194"/>
      <c r="EC167" s="194"/>
      <c r="ED167" s="194"/>
      <c r="EE167" s="194"/>
      <c r="EF167" s="194"/>
      <c r="EG167" s="194"/>
      <c r="EH167" s="194"/>
      <c r="EI167" s="194"/>
      <c r="EJ167" s="194"/>
      <c r="EK167" s="194"/>
      <c r="EL167" s="194"/>
      <c r="EM167" s="194"/>
      <c r="EN167" s="194"/>
      <c r="EO167" s="194"/>
      <c r="EP167" s="194"/>
      <c r="EQ167" s="194"/>
      <c r="ER167" s="194"/>
      <c r="ES167" s="194"/>
      <c r="ET167" s="194"/>
      <c r="EU167" s="194"/>
      <c r="EV167" s="194"/>
      <c r="EW167" s="194"/>
      <c r="EX167" s="194"/>
      <c r="EY167" s="194"/>
      <c r="EZ167" s="194"/>
      <c r="FA167" s="194"/>
      <c r="FB167" s="194"/>
      <c r="FC167" s="194"/>
      <c r="FD167" s="194"/>
      <c r="FE167" s="194"/>
      <c r="FF167" s="194"/>
      <c r="FG167" s="194"/>
      <c r="FH167" s="194"/>
      <c r="FI167" s="194"/>
      <c r="FJ167" s="194"/>
      <c r="FK167" s="194"/>
      <c r="FL167" s="194"/>
      <c r="FM167" s="194"/>
      <c r="FN167" s="194"/>
      <c r="FO167" s="194"/>
      <c r="FP167" s="194"/>
      <c r="FQ167" s="194"/>
      <c r="FR167" s="194"/>
      <c r="FS167" s="194"/>
      <c r="FT167" s="194"/>
      <c r="FU167" s="194"/>
      <c r="FV167" s="194"/>
      <c r="FW167" s="194"/>
      <c r="FX167" s="194"/>
      <c r="FY167" s="194"/>
      <c r="FZ167" s="194"/>
      <c r="GA167" s="194"/>
      <c r="GB167" s="194"/>
      <c r="GC167" s="194"/>
      <c r="GD167" s="194"/>
      <c r="GE167" s="194"/>
      <c r="GF167" s="194"/>
      <c r="GG167" s="194"/>
      <c r="GH167" s="194"/>
      <c r="GI167" s="194"/>
      <c r="GJ167" s="194"/>
      <c r="GK167" s="194"/>
      <c r="GL167" s="194"/>
      <c r="GM167" s="194"/>
      <c r="GN167" s="194"/>
      <c r="GO167" s="194"/>
      <c r="GP167" s="194"/>
      <c r="GQ167" s="194"/>
      <c r="GR167" s="194"/>
      <c r="GS167" s="194"/>
      <c r="GT167" s="194"/>
      <c r="GU167" s="194"/>
      <c r="GV167" s="194"/>
      <c r="GW167" s="194"/>
      <c r="GX167" s="194"/>
      <c r="GY167" s="194"/>
      <c r="GZ167" s="194"/>
      <c r="HA167" s="194"/>
      <c r="HB167" s="194"/>
      <c r="HC167" s="194"/>
      <c r="HD167" s="194"/>
      <c r="HE167" s="194"/>
      <c r="HF167" s="194"/>
      <c r="HG167" s="194"/>
      <c r="HH167" s="194"/>
      <c r="HI167" s="194"/>
      <c r="HJ167" s="194"/>
      <c r="HK167" s="194"/>
      <c r="HL167" s="194"/>
      <c r="HM167" s="194"/>
      <c r="HN167" s="194"/>
      <c r="HO167" s="194"/>
      <c r="HP167" s="194"/>
      <c r="HQ167" s="194"/>
      <c r="HR167" s="194"/>
      <c r="HS167" s="194"/>
      <c r="HT167" s="194"/>
      <c r="HU167" s="194"/>
      <c r="HV167" s="194"/>
      <c r="HW167" s="194"/>
      <c r="HX167" s="194"/>
      <c r="HY167" s="194"/>
      <c r="HZ167" s="194"/>
      <c r="IA167" s="194"/>
      <c r="IB167" s="194"/>
      <c r="IC167" s="194"/>
      <c r="ID167" s="194"/>
      <c r="IE167" s="194"/>
      <c r="IF167" s="194"/>
      <c r="IG167" s="194"/>
      <c r="IH167" s="194"/>
      <c r="II167" s="194"/>
      <c r="IJ167" s="194"/>
      <c r="IK167" s="194"/>
      <c r="IL167" s="194"/>
      <c r="IM167" s="194"/>
      <c r="IN167" s="194"/>
      <c r="IO167" s="194"/>
      <c r="IP167" s="194"/>
      <c r="IQ167" s="194"/>
      <c r="IR167" s="194"/>
      <c r="IS167" s="194"/>
      <c r="IT167" s="194"/>
      <c r="IU167" s="194"/>
      <c r="IV167" s="194"/>
      <c r="IW167" s="194"/>
      <c r="IX167" s="194"/>
      <c r="IY167" s="194"/>
      <c r="IZ167" s="194"/>
      <c r="JA167" s="194"/>
      <c r="JB167" s="194"/>
      <c r="JC167" s="194"/>
      <c r="JD167" s="194"/>
      <c r="JE167" s="194"/>
      <c r="JF167" s="194"/>
      <c r="JG167" s="194"/>
      <c r="JH167" s="194"/>
      <c r="JI167" s="194"/>
      <c r="JJ167" s="194"/>
      <c r="JK167" s="194"/>
      <c r="JL167" s="194"/>
      <c r="JM167" s="194"/>
      <c r="JN167" s="194"/>
      <c r="JO167" s="194"/>
      <c r="JP167" s="194"/>
      <c r="JQ167" s="194"/>
      <c r="JR167" s="194"/>
      <c r="JS167" s="194"/>
      <c r="JT167" s="194"/>
      <c r="JU167" s="194"/>
      <c r="JV167" s="194"/>
      <c r="JW167" s="194"/>
      <c r="JX167" s="194"/>
      <c r="JY167" s="194"/>
      <c r="JZ167" s="194"/>
      <c r="KA167" s="194"/>
      <c r="KB167" s="194"/>
      <c r="KC167" s="194"/>
      <c r="KD167" s="194"/>
      <c r="KE167" s="194"/>
      <c r="KF167" s="194"/>
      <c r="KG167" s="194"/>
      <c r="KH167" s="194"/>
      <c r="KI167" s="194"/>
      <c r="KJ167" s="194"/>
      <c r="KK167" s="194"/>
      <c r="KL167" s="194"/>
      <c r="KM167" s="194"/>
      <c r="KN167" s="194"/>
      <c r="KO167" s="194"/>
      <c r="KP167" s="194"/>
      <c r="KQ167" s="194"/>
      <c r="KR167" s="194"/>
      <c r="KS167" s="194"/>
      <c r="KT167" s="194"/>
      <c r="KU167" s="194"/>
      <c r="KV167" s="194"/>
      <c r="KW167" s="194"/>
      <c r="KX167" s="194"/>
      <c r="KY167" s="194"/>
      <c r="KZ167" s="194"/>
      <c r="LA167" s="194"/>
      <c r="LB167" s="194"/>
      <c r="LC167" s="194"/>
      <c r="LD167" s="194"/>
      <c r="LE167" s="194"/>
      <c r="LF167" s="194"/>
      <c r="LG167" s="194"/>
      <c r="LH167" s="194"/>
      <c r="LI167" s="194"/>
      <c r="LJ167" s="194"/>
      <c r="LK167" s="194"/>
      <c r="LL167" s="194"/>
      <c r="LM167" s="194"/>
      <c r="LN167" s="194"/>
      <c r="LO167" s="194"/>
      <c r="LP167" s="194"/>
      <c r="LQ167" s="194"/>
      <c r="LR167" s="194"/>
      <c r="LS167" s="194"/>
      <c r="LT167" s="194"/>
      <c r="LU167" s="194"/>
      <c r="LV167" s="194"/>
      <c r="LW167" s="194"/>
      <c r="LX167" s="194"/>
      <c r="LY167" s="194"/>
      <c r="LZ167" s="194"/>
      <c r="MA167" s="194"/>
      <c r="MB167" s="194"/>
      <c r="MC167" s="194"/>
      <c r="MD167" s="194"/>
      <c r="ME167" s="194"/>
      <c r="MF167" s="194"/>
      <c r="MG167" s="194"/>
      <c r="MH167" s="194"/>
      <c r="MI167" s="194"/>
      <c r="MJ167" s="194"/>
      <c r="MK167" s="194"/>
      <c r="ML167" s="194"/>
      <c r="MM167" s="194"/>
      <c r="MN167" s="194"/>
      <c r="MO167" s="194"/>
      <c r="MP167" s="194"/>
      <c r="MQ167" s="194"/>
      <c r="MR167" s="194"/>
      <c r="MS167" s="194"/>
      <c r="MT167" s="194"/>
      <c r="MU167" s="194"/>
      <c r="MV167" s="194"/>
      <c r="MW167" s="194"/>
      <c r="MX167" s="194"/>
      <c r="MY167" s="194"/>
      <c r="MZ167" s="194"/>
      <c r="NA167" s="194"/>
      <c r="NB167" s="194"/>
      <c r="NC167" s="194"/>
      <c r="ND167" s="194"/>
      <c r="NE167" s="194"/>
      <c r="NF167" s="194"/>
      <c r="NG167" s="194"/>
      <c r="NH167" s="194"/>
      <c r="NI167" s="194"/>
      <c r="NJ167" s="194"/>
      <c r="NK167" s="194"/>
      <c r="NL167" s="194"/>
      <c r="NM167" s="194"/>
      <c r="NN167" s="194"/>
      <c r="NO167" s="194"/>
      <c r="NP167" s="194"/>
      <c r="NQ167" s="194"/>
      <c r="NR167" s="194"/>
      <c r="NS167" s="194"/>
      <c r="NT167" s="194"/>
      <c r="NU167" s="194"/>
      <c r="NV167" s="194"/>
      <c r="NW167" s="194"/>
      <c r="NX167" s="194"/>
      <c r="NY167" s="194"/>
      <c r="NZ167" s="194"/>
      <c r="OA167" s="194"/>
      <c r="OB167" s="194"/>
      <c r="OC167" s="194"/>
      <c r="OD167" s="194"/>
      <c r="OE167" s="194"/>
      <c r="OF167" s="194"/>
      <c r="OG167" s="194"/>
      <c r="OH167" s="194"/>
      <c r="OI167" s="194"/>
      <c r="OJ167" s="194"/>
      <c r="OK167" s="194"/>
      <c r="OL167" s="194"/>
      <c r="OM167" s="194"/>
      <c r="ON167" s="194"/>
      <c r="OO167" s="194"/>
      <c r="OP167" s="194"/>
      <c r="OQ167" s="194"/>
      <c r="OR167" s="194"/>
      <c r="OS167" s="194"/>
      <c r="OT167" s="194"/>
      <c r="OU167" s="194"/>
      <c r="OV167" s="194"/>
      <c r="OW167" s="194"/>
      <c r="OX167" s="194"/>
      <c r="OY167" s="194"/>
      <c r="OZ167" s="194"/>
      <c r="PA167" s="194"/>
      <c r="PB167" s="194"/>
      <c r="PC167" s="194"/>
      <c r="PD167" s="194"/>
      <c r="PE167" s="194"/>
      <c r="PF167" s="194"/>
      <c r="PG167" s="194"/>
      <c r="PH167" s="194"/>
      <c r="PI167" s="194"/>
      <c r="PJ167" s="194"/>
      <c r="PK167" s="194"/>
      <c r="PL167" s="194"/>
      <c r="PM167" s="194"/>
      <c r="PN167" s="194"/>
      <c r="PO167" s="194"/>
      <c r="PP167" s="194"/>
      <c r="PQ167" s="194"/>
      <c r="PR167" s="194"/>
      <c r="PS167" s="194"/>
      <c r="PT167" s="194"/>
      <c r="PU167" s="194"/>
      <c r="PV167" s="194"/>
      <c r="PW167" s="194"/>
      <c r="PX167" s="194"/>
      <c r="PY167" s="194"/>
      <c r="PZ167" s="194"/>
      <c r="QA167" s="194"/>
      <c r="QB167" s="194"/>
      <c r="QC167" s="194"/>
      <c r="QD167" s="194"/>
      <c r="QE167" s="194"/>
      <c r="QF167" s="194"/>
      <c r="QG167" s="194"/>
      <c r="QH167" s="194"/>
      <c r="QI167" s="194"/>
      <c r="QJ167" s="194"/>
      <c r="QK167" s="194"/>
      <c r="QL167" s="194"/>
      <c r="QM167" s="194"/>
      <c r="QN167" s="194"/>
      <c r="QO167" s="194"/>
      <c r="QP167" s="194"/>
      <c r="QQ167" s="194"/>
      <c r="QR167" s="194"/>
      <c r="QS167" s="194"/>
      <c r="QT167" s="194"/>
      <c r="QU167" s="194"/>
      <c r="QV167" s="194"/>
      <c r="QW167" s="194"/>
      <c r="QX167" s="194"/>
      <c r="QY167" s="194"/>
      <c r="QZ167" s="194"/>
      <c r="RA167" s="194"/>
      <c r="RB167" s="194"/>
      <c r="RC167" s="194"/>
      <c r="RD167" s="194"/>
      <c r="RE167" s="194"/>
      <c r="RF167" s="194"/>
      <c r="RG167" s="194"/>
      <c r="RH167" s="194"/>
      <c r="RI167" s="194"/>
      <c r="RJ167" s="194"/>
      <c r="RK167" s="194"/>
      <c r="RL167" s="194"/>
      <c r="RM167" s="194"/>
      <c r="RN167" s="194"/>
      <c r="RO167" s="194"/>
      <c r="RP167" s="194"/>
      <c r="RQ167" s="194"/>
      <c r="RR167" s="194"/>
      <c r="RS167" s="194"/>
      <c r="RT167" s="194"/>
      <c r="RU167" s="194"/>
      <c r="RV167" s="194"/>
      <c r="RW167" s="194"/>
      <c r="RX167" s="194"/>
      <c r="RY167" s="194"/>
      <c r="RZ167" s="194"/>
      <c r="SA167" s="194"/>
      <c r="SB167" s="194"/>
      <c r="SC167" s="194"/>
      <c r="SD167" s="194"/>
      <c r="SE167" s="194"/>
      <c r="SF167" s="194"/>
      <c r="SG167" s="194"/>
      <c r="SH167" s="194"/>
      <c r="SI167" s="194"/>
      <c r="SJ167" s="194"/>
      <c r="SK167" s="194"/>
      <c r="SL167" s="194"/>
      <c r="SM167" s="194"/>
      <c r="SN167" s="194"/>
      <c r="SO167" s="194"/>
      <c r="SP167" s="194"/>
      <c r="SQ167" s="194"/>
      <c r="SR167" s="194"/>
      <c r="SS167" s="194"/>
      <c r="ST167" s="194"/>
      <c r="SU167" s="194"/>
      <c r="SV167" s="194"/>
      <c r="SW167" s="194"/>
      <c r="SX167" s="194"/>
      <c r="SY167" s="194"/>
      <c r="SZ167" s="194"/>
      <c r="TA167" s="194"/>
      <c r="TB167" s="194"/>
      <c r="TC167" s="194"/>
      <c r="TD167" s="194"/>
      <c r="TE167" s="194"/>
      <c r="TF167" s="194"/>
      <c r="TG167" s="194"/>
      <c r="TH167" s="194"/>
      <c r="TI167" s="194"/>
      <c r="TJ167" s="194"/>
      <c r="TK167" s="194"/>
      <c r="TL167" s="194"/>
      <c r="TM167" s="194"/>
      <c r="TN167" s="194"/>
      <c r="TO167" s="194"/>
      <c r="TP167" s="194"/>
      <c r="TQ167" s="194"/>
      <c r="TR167" s="194"/>
      <c r="TS167" s="194"/>
      <c r="TT167" s="194"/>
      <c r="TU167" s="194"/>
      <c r="TV167" s="194"/>
      <c r="TW167" s="194"/>
      <c r="TX167" s="194"/>
      <c r="TY167" s="194"/>
      <c r="TZ167" s="194"/>
      <c r="UA167" s="194"/>
      <c r="UB167" s="194"/>
      <c r="UC167" s="194"/>
      <c r="UD167" s="194"/>
      <c r="UE167" s="194"/>
      <c r="UF167" s="194"/>
      <c r="UG167" s="194"/>
      <c r="UH167" s="194"/>
      <c r="UI167" s="194"/>
      <c r="UJ167" s="194"/>
      <c r="UK167" s="194"/>
      <c r="UL167" s="194"/>
      <c r="UM167" s="194"/>
      <c r="UN167" s="194"/>
      <c r="UO167" s="194"/>
      <c r="UP167" s="194"/>
      <c r="UQ167" s="194"/>
      <c r="UR167" s="194"/>
      <c r="US167" s="194"/>
      <c r="UT167" s="194"/>
      <c r="UU167" s="194"/>
      <c r="UV167" s="194"/>
      <c r="UW167" s="194"/>
      <c r="UX167" s="194"/>
      <c r="UY167" s="194"/>
      <c r="UZ167" s="194"/>
      <c r="VA167" s="194"/>
      <c r="VB167" s="194"/>
      <c r="VC167" s="194"/>
      <c r="VD167" s="194"/>
      <c r="VE167" s="194"/>
      <c r="VF167" s="194"/>
      <c r="VG167" s="194"/>
      <c r="VH167" s="194"/>
      <c r="VI167" s="194"/>
      <c r="VJ167" s="194"/>
      <c r="VK167" s="194"/>
      <c r="VL167" s="194"/>
      <c r="VM167" s="194"/>
      <c r="VN167" s="194"/>
      <c r="VO167" s="194"/>
      <c r="VP167" s="194"/>
      <c r="VQ167" s="194"/>
      <c r="VR167" s="194"/>
      <c r="VS167" s="194"/>
      <c r="VT167" s="194"/>
      <c r="VU167" s="194"/>
      <c r="VV167" s="194"/>
      <c r="VW167" s="194"/>
      <c r="VX167" s="194"/>
      <c r="VY167" s="194"/>
      <c r="VZ167" s="194"/>
      <c r="WA167" s="194"/>
      <c r="WB167" s="194"/>
      <c r="WC167" s="194"/>
      <c r="WD167" s="194"/>
      <c r="WE167" s="194"/>
      <c r="WF167" s="194"/>
      <c r="WG167" s="194"/>
      <c r="WH167" s="194"/>
      <c r="WI167" s="194"/>
      <c r="WJ167" s="194"/>
      <c r="WK167" s="194"/>
      <c r="WL167" s="194"/>
      <c r="WM167" s="194"/>
      <c r="WN167" s="194"/>
      <c r="WO167" s="194"/>
      <c r="WP167" s="194"/>
      <c r="WQ167" s="194"/>
      <c r="WR167" s="194"/>
      <c r="WS167" s="194"/>
      <c r="WT167" s="194"/>
      <c r="WU167" s="194"/>
      <c r="WV167" s="194"/>
      <c r="WW167" s="194"/>
      <c r="WX167" s="194"/>
      <c r="WY167" s="194"/>
      <c r="WZ167" s="194"/>
      <c r="XA167" s="194"/>
      <c r="XB167" s="194"/>
      <c r="XC167" s="194"/>
      <c r="XD167" s="194"/>
      <c r="XE167" s="194"/>
      <c r="XF167" s="194"/>
      <c r="XG167" s="194"/>
      <c r="XH167" s="194"/>
      <c r="XI167" s="194"/>
      <c r="XJ167" s="194"/>
      <c r="XK167" s="194"/>
      <c r="XL167" s="194"/>
      <c r="XM167" s="194"/>
      <c r="XN167" s="194"/>
      <c r="XO167" s="194"/>
      <c r="XP167" s="194"/>
      <c r="XQ167" s="194"/>
      <c r="XR167" s="194"/>
      <c r="XS167" s="194"/>
      <c r="XT167" s="194"/>
      <c r="XU167" s="194"/>
      <c r="XV167" s="194"/>
      <c r="XW167" s="194"/>
      <c r="XX167" s="194"/>
      <c r="XY167" s="194"/>
      <c r="XZ167" s="194"/>
      <c r="YA167" s="194"/>
      <c r="YB167" s="194"/>
      <c r="YC167" s="194"/>
      <c r="YD167" s="194"/>
      <c r="YE167" s="194"/>
      <c r="YF167" s="194"/>
      <c r="YG167" s="194"/>
      <c r="YH167" s="194"/>
      <c r="YI167" s="194"/>
      <c r="YJ167" s="194"/>
      <c r="YK167" s="194"/>
      <c r="YL167" s="194"/>
      <c r="YM167" s="194"/>
      <c r="YN167" s="194"/>
      <c r="YO167" s="194"/>
      <c r="YP167" s="194"/>
      <c r="YQ167" s="194"/>
      <c r="YR167" s="194"/>
      <c r="YS167" s="194"/>
      <c r="YT167" s="194"/>
      <c r="YU167" s="194"/>
      <c r="YV167" s="194"/>
      <c r="YW167" s="194"/>
      <c r="YX167" s="194"/>
      <c r="YY167" s="194"/>
      <c r="YZ167" s="194"/>
      <c r="ZA167" s="194"/>
      <c r="ZB167" s="194"/>
      <c r="ZC167" s="194"/>
      <c r="ZD167" s="194"/>
      <c r="ZE167" s="194"/>
      <c r="ZF167" s="194"/>
      <c r="ZG167" s="194"/>
      <c r="ZH167" s="194"/>
      <c r="ZI167" s="194"/>
      <c r="ZJ167" s="194"/>
      <c r="ZK167" s="194"/>
      <c r="ZL167" s="194"/>
      <c r="ZM167" s="194"/>
      <c r="ZN167" s="194"/>
      <c r="ZO167" s="194"/>
      <c r="ZP167" s="194"/>
      <c r="ZQ167" s="194"/>
      <c r="ZR167" s="194"/>
      <c r="ZS167" s="194"/>
      <c r="ZT167" s="194"/>
      <c r="ZU167" s="194"/>
      <c r="ZV167" s="194"/>
      <c r="ZW167" s="194"/>
      <c r="ZX167" s="194"/>
      <c r="ZY167" s="194"/>
      <c r="ZZ167" s="194"/>
      <c r="AAA167" s="194"/>
      <c r="AAB167" s="194"/>
      <c r="AAC167" s="194"/>
      <c r="AAD167" s="194"/>
      <c r="AAE167" s="194"/>
      <c r="AAF167" s="194"/>
      <c r="AAG167" s="194"/>
      <c r="AAH167" s="194"/>
      <c r="AAI167" s="194"/>
      <c r="AAJ167" s="194"/>
      <c r="AAK167" s="194"/>
      <c r="AAL167" s="194"/>
      <c r="AAM167" s="194"/>
      <c r="AAN167" s="194"/>
      <c r="AAO167" s="194"/>
      <c r="AAP167" s="194"/>
      <c r="AAQ167" s="194"/>
      <c r="AAR167" s="194"/>
      <c r="AAS167" s="194"/>
      <c r="AAT167" s="194"/>
      <c r="AAU167" s="194"/>
      <c r="AAV167" s="194"/>
      <c r="AAW167" s="194"/>
      <c r="AAX167" s="194"/>
      <c r="AAY167" s="194"/>
      <c r="AAZ167" s="194"/>
      <c r="ABA167" s="194"/>
      <c r="ABB167" s="194"/>
      <c r="ABC167" s="194"/>
      <c r="ABD167" s="194"/>
      <c r="ABE167" s="194"/>
      <c r="ABF167" s="194"/>
      <c r="ABG167" s="194"/>
      <c r="ABH167" s="194"/>
      <c r="ABI167" s="194"/>
      <c r="ABJ167" s="194"/>
      <c r="ABK167" s="194"/>
      <c r="ABL167" s="194"/>
      <c r="ABM167" s="194"/>
      <c r="ABN167" s="194"/>
      <c r="ABO167" s="194"/>
      <c r="ABP167" s="194"/>
      <c r="ABQ167" s="194"/>
      <c r="ABR167" s="194"/>
      <c r="ABS167" s="194"/>
      <c r="ABT167" s="194"/>
      <c r="ABU167" s="194"/>
      <c r="ABV167" s="194"/>
      <c r="ABW167" s="194"/>
      <c r="ABX167" s="194"/>
      <c r="ABY167" s="194"/>
      <c r="ABZ167" s="194"/>
      <c r="ACA167" s="194"/>
      <c r="ACB167" s="194"/>
      <c r="ACC167" s="194"/>
      <c r="ACD167" s="194"/>
      <c r="ACE167" s="194"/>
      <c r="ACF167" s="194"/>
      <c r="ACG167" s="194"/>
      <c r="ACH167" s="194"/>
      <c r="ACI167" s="194"/>
      <c r="ACJ167" s="194"/>
      <c r="ACK167" s="194"/>
      <c r="ACL167" s="194"/>
      <c r="ACM167" s="194"/>
      <c r="ACN167" s="194"/>
      <c r="ACO167" s="194"/>
      <c r="ACP167" s="194"/>
      <c r="ACQ167" s="194"/>
      <c r="ACR167" s="194"/>
      <c r="ACS167" s="194"/>
      <c r="ACT167" s="194"/>
      <c r="ACU167" s="194"/>
      <c r="ACV167" s="194"/>
      <c r="ACW167" s="194"/>
      <c r="ACX167" s="194"/>
      <c r="ACY167" s="194"/>
      <c r="ACZ167" s="194"/>
      <c r="ADA167" s="194"/>
      <c r="ADB167" s="194"/>
      <c r="ADC167" s="194"/>
      <c r="ADD167" s="194"/>
      <c r="ADE167" s="194"/>
      <c r="ADF167" s="194"/>
      <c r="ADG167" s="194"/>
      <c r="ADH167" s="194"/>
      <c r="ADI167" s="194"/>
      <c r="ADJ167" s="194"/>
      <c r="ADK167" s="194"/>
      <c r="ADL167" s="194"/>
      <c r="ADM167" s="194"/>
      <c r="ADN167" s="194"/>
      <c r="ADO167" s="194"/>
      <c r="ADP167" s="194"/>
      <c r="ADQ167" s="194"/>
      <c r="ADR167" s="194"/>
      <c r="ADS167" s="194"/>
      <c r="ADT167" s="194"/>
      <c r="ADU167" s="194"/>
      <c r="ADV167" s="194"/>
      <c r="ADW167" s="194"/>
      <c r="ADX167" s="194"/>
      <c r="ADY167" s="194"/>
      <c r="ADZ167" s="194"/>
      <c r="AEA167" s="194"/>
      <c r="AEB167" s="194"/>
      <c r="AEC167" s="194"/>
      <c r="AED167" s="194"/>
      <c r="AEE167" s="194"/>
      <c r="AEF167" s="194"/>
      <c r="AEG167" s="194"/>
      <c r="AEH167" s="194"/>
      <c r="AEI167" s="194"/>
      <c r="AEJ167" s="194"/>
      <c r="AEK167" s="194"/>
      <c r="AEL167" s="194"/>
      <c r="AEM167" s="194"/>
      <c r="AEN167" s="194"/>
      <c r="AEO167" s="194"/>
      <c r="AEP167" s="194"/>
      <c r="AEQ167" s="194"/>
      <c r="AER167" s="194"/>
      <c r="AES167" s="194"/>
      <c r="AET167" s="194"/>
      <c r="AEU167" s="194"/>
      <c r="AEV167" s="194"/>
      <c r="AEW167" s="194"/>
      <c r="AEX167" s="194"/>
      <c r="AEY167" s="194"/>
      <c r="AEZ167" s="194"/>
      <c r="AFA167" s="194"/>
      <c r="AFB167" s="194"/>
      <c r="AFC167" s="194"/>
      <c r="AFD167" s="194"/>
      <c r="AFE167" s="194"/>
      <c r="AFF167" s="194"/>
      <c r="AFG167" s="194"/>
      <c r="AFH167" s="194"/>
      <c r="AFI167" s="194"/>
      <c r="AFJ167" s="194"/>
      <c r="AFK167" s="194"/>
      <c r="AFL167" s="194"/>
      <c r="AFM167" s="194"/>
      <c r="AFN167" s="194"/>
      <c r="AFO167" s="194"/>
      <c r="AFP167" s="194"/>
      <c r="AFQ167" s="194"/>
      <c r="AFR167" s="194"/>
      <c r="AFS167" s="194"/>
      <c r="AFT167" s="194"/>
      <c r="AFU167" s="194"/>
      <c r="AFV167" s="194"/>
      <c r="AFW167" s="194"/>
      <c r="AFX167" s="194"/>
      <c r="AFY167" s="194"/>
      <c r="AFZ167" s="194"/>
      <c r="AGA167" s="194"/>
      <c r="AGB167" s="194"/>
      <c r="AGC167" s="194"/>
      <c r="AGD167" s="194"/>
      <c r="AGE167" s="194"/>
      <c r="AGF167" s="194"/>
      <c r="AGG167" s="194"/>
      <c r="AGH167" s="194"/>
      <c r="AGI167" s="194"/>
      <c r="AGJ167" s="194"/>
      <c r="AGK167" s="194"/>
      <c r="AGL167" s="194"/>
      <c r="AGM167" s="194"/>
      <c r="AGN167" s="194"/>
      <c r="AGO167" s="194"/>
      <c r="AGP167" s="194"/>
      <c r="AGQ167" s="194"/>
      <c r="AGR167" s="194"/>
      <c r="AGS167" s="194"/>
      <c r="AGT167" s="194"/>
      <c r="AGU167" s="194"/>
      <c r="AGV167" s="194"/>
      <c r="AGW167" s="194"/>
      <c r="AGX167" s="194"/>
      <c r="AGY167" s="194"/>
      <c r="AGZ167" s="194"/>
      <c r="AHA167" s="194"/>
      <c r="AHB167" s="194"/>
      <c r="AHC167" s="194"/>
      <c r="AHD167" s="194"/>
      <c r="AHE167" s="194"/>
      <c r="AHF167" s="194"/>
      <c r="AHG167" s="194"/>
      <c r="AHH167" s="194"/>
      <c r="AHI167" s="194"/>
      <c r="AHJ167" s="194"/>
      <c r="AHK167" s="194"/>
      <c r="AHL167" s="194"/>
      <c r="AHM167" s="194"/>
      <c r="AHN167" s="194"/>
      <c r="AHO167" s="194"/>
      <c r="AHP167" s="194"/>
      <c r="AHQ167" s="194"/>
      <c r="AHR167" s="194"/>
      <c r="AHS167" s="194"/>
      <c r="AHT167" s="194"/>
      <c r="AHU167" s="194"/>
      <c r="AHV167" s="194"/>
      <c r="AHW167" s="194"/>
      <c r="AHX167" s="194"/>
      <c r="AHY167" s="194"/>
      <c r="AHZ167" s="194"/>
      <c r="AIA167" s="194"/>
      <c r="AIB167" s="194"/>
      <c r="AIC167" s="194"/>
      <c r="AID167" s="194"/>
      <c r="AIE167" s="194"/>
      <c r="AIF167" s="194"/>
      <c r="AIG167" s="194"/>
      <c r="AIH167" s="194"/>
      <c r="AII167" s="194"/>
      <c r="AIJ167" s="194"/>
      <c r="AIK167" s="194"/>
      <c r="AIL167" s="194"/>
      <c r="AIM167" s="194"/>
      <c r="AIN167" s="194"/>
      <c r="AIO167" s="194"/>
      <c r="AIP167" s="194"/>
      <c r="AIQ167" s="194"/>
      <c r="AIR167" s="194"/>
      <c r="AIS167" s="194"/>
      <c r="AIT167" s="194"/>
      <c r="AIU167" s="194"/>
      <c r="AIV167" s="194"/>
      <c r="AIW167" s="194"/>
      <c r="AIX167" s="194"/>
      <c r="AIY167" s="194"/>
      <c r="AIZ167" s="194"/>
      <c r="AJA167" s="194"/>
      <c r="AJB167" s="194"/>
      <c r="AJC167" s="194"/>
      <c r="AJD167" s="194"/>
      <c r="AJE167" s="194"/>
      <c r="AJF167" s="194"/>
      <c r="AJG167" s="194"/>
      <c r="AJH167" s="194"/>
      <c r="AJI167" s="194"/>
      <c r="AJJ167" s="194"/>
      <c r="AJK167" s="194"/>
      <c r="AJL167" s="194"/>
      <c r="AJM167" s="194"/>
      <c r="AJN167" s="194"/>
      <c r="AJO167" s="194"/>
      <c r="AJP167" s="194"/>
      <c r="AJQ167" s="194"/>
      <c r="AJR167" s="194"/>
      <c r="AJS167" s="194"/>
      <c r="AJT167" s="194"/>
      <c r="AJU167" s="194"/>
      <c r="AJV167" s="194"/>
      <c r="AJW167" s="194"/>
      <c r="AJX167" s="194"/>
      <c r="AJY167" s="194"/>
      <c r="AJZ167" s="194"/>
      <c r="AKA167" s="194"/>
      <c r="AKB167" s="194"/>
      <c r="AKC167" s="194"/>
      <c r="AKD167" s="194"/>
      <c r="AKE167" s="194"/>
      <c r="AKF167" s="194"/>
      <c r="AKG167" s="194"/>
      <c r="AKH167" s="194"/>
      <c r="AKI167" s="194"/>
      <c r="AKJ167" s="194"/>
      <c r="AKK167" s="194"/>
      <c r="AKL167" s="194"/>
      <c r="AKM167" s="194"/>
      <c r="AKN167" s="194"/>
      <c r="AKO167" s="194"/>
      <c r="AKP167" s="194"/>
    </row>
    <row r="168" spans="1:978" s="116" customFormat="1" ht="15.6">
      <c r="A168" s="28"/>
      <c r="B168" s="95" t="s">
        <v>28</v>
      </c>
      <c r="C168" s="105">
        <v>2389447</v>
      </c>
      <c r="D168" s="84">
        <f t="shared" si="37"/>
        <v>0.14543102142403797</v>
      </c>
      <c r="E168" s="85"/>
      <c r="F168" s="83">
        <v>42747</v>
      </c>
      <c r="G168" s="84">
        <f t="shared" si="38"/>
        <v>0.14113721302722904</v>
      </c>
      <c r="H168" s="107">
        <v>66494</v>
      </c>
      <c r="I168" s="181">
        <f>(H168-H156)/H156</f>
        <v>-8.2081722805080068E-2</v>
      </c>
      <c r="J168" s="107"/>
      <c r="K168" s="166"/>
      <c r="L168" s="93">
        <v>353</v>
      </c>
      <c r="M168" s="84">
        <f t="shared" ref="M168:U179" si="39">L168/L156-1</f>
        <v>0.23859649122807025</v>
      </c>
      <c r="N168" s="92">
        <v>14258</v>
      </c>
      <c r="O168" s="84">
        <f t="shared" si="39"/>
        <v>0.20178691840863117</v>
      </c>
      <c r="P168" s="92">
        <v>5781</v>
      </c>
      <c r="Q168" s="84">
        <f>P168/P156-1</f>
        <v>0.10093315558941152</v>
      </c>
      <c r="R168" s="93">
        <v>303</v>
      </c>
      <c r="S168" s="84">
        <f>R168/R156-1</f>
        <v>-0.3441558441558441</v>
      </c>
      <c r="T168" s="92">
        <v>35791</v>
      </c>
      <c r="U168" s="84">
        <f t="shared" ref="Q168:U169" si="40">T168/T156-1</f>
        <v>3.8323179576443378E-2</v>
      </c>
      <c r="V168" s="92"/>
      <c r="W168" s="84"/>
      <c r="X168" s="92"/>
      <c r="Y168" s="84"/>
      <c r="Z168" s="90">
        <v>5015</v>
      </c>
      <c r="AA168" s="166">
        <f>Z168/Z156-1</f>
        <v>-0.17298812664907648</v>
      </c>
      <c r="AB168" s="92">
        <v>32</v>
      </c>
      <c r="AC168" s="70">
        <f t="shared" si="35"/>
        <v>-0.27272727272727271</v>
      </c>
      <c r="AD168" s="92"/>
      <c r="AE168" s="84"/>
      <c r="AF168" s="92"/>
      <c r="AG168" s="84"/>
      <c r="AH168" s="4"/>
      <c r="AI168" s="4"/>
      <c r="AJ168" s="4"/>
      <c r="AK168" s="4"/>
      <c r="AL168" s="4"/>
      <c r="AM168" s="187"/>
      <c r="AN168" s="187"/>
      <c r="AO168" s="187"/>
      <c r="AP168" s="187"/>
      <c r="AQ168" s="187"/>
      <c r="AR168" s="187"/>
      <c r="AS168" s="187"/>
      <c r="AT168" s="187"/>
      <c r="AU168" s="187"/>
      <c r="AV168" s="205"/>
      <c r="AW168" s="187"/>
      <c r="AX168" s="188"/>
      <c r="AY168" s="187"/>
      <c r="AZ168" s="187"/>
      <c r="BA168" s="192"/>
      <c r="BB168" s="193"/>
      <c r="BC168" s="192"/>
      <c r="BD168" s="194"/>
      <c r="BE168" s="194"/>
      <c r="BF168" s="194"/>
      <c r="BG168" s="194"/>
      <c r="BH168" s="194"/>
      <c r="BI168" s="194"/>
      <c r="BJ168" s="194"/>
      <c r="BK168" s="194"/>
      <c r="BL168" s="194"/>
      <c r="BM168" s="194"/>
      <c r="BN168" s="194"/>
      <c r="BO168" s="194"/>
      <c r="BP168" s="194"/>
      <c r="BQ168" s="194"/>
      <c r="BR168" s="194"/>
      <c r="BS168" s="194"/>
      <c r="BT168" s="194"/>
      <c r="BU168" s="194"/>
      <c r="BV168" s="194"/>
      <c r="BW168" s="194"/>
      <c r="BX168" s="194"/>
      <c r="BY168" s="194"/>
      <c r="BZ168" s="194"/>
      <c r="CA168" s="194"/>
      <c r="CB168" s="194"/>
      <c r="CC168" s="195"/>
      <c r="CD168" s="194"/>
      <c r="CE168" s="194"/>
      <c r="CF168" s="194"/>
      <c r="CG168" s="194"/>
      <c r="CH168" s="194"/>
      <c r="CI168" s="194"/>
      <c r="CJ168" s="194"/>
      <c r="CK168" s="194"/>
      <c r="CL168" s="194"/>
      <c r="CM168" s="194"/>
      <c r="CN168" s="194"/>
      <c r="CO168" s="194"/>
      <c r="CP168" s="194"/>
      <c r="CQ168" s="194"/>
      <c r="CR168" s="194"/>
      <c r="CS168" s="194"/>
      <c r="CT168" s="194"/>
      <c r="CU168" s="194"/>
      <c r="CV168" s="194"/>
      <c r="CW168" s="194"/>
      <c r="CX168" s="194"/>
      <c r="CY168" s="194"/>
      <c r="CZ168" s="194"/>
      <c r="DA168" s="194"/>
      <c r="DB168" s="194"/>
      <c r="DC168" s="194"/>
      <c r="DD168" s="194"/>
      <c r="DE168" s="194"/>
      <c r="DF168" s="194"/>
      <c r="DG168" s="194"/>
      <c r="DH168" s="194"/>
      <c r="DI168" s="194"/>
      <c r="DJ168" s="194"/>
      <c r="DK168" s="194"/>
      <c r="DL168" s="194"/>
      <c r="DM168" s="194"/>
      <c r="DN168" s="194"/>
      <c r="DO168" s="194"/>
      <c r="DP168" s="194"/>
      <c r="DQ168" s="194"/>
      <c r="DR168" s="194"/>
      <c r="DS168" s="194"/>
      <c r="DT168" s="194"/>
      <c r="DU168" s="194"/>
      <c r="DV168" s="194"/>
      <c r="DW168" s="194"/>
      <c r="DX168" s="194"/>
      <c r="DY168" s="194"/>
      <c r="DZ168" s="194"/>
      <c r="EA168" s="194"/>
      <c r="EB168" s="194"/>
      <c r="EC168" s="194"/>
      <c r="ED168" s="194"/>
      <c r="EE168" s="194"/>
      <c r="EF168" s="194"/>
      <c r="EG168" s="194"/>
      <c r="EH168" s="194"/>
      <c r="EI168" s="194"/>
      <c r="EJ168" s="194"/>
      <c r="EK168" s="194"/>
      <c r="EL168" s="194"/>
      <c r="EM168" s="194"/>
      <c r="EN168" s="194"/>
      <c r="EO168" s="194"/>
      <c r="EP168" s="194"/>
      <c r="EQ168" s="194"/>
      <c r="ER168" s="194"/>
      <c r="ES168" s="194"/>
      <c r="ET168" s="194"/>
      <c r="EU168" s="194"/>
      <c r="EV168" s="194"/>
      <c r="EW168" s="194"/>
      <c r="EX168" s="194"/>
      <c r="EY168" s="194"/>
      <c r="EZ168" s="194"/>
      <c r="FA168" s="194"/>
      <c r="FB168" s="194"/>
      <c r="FC168" s="194"/>
      <c r="FD168" s="194"/>
      <c r="FE168" s="194"/>
      <c r="FF168" s="194"/>
      <c r="FG168" s="194"/>
      <c r="FH168" s="194"/>
      <c r="FI168" s="194"/>
      <c r="FJ168" s="194"/>
      <c r="FK168" s="194"/>
      <c r="FL168" s="194"/>
      <c r="FM168" s="194"/>
      <c r="FN168" s="194"/>
      <c r="FO168" s="194"/>
      <c r="FP168" s="194"/>
      <c r="FQ168" s="194"/>
      <c r="FR168" s="194"/>
      <c r="FS168" s="194"/>
      <c r="FT168" s="194"/>
      <c r="FU168" s="194"/>
      <c r="FV168" s="194"/>
      <c r="FW168" s="194"/>
      <c r="FX168" s="194"/>
      <c r="FY168" s="194"/>
      <c r="FZ168" s="194"/>
      <c r="GA168" s="194"/>
      <c r="GB168" s="194"/>
      <c r="GC168" s="194"/>
      <c r="GD168" s="194"/>
      <c r="GE168" s="194"/>
      <c r="GF168" s="194"/>
      <c r="GG168" s="194"/>
      <c r="GH168" s="194"/>
      <c r="GI168" s="194"/>
      <c r="GJ168" s="194"/>
      <c r="GK168" s="194"/>
      <c r="GL168" s="194"/>
      <c r="GM168" s="194"/>
      <c r="GN168" s="194"/>
      <c r="GO168" s="194"/>
      <c r="GP168" s="194"/>
      <c r="GQ168" s="194"/>
      <c r="GR168" s="194"/>
      <c r="GS168" s="194"/>
      <c r="GT168" s="194"/>
      <c r="GU168" s="194"/>
      <c r="GV168" s="194"/>
      <c r="GW168" s="194"/>
      <c r="GX168" s="194"/>
      <c r="GY168" s="194"/>
      <c r="GZ168" s="194"/>
      <c r="HA168" s="194"/>
      <c r="HB168" s="194"/>
      <c r="HC168" s="194"/>
      <c r="HD168" s="194"/>
      <c r="HE168" s="194"/>
      <c r="HF168" s="194"/>
      <c r="HG168" s="194"/>
      <c r="HH168" s="194"/>
      <c r="HI168" s="194"/>
      <c r="HJ168" s="194"/>
      <c r="HK168" s="194"/>
      <c r="HL168" s="194"/>
      <c r="HM168" s="194"/>
      <c r="HN168" s="194"/>
      <c r="HO168" s="194"/>
      <c r="HP168" s="194"/>
      <c r="HQ168" s="194"/>
      <c r="HR168" s="194"/>
      <c r="HS168" s="194"/>
      <c r="HT168" s="194"/>
      <c r="HU168" s="194"/>
      <c r="HV168" s="194"/>
      <c r="HW168" s="194"/>
      <c r="HX168" s="194"/>
      <c r="HY168" s="194"/>
      <c r="HZ168" s="194"/>
      <c r="IA168" s="194"/>
      <c r="IB168" s="194"/>
      <c r="IC168" s="194"/>
      <c r="ID168" s="194"/>
      <c r="IE168" s="194"/>
      <c r="IF168" s="194"/>
      <c r="IG168" s="194"/>
      <c r="IH168" s="194"/>
      <c r="II168" s="194"/>
      <c r="IJ168" s="194"/>
      <c r="IK168" s="194"/>
      <c r="IL168" s="194"/>
      <c r="IM168" s="194"/>
      <c r="IN168" s="194"/>
      <c r="IO168" s="194"/>
      <c r="IP168" s="194"/>
      <c r="IQ168" s="194"/>
      <c r="IR168" s="194"/>
      <c r="IS168" s="194"/>
      <c r="IT168" s="194"/>
      <c r="IU168" s="194"/>
      <c r="IV168" s="194"/>
      <c r="IW168" s="194"/>
      <c r="IX168" s="194"/>
      <c r="IY168" s="194"/>
      <c r="IZ168" s="194"/>
      <c r="JA168" s="194"/>
      <c r="JB168" s="194"/>
      <c r="JC168" s="194"/>
      <c r="JD168" s="194"/>
      <c r="JE168" s="194"/>
      <c r="JF168" s="194"/>
      <c r="JG168" s="194"/>
      <c r="JH168" s="194"/>
      <c r="JI168" s="194"/>
      <c r="JJ168" s="194"/>
      <c r="JK168" s="194"/>
      <c r="JL168" s="194"/>
      <c r="JM168" s="194"/>
      <c r="JN168" s="194"/>
      <c r="JO168" s="194"/>
      <c r="JP168" s="194"/>
      <c r="JQ168" s="194"/>
      <c r="JR168" s="194"/>
      <c r="JS168" s="194"/>
      <c r="JT168" s="194"/>
      <c r="JU168" s="194"/>
      <c r="JV168" s="194"/>
      <c r="JW168" s="194"/>
      <c r="JX168" s="194"/>
      <c r="JY168" s="194"/>
      <c r="JZ168" s="194"/>
      <c r="KA168" s="194"/>
      <c r="KB168" s="194"/>
      <c r="KC168" s="194"/>
      <c r="KD168" s="194"/>
      <c r="KE168" s="194"/>
      <c r="KF168" s="194"/>
      <c r="KG168" s="194"/>
      <c r="KH168" s="194"/>
      <c r="KI168" s="194"/>
      <c r="KJ168" s="194"/>
      <c r="KK168" s="194"/>
      <c r="KL168" s="194"/>
      <c r="KM168" s="194"/>
      <c r="KN168" s="194"/>
      <c r="KO168" s="194"/>
      <c r="KP168" s="194"/>
      <c r="KQ168" s="194"/>
      <c r="KR168" s="194"/>
      <c r="KS168" s="194"/>
      <c r="KT168" s="194"/>
      <c r="KU168" s="194"/>
      <c r="KV168" s="194"/>
      <c r="KW168" s="194"/>
      <c r="KX168" s="194"/>
      <c r="KY168" s="194"/>
      <c r="KZ168" s="194"/>
      <c r="LA168" s="194"/>
      <c r="LB168" s="194"/>
      <c r="LC168" s="194"/>
      <c r="LD168" s="194"/>
      <c r="LE168" s="194"/>
      <c r="LF168" s="194"/>
      <c r="LG168" s="194"/>
      <c r="LH168" s="194"/>
      <c r="LI168" s="194"/>
      <c r="LJ168" s="194"/>
      <c r="LK168" s="194"/>
      <c r="LL168" s="194"/>
      <c r="LM168" s="194"/>
      <c r="LN168" s="194"/>
      <c r="LO168" s="194"/>
      <c r="LP168" s="194"/>
      <c r="LQ168" s="194"/>
      <c r="LR168" s="194"/>
      <c r="LS168" s="194"/>
      <c r="LT168" s="194"/>
      <c r="LU168" s="194"/>
      <c r="LV168" s="194"/>
      <c r="LW168" s="194"/>
      <c r="LX168" s="194"/>
      <c r="LY168" s="194"/>
      <c r="LZ168" s="194"/>
      <c r="MA168" s="194"/>
      <c r="MB168" s="194"/>
      <c r="MC168" s="194"/>
      <c r="MD168" s="194"/>
      <c r="ME168" s="194"/>
      <c r="MF168" s="194"/>
      <c r="MG168" s="194"/>
      <c r="MH168" s="194"/>
      <c r="MI168" s="194"/>
      <c r="MJ168" s="194"/>
      <c r="MK168" s="194"/>
      <c r="ML168" s="194"/>
      <c r="MM168" s="194"/>
      <c r="MN168" s="194"/>
      <c r="MO168" s="194"/>
      <c r="MP168" s="194"/>
      <c r="MQ168" s="194"/>
      <c r="MR168" s="194"/>
      <c r="MS168" s="194"/>
      <c r="MT168" s="194"/>
      <c r="MU168" s="194"/>
      <c r="MV168" s="194"/>
      <c r="MW168" s="194"/>
      <c r="MX168" s="194"/>
      <c r="MY168" s="194"/>
      <c r="MZ168" s="194"/>
      <c r="NA168" s="194"/>
      <c r="NB168" s="194"/>
      <c r="NC168" s="194"/>
      <c r="ND168" s="194"/>
      <c r="NE168" s="194"/>
      <c r="NF168" s="194"/>
      <c r="NG168" s="194"/>
      <c r="NH168" s="194"/>
      <c r="NI168" s="194"/>
      <c r="NJ168" s="194"/>
      <c r="NK168" s="194"/>
      <c r="NL168" s="194"/>
      <c r="NM168" s="194"/>
      <c r="NN168" s="194"/>
      <c r="NO168" s="194"/>
      <c r="NP168" s="194"/>
      <c r="NQ168" s="194"/>
      <c r="NR168" s="194"/>
      <c r="NS168" s="194"/>
      <c r="NT168" s="194"/>
      <c r="NU168" s="194"/>
      <c r="NV168" s="194"/>
      <c r="NW168" s="194"/>
      <c r="NX168" s="194"/>
      <c r="NY168" s="194"/>
      <c r="NZ168" s="194"/>
      <c r="OA168" s="194"/>
      <c r="OB168" s="194"/>
      <c r="OC168" s="194"/>
      <c r="OD168" s="194"/>
      <c r="OE168" s="194"/>
      <c r="OF168" s="194"/>
      <c r="OG168" s="194"/>
      <c r="OH168" s="194"/>
      <c r="OI168" s="194"/>
      <c r="OJ168" s="194"/>
      <c r="OK168" s="194"/>
      <c r="OL168" s="194"/>
      <c r="OM168" s="194"/>
      <c r="ON168" s="194"/>
      <c r="OO168" s="194"/>
      <c r="OP168" s="194"/>
      <c r="OQ168" s="194"/>
      <c r="OR168" s="194"/>
      <c r="OS168" s="194"/>
      <c r="OT168" s="194"/>
      <c r="OU168" s="194"/>
      <c r="OV168" s="194"/>
      <c r="OW168" s="194"/>
      <c r="OX168" s="194"/>
      <c r="OY168" s="194"/>
      <c r="OZ168" s="194"/>
      <c r="PA168" s="194"/>
      <c r="PB168" s="194"/>
      <c r="PC168" s="194"/>
      <c r="PD168" s="194"/>
      <c r="PE168" s="194"/>
      <c r="PF168" s="194"/>
      <c r="PG168" s="194"/>
      <c r="PH168" s="194"/>
      <c r="PI168" s="194"/>
      <c r="PJ168" s="194"/>
      <c r="PK168" s="194"/>
      <c r="PL168" s="194"/>
      <c r="PM168" s="194"/>
      <c r="PN168" s="194"/>
      <c r="PO168" s="194"/>
      <c r="PP168" s="194"/>
      <c r="PQ168" s="194"/>
      <c r="PR168" s="194"/>
      <c r="PS168" s="194"/>
      <c r="PT168" s="194"/>
      <c r="PU168" s="194"/>
      <c r="PV168" s="194"/>
      <c r="PW168" s="194"/>
      <c r="PX168" s="194"/>
      <c r="PY168" s="194"/>
      <c r="PZ168" s="194"/>
      <c r="QA168" s="194"/>
      <c r="QB168" s="194"/>
      <c r="QC168" s="194"/>
      <c r="QD168" s="194"/>
      <c r="QE168" s="194"/>
      <c r="QF168" s="194"/>
      <c r="QG168" s="194"/>
      <c r="QH168" s="194"/>
      <c r="QI168" s="194"/>
      <c r="QJ168" s="194"/>
      <c r="QK168" s="194"/>
      <c r="QL168" s="194"/>
      <c r="QM168" s="194"/>
      <c r="QN168" s="194"/>
      <c r="QO168" s="194"/>
      <c r="QP168" s="194"/>
      <c r="QQ168" s="194"/>
      <c r="QR168" s="194"/>
      <c r="QS168" s="194"/>
      <c r="QT168" s="194"/>
      <c r="QU168" s="194"/>
      <c r="QV168" s="194"/>
      <c r="QW168" s="194"/>
      <c r="QX168" s="194"/>
      <c r="QY168" s="194"/>
      <c r="QZ168" s="194"/>
      <c r="RA168" s="194"/>
      <c r="RB168" s="194"/>
      <c r="RC168" s="194"/>
      <c r="RD168" s="194"/>
      <c r="RE168" s="194"/>
      <c r="RF168" s="194"/>
      <c r="RG168" s="194"/>
      <c r="RH168" s="194"/>
      <c r="RI168" s="194"/>
      <c r="RJ168" s="194"/>
      <c r="RK168" s="194"/>
      <c r="RL168" s="194"/>
      <c r="RM168" s="194"/>
      <c r="RN168" s="194"/>
      <c r="RO168" s="194"/>
      <c r="RP168" s="194"/>
      <c r="RQ168" s="194"/>
      <c r="RR168" s="194"/>
      <c r="RS168" s="194"/>
      <c r="RT168" s="194"/>
      <c r="RU168" s="194"/>
      <c r="RV168" s="194"/>
      <c r="RW168" s="194"/>
      <c r="RX168" s="194"/>
      <c r="RY168" s="194"/>
      <c r="RZ168" s="194"/>
      <c r="SA168" s="194"/>
      <c r="SB168" s="194"/>
      <c r="SC168" s="194"/>
      <c r="SD168" s="194"/>
      <c r="SE168" s="194"/>
      <c r="SF168" s="194"/>
      <c r="SG168" s="194"/>
      <c r="SH168" s="194"/>
      <c r="SI168" s="194"/>
      <c r="SJ168" s="194"/>
      <c r="SK168" s="194"/>
      <c r="SL168" s="194"/>
      <c r="SM168" s="194"/>
      <c r="SN168" s="194"/>
      <c r="SO168" s="194"/>
      <c r="SP168" s="194"/>
      <c r="SQ168" s="194"/>
      <c r="SR168" s="194"/>
      <c r="SS168" s="194"/>
      <c r="ST168" s="194"/>
      <c r="SU168" s="194"/>
      <c r="SV168" s="194"/>
      <c r="SW168" s="194"/>
      <c r="SX168" s="194"/>
      <c r="SY168" s="194"/>
      <c r="SZ168" s="194"/>
      <c r="TA168" s="194"/>
      <c r="TB168" s="194"/>
      <c r="TC168" s="194"/>
      <c r="TD168" s="194"/>
      <c r="TE168" s="194"/>
      <c r="TF168" s="194"/>
      <c r="TG168" s="194"/>
      <c r="TH168" s="194"/>
      <c r="TI168" s="194"/>
      <c r="TJ168" s="194"/>
      <c r="TK168" s="194"/>
      <c r="TL168" s="194"/>
      <c r="TM168" s="194"/>
      <c r="TN168" s="194"/>
      <c r="TO168" s="194"/>
      <c r="TP168" s="194"/>
      <c r="TQ168" s="194"/>
      <c r="TR168" s="194"/>
      <c r="TS168" s="194"/>
      <c r="TT168" s="194"/>
      <c r="TU168" s="194"/>
      <c r="TV168" s="194"/>
      <c r="TW168" s="194"/>
      <c r="TX168" s="194"/>
      <c r="TY168" s="194"/>
      <c r="TZ168" s="194"/>
      <c r="UA168" s="194"/>
      <c r="UB168" s="194"/>
      <c r="UC168" s="194"/>
      <c r="UD168" s="194"/>
      <c r="UE168" s="194"/>
      <c r="UF168" s="194"/>
      <c r="UG168" s="194"/>
      <c r="UH168" s="194"/>
      <c r="UI168" s="194"/>
      <c r="UJ168" s="194"/>
      <c r="UK168" s="194"/>
      <c r="UL168" s="194"/>
      <c r="UM168" s="194"/>
      <c r="UN168" s="194"/>
      <c r="UO168" s="194"/>
      <c r="UP168" s="194"/>
      <c r="UQ168" s="194"/>
      <c r="UR168" s="194"/>
      <c r="US168" s="194"/>
      <c r="UT168" s="194"/>
      <c r="UU168" s="194"/>
      <c r="UV168" s="194"/>
      <c r="UW168" s="194"/>
      <c r="UX168" s="194"/>
      <c r="UY168" s="194"/>
      <c r="UZ168" s="194"/>
      <c r="VA168" s="194"/>
      <c r="VB168" s="194"/>
      <c r="VC168" s="194"/>
      <c r="VD168" s="194"/>
      <c r="VE168" s="194"/>
      <c r="VF168" s="194"/>
      <c r="VG168" s="194"/>
      <c r="VH168" s="194"/>
      <c r="VI168" s="194"/>
      <c r="VJ168" s="194"/>
      <c r="VK168" s="194"/>
      <c r="VL168" s="194"/>
      <c r="VM168" s="194"/>
      <c r="VN168" s="194"/>
      <c r="VO168" s="194"/>
      <c r="VP168" s="194"/>
      <c r="VQ168" s="194"/>
      <c r="VR168" s="194"/>
      <c r="VS168" s="194"/>
      <c r="VT168" s="194"/>
      <c r="VU168" s="194"/>
      <c r="VV168" s="194"/>
      <c r="VW168" s="194"/>
      <c r="VX168" s="194"/>
      <c r="VY168" s="194"/>
      <c r="VZ168" s="194"/>
      <c r="WA168" s="194"/>
      <c r="WB168" s="194"/>
      <c r="WC168" s="194"/>
      <c r="WD168" s="194"/>
      <c r="WE168" s="194"/>
      <c r="WF168" s="194"/>
      <c r="WG168" s="194"/>
      <c r="WH168" s="194"/>
      <c r="WI168" s="194"/>
      <c r="WJ168" s="194"/>
      <c r="WK168" s="194"/>
      <c r="WL168" s="194"/>
      <c r="WM168" s="194"/>
      <c r="WN168" s="194"/>
      <c r="WO168" s="194"/>
      <c r="WP168" s="194"/>
      <c r="WQ168" s="194"/>
      <c r="WR168" s="194"/>
      <c r="WS168" s="194"/>
      <c r="WT168" s="194"/>
      <c r="WU168" s="194"/>
      <c r="WV168" s="194"/>
      <c r="WW168" s="194"/>
      <c r="WX168" s="194"/>
      <c r="WY168" s="194"/>
      <c r="WZ168" s="194"/>
      <c r="XA168" s="194"/>
      <c r="XB168" s="194"/>
      <c r="XC168" s="194"/>
      <c r="XD168" s="194"/>
      <c r="XE168" s="194"/>
      <c r="XF168" s="194"/>
      <c r="XG168" s="194"/>
      <c r="XH168" s="194"/>
      <c r="XI168" s="194"/>
      <c r="XJ168" s="194"/>
      <c r="XK168" s="194"/>
      <c r="XL168" s="194"/>
      <c r="XM168" s="194"/>
      <c r="XN168" s="194"/>
      <c r="XO168" s="194"/>
      <c r="XP168" s="194"/>
      <c r="XQ168" s="194"/>
      <c r="XR168" s="194"/>
      <c r="XS168" s="194"/>
      <c r="XT168" s="194"/>
      <c r="XU168" s="194"/>
      <c r="XV168" s="194"/>
      <c r="XW168" s="194"/>
      <c r="XX168" s="194"/>
      <c r="XY168" s="194"/>
      <c r="XZ168" s="194"/>
      <c r="YA168" s="194"/>
      <c r="YB168" s="194"/>
      <c r="YC168" s="194"/>
      <c r="YD168" s="194"/>
      <c r="YE168" s="194"/>
      <c r="YF168" s="194"/>
      <c r="YG168" s="194"/>
      <c r="YH168" s="194"/>
      <c r="YI168" s="194"/>
      <c r="YJ168" s="194"/>
      <c r="YK168" s="194"/>
      <c r="YL168" s="194"/>
      <c r="YM168" s="194"/>
      <c r="YN168" s="194"/>
      <c r="YO168" s="194"/>
      <c r="YP168" s="194"/>
      <c r="YQ168" s="194"/>
      <c r="YR168" s="194"/>
      <c r="YS168" s="194"/>
      <c r="YT168" s="194"/>
      <c r="YU168" s="194"/>
      <c r="YV168" s="194"/>
      <c r="YW168" s="194"/>
      <c r="YX168" s="194"/>
      <c r="YY168" s="194"/>
      <c r="YZ168" s="194"/>
      <c r="ZA168" s="194"/>
      <c r="ZB168" s="194"/>
      <c r="ZC168" s="194"/>
      <c r="ZD168" s="194"/>
      <c r="ZE168" s="194"/>
      <c r="ZF168" s="194"/>
      <c r="ZG168" s="194"/>
      <c r="ZH168" s="194"/>
      <c r="ZI168" s="194"/>
      <c r="ZJ168" s="194"/>
      <c r="ZK168" s="194"/>
      <c r="ZL168" s="194"/>
      <c r="ZM168" s="194"/>
      <c r="ZN168" s="194"/>
      <c r="ZO168" s="194"/>
      <c r="ZP168" s="194"/>
      <c r="ZQ168" s="194"/>
      <c r="ZR168" s="194"/>
      <c r="ZS168" s="194"/>
      <c r="ZT168" s="194"/>
      <c r="ZU168" s="194"/>
      <c r="ZV168" s="194"/>
      <c r="ZW168" s="194"/>
      <c r="ZX168" s="194"/>
      <c r="ZY168" s="194"/>
      <c r="ZZ168" s="194"/>
      <c r="AAA168" s="194"/>
      <c r="AAB168" s="194"/>
      <c r="AAC168" s="194"/>
      <c r="AAD168" s="194"/>
      <c r="AAE168" s="194"/>
      <c r="AAF168" s="194"/>
      <c r="AAG168" s="194"/>
      <c r="AAH168" s="194"/>
      <c r="AAI168" s="194"/>
      <c r="AAJ168" s="194"/>
      <c r="AAK168" s="194"/>
      <c r="AAL168" s="194"/>
      <c r="AAM168" s="194"/>
      <c r="AAN168" s="194"/>
      <c r="AAO168" s="194"/>
      <c r="AAP168" s="194"/>
      <c r="AAQ168" s="194"/>
      <c r="AAR168" s="194"/>
      <c r="AAS168" s="194"/>
      <c r="AAT168" s="194"/>
      <c r="AAU168" s="194"/>
      <c r="AAV168" s="194"/>
      <c r="AAW168" s="194"/>
      <c r="AAX168" s="194"/>
      <c r="AAY168" s="194"/>
      <c r="AAZ168" s="194"/>
      <c r="ABA168" s="194"/>
      <c r="ABB168" s="194"/>
      <c r="ABC168" s="194"/>
      <c r="ABD168" s="194"/>
      <c r="ABE168" s="194"/>
      <c r="ABF168" s="194"/>
      <c r="ABG168" s="194"/>
      <c r="ABH168" s="194"/>
      <c r="ABI168" s="194"/>
      <c r="ABJ168" s="194"/>
      <c r="ABK168" s="194"/>
      <c r="ABL168" s="194"/>
      <c r="ABM168" s="194"/>
      <c r="ABN168" s="194"/>
      <c r="ABO168" s="194"/>
      <c r="ABP168" s="194"/>
      <c r="ABQ168" s="194"/>
      <c r="ABR168" s="194"/>
      <c r="ABS168" s="194"/>
      <c r="ABT168" s="194"/>
      <c r="ABU168" s="194"/>
      <c r="ABV168" s="194"/>
      <c r="ABW168" s="194"/>
      <c r="ABX168" s="194"/>
      <c r="ABY168" s="194"/>
      <c r="ABZ168" s="194"/>
      <c r="ACA168" s="194"/>
      <c r="ACB168" s="194"/>
      <c r="ACC168" s="194"/>
      <c r="ACD168" s="194"/>
      <c r="ACE168" s="194"/>
      <c r="ACF168" s="194"/>
      <c r="ACG168" s="194"/>
      <c r="ACH168" s="194"/>
      <c r="ACI168" s="194"/>
      <c r="ACJ168" s="194"/>
      <c r="ACK168" s="194"/>
      <c r="ACL168" s="194"/>
      <c r="ACM168" s="194"/>
      <c r="ACN168" s="194"/>
      <c r="ACO168" s="194"/>
      <c r="ACP168" s="194"/>
      <c r="ACQ168" s="194"/>
      <c r="ACR168" s="194"/>
      <c r="ACS168" s="194"/>
      <c r="ACT168" s="194"/>
      <c r="ACU168" s="194"/>
      <c r="ACV168" s="194"/>
      <c r="ACW168" s="194"/>
      <c r="ACX168" s="194"/>
      <c r="ACY168" s="194"/>
      <c r="ACZ168" s="194"/>
      <c r="ADA168" s="194"/>
      <c r="ADB168" s="194"/>
      <c r="ADC168" s="194"/>
      <c r="ADD168" s="194"/>
      <c r="ADE168" s="194"/>
      <c r="ADF168" s="194"/>
      <c r="ADG168" s="194"/>
      <c r="ADH168" s="194"/>
      <c r="ADI168" s="194"/>
      <c r="ADJ168" s="194"/>
      <c r="ADK168" s="194"/>
      <c r="ADL168" s="194"/>
      <c r="ADM168" s="194"/>
      <c r="ADN168" s="194"/>
      <c r="ADO168" s="194"/>
      <c r="ADP168" s="194"/>
      <c r="ADQ168" s="194"/>
      <c r="ADR168" s="194"/>
      <c r="ADS168" s="194"/>
      <c r="ADT168" s="194"/>
      <c r="ADU168" s="194"/>
      <c r="ADV168" s="194"/>
      <c r="ADW168" s="194"/>
      <c r="ADX168" s="194"/>
      <c r="ADY168" s="194"/>
      <c r="ADZ168" s="194"/>
      <c r="AEA168" s="194"/>
      <c r="AEB168" s="194"/>
      <c r="AEC168" s="194"/>
      <c r="AED168" s="194"/>
      <c r="AEE168" s="194"/>
      <c r="AEF168" s="194"/>
      <c r="AEG168" s="194"/>
      <c r="AEH168" s="194"/>
      <c r="AEI168" s="194"/>
      <c r="AEJ168" s="194"/>
      <c r="AEK168" s="194"/>
      <c r="AEL168" s="194"/>
      <c r="AEM168" s="194"/>
      <c r="AEN168" s="194"/>
      <c r="AEO168" s="194"/>
      <c r="AEP168" s="194"/>
      <c r="AEQ168" s="194"/>
      <c r="AER168" s="194"/>
      <c r="AES168" s="194"/>
      <c r="AET168" s="194"/>
      <c r="AEU168" s="194"/>
      <c r="AEV168" s="194"/>
      <c r="AEW168" s="194"/>
      <c r="AEX168" s="194"/>
      <c r="AEY168" s="194"/>
      <c r="AEZ168" s="194"/>
      <c r="AFA168" s="194"/>
      <c r="AFB168" s="194"/>
      <c r="AFC168" s="194"/>
      <c r="AFD168" s="194"/>
      <c r="AFE168" s="194"/>
      <c r="AFF168" s="194"/>
      <c r="AFG168" s="194"/>
      <c r="AFH168" s="194"/>
      <c r="AFI168" s="194"/>
      <c r="AFJ168" s="194"/>
      <c r="AFK168" s="194"/>
      <c r="AFL168" s="194"/>
      <c r="AFM168" s="194"/>
      <c r="AFN168" s="194"/>
      <c r="AFO168" s="194"/>
      <c r="AFP168" s="194"/>
      <c r="AFQ168" s="194"/>
      <c r="AFR168" s="194"/>
      <c r="AFS168" s="194"/>
      <c r="AFT168" s="194"/>
      <c r="AFU168" s="194"/>
      <c r="AFV168" s="194"/>
      <c r="AFW168" s="194"/>
      <c r="AFX168" s="194"/>
      <c r="AFY168" s="194"/>
      <c r="AFZ168" s="194"/>
      <c r="AGA168" s="194"/>
      <c r="AGB168" s="194"/>
      <c r="AGC168" s="194"/>
      <c r="AGD168" s="194"/>
      <c r="AGE168" s="194"/>
      <c r="AGF168" s="194"/>
      <c r="AGG168" s="194"/>
      <c r="AGH168" s="194"/>
      <c r="AGI168" s="194"/>
      <c r="AGJ168" s="194"/>
      <c r="AGK168" s="194"/>
      <c r="AGL168" s="194"/>
      <c r="AGM168" s="194"/>
      <c r="AGN168" s="194"/>
      <c r="AGO168" s="194"/>
      <c r="AGP168" s="194"/>
      <c r="AGQ168" s="194"/>
      <c r="AGR168" s="194"/>
      <c r="AGS168" s="194"/>
      <c r="AGT168" s="194"/>
      <c r="AGU168" s="194"/>
      <c r="AGV168" s="194"/>
      <c r="AGW168" s="194"/>
      <c r="AGX168" s="194"/>
      <c r="AGY168" s="194"/>
      <c r="AGZ168" s="194"/>
      <c r="AHA168" s="194"/>
      <c r="AHB168" s="194"/>
      <c r="AHC168" s="194"/>
      <c r="AHD168" s="194"/>
      <c r="AHE168" s="194"/>
      <c r="AHF168" s="194"/>
      <c r="AHG168" s="194"/>
      <c r="AHH168" s="194"/>
      <c r="AHI168" s="194"/>
      <c r="AHJ168" s="194"/>
      <c r="AHK168" s="194"/>
      <c r="AHL168" s="194"/>
      <c r="AHM168" s="194"/>
      <c r="AHN168" s="194"/>
      <c r="AHO168" s="194"/>
      <c r="AHP168" s="194"/>
      <c r="AHQ168" s="194"/>
      <c r="AHR168" s="194"/>
      <c r="AHS168" s="194"/>
      <c r="AHT168" s="194"/>
      <c r="AHU168" s="194"/>
      <c r="AHV168" s="194"/>
      <c r="AHW168" s="194"/>
      <c r="AHX168" s="194"/>
      <c r="AHY168" s="194"/>
      <c r="AHZ168" s="194"/>
      <c r="AIA168" s="194"/>
      <c r="AIB168" s="194"/>
      <c r="AIC168" s="194"/>
      <c r="AID168" s="194"/>
      <c r="AIE168" s="194"/>
      <c r="AIF168" s="194"/>
      <c r="AIG168" s="194"/>
      <c r="AIH168" s="194"/>
      <c r="AII168" s="194"/>
      <c r="AIJ168" s="194"/>
      <c r="AIK168" s="194"/>
      <c r="AIL168" s="194"/>
      <c r="AIM168" s="194"/>
      <c r="AIN168" s="194"/>
      <c r="AIO168" s="194"/>
      <c r="AIP168" s="194"/>
      <c r="AIQ168" s="194"/>
      <c r="AIR168" s="194"/>
      <c r="AIS168" s="194"/>
      <c r="AIT168" s="194"/>
      <c r="AIU168" s="194"/>
      <c r="AIV168" s="194"/>
      <c r="AIW168" s="194"/>
      <c r="AIX168" s="194"/>
      <c r="AIY168" s="194"/>
      <c r="AIZ168" s="194"/>
      <c r="AJA168" s="194"/>
      <c r="AJB168" s="194"/>
      <c r="AJC168" s="194"/>
      <c r="AJD168" s="194"/>
      <c r="AJE168" s="194"/>
      <c r="AJF168" s="194"/>
      <c r="AJG168" s="194"/>
      <c r="AJH168" s="194"/>
      <c r="AJI168" s="194"/>
      <c r="AJJ168" s="194"/>
      <c r="AJK168" s="194"/>
      <c r="AJL168" s="194"/>
      <c r="AJM168" s="194"/>
      <c r="AJN168" s="194"/>
      <c r="AJO168" s="194"/>
      <c r="AJP168" s="194"/>
      <c r="AJQ168" s="194"/>
      <c r="AJR168" s="194"/>
      <c r="AJS168" s="194"/>
      <c r="AJT168" s="194"/>
      <c r="AJU168" s="194"/>
      <c r="AJV168" s="194"/>
      <c r="AJW168" s="194"/>
      <c r="AJX168" s="194"/>
      <c r="AJY168" s="194"/>
      <c r="AJZ168" s="194"/>
      <c r="AKA168" s="194"/>
      <c r="AKB168" s="194"/>
      <c r="AKC168" s="194"/>
      <c r="AKD168" s="194"/>
      <c r="AKE168" s="194"/>
      <c r="AKF168" s="194"/>
      <c r="AKG168" s="194"/>
      <c r="AKH168" s="194"/>
      <c r="AKI168" s="194"/>
      <c r="AKJ168" s="194"/>
      <c r="AKK168" s="194"/>
      <c r="AKL168" s="194"/>
      <c r="AKM168" s="194"/>
      <c r="AKN168" s="194"/>
      <c r="AKO168" s="194"/>
      <c r="AKP168" s="194"/>
    </row>
    <row r="169" spans="1:978" s="116" customFormat="1" ht="15.6">
      <c r="A169" s="28"/>
      <c r="B169" s="95" t="s">
        <v>29</v>
      </c>
      <c r="C169" s="105">
        <v>2385301</v>
      </c>
      <c r="D169" s="84">
        <f t="shared" si="37"/>
        <v>0.15553416485768867</v>
      </c>
      <c r="E169" s="85"/>
      <c r="F169" s="83">
        <v>36735</v>
      </c>
      <c r="G169" s="84">
        <f t="shared" si="38"/>
        <v>0.11973054531045202</v>
      </c>
      <c r="H169" s="107"/>
      <c r="I169" s="181"/>
      <c r="J169" s="107"/>
      <c r="K169" s="166"/>
      <c r="L169" s="93">
        <v>362</v>
      </c>
      <c r="M169" s="84">
        <f t="shared" si="39"/>
        <v>1.0111111111111111</v>
      </c>
      <c r="N169" s="92">
        <v>13586</v>
      </c>
      <c r="O169" s="84">
        <f t="shared" si="39"/>
        <v>0.25866221975171388</v>
      </c>
      <c r="P169" s="92">
        <v>5015</v>
      </c>
      <c r="Q169" s="84">
        <f t="shared" si="40"/>
        <v>4.588112617309692E-2</v>
      </c>
      <c r="R169" s="93">
        <v>628</v>
      </c>
      <c r="S169" s="84">
        <f t="shared" si="40"/>
        <v>0.95638629283489096</v>
      </c>
      <c r="T169" s="92">
        <v>32921</v>
      </c>
      <c r="U169" s="84">
        <f t="shared" si="39"/>
        <v>-3.3302049589779559E-3</v>
      </c>
      <c r="V169" s="92"/>
      <c r="W169" s="84"/>
      <c r="X169" s="92"/>
      <c r="Y169" s="84"/>
      <c r="Z169" s="90"/>
      <c r="AA169" s="166"/>
      <c r="AB169" s="92">
        <v>15</v>
      </c>
      <c r="AC169" s="70">
        <f t="shared" si="35"/>
        <v>-0.58333333333333337</v>
      </c>
      <c r="AD169" s="92"/>
      <c r="AE169" s="84"/>
      <c r="AF169" s="92"/>
      <c r="AG169" s="84"/>
      <c r="AH169" s="4"/>
      <c r="AI169" s="4"/>
      <c r="AJ169" s="4"/>
      <c r="AK169" s="4"/>
      <c r="AL169" s="4"/>
      <c r="AM169" s="187"/>
      <c r="AN169" s="187"/>
      <c r="AO169" s="187"/>
      <c r="AP169" s="187"/>
      <c r="AQ169" s="187"/>
      <c r="AR169" s="187"/>
      <c r="AS169" s="187"/>
      <c r="AT169" s="187"/>
      <c r="AU169" s="187"/>
      <c r="AV169" s="205"/>
      <c r="AW169" s="187"/>
      <c r="AX169" s="188"/>
      <c r="AY169" s="187"/>
      <c r="AZ169" s="187"/>
      <c r="BA169" s="192"/>
      <c r="BB169" s="193"/>
      <c r="BC169" s="192"/>
      <c r="BD169" s="194"/>
      <c r="BE169" s="194"/>
      <c r="BF169" s="194"/>
      <c r="BG169" s="194"/>
      <c r="BH169" s="194"/>
      <c r="BI169" s="194"/>
      <c r="BJ169" s="194"/>
      <c r="BK169" s="194"/>
      <c r="BL169" s="194"/>
      <c r="BM169" s="194"/>
      <c r="BN169" s="194"/>
      <c r="BO169" s="194"/>
      <c r="BP169" s="194"/>
      <c r="BQ169" s="194"/>
      <c r="BR169" s="194"/>
      <c r="BS169" s="194"/>
      <c r="BT169" s="194"/>
      <c r="BU169" s="194"/>
      <c r="BV169" s="194"/>
      <c r="BW169" s="194"/>
      <c r="BX169" s="194"/>
      <c r="BY169" s="194"/>
      <c r="BZ169" s="194"/>
      <c r="CA169" s="194"/>
      <c r="CB169" s="194"/>
      <c r="CC169" s="195"/>
      <c r="CD169" s="194"/>
      <c r="CE169" s="194"/>
      <c r="CF169" s="194"/>
      <c r="CG169" s="194"/>
      <c r="CH169" s="194"/>
      <c r="CI169" s="194"/>
      <c r="CJ169" s="194"/>
      <c r="CK169" s="194"/>
      <c r="CL169" s="194"/>
      <c r="CM169" s="194"/>
      <c r="CN169" s="194"/>
      <c r="CO169" s="194"/>
      <c r="CP169" s="194"/>
      <c r="CQ169" s="194"/>
      <c r="CR169" s="194"/>
      <c r="CS169" s="194"/>
      <c r="CT169" s="194"/>
      <c r="CU169" s="194"/>
      <c r="CV169" s="194"/>
      <c r="CW169" s="194"/>
      <c r="CX169" s="194"/>
      <c r="CY169" s="194"/>
      <c r="CZ169" s="194"/>
      <c r="DA169" s="194"/>
      <c r="DB169" s="194"/>
      <c r="DC169" s="194"/>
      <c r="DD169" s="194"/>
      <c r="DE169" s="194"/>
      <c r="DF169" s="194"/>
      <c r="DG169" s="194"/>
      <c r="DH169" s="194"/>
      <c r="DI169" s="194"/>
      <c r="DJ169" s="194"/>
      <c r="DK169" s="194"/>
      <c r="DL169" s="194"/>
      <c r="DM169" s="194"/>
      <c r="DN169" s="194"/>
      <c r="DO169" s="194"/>
      <c r="DP169" s="194"/>
      <c r="DQ169" s="194"/>
      <c r="DR169" s="194"/>
      <c r="DS169" s="194"/>
      <c r="DT169" s="194"/>
      <c r="DU169" s="194"/>
      <c r="DV169" s="194"/>
      <c r="DW169" s="194"/>
      <c r="DX169" s="194"/>
      <c r="DY169" s="194"/>
      <c r="DZ169" s="194"/>
      <c r="EA169" s="194"/>
      <c r="EB169" s="194"/>
      <c r="EC169" s="194"/>
      <c r="ED169" s="194"/>
      <c r="EE169" s="194"/>
      <c r="EF169" s="194"/>
      <c r="EG169" s="194"/>
      <c r="EH169" s="194"/>
      <c r="EI169" s="194"/>
      <c r="EJ169" s="194"/>
      <c r="EK169" s="194"/>
      <c r="EL169" s="194"/>
      <c r="EM169" s="194"/>
      <c r="EN169" s="194"/>
      <c r="EO169" s="194"/>
      <c r="EP169" s="194"/>
      <c r="EQ169" s="194"/>
      <c r="ER169" s="194"/>
      <c r="ES169" s="194"/>
      <c r="ET169" s="194"/>
      <c r="EU169" s="194"/>
      <c r="EV169" s="194"/>
      <c r="EW169" s="194"/>
      <c r="EX169" s="194"/>
      <c r="EY169" s="194"/>
      <c r="EZ169" s="194"/>
      <c r="FA169" s="194"/>
      <c r="FB169" s="194"/>
      <c r="FC169" s="194"/>
      <c r="FD169" s="194"/>
      <c r="FE169" s="194"/>
      <c r="FF169" s="194"/>
      <c r="FG169" s="194"/>
      <c r="FH169" s="194"/>
      <c r="FI169" s="194"/>
      <c r="FJ169" s="194"/>
      <c r="FK169" s="194"/>
      <c r="FL169" s="194"/>
      <c r="FM169" s="194"/>
      <c r="FN169" s="194"/>
      <c r="FO169" s="194"/>
      <c r="FP169" s="194"/>
      <c r="FQ169" s="194"/>
      <c r="FR169" s="194"/>
      <c r="FS169" s="194"/>
      <c r="FT169" s="194"/>
      <c r="FU169" s="194"/>
      <c r="FV169" s="194"/>
      <c r="FW169" s="194"/>
      <c r="FX169" s="194"/>
      <c r="FY169" s="194"/>
      <c r="FZ169" s="194"/>
      <c r="GA169" s="194"/>
      <c r="GB169" s="194"/>
      <c r="GC169" s="194"/>
      <c r="GD169" s="194"/>
      <c r="GE169" s="194"/>
      <c r="GF169" s="194"/>
      <c r="GG169" s="194"/>
      <c r="GH169" s="194"/>
      <c r="GI169" s="194"/>
      <c r="GJ169" s="194"/>
      <c r="GK169" s="194"/>
      <c r="GL169" s="194"/>
      <c r="GM169" s="194"/>
      <c r="GN169" s="194"/>
      <c r="GO169" s="194"/>
      <c r="GP169" s="194"/>
      <c r="GQ169" s="194"/>
      <c r="GR169" s="194"/>
      <c r="GS169" s="194"/>
      <c r="GT169" s="194"/>
      <c r="GU169" s="194"/>
      <c r="GV169" s="194"/>
      <c r="GW169" s="194"/>
      <c r="GX169" s="194"/>
      <c r="GY169" s="194"/>
      <c r="GZ169" s="194"/>
      <c r="HA169" s="194"/>
      <c r="HB169" s="194"/>
      <c r="HC169" s="194"/>
      <c r="HD169" s="194"/>
      <c r="HE169" s="194"/>
      <c r="HF169" s="194"/>
      <c r="HG169" s="194"/>
      <c r="HH169" s="194"/>
      <c r="HI169" s="194"/>
      <c r="HJ169" s="194"/>
      <c r="HK169" s="194"/>
      <c r="HL169" s="194"/>
      <c r="HM169" s="194"/>
      <c r="HN169" s="194"/>
      <c r="HO169" s="194"/>
      <c r="HP169" s="194"/>
      <c r="HQ169" s="194"/>
      <c r="HR169" s="194"/>
      <c r="HS169" s="194"/>
      <c r="HT169" s="194"/>
      <c r="HU169" s="194"/>
      <c r="HV169" s="194"/>
      <c r="HW169" s="194"/>
      <c r="HX169" s="194"/>
      <c r="HY169" s="194"/>
      <c r="HZ169" s="194"/>
      <c r="IA169" s="194"/>
      <c r="IB169" s="194"/>
      <c r="IC169" s="194"/>
      <c r="ID169" s="194"/>
      <c r="IE169" s="194"/>
      <c r="IF169" s="194"/>
      <c r="IG169" s="194"/>
      <c r="IH169" s="194"/>
      <c r="II169" s="194"/>
      <c r="IJ169" s="194"/>
      <c r="IK169" s="194"/>
      <c r="IL169" s="194"/>
      <c r="IM169" s="194"/>
      <c r="IN169" s="194"/>
      <c r="IO169" s="194"/>
      <c r="IP169" s="194"/>
      <c r="IQ169" s="194"/>
      <c r="IR169" s="194"/>
      <c r="IS169" s="194"/>
      <c r="IT169" s="194"/>
      <c r="IU169" s="194"/>
      <c r="IV169" s="194"/>
      <c r="IW169" s="194"/>
      <c r="IX169" s="194"/>
      <c r="IY169" s="194"/>
      <c r="IZ169" s="194"/>
      <c r="JA169" s="194"/>
      <c r="JB169" s="194"/>
      <c r="JC169" s="194"/>
      <c r="JD169" s="194"/>
      <c r="JE169" s="194"/>
      <c r="JF169" s="194"/>
      <c r="JG169" s="194"/>
      <c r="JH169" s="194"/>
      <c r="JI169" s="194"/>
      <c r="JJ169" s="194"/>
      <c r="JK169" s="194"/>
      <c r="JL169" s="194"/>
      <c r="JM169" s="194"/>
      <c r="JN169" s="194"/>
      <c r="JO169" s="194"/>
      <c r="JP169" s="194"/>
      <c r="JQ169" s="194"/>
      <c r="JR169" s="194"/>
      <c r="JS169" s="194"/>
      <c r="JT169" s="194"/>
      <c r="JU169" s="194"/>
      <c r="JV169" s="194"/>
      <c r="JW169" s="194"/>
      <c r="JX169" s="194"/>
      <c r="JY169" s="194"/>
      <c r="JZ169" s="194"/>
      <c r="KA169" s="194"/>
      <c r="KB169" s="194"/>
      <c r="KC169" s="194"/>
      <c r="KD169" s="194"/>
      <c r="KE169" s="194"/>
      <c r="KF169" s="194"/>
      <c r="KG169" s="194"/>
      <c r="KH169" s="194"/>
      <c r="KI169" s="194"/>
      <c r="KJ169" s="194"/>
      <c r="KK169" s="194"/>
      <c r="KL169" s="194"/>
      <c r="KM169" s="194"/>
      <c r="KN169" s="194"/>
      <c r="KO169" s="194"/>
      <c r="KP169" s="194"/>
      <c r="KQ169" s="194"/>
      <c r="KR169" s="194"/>
      <c r="KS169" s="194"/>
      <c r="KT169" s="194"/>
      <c r="KU169" s="194"/>
      <c r="KV169" s="194"/>
      <c r="KW169" s="194"/>
      <c r="KX169" s="194"/>
      <c r="KY169" s="194"/>
      <c r="KZ169" s="194"/>
      <c r="LA169" s="194"/>
      <c r="LB169" s="194"/>
      <c r="LC169" s="194"/>
      <c r="LD169" s="194"/>
      <c r="LE169" s="194"/>
      <c r="LF169" s="194"/>
      <c r="LG169" s="194"/>
      <c r="LH169" s="194"/>
      <c r="LI169" s="194"/>
      <c r="LJ169" s="194"/>
      <c r="LK169" s="194"/>
      <c r="LL169" s="194"/>
      <c r="LM169" s="194"/>
      <c r="LN169" s="194"/>
      <c r="LO169" s="194"/>
      <c r="LP169" s="194"/>
      <c r="LQ169" s="194"/>
      <c r="LR169" s="194"/>
      <c r="LS169" s="194"/>
      <c r="LT169" s="194"/>
      <c r="LU169" s="194"/>
      <c r="LV169" s="194"/>
      <c r="LW169" s="194"/>
      <c r="LX169" s="194"/>
      <c r="LY169" s="194"/>
      <c r="LZ169" s="194"/>
      <c r="MA169" s="194"/>
      <c r="MB169" s="194"/>
      <c r="MC169" s="194"/>
      <c r="MD169" s="194"/>
      <c r="ME169" s="194"/>
      <c r="MF169" s="194"/>
      <c r="MG169" s="194"/>
      <c r="MH169" s="194"/>
      <c r="MI169" s="194"/>
      <c r="MJ169" s="194"/>
      <c r="MK169" s="194"/>
      <c r="ML169" s="194"/>
      <c r="MM169" s="194"/>
      <c r="MN169" s="194"/>
      <c r="MO169" s="194"/>
      <c r="MP169" s="194"/>
      <c r="MQ169" s="194"/>
      <c r="MR169" s="194"/>
      <c r="MS169" s="194"/>
      <c r="MT169" s="194"/>
      <c r="MU169" s="194"/>
      <c r="MV169" s="194"/>
      <c r="MW169" s="194"/>
      <c r="MX169" s="194"/>
      <c r="MY169" s="194"/>
      <c r="MZ169" s="194"/>
      <c r="NA169" s="194"/>
      <c r="NB169" s="194"/>
      <c r="NC169" s="194"/>
      <c r="ND169" s="194"/>
      <c r="NE169" s="194"/>
      <c r="NF169" s="194"/>
      <c r="NG169" s="194"/>
      <c r="NH169" s="194"/>
      <c r="NI169" s="194"/>
      <c r="NJ169" s="194"/>
      <c r="NK169" s="194"/>
      <c r="NL169" s="194"/>
      <c r="NM169" s="194"/>
      <c r="NN169" s="194"/>
      <c r="NO169" s="194"/>
      <c r="NP169" s="194"/>
      <c r="NQ169" s="194"/>
      <c r="NR169" s="194"/>
      <c r="NS169" s="194"/>
      <c r="NT169" s="194"/>
      <c r="NU169" s="194"/>
      <c r="NV169" s="194"/>
      <c r="NW169" s="194"/>
      <c r="NX169" s="194"/>
      <c r="NY169" s="194"/>
      <c r="NZ169" s="194"/>
      <c r="OA169" s="194"/>
      <c r="OB169" s="194"/>
      <c r="OC169" s="194"/>
      <c r="OD169" s="194"/>
      <c r="OE169" s="194"/>
      <c r="OF169" s="194"/>
      <c r="OG169" s="194"/>
      <c r="OH169" s="194"/>
      <c r="OI169" s="194"/>
      <c r="OJ169" s="194"/>
      <c r="OK169" s="194"/>
      <c r="OL169" s="194"/>
      <c r="OM169" s="194"/>
      <c r="ON169" s="194"/>
      <c r="OO169" s="194"/>
      <c r="OP169" s="194"/>
      <c r="OQ169" s="194"/>
      <c r="OR169" s="194"/>
      <c r="OS169" s="194"/>
      <c r="OT169" s="194"/>
      <c r="OU169" s="194"/>
      <c r="OV169" s="194"/>
      <c r="OW169" s="194"/>
      <c r="OX169" s="194"/>
      <c r="OY169" s="194"/>
      <c r="OZ169" s="194"/>
      <c r="PA169" s="194"/>
      <c r="PB169" s="194"/>
      <c r="PC169" s="194"/>
      <c r="PD169" s="194"/>
      <c r="PE169" s="194"/>
      <c r="PF169" s="194"/>
      <c r="PG169" s="194"/>
      <c r="PH169" s="194"/>
      <c r="PI169" s="194"/>
      <c r="PJ169" s="194"/>
      <c r="PK169" s="194"/>
      <c r="PL169" s="194"/>
      <c r="PM169" s="194"/>
      <c r="PN169" s="194"/>
      <c r="PO169" s="194"/>
      <c r="PP169" s="194"/>
      <c r="PQ169" s="194"/>
      <c r="PR169" s="194"/>
      <c r="PS169" s="194"/>
      <c r="PT169" s="194"/>
      <c r="PU169" s="194"/>
      <c r="PV169" s="194"/>
      <c r="PW169" s="194"/>
      <c r="PX169" s="194"/>
      <c r="PY169" s="194"/>
      <c r="PZ169" s="194"/>
      <c r="QA169" s="194"/>
      <c r="QB169" s="194"/>
      <c r="QC169" s="194"/>
      <c r="QD169" s="194"/>
      <c r="QE169" s="194"/>
      <c r="QF169" s="194"/>
      <c r="QG169" s="194"/>
      <c r="QH169" s="194"/>
      <c r="QI169" s="194"/>
      <c r="QJ169" s="194"/>
      <c r="QK169" s="194"/>
      <c r="QL169" s="194"/>
      <c r="QM169" s="194"/>
      <c r="QN169" s="194"/>
      <c r="QO169" s="194"/>
      <c r="QP169" s="194"/>
      <c r="QQ169" s="194"/>
      <c r="QR169" s="194"/>
      <c r="QS169" s="194"/>
      <c r="QT169" s="194"/>
      <c r="QU169" s="194"/>
      <c r="QV169" s="194"/>
      <c r="QW169" s="194"/>
      <c r="QX169" s="194"/>
      <c r="QY169" s="194"/>
      <c r="QZ169" s="194"/>
      <c r="RA169" s="194"/>
      <c r="RB169" s="194"/>
      <c r="RC169" s="194"/>
      <c r="RD169" s="194"/>
      <c r="RE169" s="194"/>
      <c r="RF169" s="194"/>
      <c r="RG169" s="194"/>
      <c r="RH169" s="194"/>
      <c r="RI169" s="194"/>
      <c r="RJ169" s="194"/>
      <c r="RK169" s="194"/>
      <c r="RL169" s="194"/>
      <c r="RM169" s="194"/>
      <c r="RN169" s="194"/>
      <c r="RO169" s="194"/>
      <c r="RP169" s="194"/>
      <c r="RQ169" s="194"/>
      <c r="RR169" s="194"/>
      <c r="RS169" s="194"/>
      <c r="RT169" s="194"/>
      <c r="RU169" s="194"/>
      <c r="RV169" s="194"/>
      <c r="RW169" s="194"/>
      <c r="RX169" s="194"/>
      <c r="RY169" s="194"/>
      <c r="RZ169" s="194"/>
      <c r="SA169" s="194"/>
      <c r="SB169" s="194"/>
      <c r="SC169" s="194"/>
      <c r="SD169" s="194"/>
      <c r="SE169" s="194"/>
      <c r="SF169" s="194"/>
      <c r="SG169" s="194"/>
      <c r="SH169" s="194"/>
      <c r="SI169" s="194"/>
      <c r="SJ169" s="194"/>
      <c r="SK169" s="194"/>
      <c r="SL169" s="194"/>
      <c r="SM169" s="194"/>
      <c r="SN169" s="194"/>
      <c r="SO169" s="194"/>
      <c r="SP169" s="194"/>
      <c r="SQ169" s="194"/>
      <c r="SR169" s="194"/>
      <c r="SS169" s="194"/>
      <c r="ST169" s="194"/>
      <c r="SU169" s="194"/>
      <c r="SV169" s="194"/>
      <c r="SW169" s="194"/>
      <c r="SX169" s="194"/>
      <c r="SY169" s="194"/>
      <c r="SZ169" s="194"/>
      <c r="TA169" s="194"/>
      <c r="TB169" s="194"/>
      <c r="TC169" s="194"/>
      <c r="TD169" s="194"/>
      <c r="TE169" s="194"/>
      <c r="TF169" s="194"/>
      <c r="TG169" s="194"/>
      <c r="TH169" s="194"/>
      <c r="TI169" s="194"/>
      <c r="TJ169" s="194"/>
      <c r="TK169" s="194"/>
      <c r="TL169" s="194"/>
      <c r="TM169" s="194"/>
      <c r="TN169" s="194"/>
      <c r="TO169" s="194"/>
      <c r="TP169" s="194"/>
      <c r="TQ169" s="194"/>
      <c r="TR169" s="194"/>
      <c r="TS169" s="194"/>
      <c r="TT169" s="194"/>
      <c r="TU169" s="194"/>
      <c r="TV169" s="194"/>
      <c r="TW169" s="194"/>
      <c r="TX169" s="194"/>
      <c r="TY169" s="194"/>
      <c r="TZ169" s="194"/>
      <c r="UA169" s="194"/>
      <c r="UB169" s="194"/>
      <c r="UC169" s="194"/>
      <c r="UD169" s="194"/>
      <c r="UE169" s="194"/>
      <c r="UF169" s="194"/>
      <c r="UG169" s="194"/>
      <c r="UH169" s="194"/>
      <c r="UI169" s="194"/>
      <c r="UJ169" s="194"/>
      <c r="UK169" s="194"/>
      <c r="UL169" s="194"/>
      <c r="UM169" s="194"/>
      <c r="UN169" s="194"/>
      <c r="UO169" s="194"/>
      <c r="UP169" s="194"/>
      <c r="UQ169" s="194"/>
      <c r="UR169" s="194"/>
      <c r="US169" s="194"/>
      <c r="UT169" s="194"/>
      <c r="UU169" s="194"/>
      <c r="UV169" s="194"/>
      <c r="UW169" s="194"/>
      <c r="UX169" s="194"/>
      <c r="UY169" s="194"/>
      <c r="UZ169" s="194"/>
      <c r="VA169" s="194"/>
      <c r="VB169" s="194"/>
      <c r="VC169" s="194"/>
      <c r="VD169" s="194"/>
      <c r="VE169" s="194"/>
      <c r="VF169" s="194"/>
      <c r="VG169" s="194"/>
      <c r="VH169" s="194"/>
      <c r="VI169" s="194"/>
      <c r="VJ169" s="194"/>
      <c r="VK169" s="194"/>
      <c r="VL169" s="194"/>
      <c r="VM169" s="194"/>
      <c r="VN169" s="194"/>
      <c r="VO169" s="194"/>
      <c r="VP169" s="194"/>
      <c r="VQ169" s="194"/>
      <c r="VR169" s="194"/>
      <c r="VS169" s="194"/>
      <c r="VT169" s="194"/>
      <c r="VU169" s="194"/>
      <c r="VV169" s="194"/>
      <c r="VW169" s="194"/>
      <c r="VX169" s="194"/>
      <c r="VY169" s="194"/>
      <c r="VZ169" s="194"/>
      <c r="WA169" s="194"/>
      <c r="WB169" s="194"/>
      <c r="WC169" s="194"/>
      <c r="WD169" s="194"/>
      <c r="WE169" s="194"/>
      <c r="WF169" s="194"/>
      <c r="WG169" s="194"/>
      <c r="WH169" s="194"/>
      <c r="WI169" s="194"/>
      <c r="WJ169" s="194"/>
      <c r="WK169" s="194"/>
      <c r="WL169" s="194"/>
      <c r="WM169" s="194"/>
      <c r="WN169" s="194"/>
      <c r="WO169" s="194"/>
      <c r="WP169" s="194"/>
      <c r="WQ169" s="194"/>
      <c r="WR169" s="194"/>
      <c r="WS169" s="194"/>
      <c r="WT169" s="194"/>
      <c r="WU169" s="194"/>
      <c r="WV169" s="194"/>
      <c r="WW169" s="194"/>
      <c r="WX169" s="194"/>
      <c r="WY169" s="194"/>
      <c r="WZ169" s="194"/>
      <c r="XA169" s="194"/>
      <c r="XB169" s="194"/>
      <c r="XC169" s="194"/>
      <c r="XD169" s="194"/>
      <c r="XE169" s="194"/>
      <c r="XF169" s="194"/>
      <c r="XG169" s="194"/>
      <c r="XH169" s="194"/>
      <c r="XI169" s="194"/>
      <c r="XJ169" s="194"/>
      <c r="XK169" s="194"/>
      <c r="XL169" s="194"/>
      <c r="XM169" s="194"/>
      <c r="XN169" s="194"/>
      <c r="XO169" s="194"/>
      <c r="XP169" s="194"/>
      <c r="XQ169" s="194"/>
      <c r="XR169" s="194"/>
      <c r="XS169" s="194"/>
      <c r="XT169" s="194"/>
      <c r="XU169" s="194"/>
      <c r="XV169" s="194"/>
      <c r="XW169" s="194"/>
      <c r="XX169" s="194"/>
      <c r="XY169" s="194"/>
      <c r="XZ169" s="194"/>
      <c r="YA169" s="194"/>
      <c r="YB169" s="194"/>
      <c r="YC169" s="194"/>
      <c r="YD169" s="194"/>
      <c r="YE169" s="194"/>
      <c r="YF169" s="194"/>
      <c r="YG169" s="194"/>
      <c r="YH169" s="194"/>
      <c r="YI169" s="194"/>
      <c r="YJ169" s="194"/>
      <c r="YK169" s="194"/>
      <c r="YL169" s="194"/>
      <c r="YM169" s="194"/>
      <c r="YN169" s="194"/>
      <c r="YO169" s="194"/>
      <c r="YP169" s="194"/>
      <c r="YQ169" s="194"/>
      <c r="YR169" s="194"/>
      <c r="YS169" s="194"/>
      <c r="YT169" s="194"/>
      <c r="YU169" s="194"/>
      <c r="YV169" s="194"/>
      <c r="YW169" s="194"/>
      <c r="YX169" s="194"/>
      <c r="YY169" s="194"/>
      <c r="YZ169" s="194"/>
      <c r="ZA169" s="194"/>
      <c r="ZB169" s="194"/>
      <c r="ZC169" s="194"/>
      <c r="ZD169" s="194"/>
      <c r="ZE169" s="194"/>
      <c r="ZF169" s="194"/>
      <c r="ZG169" s="194"/>
      <c r="ZH169" s="194"/>
      <c r="ZI169" s="194"/>
      <c r="ZJ169" s="194"/>
      <c r="ZK169" s="194"/>
      <c r="ZL169" s="194"/>
      <c r="ZM169" s="194"/>
      <c r="ZN169" s="194"/>
      <c r="ZO169" s="194"/>
      <c r="ZP169" s="194"/>
      <c r="ZQ169" s="194"/>
      <c r="ZR169" s="194"/>
      <c r="ZS169" s="194"/>
      <c r="ZT169" s="194"/>
      <c r="ZU169" s="194"/>
      <c r="ZV169" s="194"/>
      <c r="ZW169" s="194"/>
      <c r="ZX169" s="194"/>
      <c r="ZY169" s="194"/>
      <c r="ZZ169" s="194"/>
      <c r="AAA169" s="194"/>
      <c r="AAB169" s="194"/>
      <c r="AAC169" s="194"/>
      <c r="AAD169" s="194"/>
      <c r="AAE169" s="194"/>
      <c r="AAF169" s="194"/>
      <c r="AAG169" s="194"/>
      <c r="AAH169" s="194"/>
      <c r="AAI169" s="194"/>
      <c r="AAJ169" s="194"/>
      <c r="AAK169" s="194"/>
      <c r="AAL169" s="194"/>
      <c r="AAM169" s="194"/>
      <c r="AAN169" s="194"/>
      <c r="AAO169" s="194"/>
      <c r="AAP169" s="194"/>
      <c r="AAQ169" s="194"/>
      <c r="AAR169" s="194"/>
      <c r="AAS169" s="194"/>
      <c r="AAT169" s="194"/>
      <c r="AAU169" s="194"/>
      <c r="AAV169" s="194"/>
      <c r="AAW169" s="194"/>
      <c r="AAX169" s="194"/>
      <c r="AAY169" s="194"/>
      <c r="AAZ169" s="194"/>
      <c r="ABA169" s="194"/>
      <c r="ABB169" s="194"/>
      <c r="ABC169" s="194"/>
      <c r="ABD169" s="194"/>
      <c r="ABE169" s="194"/>
      <c r="ABF169" s="194"/>
      <c r="ABG169" s="194"/>
      <c r="ABH169" s="194"/>
      <c r="ABI169" s="194"/>
      <c r="ABJ169" s="194"/>
      <c r="ABK169" s="194"/>
      <c r="ABL169" s="194"/>
      <c r="ABM169" s="194"/>
      <c r="ABN169" s="194"/>
      <c r="ABO169" s="194"/>
      <c r="ABP169" s="194"/>
      <c r="ABQ169" s="194"/>
      <c r="ABR169" s="194"/>
      <c r="ABS169" s="194"/>
      <c r="ABT169" s="194"/>
      <c r="ABU169" s="194"/>
      <c r="ABV169" s="194"/>
      <c r="ABW169" s="194"/>
      <c r="ABX169" s="194"/>
      <c r="ABY169" s="194"/>
      <c r="ABZ169" s="194"/>
      <c r="ACA169" s="194"/>
      <c r="ACB169" s="194"/>
      <c r="ACC169" s="194"/>
      <c r="ACD169" s="194"/>
      <c r="ACE169" s="194"/>
      <c r="ACF169" s="194"/>
      <c r="ACG169" s="194"/>
      <c r="ACH169" s="194"/>
      <c r="ACI169" s="194"/>
      <c r="ACJ169" s="194"/>
      <c r="ACK169" s="194"/>
      <c r="ACL169" s="194"/>
      <c r="ACM169" s="194"/>
      <c r="ACN169" s="194"/>
      <c r="ACO169" s="194"/>
      <c r="ACP169" s="194"/>
      <c r="ACQ169" s="194"/>
      <c r="ACR169" s="194"/>
      <c r="ACS169" s="194"/>
      <c r="ACT169" s="194"/>
      <c r="ACU169" s="194"/>
      <c r="ACV169" s="194"/>
      <c r="ACW169" s="194"/>
      <c r="ACX169" s="194"/>
      <c r="ACY169" s="194"/>
      <c r="ACZ169" s="194"/>
      <c r="ADA169" s="194"/>
      <c r="ADB169" s="194"/>
      <c r="ADC169" s="194"/>
      <c r="ADD169" s="194"/>
      <c r="ADE169" s="194"/>
      <c r="ADF169" s="194"/>
      <c r="ADG169" s="194"/>
      <c r="ADH169" s="194"/>
      <c r="ADI169" s="194"/>
      <c r="ADJ169" s="194"/>
      <c r="ADK169" s="194"/>
      <c r="ADL169" s="194"/>
      <c r="ADM169" s="194"/>
      <c r="ADN169" s="194"/>
      <c r="ADO169" s="194"/>
      <c r="ADP169" s="194"/>
      <c r="ADQ169" s="194"/>
      <c r="ADR169" s="194"/>
      <c r="ADS169" s="194"/>
      <c r="ADT169" s="194"/>
      <c r="ADU169" s="194"/>
      <c r="ADV169" s="194"/>
      <c r="ADW169" s="194"/>
      <c r="ADX169" s="194"/>
      <c r="ADY169" s="194"/>
      <c r="ADZ169" s="194"/>
      <c r="AEA169" s="194"/>
      <c r="AEB169" s="194"/>
      <c r="AEC169" s="194"/>
      <c r="AED169" s="194"/>
      <c r="AEE169" s="194"/>
      <c r="AEF169" s="194"/>
      <c r="AEG169" s="194"/>
      <c r="AEH169" s="194"/>
      <c r="AEI169" s="194"/>
      <c r="AEJ169" s="194"/>
      <c r="AEK169" s="194"/>
      <c r="AEL169" s="194"/>
      <c r="AEM169" s="194"/>
      <c r="AEN169" s="194"/>
      <c r="AEO169" s="194"/>
      <c r="AEP169" s="194"/>
      <c r="AEQ169" s="194"/>
      <c r="AER169" s="194"/>
      <c r="AES169" s="194"/>
      <c r="AET169" s="194"/>
      <c r="AEU169" s="194"/>
      <c r="AEV169" s="194"/>
      <c r="AEW169" s="194"/>
      <c r="AEX169" s="194"/>
      <c r="AEY169" s="194"/>
      <c r="AEZ169" s="194"/>
      <c r="AFA169" s="194"/>
      <c r="AFB169" s="194"/>
      <c r="AFC169" s="194"/>
      <c r="AFD169" s="194"/>
      <c r="AFE169" s="194"/>
      <c r="AFF169" s="194"/>
      <c r="AFG169" s="194"/>
      <c r="AFH169" s="194"/>
      <c r="AFI169" s="194"/>
      <c r="AFJ169" s="194"/>
      <c r="AFK169" s="194"/>
      <c r="AFL169" s="194"/>
      <c r="AFM169" s="194"/>
      <c r="AFN169" s="194"/>
      <c r="AFO169" s="194"/>
      <c r="AFP169" s="194"/>
      <c r="AFQ169" s="194"/>
      <c r="AFR169" s="194"/>
      <c r="AFS169" s="194"/>
      <c r="AFT169" s="194"/>
      <c r="AFU169" s="194"/>
      <c r="AFV169" s="194"/>
      <c r="AFW169" s="194"/>
      <c r="AFX169" s="194"/>
      <c r="AFY169" s="194"/>
      <c r="AFZ169" s="194"/>
      <c r="AGA169" s="194"/>
      <c r="AGB169" s="194"/>
      <c r="AGC169" s="194"/>
      <c r="AGD169" s="194"/>
      <c r="AGE169" s="194"/>
      <c r="AGF169" s="194"/>
      <c r="AGG169" s="194"/>
      <c r="AGH169" s="194"/>
      <c r="AGI169" s="194"/>
      <c r="AGJ169" s="194"/>
      <c r="AGK169" s="194"/>
      <c r="AGL169" s="194"/>
      <c r="AGM169" s="194"/>
      <c r="AGN169" s="194"/>
      <c r="AGO169" s="194"/>
      <c r="AGP169" s="194"/>
      <c r="AGQ169" s="194"/>
      <c r="AGR169" s="194"/>
      <c r="AGS169" s="194"/>
      <c r="AGT169" s="194"/>
      <c r="AGU169" s="194"/>
      <c r="AGV169" s="194"/>
      <c r="AGW169" s="194"/>
      <c r="AGX169" s="194"/>
      <c r="AGY169" s="194"/>
      <c r="AGZ169" s="194"/>
      <c r="AHA169" s="194"/>
      <c r="AHB169" s="194"/>
      <c r="AHC169" s="194"/>
      <c r="AHD169" s="194"/>
      <c r="AHE169" s="194"/>
      <c r="AHF169" s="194"/>
      <c r="AHG169" s="194"/>
      <c r="AHH169" s="194"/>
      <c r="AHI169" s="194"/>
      <c r="AHJ169" s="194"/>
      <c r="AHK169" s="194"/>
      <c r="AHL169" s="194"/>
      <c r="AHM169" s="194"/>
      <c r="AHN169" s="194"/>
      <c r="AHO169" s="194"/>
      <c r="AHP169" s="194"/>
      <c r="AHQ169" s="194"/>
      <c r="AHR169" s="194"/>
      <c r="AHS169" s="194"/>
      <c r="AHT169" s="194"/>
      <c r="AHU169" s="194"/>
      <c r="AHV169" s="194"/>
      <c r="AHW169" s="194"/>
      <c r="AHX169" s="194"/>
      <c r="AHY169" s="194"/>
      <c r="AHZ169" s="194"/>
      <c r="AIA169" s="194"/>
      <c r="AIB169" s="194"/>
      <c r="AIC169" s="194"/>
      <c r="AID169" s="194"/>
      <c r="AIE169" s="194"/>
      <c r="AIF169" s="194"/>
      <c r="AIG169" s="194"/>
      <c r="AIH169" s="194"/>
      <c r="AII169" s="194"/>
      <c r="AIJ169" s="194"/>
      <c r="AIK169" s="194"/>
      <c r="AIL169" s="194"/>
      <c r="AIM169" s="194"/>
      <c r="AIN169" s="194"/>
      <c r="AIO169" s="194"/>
      <c r="AIP169" s="194"/>
      <c r="AIQ169" s="194"/>
      <c r="AIR169" s="194"/>
      <c r="AIS169" s="194"/>
      <c r="AIT169" s="194"/>
      <c r="AIU169" s="194"/>
      <c r="AIV169" s="194"/>
      <c r="AIW169" s="194"/>
      <c r="AIX169" s="194"/>
      <c r="AIY169" s="194"/>
      <c r="AIZ169" s="194"/>
      <c r="AJA169" s="194"/>
      <c r="AJB169" s="194"/>
      <c r="AJC169" s="194"/>
      <c r="AJD169" s="194"/>
      <c r="AJE169" s="194"/>
      <c r="AJF169" s="194"/>
      <c r="AJG169" s="194"/>
      <c r="AJH169" s="194"/>
      <c r="AJI169" s="194"/>
      <c r="AJJ169" s="194"/>
      <c r="AJK169" s="194"/>
      <c r="AJL169" s="194"/>
      <c r="AJM169" s="194"/>
      <c r="AJN169" s="194"/>
      <c r="AJO169" s="194"/>
      <c r="AJP169" s="194"/>
      <c r="AJQ169" s="194"/>
      <c r="AJR169" s="194"/>
      <c r="AJS169" s="194"/>
      <c r="AJT169" s="194"/>
      <c r="AJU169" s="194"/>
      <c r="AJV169" s="194"/>
      <c r="AJW169" s="194"/>
      <c r="AJX169" s="194"/>
      <c r="AJY169" s="194"/>
      <c r="AJZ169" s="194"/>
      <c r="AKA169" s="194"/>
      <c r="AKB169" s="194"/>
      <c r="AKC169" s="194"/>
      <c r="AKD169" s="194"/>
      <c r="AKE169" s="194"/>
      <c r="AKF169" s="194"/>
      <c r="AKG169" s="194"/>
      <c r="AKH169" s="194"/>
      <c r="AKI169" s="194"/>
      <c r="AKJ169" s="194"/>
      <c r="AKK169" s="194"/>
      <c r="AKL169" s="194"/>
      <c r="AKM169" s="194"/>
      <c r="AKN169" s="194"/>
      <c r="AKO169" s="194"/>
      <c r="AKP169" s="194"/>
    </row>
    <row r="170" spans="1:978" s="116" customFormat="1" ht="15.6">
      <c r="A170" s="28"/>
      <c r="B170" s="95" t="s">
        <v>30</v>
      </c>
      <c r="C170" s="105">
        <v>2236500</v>
      </c>
      <c r="D170" s="84">
        <f>C170/C157-1</f>
        <v>8.3449074018004721E-2</v>
      </c>
      <c r="E170" s="85"/>
      <c r="F170" s="83">
        <v>33720</v>
      </c>
      <c r="G170" s="84">
        <f t="shared" si="38"/>
        <v>0.14057637667433376</v>
      </c>
      <c r="H170" s="107"/>
      <c r="I170" s="181"/>
      <c r="J170" s="107"/>
      <c r="K170" s="166"/>
      <c r="L170" s="93">
        <v>492</v>
      </c>
      <c r="M170" s="84">
        <f>L170/L157-1</f>
        <v>1.7333333333333334</v>
      </c>
      <c r="N170" s="92">
        <v>13998</v>
      </c>
      <c r="O170" s="84">
        <f>N170/N157-1</f>
        <v>0.29683157309616459</v>
      </c>
      <c r="P170" s="92">
        <v>6527</v>
      </c>
      <c r="Q170" s="84">
        <f>P170/P157-1</f>
        <v>0.36120959332638169</v>
      </c>
      <c r="R170" s="93">
        <v>592</v>
      </c>
      <c r="S170" s="84">
        <f>R170/R157-1</f>
        <v>0.84423676012461057</v>
      </c>
      <c r="T170" s="92">
        <v>30019</v>
      </c>
      <c r="U170" s="84">
        <f t="shared" si="39"/>
        <v>0.18013130479223172</v>
      </c>
      <c r="V170" s="92"/>
      <c r="W170" s="84"/>
      <c r="X170" s="92"/>
      <c r="Y170" s="84"/>
      <c r="Z170" s="90"/>
      <c r="AA170" s="166"/>
      <c r="AB170" s="92">
        <v>43</v>
      </c>
      <c r="AC170" s="70">
        <f t="shared" si="35"/>
        <v>1.3888888888888888</v>
      </c>
      <c r="AD170" s="92"/>
      <c r="AE170" s="84"/>
      <c r="AF170" s="92"/>
      <c r="AG170" s="84"/>
      <c r="AH170" s="4"/>
      <c r="AI170" s="4"/>
      <c r="AJ170" s="4"/>
      <c r="AK170" s="4"/>
      <c r="AL170" s="4"/>
      <c r="AM170" s="187"/>
      <c r="AN170" s="187"/>
      <c r="AO170" s="187"/>
      <c r="AP170" s="187"/>
      <c r="AQ170" s="187"/>
      <c r="AR170" s="187"/>
      <c r="AS170" s="187"/>
      <c r="AT170" s="187"/>
      <c r="AU170" s="187"/>
      <c r="AV170" s="205"/>
      <c r="AW170" s="187"/>
      <c r="AX170" s="188"/>
      <c r="AY170" s="187"/>
      <c r="AZ170" s="187"/>
      <c r="BA170" s="192"/>
      <c r="BB170" s="193"/>
      <c r="BC170" s="192"/>
      <c r="BD170" s="194"/>
      <c r="BE170" s="194"/>
      <c r="BF170" s="194"/>
      <c r="BG170" s="194"/>
      <c r="BH170" s="194"/>
      <c r="BI170" s="194"/>
      <c r="BJ170" s="194"/>
      <c r="BK170" s="194"/>
      <c r="BL170" s="194"/>
      <c r="BM170" s="194"/>
      <c r="BN170" s="194"/>
      <c r="BO170" s="194"/>
      <c r="BP170" s="194"/>
      <c r="BQ170" s="194"/>
      <c r="BR170" s="194"/>
      <c r="BS170" s="194"/>
      <c r="BT170" s="194"/>
      <c r="BU170" s="194"/>
      <c r="BV170" s="194"/>
      <c r="BW170" s="194"/>
      <c r="BX170" s="194"/>
      <c r="BY170" s="194"/>
      <c r="BZ170" s="194"/>
      <c r="CA170" s="194"/>
      <c r="CB170" s="194"/>
      <c r="CC170" s="195"/>
      <c r="CD170" s="194"/>
      <c r="CE170" s="194"/>
      <c r="CF170" s="194"/>
      <c r="CG170" s="194"/>
      <c r="CH170" s="194"/>
      <c r="CI170" s="194"/>
      <c r="CJ170" s="194"/>
      <c r="CK170" s="194"/>
      <c r="CL170" s="194"/>
      <c r="CM170" s="194"/>
      <c r="CN170" s="194"/>
      <c r="CO170" s="194"/>
      <c r="CP170" s="194"/>
      <c r="CQ170" s="194"/>
      <c r="CR170" s="194"/>
      <c r="CS170" s="194"/>
      <c r="CT170" s="194"/>
      <c r="CU170" s="194"/>
      <c r="CV170" s="194"/>
      <c r="CW170" s="194"/>
      <c r="CX170" s="194"/>
      <c r="CY170" s="194"/>
      <c r="CZ170" s="194"/>
      <c r="DA170" s="194"/>
      <c r="DB170" s="194"/>
      <c r="DC170" s="194"/>
      <c r="DD170" s="194"/>
      <c r="DE170" s="194"/>
      <c r="DF170" s="194"/>
      <c r="DG170" s="194"/>
      <c r="DH170" s="194"/>
      <c r="DI170" s="194"/>
      <c r="DJ170" s="194"/>
      <c r="DK170" s="194"/>
      <c r="DL170" s="194"/>
      <c r="DM170" s="194"/>
      <c r="DN170" s="194"/>
      <c r="DO170" s="194"/>
      <c r="DP170" s="194"/>
      <c r="DQ170" s="194"/>
      <c r="DR170" s="194"/>
      <c r="DS170" s="194"/>
      <c r="DT170" s="194"/>
      <c r="DU170" s="194"/>
      <c r="DV170" s="194"/>
      <c r="DW170" s="194"/>
      <c r="DX170" s="194"/>
      <c r="DY170" s="194"/>
      <c r="DZ170" s="194"/>
      <c r="EA170" s="194"/>
      <c r="EB170" s="194"/>
      <c r="EC170" s="194"/>
      <c r="ED170" s="194"/>
      <c r="EE170" s="194"/>
      <c r="EF170" s="194"/>
      <c r="EG170" s="194"/>
      <c r="EH170" s="194"/>
      <c r="EI170" s="194"/>
      <c r="EJ170" s="194"/>
      <c r="EK170" s="194"/>
      <c r="EL170" s="194"/>
      <c r="EM170" s="194"/>
      <c r="EN170" s="194"/>
      <c r="EO170" s="194"/>
      <c r="EP170" s="194"/>
      <c r="EQ170" s="194"/>
      <c r="ER170" s="194"/>
      <c r="ES170" s="194"/>
      <c r="ET170" s="194"/>
      <c r="EU170" s="194"/>
      <c r="EV170" s="194"/>
      <c r="EW170" s="194"/>
      <c r="EX170" s="194"/>
      <c r="EY170" s="194"/>
      <c r="EZ170" s="194"/>
      <c r="FA170" s="194"/>
      <c r="FB170" s="194"/>
      <c r="FC170" s="194"/>
      <c r="FD170" s="194"/>
      <c r="FE170" s="194"/>
      <c r="FF170" s="194"/>
      <c r="FG170" s="194"/>
      <c r="FH170" s="194"/>
      <c r="FI170" s="194"/>
      <c r="FJ170" s="194"/>
      <c r="FK170" s="194"/>
      <c r="FL170" s="194"/>
      <c r="FM170" s="194"/>
      <c r="FN170" s="194"/>
      <c r="FO170" s="194"/>
      <c r="FP170" s="194"/>
      <c r="FQ170" s="194"/>
      <c r="FR170" s="194"/>
      <c r="FS170" s="194"/>
      <c r="FT170" s="194"/>
      <c r="FU170" s="194"/>
      <c r="FV170" s="194"/>
      <c r="FW170" s="194"/>
      <c r="FX170" s="194"/>
      <c r="FY170" s="194"/>
      <c r="FZ170" s="194"/>
      <c r="GA170" s="194"/>
      <c r="GB170" s="194"/>
      <c r="GC170" s="194"/>
      <c r="GD170" s="194"/>
      <c r="GE170" s="194"/>
      <c r="GF170" s="194"/>
      <c r="GG170" s="194"/>
      <c r="GH170" s="194"/>
      <c r="GI170" s="194"/>
      <c r="GJ170" s="194"/>
      <c r="GK170" s="194"/>
      <c r="GL170" s="194"/>
      <c r="GM170" s="194"/>
      <c r="GN170" s="194"/>
      <c r="GO170" s="194"/>
      <c r="GP170" s="194"/>
      <c r="GQ170" s="194"/>
      <c r="GR170" s="194"/>
      <c r="GS170" s="194"/>
      <c r="GT170" s="194"/>
      <c r="GU170" s="194"/>
      <c r="GV170" s="194"/>
      <c r="GW170" s="194"/>
      <c r="GX170" s="194"/>
      <c r="GY170" s="194"/>
      <c r="GZ170" s="194"/>
      <c r="HA170" s="194"/>
      <c r="HB170" s="194"/>
      <c r="HC170" s="194"/>
      <c r="HD170" s="194"/>
      <c r="HE170" s="194"/>
      <c r="HF170" s="194"/>
      <c r="HG170" s="194"/>
      <c r="HH170" s="194"/>
      <c r="HI170" s="194"/>
      <c r="HJ170" s="194"/>
      <c r="HK170" s="194"/>
      <c r="HL170" s="194"/>
      <c r="HM170" s="194"/>
      <c r="HN170" s="194"/>
      <c r="HO170" s="194"/>
      <c r="HP170" s="194"/>
      <c r="HQ170" s="194"/>
      <c r="HR170" s="194"/>
      <c r="HS170" s="194"/>
      <c r="HT170" s="194"/>
      <c r="HU170" s="194"/>
      <c r="HV170" s="194"/>
      <c r="HW170" s="194"/>
      <c r="HX170" s="194"/>
      <c r="HY170" s="194"/>
      <c r="HZ170" s="194"/>
      <c r="IA170" s="194"/>
      <c r="IB170" s="194"/>
      <c r="IC170" s="194"/>
      <c r="ID170" s="194"/>
      <c r="IE170" s="194"/>
      <c r="IF170" s="194"/>
      <c r="IG170" s="194"/>
      <c r="IH170" s="194"/>
      <c r="II170" s="194"/>
      <c r="IJ170" s="194"/>
      <c r="IK170" s="194"/>
      <c r="IL170" s="194"/>
      <c r="IM170" s="194"/>
      <c r="IN170" s="194"/>
      <c r="IO170" s="194"/>
      <c r="IP170" s="194"/>
      <c r="IQ170" s="194"/>
      <c r="IR170" s="194"/>
      <c r="IS170" s="194"/>
      <c r="IT170" s="194"/>
      <c r="IU170" s="194"/>
      <c r="IV170" s="194"/>
      <c r="IW170" s="194"/>
      <c r="IX170" s="194"/>
      <c r="IY170" s="194"/>
      <c r="IZ170" s="194"/>
      <c r="JA170" s="194"/>
      <c r="JB170" s="194"/>
      <c r="JC170" s="194"/>
      <c r="JD170" s="194"/>
      <c r="JE170" s="194"/>
      <c r="JF170" s="194"/>
      <c r="JG170" s="194"/>
      <c r="JH170" s="194"/>
      <c r="JI170" s="194"/>
      <c r="JJ170" s="194"/>
      <c r="JK170" s="194"/>
      <c r="JL170" s="194"/>
      <c r="JM170" s="194"/>
      <c r="JN170" s="194"/>
      <c r="JO170" s="194"/>
      <c r="JP170" s="194"/>
      <c r="JQ170" s="194"/>
      <c r="JR170" s="194"/>
      <c r="JS170" s="194"/>
      <c r="JT170" s="194"/>
      <c r="JU170" s="194"/>
      <c r="JV170" s="194"/>
      <c r="JW170" s="194"/>
      <c r="JX170" s="194"/>
      <c r="JY170" s="194"/>
      <c r="JZ170" s="194"/>
      <c r="KA170" s="194"/>
      <c r="KB170" s="194"/>
      <c r="KC170" s="194"/>
      <c r="KD170" s="194"/>
      <c r="KE170" s="194"/>
      <c r="KF170" s="194"/>
      <c r="KG170" s="194"/>
      <c r="KH170" s="194"/>
      <c r="KI170" s="194"/>
      <c r="KJ170" s="194"/>
      <c r="KK170" s="194"/>
      <c r="KL170" s="194"/>
      <c r="KM170" s="194"/>
      <c r="KN170" s="194"/>
      <c r="KO170" s="194"/>
      <c r="KP170" s="194"/>
      <c r="KQ170" s="194"/>
      <c r="KR170" s="194"/>
      <c r="KS170" s="194"/>
      <c r="KT170" s="194"/>
      <c r="KU170" s="194"/>
      <c r="KV170" s="194"/>
      <c r="KW170" s="194"/>
      <c r="KX170" s="194"/>
      <c r="KY170" s="194"/>
      <c r="KZ170" s="194"/>
      <c r="LA170" s="194"/>
      <c r="LB170" s="194"/>
      <c r="LC170" s="194"/>
      <c r="LD170" s="194"/>
      <c r="LE170" s="194"/>
      <c r="LF170" s="194"/>
      <c r="LG170" s="194"/>
      <c r="LH170" s="194"/>
      <c r="LI170" s="194"/>
      <c r="LJ170" s="194"/>
      <c r="LK170" s="194"/>
      <c r="LL170" s="194"/>
      <c r="LM170" s="194"/>
      <c r="LN170" s="194"/>
      <c r="LO170" s="194"/>
      <c r="LP170" s="194"/>
      <c r="LQ170" s="194"/>
      <c r="LR170" s="194"/>
      <c r="LS170" s="194"/>
      <c r="LT170" s="194"/>
      <c r="LU170" s="194"/>
      <c r="LV170" s="194"/>
      <c r="LW170" s="194"/>
      <c r="LX170" s="194"/>
      <c r="LY170" s="194"/>
      <c r="LZ170" s="194"/>
      <c r="MA170" s="194"/>
      <c r="MB170" s="194"/>
      <c r="MC170" s="194"/>
      <c r="MD170" s="194"/>
      <c r="ME170" s="194"/>
      <c r="MF170" s="194"/>
      <c r="MG170" s="194"/>
      <c r="MH170" s="194"/>
      <c r="MI170" s="194"/>
      <c r="MJ170" s="194"/>
      <c r="MK170" s="194"/>
      <c r="ML170" s="194"/>
      <c r="MM170" s="194"/>
      <c r="MN170" s="194"/>
      <c r="MO170" s="194"/>
      <c r="MP170" s="194"/>
      <c r="MQ170" s="194"/>
      <c r="MR170" s="194"/>
      <c r="MS170" s="194"/>
      <c r="MT170" s="194"/>
      <c r="MU170" s="194"/>
      <c r="MV170" s="194"/>
      <c r="MW170" s="194"/>
      <c r="MX170" s="194"/>
      <c r="MY170" s="194"/>
      <c r="MZ170" s="194"/>
      <c r="NA170" s="194"/>
      <c r="NB170" s="194"/>
      <c r="NC170" s="194"/>
      <c r="ND170" s="194"/>
      <c r="NE170" s="194"/>
      <c r="NF170" s="194"/>
      <c r="NG170" s="194"/>
      <c r="NH170" s="194"/>
      <c r="NI170" s="194"/>
      <c r="NJ170" s="194"/>
      <c r="NK170" s="194"/>
      <c r="NL170" s="194"/>
      <c r="NM170" s="194"/>
      <c r="NN170" s="194"/>
      <c r="NO170" s="194"/>
      <c r="NP170" s="194"/>
      <c r="NQ170" s="194"/>
      <c r="NR170" s="194"/>
      <c r="NS170" s="194"/>
      <c r="NT170" s="194"/>
      <c r="NU170" s="194"/>
      <c r="NV170" s="194"/>
      <c r="NW170" s="194"/>
      <c r="NX170" s="194"/>
      <c r="NY170" s="194"/>
      <c r="NZ170" s="194"/>
      <c r="OA170" s="194"/>
      <c r="OB170" s="194"/>
      <c r="OC170" s="194"/>
      <c r="OD170" s="194"/>
      <c r="OE170" s="194"/>
      <c r="OF170" s="194"/>
      <c r="OG170" s="194"/>
      <c r="OH170" s="194"/>
      <c r="OI170" s="194"/>
      <c r="OJ170" s="194"/>
      <c r="OK170" s="194"/>
      <c r="OL170" s="194"/>
      <c r="OM170" s="194"/>
      <c r="ON170" s="194"/>
      <c r="OO170" s="194"/>
      <c r="OP170" s="194"/>
      <c r="OQ170" s="194"/>
      <c r="OR170" s="194"/>
      <c r="OS170" s="194"/>
      <c r="OT170" s="194"/>
      <c r="OU170" s="194"/>
      <c r="OV170" s="194"/>
      <c r="OW170" s="194"/>
      <c r="OX170" s="194"/>
      <c r="OY170" s="194"/>
      <c r="OZ170" s="194"/>
      <c r="PA170" s="194"/>
      <c r="PB170" s="194"/>
      <c r="PC170" s="194"/>
      <c r="PD170" s="194"/>
      <c r="PE170" s="194"/>
      <c r="PF170" s="194"/>
      <c r="PG170" s="194"/>
      <c r="PH170" s="194"/>
      <c r="PI170" s="194"/>
      <c r="PJ170" s="194"/>
      <c r="PK170" s="194"/>
      <c r="PL170" s="194"/>
      <c r="PM170" s="194"/>
      <c r="PN170" s="194"/>
      <c r="PO170" s="194"/>
      <c r="PP170" s="194"/>
      <c r="PQ170" s="194"/>
      <c r="PR170" s="194"/>
      <c r="PS170" s="194"/>
      <c r="PT170" s="194"/>
      <c r="PU170" s="194"/>
      <c r="PV170" s="194"/>
      <c r="PW170" s="194"/>
      <c r="PX170" s="194"/>
      <c r="PY170" s="194"/>
      <c r="PZ170" s="194"/>
      <c r="QA170" s="194"/>
      <c r="QB170" s="194"/>
      <c r="QC170" s="194"/>
      <c r="QD170" s="194"/>
      <c r="QE170" s="194"/>
      <c r="QF170" s="194"/>
      <c r="QG170" s="194"/>
      <c r="QH170" s="194"/>
      <c r="QI170" s="194"/>
      <c r="QJ170" s="194"/>
      <c r="QK170" s="194"/>
      <c r="QL170" s="194"/>
      <c r="QM170" s="194"/>
      <c r="QN170" s="194"/>
      <c r="QO170" s="194"/>
      <c r="QP170" s="194"/>
      <c r="QQ170" s="194"/>
      <c r="QR170" s="194"/>
      <c r="QS170" s="194"/>
      <c r="QT170" s="194"/>
      <c r="QU170" s="194"/>
      <c r="QV170" s="194"/>
      <c r="QW170" s="194"/>
      <c r="QX170" s="194"/>
      <c r="QY170" s="194"/>
      <c r="QZ170" s="194"/>
      <c r="RA170" s="194"/>
      <c r="RB170" s="194"/>
      <c r="RC170" s="194"/>
      <c r="RD170" s="194"/>
      <c r="RE170" s="194"/>
      <c r="RF170" s="194"/>
      <c r="RG170" s="194"/>
      <c r="RH170" s="194"/>
      <c r="RI170" s="194"/>
      <c r="RJ170" s="194"/>
      <c r="RK170" s="194"/>
      <c r="RL170" s="194"/>
      <c r="RM170" s="194"/>
      <c r="RN170" s="194"/>
      <c r="RO170" s="194"/>
      <c r="RP170" s="194"/>
      <c r="RQ170" s="194"/>
      <c r="RR170" s="194"/>
      <c r="RS170" s="194"/>
      <c r="RT170" s="194"/>
      <c r="RU170" s="194"/>
      <c r="RV170" s="194"/>
      <c r="RW170" s="194"/>
      <c r="RX170" s="194"/>
      <c r="RY170" s="194"/>
      <c r="RZ170" s="194"/>
      <c r="SA170" s="194"/>
      <c r="SB170" s="194"/>
      <c r="SC170" s="194"/>
      <c r="SD170" s="194"/>
      <c r="SE170" s="194"/>
      <c r="SF170" s="194"/>
      <c r="SG170" s="194"/>
      <c r="SH170" s="194"/>
      <c r="SI170" s="194"/>
      <c r="SJ170" s="194"/>
      <c r="SK170" s="194"/>
      <c r="SL170" s="194"/>
      <c r="SM170" s="194"/>
      <c r="SN170" s="194"/>
      <c r="SO170" s="194"/>
      <c r="SP170" s="194"/>
      <c r="SQ170" s="194"/>
      <c r="SR170" s="194"/>
      <c r="SS170" s="194"/>
      <c r="ST170" s="194"/>
      <c r="SU170" s="194"/>
      <c r="SV170" s="194"/>
      <c r="SW170" s="194"/>
      <c r="SX170" s="194"/>
      <c r="SY170" s="194"/>
      <c r="SZ170" s="194"/>
      <c r="TA170" s="194"/>
      <c r="TB170" s="194"/>
      <c r="TC170" s="194"/>
      <c r="TD170" s="194"/>
      <c r="TE170" s="194"/>
      <c r="TF170" s="194"/>
      <c r="TG170" s="194"/>
      <c r="TH170" s="194"/>
      <c r="TI170" s="194"/>
      <c r="TJ170" s="194"/>
      <c r="TK170" s="194"/>
      <c r="TL170" s="194"/>
      <c r="TM170" s="194"/>
      <c r="TN170" s="194"/>
      <c r="TO170" s="194"/>
      <c r="TP170" s="194"/>
      <c r="TQ170" s="194"/>
      <c r="TR170" s="194"/>
      <c r="TS170" s="194"/>
      <c r="TT170" s="194"/>
      <c r="TU170" s="194"/>
      <c r="TV170" s="194"/>
      <c r="TW170" s="194"/>
      <c r="TX170" s="194"/>
      <c r="TY170" s="194"/>
      <c r="TZ170" s="194"/>
      <c r="UA170" s="194"/>
      <c r="UB170" s="194"/>
      <c r="UC170" s="194"/>
      <c r="UD170" s="194"/>
      <c r="UE170" s="194"/>
      <c r="UF170" s="194"/>
      <c r="UG170" s="194"/>
      <c r="UH170" s="194"/>
      <c r="UI170" s="194"/>
      <c r="UJ170" s="194"/>
      <c r="UK170" s="194"/>
      <c r="UL170" s="194"/>
      <c r="UM170" s="194"/>
      <c r="UN170" s="194"/>
      <c r="UO170" s="194"/>
      <c r="UP170" s="194"/>
      <c r="UQ170" s="194"/>
      <c r="UR170" s="194"/>
      <c r="US170" s="194"/>
      <c r="UT170" s="194"/>
      <c r="UU170" s="194"/>
      <c r="UV170" s="194"/>
      <c r="UW170" s="194"/>
      <c r="UX170" s="194"/>
      <c r="UY170" s="194"/>
      <c r="UZ170" s="194"/>
      <c r="VA170" s="194"/>
      <c r="VB170" s="194"/>
      <c r="VC170" s="194"/>
      <c r="VD170" s="194"/>
      <c r="VE170" s="194"/>
      <c r="VF170" s="194"/>
      <c r="VG170" s="194"/>
      <c r="VH170" s="194"/>
      <c r="VI170" s="194"/>
      <c r="VJ170" s="194"/>
      <c r="VK170" s="194"/>
      <c r="VL170" s="194"/>
      <c r="VM170" s="194"/>
      <c r="VN170" s="194"/>
      <c r="VO170" s="194"/>
      <c r="VP170" s="194"/>
      <c r="VQ170" s="194"/>
      <c r="VR170" s="194"/>
      <c r="VS170" s="194"/>
      <c r="VT170" s="194"/>
      <c r="VU170" s="194"/>
      <c r="VV170" s="194"/>
      <c r="VW170" s="194"/>
      <c r="VX170" s="194"/>
      <c r="VY170" s="194"/>
      <c r="VZ170" s="194"/>
      <c r="WA170" s="194"/>
      <c r="WB170" s="194"/>
      <c r="WC170" s="194"/>
      <c r="WD170" s="194"/>
      <c r="WE170" s="194"/>
      <c r="WF170" s="194"/>
      <c r="WG170" s="194"/>
      <c r="WH170" s="194"/>
      <c r="WI170" s="194"/>
      <c r="WJ170" s="194"/>
      <c r="WK170" s="194"/>
      <c r="WL170" s="194"/>
      <c r="WM170" s="194"/>
      <c r="WN170" s="194"/>
      <c r="WO170" s="194"/>
      <c r="WP170" s="194"/>
      <c r="WQ170" s="194"/>
      <c r="WR170" s="194"/>
      <c r="WS170" s="194"/>
      <c r="WT170" s="194"/>
      <c r="WU170" s="194"/>
      <c r="WV170" s="194"/>
      <c r="WW170" s="194"/>
      <c r="WX170" s="194"/>
      <c r="WY170" s="194"/>
      <c r="WZ170" s="194"/>
      <c r="XA170" s="194"/>
      <c r="XB170" s="194"/>
      <c r="XC170" s="194"/>
      <c r="XD170" s="194"/>
      <c r="XE170" s="194"/>
      <c r="XF170" s="194"/>
      <c r="XG170" s="194"/>
      <c r="XH170" s="194"/>
      <c r="XI170" s="194"/>
      <c r="XJ170" s="194"/>
      <c r="XK170" s="194"/>
      <c r="XL170" s="194"/>
      <c r="XM170" s="194"/>
      <c r="XN170" s="194"/>
      <c r="XO170" s="194"/>
      <c r="XP170" s="194"/>
      <c r="XQ170" s="194"/>
      <c r="XR170" s="194"/>
      <c r="XS170" s="194"/>
      <c r="XT170" s="194"/>
      <c r="XU170" s="194"/>
      <c r="XV170" s="194"/>
      <c r="XW170" s="194"/>
      <c r="XX170" s="194"/>
      <c r="XY170" s="194"/>
      <c r="XZ170" s="194"/>
      <c r="YA170" s="194"/>
      <c r="YB170" s="194"/>
      <c r="YC170" s="194"/>
      <c r="YD170" s="194"/>
      <c r="YE170" s="194"/>
      <c r="YF170" s="194"/>
      <c r="YG170" s="194"/>
      <c r="YH170" s="194"/>
      <c r="YI170" s="194"/>
      <c r="YJ170" s="194"/>
      <c r="YK170" s="194"/>
      <c r="YL170" s="194"/>
      <c r="YM170" s="194"/>
      <c r="YN170" s="194"/>
      <c r="YO170" s="194"/>
      <c r="YP170" s="194"/>
      <c r="YQ170" s="194"/>
      <c r="YR170" s="194"/>
      <c r="YS170" s="194"/>
      <c r="YT170" s="194"/>
      <c r="YU170" s="194"/>
      <c r="YV170" s="194"/>
      <c r="YW170" s="194"/>
      <c r="YX170" s="194"/>
      <c r="YY170" s="194"/>
      <c r="YZ170" s="194"/>
      <c r="ZA170" s="194"/>
      <c r="ZB170" s="194"/>
      <c r="ZC170" s="194"/>
      <c r="ZD170" s="194"/>
      <c r="ZE170" s="194"/>
      <c r="ZF170" s="194"/>
      <c r="ZG170" s="194"/>
      <c r="ZH170" s="194"/>
      <c r="ZI170" s="194"/>
      <c r="ZJ170" s="194"/>
      <c r="ZK170" s="194"/>
      <c r="ZL170" s="194"/>
      <c r="ZM170" s="194"/>
      <c r="ZN170" s="194"/>
      <c r="ZO170" s="194"/>
      <c r="ZP170" s="194"/>
      <c r="ZQ170" s="194"/>
      <c r="ZR170" s="194"/>
      <c r="ZS170" s="194"/>
      <c r="ZT170" s="194"/>
      <c r="ZU170" s="194"/>
      <c r="ZV170" s="194"/>
      <c r="ZW170" s="194"/>
      <c r="ZX170" s="194"/>
      <c r="ZY170" s="194"/>
      <c r="ZZ170" s="194"/>
      <c r="AAA170" s="194"/>
      <c r="AAB170" s="194"/>
      <c r="AAC170" s="194"/>
      <c r="AAD170" s="194"/>
      <c r="AAE170" s="194"/>
      <c r="AAF170" s="194"/>
      <c r="AAG170" s="194"/>
      <c r="AAH170" s="194"/>
      <c r="AAI170" s="194"/>
      <c r="AAJ170" s="194"/>
      <c r="AAK170" s="194"/>
      <c r="AAL170" s="194"/>
      <c r="AAM170" s="194"/>
      <c r="AAN170" s="194"/>
      <c r="AAO170" s="194"/>
      <c r="AAP170" s="194"/>
      <c r="AAQ170" s="194"/>
      <c r="AAR170" s="194"/>
      <c r="AAS170" s="194"/>
      <c r="AAT170" s="194"/>
      <c r="AAU170" s="194"/>
      <c r="AAV170" s="194"/>
      <c r="AAW170" s="194"/>
      <c r="AAX170" s="194"/>
      <c r="AAY170" s="194"/>
      <c r="AAZ170" s="194"/>
      <c r="ABA170" s="194"/>
      <c r="ABB170" s="194"/>
      <c r="ABC170" s="194"/>
      <c r="ABD170" s="194"/>
      <c r="ABE170" s="194"/>
      <c r="ABF170" s="194"/>
      <c r="ABG170" s="194"/>
      <c r="ABH170" s="194"/>
      <c r="ABI170" s="194"/>
      <c r="ABJ170" s="194"/>
      <c r="ABK170" s="194"/>
      <c r="ABL170" s="194"/>
      <c r="ABM170" s="194"/>
      <c r="ABN170" s="194"/>
      <c r="ABO170" s="194"/>
      <c r="ABP170" s="194"/>
      <c r="ABQ170" s="194"/>
      <c r="ABR170" s="194"/>
      <c r="ABS170" s="194"/>
      <c r="ABT170" s="194"/>
      <c r="ABU170" s="194"/>
      <c r="ABV170" s="194"/>
      <c r="ABW170" s="194"/>
      <c r="ABX170" s="194"/>
      <c r="ABY170" s="194"/>
      <c r="ABZ170" s="194"/>
      <c r="ACA170" s="194"/>
      <c r="ACB170" s="194"/>
      <c r="ACC170" s="194"/>
      <c r="ACD170" s="194"/>
      <c r="ACE170" s="194"/>
      <c r="ACF170" s="194"/>
      <c r="ACG170" s="194"/>
      <c r="ACH170" s="194"/>
      <c r="ACI170" s="194"/>
      <c r="ACJ170" s="194"/>
      <c r="ACK170" s="194"/>
      <c r="ACL170" s="194"/>
      <c r="ACM170" s="194"/>
      <c r="ACN170" s="194"/>
      <c r="ACO170" s="194"/>
      <c r="ACP170" s="194"/>
      <c r="ACQ170" s="194"/>
      <c r="ACR170" s="194"/>
      <c r="ACS170" s="194"/>
      <c r="ACT170" s="194"/>
      <c r="ACU170" s="194"/>
      <c r="ACV170" s="194"/>
      <c r="ACW170" s="194"/>
      <c r="ACX170" s="194"/>
      <c r="ACY170" s="194"/>
      <c r="ACZ170" s="194"/>
      <c r="ADA170" s="194"/>
      <c r="ADB170" s="194"/>
      <c r="ADC170" s="194"/>
      <c r="ADD170" s="194"/>
      <c r="ADE170" s="194"/>
      <c r="ADF170" s="194"/>
      <c r="ADG170" s="194"/>
      <c r="ADH170" s="194"/>
      <c r="ADI170" s="194"/>
      <c r="ADJ170" s="194"/>
      <c r="ADK170" s="194"/>
      <c r="ADL170" s="194"/>
      <c r="ADM170" s="194"/>
      <c r="ADN170" s="194"/>
      <c r="ADO170" s="194"/>
      <c r="ADP170" s="194"/>
      <c r="ADQ170" s="194"/>
      <c r="ADR170" s="194"/>
      <c r="ADS170" s="194"/>
      <c r="ADT170" s="194"/>
      <c r="ADU170" s="194"/>
      <c r="ADV170" s="194"/>
      <c r="ADW170" s="194"/>
      <c r="ADX170" s="194"/>
      <c r="ADY170" s="194"/>
      <c r="ADZ170" s="194"/>
      <c r="AEA170" s="194"/>
      <c r="AEB170" s="194"/>
      <c r="AEC170" s="194"/>
      <c r="AED170" s="194"/>
      <c r="AEE170" s="194"/>
      <c r="AEF170" s="194"/>
      <c r="AEG170" s="194"/>
      <c r="AEH170" s="194"/>
      <c r="AEI170" s="194"/>
      <c r="AEJ170" s="194"/>
      <c r="AEK170" s="194"/>
      <c r="AEL170" s="194"/>
      <c r="AEM170" s="194"/>
      <c r="AEN170" s="194"/>
      <c r="AEO170" s="194"/>
      <c r="AEP170" s="194"/>
      <c r="AEQ170" s="194"/>
      <c r="AER170" s="194"/>
      <c r="AES170" s="194"/>
      <c r="AET170" s="194"/>
      <c r="AEU170" s="194"/>
      <c r="AEV170" s="194"/>
      <c r="AEW170" s="194"/>
      <c r="AEX170" s="194"/>
      <c r="AEY170" s="194"/>
      <c r="AEZ170" s="194"/>
      <c r="AFA170" s="194"/>
      <c r="AFB170" s="194"/>
      <c r="AFC170" s="194"/>
      <c r="AFD170" s="194"/>
      <c r="AFE170" s="194"/>
      <c r="AFF170" s="194"/>
      <c r="AFG170" s="194"/>
      <c r="AFH170" s="194"/>
      <c r="AFI170" s="194"/>
      <c r="AFJ170" s="194"/>
      <c r="AFK170" s="194"/>
      <c r="AFL170" s="194"/>
      <c r="AFM170" s="194"/>
      <c r="AFN170" s="194"/>
      <c r="AFO170" s="194"/>
      <c r="AFP170" s="194"/>
      <c r="AFQ170" s="194"/>
      <c r="AFR170" s="194"/>
      <c r="AFS170" s="194"/>
      <c r="AFT170" s="194"/>
      <c r="AFU170" s="194"/>
      <c r="AFV170" s="194"/>
      <c r="AFW170" s="194"/>
      <c r="AFX170" s="194"/>
      <c r="AFY170" s="194"/>
      <c r="AFZ170" s="194"/>
      <c r="AGA170" s="194"/>
      <c r="AGB170" s="194"/>
      <c r="AGC170" s="194"/>
      <c r="AGD170" s="194"/>
      <c r="AGE170" s="194"/>
      <c r="AGF170" s="194"/>
      <c r="AGG170" s="194"/>
      <c r="AGH170" s="194"/>
      <c r="AGI170" s="194"/>
      <c r="AGJ170" s="194"/>
      <c r="AGK170" s="194"/>
      <c r="AGL170" s="194"/>
      <c r="AGM170" s="194"/>
      <c r="AGN170" s="194"/>
      <c r="AGO170" s="194"/>
      <c r="AGP170" s="194"/>
      <c r="AGQ170" s="194"/>
      <c r="AGR170" s="194"/>
      <c r="AGS170" s="194"/>
      <c r="AGT170" s="194"/>
      <c r="AGU170" s="194"/>
      <c r="AGV170" s="194"/>
      <c r="AGW170" s="194"/>
      <c r="AGX170" s="194"/>
      <c r="AGY170" s="194"/>
      <c r="AGZ170" s="194"/>
      <c r="AHA170" s="194"/>
      <c r="AHB170" s="194"/>
      <c r="AHC170" s="194"/>
      <c r="AHD170" s="194"/>
      <c r="AHE170" s="194"/>
      <c r="AHF170" s="194"/>
      <c r="AHG170" s="194"/>
      <c r="AHH170" s="194"/>
      <c r="AHI170" s="194"/>
      <c r="AHJ170" s="194"/>
      <c r="AHK170" s="194"/>
      <c r="AHL170" s="194"/>
      <c r="AHM170" s="194"/>
      <c r="AHN170" s="194"/>
      <c r="AHO170" s="194"/>
      <c r="AHP170" s="194"/>
      <c r="AHQ170" s="194"/>
      <c r="AHR170" s="194"/>
      <c r="AHS170" s="194"/>
      <c r="AHT170" s="194"/>
      <c r="AHU170" s="194"/>
      <c r="AHV170" s="194"/>
      <c r="AHW170" s="194"/>
      <c r="AHX170" s="194"/>
      <c r="AHY170" s="194"/>
      <c r="AHZ170" s="194"/>
      <c r="AIA170" s="194"/>
      <c r="AIB170" s="194"/>
      <c r="AIC170" s="194"/>
      <c r="AID170" s="194"/>
      <c r="AIE170" s="194"/>
      <c r="AIF170" s="194"/>
      <c r="AIG170" s="194"/>
      <c r="AIH170" s="194"/>
      <c r="AII170" s="194"/>
      <c r="AIJ170" s="194"/>
      <c r="AIK170" s="194"/>
      <c r="AIL170" s="194"/>
      <c r="AIM170" s="194"/>
      <c r="AIN170" s="194"/>
      <c r="AIO170" s="194"/>
      <c r="AIP170" s="194"/>
      <c r="AIQ170" s="194"/>
      <c r="AIR170" s="194"/>
      <c r="AIS170" s="194"/>
      <c r="AIT170" s="194"/>
      <c r="AIU170" s="194"/>
      <c r="AIV170" s="194"/>
      <c r="AIW170" s="194"/>
      <c r="AIX170" s="194"/>
      <c r="AIY170" s="194"/>
      <c r="AIZ170" s="194"/>
      <c r="AJA170" s="194"/>
      <c r="AJB170" s="194"/>
      <c r="AJC170" s="194"/>
      <c r="AJD170" s="194"/>
      <c r="AJE170" s="194"/>
      <c r="AJF170" s="194"/>
      <c r="AJG170" s="194"/>
      <c r="AJH170" s="194"/>
      <c r="AJI170" s="194"/>
      <c r="AJJ170" s="194"/>
      <c r="AJK170" s="194"/>
      <c r="AJL170" s="194"/>
      <c r="AJM170" s="194"/>
      <c r="AJN170" s="194"/>
      <c r="AJO170" s="194"/>
      <c r="AJP170" s="194"/>
      <c r="AJQ170" s="194"/>
      <c r="AJR170" s="194"/>
      <c r="AJS170" s="194"/>
      <c r="AJT170" s="194"/>
      <c r="AJU170" s="194"/>
      <c r="AJV170" s="194"/>
      <c r="AJW170" s="194"/>
      <c r="AJX170" s="194"/>
      <c r="AJY170" s="194"/>
      <c r="AJZ170" s="194"/>
      <c r="AKA170" s="194"/>
      <c r="AKB170" s="194"/>
      <c r="AKC170" s="194"/>
      <c r="AKD170" s="194"/>
      <c r="AKE170" s="194"/>
      <c r="AKF170" s="194"/>
      <c r="AKG170" s="194"/>
      <c r="AKH170" s="194"/>
      <c r="AKI170" s="194"/>
      <c r="AKJ170" s="194"/>
      <c r="AKK170" s="194"/>
      <c r="AKL170" s="194"/>
      <c r="AKM170" s="194"/>
      <c r="AKN170" s="194"/>
      <c r="AKO170" s="194"/>
      <c r="AKP170" s="194"/>
    </row>
    <row r="171" spans="1:978" s="116" customFormat="1" ht="15.6">
      <c r="A171" s="28"/>
      <c r="B171" s="95" t="s">
        <v>31</v>
      </c>
      <c r="C171" s="105">
        <v>2231748</v>
      </c>
      <c r="D171" s="84">
        <f t="shared" ref="D171:D173" si="41">C171/C159-1</f>
        <v>0.19629364391879722</v>
      </c>
      <c r="E171" s="85"/>
      <c r="F171" s="83">
        <v>32176</v>
      </c>
      <c r="G171" s="84">
        <f t="shared" si="38"/>
        <v>0.23944530046224966</v>
      </c>
      <c r="H171" s="107">
        <v>48596</v>
      </c>
      <c r="I171" s="181">
        <f>(H171-H159)/H159</f>
        <v>0.38410709199658216</v>
      </c>
      <c r="J171" s="107">
        <v>48000</v>
      </c>
      <c r="K171" s="77" t="s">
        <v>42</v>
      </c>
      <c r="L171" s="93">
        <v>547</v>
      </c>
      <c r="M171" s="84">
        <f t="shared" ref="M171:U190" si="42">L171/L159-1</f>
        <v>1.2697095435684647</v>
      </c>
      <c r="N171" s="92">
        <v>15802</v>
      </c>
      <c r="O171" s="84">
        <f t="shared" ref="O171" si="43">N171/N159-1</f>
        <v>0.270053046134062</v>
      </c>
      <c r="P171" s="92">
        <v>6575</v>
      </c>
      <c r="Q171" s="84">
        <f t="shared" si="39"/>
        <v>-4.9305957200694084E-2</v>
      </c>
      <c r="R171" s="93">
        <v>506</v>
      </c>
      <c r="S171" s="84">
        <f t="shared" si="39"/>
        <v>-4.3478260869565188E-2</v>
      </c>
      <c r="T171" s="92">
        <v>34195</v>
      </c>
      <c r="U171" s="84">
        <f t="shared" si="39"/>
        <v>0.47525777643556677</v>
      </c>
      <c r="V171" s="92"/>
      <c r="W171" s="84"/>
      <c r="X171" s="92"/>
      <c r="Y171" s="84"/>
      <c r="Z171" s="90">
        <v>3856</v>
      </c>
      <c r="AA171" s="77">
        <f>Z171/Z159-1</f>
        <v>-5.5365017148456652E-2</v>
      </c>
      <c r="AB171" s="92">
        <v>37</v>
      </c>
      <c r="AC171" s="70">
        <f>(AB171-AB159)/AB159</f>
        <v>4.2857142857142856</v>
      </c>
      <c r="AD171" s="92"/>
      <c r="AE171" s="84"/>
      <c r="AF171" s="92"/>
      <c r="AG171" s="84"/>
      <c r="AH171" s="4"/>
      <c r="AI171" s="4"/>
      <c r="AJ171" s="4"/>
      <c r="AK171" s="4"/>
      <c r="AL171" s="4"/>
      <c r="AM171" s="187"/>
      <c r="AN171" s="187"/>
      <c r="AO171" s="187"/>
      <c r="AP171" s="187"/>
      <c r="AQ171" s="187"/>
      <c r="AR171" s="187"/>
      <c r="AS171" s="187"/>
      <c r="AT171" s="187"/>
      <c r="AU171" s="187"/>
      <c r="AV171" s="205"/>
      <c r="AW171" s="187"/>
      <c r="AX171" s="188"/>
      <c r="AY171" s="187"/>
      <c r="AZ171" s="187"/>
      <c r="BA171" s="192"/>
      <c r="BB171" s="193"/>
      <c r="BC171" s="192"/>
      <c r="BD171" s="194"/>
      <c r="BE171" s="194"/>
      <c r="BF171" s="194"/>
      <c r="BG171" s="194"/>
      <c r="BH171" s="194"/>
      <c r="BI171" s="194"/>
      <c r="BJ171" s="194"/>
      <c r="BK171" s="194"/>
      <c r="BL171" s="194"/>
      <c r="BM171" s="194"/>
      <c r="BN171" s="194"/>
      <c r="BO171" s="194"/>
      <c r="BP171" s="194"/>
      <c r="BQ171" s="194"/>
      <c r="BR171" s="194"/>
      <c r="BS171" s="194"/>
      <c r="BT171" s="194"/>
      <c r="BU171" s="194"/>
      <c r="BV171" s="194"/>
      <c r="BW171" s="194"/>
      <c r="BX171" s="194"/>
      <c r="BY171" s="194"/>
      <c r="BZ171" s="194"/>
      <c r="CA171" s="194"/>
      <c r="CB171" s="194"/>
      <c r="CC171" s="195"/>
      <c r="CD171" s="194"/>
      <c r="CE171" s="194"/>
      <c r="CF171" s="194"/>
      <c r="CG171" s="194"/>
      <c r="CH171" s="194"/>
      <c r="CI171" s="194"/>
      <c r="CJ171" s="194"/>
      <c r="CK171" s="194"/>
      <c r="CL171" s="194"/>
      <c r="CM171" s="194"/>
      <c r="CN171" s="194"/>
      <c r="CO171" s="194"/>
      <c r="CP171" s="194"/>
      <c r="CQ171" s="194"/>
      <c r="CR171" s="194"/>
      <c r="CS171" s="194"/>
      <c r="CT171" s="194"/>
      <c r="CU171" s="194"/>
      <c r="CV171" s="194"/>
      <c r="CW171" s="194"/>
      <c r="CX171" s="194"/>
      <c r="CY171" s="194"/>
      <c r="CZ171" s="194"/>
      <c r="DA171" s="194"/>
      <c r="DB171" s="194"/>
      <c r="DC171" s="194"/>
      <c r="DD171" s="194"/>
      <c r="DE171" s="194"/>
      <c r="DF171" s="194"/>
      <c r="DG171" s="194"/>
      <c r="DH171" s="194"/>
      <c r="DI171" s="194"/>
      <c r="DJ171" s="194"/>
      <c r="DK171" s="194"/>
      <c r="DL171" s="194"/>
      <c r="DM171" s="194"/>
      <c r="DN171" s="194"/>
      <c r="DO171" s="194"/>
      <c r="DP171" s="194"/>
      <c r="DQ171" s="194"/>
      <c r="DR171" s="194"/>
      <c r="DS171" s="194"/>
      <c r="DT171" s="194"/>
      <c r="DU171" s="194"/>
      <c r="DV171" s="194"/>
      <c r="DW171" s="194"/>
      <c r="DX171" s="194"/>
      <c r="DY171" s="194"/>
      <c r="DZ171" s="194"/>
      <c r="EA171" s="194"/>
      <c r="EB171" s="194"/>
      <c r="EC171" s="194"/>
      <c r="ED171" s="194"/>
      <c r="EE171" s="194"/>
      <c r="EF171" s="194"/>
      <c r="EG171" s="194"/>
      <c r="EH171" s="194"/>
      <c r="EI171" s="194"/>
      <c r="EJ171" s="194"/>
      <c r="EK171" s="194"/>
      <c r="EL171" s="194"/>
      <c r="EM171" s="194"/>
      <c r="EN171" s="194"/>
      <c r="EO171" s="194"/>
      <c r="EP171" s="194"/>
      <c r="EQ171" s="194"/>
      <c r="ER171" s="194"/>
      <c r="ES171" s="194"/>
      <c r="ET171" s="194"/>
      <c r="EU171" s="194"/>
      <c r="EV171" s="194"/>
      <c r="EW171" s="194"/>
      <c r="EX171" s="194"/>
      <c r="EY171" s="194"/>
      <c r="EZ171" s="194"/>
      <c r="FA171" s="194"/>
      <c r="FB171" s="194"/>
      <c r="FC171" s="194"/>
      <c r="FD171" s="194"/>
      <c r="FE171" s="194"/>
      <c r="FF171" s="194"/>
      <c r="FG171" s="194"/>
      <c r="FH171" s="194"/>
      <c r="FI171" s="194"/>
      <c r="FJ171" s="194"/>
      <c r="FK171" s="194"/>
      <c r="FL171" s="194"/>
      <c r="FM171" s="194"/>
      <c r="FN171" s="194"/>
      <c r="FO171" s="194"/>
      <c r="FP171" s="194"/>
      <c r="FQ171" s="194"/>
      <c r="FR171" s="194"/>
      <c r="FS171" s="194"/>
      <c r="FT171" s="194"/>
      <c r="FU171" s="194"/>
      <c r="FV171" s="194"/>
      <c r="FW171" s="194"/>
      <c r="FX171" s="194"/>
      <c r="FY171" s="194"/>
      <c r="FZ171" s="194"/>
      <c r="GA171" s="194"/>
      <c r="GB171" s="194"/>
      <c r="GC171" s="194"/>
      <c r="GD171" s="194"/>
      <c r="GE171" s="194"/>
      <c r="GF171" s="194"/>
      <c r="GG171" s="194"/>
      <c r="GH171" s="194"/>
      <c r="GI171" s="194"/>
      <c r="GJ171" s="194"/>
      <c r="GK171" s="194"/>
      <c r="GL171" s="194"/>
      <c r="GM171" s="194"/>
      <c r="GN171" s="194"/>
      <c r="GO171" s="194"/>
      <c r="GP171" s="194"/>
      <c r="GQ171" s="194"/>
      <c r="GR171" s="194"/>
      <c r="GS171" s="194"/>
      <c r="GT171" s="194"/>
      <c r="GU171" s="194"/>
      <c r="GV171" s="194"/>
      <c r="GW171" s="194"/>
      <c r="GX171" s="194"/>
      <c r="GY171" s="194"/>
      <c r="GZ171" s="194"/>
      <c r="HA171" s="194"/>
      <c r="HB171" s="194"/>
      <c r="HC171" s="194"/>
      <c r="HD171" s="194"/>
      <c r="HE171" s="194"/>
      <c r="HF171" s="194"/>
      <c r="HG171" s="194"/>
      <c r="HH171" s="194"/>
      <c r="HI171" s="194"/>
      <c r="HJ171" s="194"/>
      <c r="HK171" s="194"/>
      <c r="HL171" s="194"/>
      <c r="HM171" s="194"/>
      <c r="HN171" s="194"/>
      <c r="HO171" s="194"/>
      <c r="HP171" s="194"/>
      <c r="HQ171" s="194"/>
      <c r="HR171" s="194"/>
      <c r="HS171" s="194"/>
      <c r="HT171" s="194"/>
      <c r="HU171" s="194"/>
      <c r="HV171" s="194"/>
      <c r="HW171" s="194"/>
      <c r="HX171" s="194"/>
      <c r="HY171" s="194"/>
      <c r="HZ171" s="194"/>
      <c r="IA171" s="194"/>
      <c r="IB171" s="194"/>
      <c r="IC171" s="194"/>
      <c r="ID171" s="194"/>
      <c r="IE171" s="194"/>
      <c r="IF171" s="194"/>
      <c r="IG171" s="194"/>
      <c r="IH171" s="194"/>
      <c r="II171" s="194"/>
      <c r="IJ171" s="194"/>
      <c r="IK171" s="194"/>
      <c r="IL171" s="194"/>
      <c r="IM171" s="194"/>
      <c r="IN171" s="194"/>
      <c r="IO171" s="194"/>
      <c r="IP171" s="194"/>
      <c r="IQ171" s="194"/>
      <c r="IR171" s="194"/>
      <c r="IS171" s="194"/>
      <c r="IT171" s="194"/>
      <c r="IU171" s="194"/>
      <c r="IV171" s="194"/>
      <c r="IW171" s="194"/>
      <c r="IX171" s="194"/>
      <c r="IY171" s="194"/>
      <c r="IZ171" s="194"/>
      <c r="JA171" s="194"/>
      <c r="JB171" s="194"/>
      <c r="JC171" s="194"/>
      <c r="JD171" s="194"/>
      <c r="JE171" s="194"/>
      <c r="JF171" s="194"/>
      <c r="JG171" s="194"/>
      <c r="JH171" s="194"/>
      <c r="JI171" s="194"/>
      <c r="JJ171" s="194"/>
      <c r="JK171" s="194"/>
      <c r="JL171" s="194"/>
      <c r="JM171" s="194"/>
      <c r="JN171" s="194"/>
      <c r="JO171" s="194"/>
      <c r="JP171" s="194"/>
      <c r="JQ171" s="194"/>
      <c r="JR171" s="194"/>
      <c r="JS171" s="194"/>
      <c r="JT171" s="194"/>
      <c r="JU171" s="194"/>
      <c r="JV171" s="194"/>
      <c r="JW171" s="194"/>
      <c r="JX171" s="194"/>
      <c r="JY171" s="194"/>
      <c r="JZ171" s="194"/>
      <c r="KA171" s="194"/>
      <c r="KB171" s="194"/>
      <c r="KC171" s="194"/>
      <c r="KD171" s="194"/>
      <c r="KE171" s="194"/>
      <c r="KF171" s="194"/>
      <c r="KG171" s="194"/>
      <c r="KH171" s="194"/>
      <c r="KI171" s="194"/>
      <c r="KJ171" s="194"/>
      <c r="KK171" s="194"/>
      <c r="KL171" s="194"/>
      <c r="KM171" s="194"/>
      <c r="KN171" s="194"/>
      <c r="KO171" s="194"/>
      <c r="KP171" s="194"/>
      <c r="KQ171" s="194"/>
      <c r="KR171" s="194"/>
      <c r="KS171" s="194"/>
      <c r="KT171" s="194"/>
      <c r="KU171" s="194"/>
      <c r="KV171" s="194"/>
      <c r="KW171" s="194"/>
      <c r="KX171" s="194"/>
      <c r="KY171" s="194"/>
      <c r="KZ171" s="194"/>
      <c r="LA171" s="194"/>
      <c r="LB171" s="194"/>
      <c r="LC171" s="194"/>
      <c r="LD171" s="194"/>
      <c r="LE171" s="194"/>
      <c r="LF171" s="194"/>
      <c r="LG171" s="194"/>
      <c r="LH171" s="194"/>
      <c r="LI171" s="194"/>
      <c r="LJ171" s="194"/>
      <c r="LK171" s="194"/>
      <c r="LL171" s="194"/>
      <c r="LM171" s="194"/>
      <c r="LN171" s="194"/>
      <c r="LO171" s="194"/>
      <c r="LP171" s="194"/>
      <c r="LQ171" s="194"/>
      <c r="LR171" s="194"/>
      <c r="LS171" s="194"/>
      <c r="LT171" s="194"/>
      <c r="LU171" s="194"/>
      <c r="LV171" s="194"/>
      <c r="LW171" s="194"/>
      <c r="LX171" s="194"/>
      <c r="LY171" s="194"/>
      <c r="LZ171" s="194"/>
      <c r="MA171" s="194"/>
      <c r="MB171" s="194"/>
      <c r="MC171" s="194"/>
      <c r="MD171" s="194"/>
      <c r="ME171" s="194"/>
      <c r="MF171" s="194"/>
      <c r="MG171" s="194"/>
      <c r="MH171" s="194"/>
      <c r="MI171" s="194"/>
      <c r="MJ171" s="194"/>
      <c r="MK171" s="194"/>
      <c r="ML171" s="194"/>
      <c r="MM171" s="194"/>
      <c r="MN171" s="194"/>
      <c r="MO171" s="194"/>
      <c r="MP171" s="194"/>
      <c r="MQ171" s="194"/>
      <c r="MR171" s="194"/>
      <c r="MS171" s="194"/>
      <c r="MT171" s="194"/>
      <c r="MU171" s="194"/>
      <c r="MV171" s="194"/>
      <c r="MW171" s="194"/>
      <c r="MX171" s="194"/>
      <c r="MY171" s="194"/>
      <c r="MZ171" s="194"/>
      <c r="NA171" s="194"/>
      <c r="NB171" s="194"/>
      <c r="NC171" s="194"/>
      <c r="ND171" s="194"/>
      <c r="NE171" s="194"/>
      <c r="NF171" s="194"/>
      <c r="NG171" s="194"/>
      <c r="NH171" s="194"/>
      <c r="NI171" s="194"/>
      <c r="NJ171" s="194"/>
      <c r="NK171" s="194"/>
      <c r="NL171" s="194"/>
      <c r="NM171" s="194"/>
      <c r="NN171" s="194"/>
      <c r="NO171" s="194"/>
      <c r="NP171" s="194"/>
      <c r="NQ171" s="194"/>
      <c r="NR171" s="194"/>
      <c r="NS171" s="194"/>
      <c r="NT171" s="194"/>
      <c r="NU171" s="194"/>
      <c r="NV171" s="194"/>
      <c r="NW171" s="194"/>
      <c r="NX171" s="194"/>
      <c r="NY171" s="194"/>
      <c r="NZ171" s="194"/>
      <c r="OA171" s="194"/>
      <c r="OB171" s="194"/>
      <c r="OC171" s="194"/>
      <c r="OD171" s="194"/>
      <c r="OE171" s="194"/>
      <c r="OF171" s="194"/>
      <c r="OG171" s="194"/>
      <c r="OH171" s="194"/>
      <c r="OI171" s="194"/>
      <c r="OJ171" s="194"/>
      <c r="OK171" s="194"/>
      <c r="OL171" s="194"/>
      <c r="OM171" s="194"/>
      <c r="ON171" s="194"/>
      <c r="OO171" s="194"/>
      <c r="OP171" s="194"/>
      <c r="OQ171" s="194"/>
      <c r="OR171" s="194"/>
      <c r="OS171" s="194"/>
      <c r="OT171" s="194"/>
      <c r="OU171" s="194"/>
      <c r="OV171" s="194"/>
      <c r="OW171" s="194"/>
      <c r="OX171" s="194"/>
      <c r="OY171" s="194"/>
      <c r="OZ171" s="194"/>
      <c r="PA171" s="194"/>
      <c r="PB171" s="194"/>
      <c r="PC171" s="194"/>
      <c r="PD171" s="194"/>
      <c r="PE171" s="194"/>
      <c r="PF171" s="194"/>
      <c r="PG171" s="194"/>
      <c r="PH171" s="194"/>
      <c r="PI171" s="194"/>
      <c r="PJ171" s="194"/>
      <c r="PK171" s="194"/>
      <c r="PL171" s="194"/>
      <c r="PM171" s="194"/>
      <c r="PN171" s="194"/>
      <c r="PO171" s="194"/>
      <c r="PP171" s="194"/>
      <c r="PQ171" s="194"/>
      <c r="PR171" s="194"/>
      <c r="PS171" s="194"/>
      <c r="PT171" s="194"/>
      <c r="PU171" s="194"/>
      <c r="PV171" s="194"/>
      <c r="PW171" s="194"/>
      <c r="PX171" s="194"/>
      <c r="PY171" s="194"/>
      <c r="PZ171" s="194"/>
      <c r="QA171" s="194"/>
      <c r="QB171" s="194"/>
      <c r="QC171" s="194"/>
      <c r="QD171" s="194"/>
      <c r="QE171" s="194"/>
      <c r="QF171" s="194"/>
      <c r="QG171" s="194"/>
      <c r="QH171" s="194"/>
      <c r="QI171" s="194"/>
      <c r="QJ171" s="194"/>
      <c r="QK171" s="194"/>
      <c r="QL171" s="194"/>
      <c r="QM171" s="194"/>
      <c r="QN171" s="194"/>
      <c r="QO171" s="194"/>
      <c r="QP171" s="194"/>
      <c r="QQ171" s="194"/>
      <c r="QR171" s="194"/>
      <c r="QS171" s="194"/>
      <c r="QT171" s="194"/>
      <c r="QU171" s="194"/>
      <c r="QV171" s="194"/>
      <c r="QW171" s="194"/>
      <c r="QX171" s="194"/>
      <c r="QY171" s="194"/>
      <c r="QZ171" s="194"/>
      <c r="RA171" s="194"/>
      <c r="RB171" s="194"/>
      <c r="RC171" s="194"/>
      <c r="RD171" s="194"/>
      <c r="RE171" s="194"/>
      <c r="RF171" s="194"/>
      <c r="RG171" s="194"/>
      <c r="RH171" s="194"/>
      <c r="RI171" s="194"/>
      <c r="RJ171" s="194"/>
      <c r="RK171" s="194"/>
      <c r="RL171" s="194"/>
      <c r="RM171" s="194"/>
      <c r="RN171" s="194"/>
      <c r="RO171" s="194"/>
      <c r="RP171" s="194"/>
      <c r="RQ171" s="194"/>
      <c r="RR171" s="194"/>
      <c r="RS171" s="194"/>
      <c r="RT171" s="194"/>
      <c r="RU171" s="194"/>
      <c r="RV171" s="194"/>
      <c r="RW171" s="194"/>
      <c r="RX171" s="194"/>
      <c r="RY171" s="194"/>
      <c r="RZ171" s="194"/>
      <c r="SA171" s="194"/>
      <c r="SB171" s="194"/>
      <c r="SC171" s="194"/>
      <c r="SD171" s="194"/>
      <c r="SE171" s="194"/>
      <c r="SF171" s="194"/>
      <c r="SG171" s="194"/>
      <c r="SH171" s="194"/>
      <c r="SI171" s="194"/>
      <c r="SJ171" s="194"/>
      <c r="SK171" s="194"/>
      <c r="SL171" s="194"/>
      <c r="SM171" s="194"/>
      <c r="SN171" s="194"/>
      <c r="SO171" s="194"/>
      <c r="SP171" s="194"/>
      <c r="SQ171" s="194"/>
      <c r="SR171" s="194"/>
      <c r="SS171" s="194"/>
      <c r="ST171" s="194"/>
      <c r="SU171" s="194"/>
      <c r="SV171" s="194"/>
      <c r="SW171" s="194"/>
      <c r="SX171" s="194"/>
      <c r="SY171" s="194"/>
      <c r="SZ171" s="194"/>
      <c r="TA171" s="194"/>
      <c r="TB171" s="194"/>
      <c r="TC171" s="194"/>
      <c r="TD171" s="194"/>
      <c r="TE171" s="194"/>
      <c r="TF171" s="194"/>
      <c r="TG171" s="194"/>
      <c r="TH171" s="194"/>
      <c r="TI171" s="194"/>
      <c r="TJ171" s="194"/>
      <c r="TK171" s="194"/>
      <c r="TL171" s="194"/>
      <c r="TM171" s="194"/>
      <c r="TN171" s="194"/>
      <c r="TO171" s="194"/>
      <c r="TP171" s="194"/>
      <c r="TQ171" s="194"/>
      <c r="TR171" s="194"/>
      <c r="TS171" s="194"/>
      <c r="TT171" s="194"/>
      <c r="TU171" s="194"/>
      <c r="TV171" s="194"/>
      <c r="TW171" s="194"/>
      <c r="TX171" s="194"/>
      <c r="TY171" s="194"/>
      <c r="TZ171" s="194"/>
      <c r="UA171" s="194"/>
      <c r="UB171" s="194"/>
      <c r="UC171" s="194"/>
      <c r="UD171" s="194"/>
      <c r="UE171" s="194"/>
      <c r="UF171" s="194"/>
      <c r="UG171" s="194"/>
      <c r="UH171" s="194"/>
      <c r="UI171" s="194"/>
      <c r="UJ171" s="194"/>
      <c r="UK171" s="194"/>
      <c r="UL171" s="194"/>
      <c r="UM171" s="194"/>
      <c r="UN171" s="194"/>
      <c r="UO171" s="194"/>
      <c r="UP171" s="194"/>
      <c r="UQ171" s="194"/>
      <c r="UR171" s="194"/>
      <c r="US171" s="194"/>
      <c r="UT171" s="194"/>
      <c r="UU171" s="194"/>
      <c r="UV171" s="194"/>
      <c r="UW171" s="194"/>
      <c r="UX171" s="194"/>
      <c r="UY171" s="194"/>
      <c r="UZ171" s="194"/>
      <c r="VA171" s="194"/>
      <c r="VB171" s="194"/>
      <c r="VC171" s="194"/>
      <c r="VD171" s="194"/>
      <c r="VE171" s="194"/>
      <c r="VF171" s="194"/>
      <c r="VG171" s="194"/>
      <c r="VH171" s="194"/>
      <c r="VI171" s="194"/>
      <c r="VJ171" s="194"/>
      <c r="VK171" s="194"/>
      <c r="VL171" s="194"/>
      <c r="VM171" s="194"/>
      <c r="VN171" s="194"/>
      <c r="VO171" s="194"/>
      <c r="VP171" s="194"/>
      <c r="VQ171" s="194"/>
      <c r="VR171" s="194"/>
      <c r="VS171" s="194"/>
      <c r="VT171" s="194"/>
      <c r="VU171" s="194"/>
      <c r="VV171" s="194"/>
      <c r="VW171" s="194"/>
      <c r="VX171" s="194"/>
      <c r="VY171" s="194"/>
      <c r="VZ171" s="194"/>
      <c r="WA171" s="194"/>
      <c r="WB171" s="194"/>
      <c r="WC171" s="194"/>
      <c r="WD171" s="194"/>
      <c r="WE171" s="194"/>
      <c r="WF171" s="194"/>
      <c r="WG171" s="194"/>
      <c r="WH171" s="194"/>
      <c r="WI171" s="194"/>
      <c r="WJ171" s="194"/>
      <c r="WK171" s="194"/>
      <c r="WL171" s="194"/>
      <c r="WM171" s="194"/>
      <c r="WN171" s="194"/>
      <c r="WO171" s="194"/>
      <c r="WP171" s="194"/>
      <c r="WQ171" s="194"/>
      <c r="WR171" s="194"/>
      <c r="WS171" s="194"/>
      <c r="WT171" s="194"/>
      <c r="WU171" s="194"/>
      <c r="WV171" s="194"/>
      <c r="WW171" s="194"/>
      <c r="WX171" s="194"/>
      <c r="WY171" s="194"/>
      <c r="WZ171" s="194"/>
      <c r="XA171" s="194"/>
      <c r="XB171" s="194"/>
      <c r="XC171" s="194"/>
      <c r="XD171" s="194"/>
      <c r="XE171" s="194"/>
      <c r="XF171" s="194"/>
      <c r="XG171" s="194"/>
      <c r="XH171" s="194"/>
      <c r="XI171" s="194"/>
      <c r="XJ171" s="194"/>
      <c r="XK171" s="194"/>
      <c r="XL171" s="194"/>
      <c r="XM171" s="194"/>
      <c r="XN171" s="194"/>
      <c r="XO171" s="194"/>
      <c r="XP171" s="194"/>
      <c r="XQ171" s="194"/>
      <c r="XR171" s="194"/>
      <c r="XS171" s="194"/>
      <c r="XT171" s="194"/>
      <c r="XU171" s="194"/>
      <c r="XV171" s="194"/>
      <c r="XW171" s="194"/>
      <c r="XX171" s="194"/>
      <c r="XY171" s="194"/>
      <c r="XZ171" s="194"/>
      <c r="YA171" s="194"/>
      <c r="YB171" s="194"/>
      <c r="YC171" s="194"/>
      <c r="YD171" s="194"/>
      <c r="YE171" s="194"/>
      <c r="YF171" s="194"/>
      <c r="YG171" s="194"/>
      <c r="YH171" s="194"/>
      <c r="YI171" s="194"/>
      <c r="YJ171" s="194"/>
      <c r="YK171" s="194"/>
      <c r="YL171" s="194"/>
      <c r="YM171" s="194"/>
      <c r="YN171" s="194"/>
      <c r="YO171" s="194"/>
      <c r="YP171" s="194"/>
      <c r="YQ171" s="194"/>
      <c r="YR171" s="194"/>
      <c r="YS171" s="194"/>
      <c r="YT171" s="194"/>
      <c r="YU171" s="194"/>
      <c r="YV171" s="194"/>
      <c r="YW171" s="194"/>
      <c r="YX171" s="194"/>
      <c r="YY171" s="194"/>
      <c r="YZ171" s="194"/>
      <c r="ZA171" s="194"/>
      <c r="ZB171" s="194"/>
      <c r="ZC171" s="194"/>
      <c r="ZD171" s="194"/>
      <c r="ZE171" s="194"/>
      <c r="ZF171" s="194"/>
      <c r="ZG171" s="194"/>
      <c r="ZH171" s="194"/>
      <c r="ZI171" s="194"/>
      <c r="ZJ171" s="194"/>
      <c r="ZK171" s="194"/>
      <c r="ZL171" s="194"/>
      <c r="ZM171" s="194"/>
      <c r="ZN171" s="194"/>
      <c r="ZO171" s="194"/>
      <c r="ZP171" s="194"/>
      <c r="ZQ171" s="194"/>
      <c r="ZR171" s="194"/>
      <c r="ZS171" s="194"/>
      <c r="ZT171" s="194"/>
      <c r="ZU171" s="194"/>
      <c r="ZV171" s="194"/>
      <c r="ZW171" s="194"/>
      <c r="ZX171" s="194"/>
      <c r="ZY171" s="194"/>
      <c r="ZZ171" s="194"/>
      <c r="AAA171" s="194"/>
      <c r="AAB171" s="194"/>
      <c r="AAC171" s="194"/>
      <c r="AAD171" s="194"/>
      <c r="AAE171" s="194"/>
      <c r="AAF171" s="194"/>
      <c r="AAG171" s="194"/>
      <c r="AAH171" s="194"/>
      <c r="AAI171" s="194"/>
      <c r="AAJ171" s="194"/>
      <c r="AAK171" s="194"/>
      <c r="AAL171" s="194"/>
      <c r="AAM171" s="194"/>
      <c r="AAN171" s="194"/>
      <c r="AAO171" s="194"/>
      <c r="AAP171" s="194"/>
      <c r="AAQ171" s="194"/>
      <c r="AAR171" s="194"/>
      <c r="AAS171" s="194"/>
      <c r="AAT171" s="194"/>
      <c r="AAU171" s="194"/>
      <c r="AAV171" s="194"/>
      <c r="AAW171" s="194"/>
      <c r="AAX171" s="194"/>
      <c r="AAY171" s="194"/>
      <c r="AAZ171" s="194"/>
      <c r="ABA171" s="194"/>
      <c r="ABB171" s="194"/>
      <c r="ABC171" s="194"/>
      <c r="ABD171" s="194"/>
      <c r="ABE171" s="194"/>
      <c r="ABF171" s="194"/>
      <c r="ABG171" s="194"/>
      <c r="ABH171" s="194"/>
      <c r="ABI171" s="194"/>
      <c r="ABJ171" s="194"/>
      <c r="ABK171" s="194"/>
      <c r="ABL171" s="194"/>
      <c r="ABM171" s="194"/>
      <c r="ABN171" s="194"/>
      <c r="ABO171" s="194"/>
      <c r="ABP171" s="194"/>
      <c r="ABQ171" s="194"/>
      <c r="ABR171" s="194"/>
      <c r="ABS171" s="194"/>
      <c r="ABT171" s="194"/>
      <c r="ABU171" s="194"/>
      <c r="ABV171" s="194"/>
      <c r="ABW171" s="194"/>
      <c r="ABX171" s="194"/>
      <c r="ABY171" s="194"/>
      <c r="ABZ171" s="194"/>
      <c r="ACA171" s="194"/>
      <c r="ACB171" s="194"/>
      <c r="ACC171" s="194"/>
      <c r="ACD171" s="194"/>
      <c r="ACE171" s="194"/>
      <c r="ACF171" s="194"/>
      <c r="ACG171" s="194"/>
      <c r="ACH171" s="194"/>
      <c r="ACI171" s="194"/>
      <c r="ACJ171" s="194"/>
      <c r="ACK171" s="194"/>
      <c r="ACL171" s="194"/>
      <c r="ACM171" s="194"/>
      <c r="ACN171" s="194"/>
      <c r="ACO171" s="194"/>
      <c r="ACP171" s="194"/>
      <c r="ACQ171" s="194"/>
      <c r="ACR171" s="194"/>
      <c r="ACS171" s="194"/>
      <c r="ACT171" s="194"/>
      <c r="ACU171" s="194"/>
      <c r="ACV171" s="194"/>
      <c r="ACW171" s="194"/>
      <c r="ACX171" s="194"/>
      <c r="ACY171" s="194"/>
      <c r="ACZ171" s="194"/>
      <c r="ADA171" s="194"/>
      <c r="ADB171" s="194"/>
      <c r="ADC171" s="194"/>
      <c r="ADD171" s="194"/>
      <c r="ADE171" s="194"/>
      <c r="ADF171" s="194"/>
      <c r="ADG171" s="194"/>
      <c r="ADH171" s="194"/>
      <c r="ADI171" s="194"/>
      <c r="ADJ171" s="194"/>
      <c r="ADK171" s="194"/>
      <c r="ADL171" s="194"/>
      <c r="ADM171" s="194"/>
      <c r="ADN171" s="194"/>
      <c r="ADO171" s="194"/>
      <c r="ADP171" s="194"/>
      <c r="ADQ171" s="194"/>
      <c r="ADR171" s="194"/>
      <c r="ADS171" s="194"/>
      <c r="ADT171" s="194"/>
      <c r="ADU171" s="194"/>
      <c r="ADV171" s="194"/>
      <c r="ADW171" s="194"/>
      <c r="ADX171" s="194"/>
      <c r="ADY171" s="194"/>
      <c r="ADZ171" s="194"/>
      <c r="AEA171" s="194"/>
      <c r="AEB171" s="194"/>
      <c r="AEC171" s="194"/>
      <c r="AED171" s="194"/>
      <c r="AEE171" s="194"/>
      <c r="AEF171" s="194"/>
      <c r="AEG171" s="194"/>
      <c r="AEH171" s="194"/>
      <c r="AEI171" s="194"/>
      <c r="AEJ171" s="194"/>
      <c r="AEK171" s="194"/>
      <c r="AEL171" s="194"/>
      <c r="AEM171" s="194"/>
      <c r="AEN171" s="194"/>
      <c r="AEO171" s="194"/>
      <c r="AEP171" s="194"/>
      <c r="AEQ171" s="194"/>
      <c r="AER171" s="194"/>
      <c r="AES171" s="194"/>
      <c r="AET171" s="194"/>
      <c r="AEU171" s="194"/>
      <c r="AEV171" s="194"/>
      <c r="AEW171" s="194"/>
      <c r="AEX171" s="194"/>
      <c r="AEY171" s="194"/>
      <c r="AEZ171" s="194"/>
      <c r="AFA171" s="194"/>
      <c r="AFB171" s="194"/>
      <c r="AFC171" s="194"/>
      <c r="AFD171" s="194"/>
      <c r="AFE171" s="194"/>
      <c r="AFF171" s="194"/>
      <c r="AFG171" s="194"/>
      <c r="AFH171" s="194"/>
      <c r="AFI171" s="194"/>
      <c r="AFJ171" s="194"/>
      <c r="AFK171" s="194"/>
      <c r="AFL171" s="194"/>
      <c r="AFM171" s="194"/>
      <c r="AFN171" s="194"/>
      <c r="AFO171" s="194"/>
      <c r="AFP171" s="194"/>
      <c r="AFQ171" s="194"/>
      <c r="AFR171" s="194"/>
      <c r="AFS171" s="194"/>
      <c r="AFT171" s="194"/>
      <c r="AFU171" s="194"/>
      <c r="AFV171" s="194"/>
      <c r="AFW171" s="194"/>
      <c r="AFX171" s="194"/>
      <c r="AFY171" s="194"/>
      <c r="AFZ171" s="194"/>
      <c r="AGA171" s="194"/>
      <c r="AGB171" s="194"/>
      <c r="AGC171" s="194"/>
      <c r="AGD171" s="194"/>
      <c r="AGE171" s="194"/>
      <c r="AGF171" s="194"/>
      <c r="AGG171" s="194"/>
      <c r="AGH171" s="194"/>
      <c r="AGI171" s="194"/>
      <c r="AGJ171" s="194"/>
      <c r="AGK171" s="194"/>
      <c r="AGL171" s="194"/>
      <c r="AGM171" s="194"/>
      <c r="AGN171" s="194"/>
      <c r="AGO171" s="194"/>
      <c r="AGP171" s="194"/>
      <c r="AGQ171" s="194"/>
      <c r="AGR171" s="194"/>
      <c r="AGS171" s="194"/>
      <c r="AGT171" s="194"/>
      <c r="AGU171" s="194"/>
      <c r="AGV171" s="194"/>
      <c r="AGW171" s="194"/>
      <c r="AGX171" s="194"/>
      <c r="AGY171" s="194"/>
      <c r="AGZ171" s="194"/>
      <c r="AHA171" s="194"/>
      <c r="AHB171" s="194"/>
      <c r="AHC171" s="194"/>
      <c r="AHD171" s="194"/>
      <c r="AHE171" s="194"/>
      <c r="AHF171" s="194"/>
      <c r="AHG171" s="194"/>
      <c r="AHH171" s="194"/>
      <c r="AHI171" s="194"/>
      <c r="AHJ171" s="194"/>
      <c r="AHK171" s="194"/>
      <c r="AHL171" s="194"/>
      <c r="AHM171" s="194"/>
      <c r="AHN171" s="194"/>
      <c r="AHO171" s="194"/>
      <c r="AHP171" s="194"/>
      <c r="AHQ171" s="194"/>
      <c r="AHR171" s="194"/>
      <c r="AHS171" s="194"/>
      <c r="AHT171" s="194"/>
      <c r="AHU171" s="194"/>
      <c r="AHV171" s="194"/>
      <c r="AHW171" s="194"/>
      <c r="AHX171" s="194"/>
      <c r="AHY171" s="194"/>
      <c r="AHZ171" s="194"/>
      <c r="AIA171" s="194"/>
      <c r="AIB171" s="194"/>
      <c r="AIC171" s="194"/>
      <c r="AID171" s="194"/>
      <c r="AIE171" s="194"/>
      <c r="AIF171" s="194"/>
      <c r="AIG171" s="194"/>
      <c r="AIH171" s="194"/>
      <c r="AII171" s="194"/>
      <c r="AIJ171" s="194"/>
      <c r="AIK171" s="194"/>
      <c r="AIL171" s="194"/>
      <c r="AIM171" s="194"/>
      <c r="AIN171" s="194"/>
      <c r="AIO171" s="194"/>
      <c r="AIP171" s="194"/>
      <c r="AIQ171" s="194"/>
      <c r="AIR171" s="194"/>
      <c r="AIS171" s="194"/>
      <c r="AIT171" s="194"/>
      <c r="AIU171" s="194"/>
      <c r="AIV171" s="194"/>
      <c r="AIW171" s="194"/>
      <c r="AIX171" s="194"/>
      <c r="AIY171" s="194"/>
      <c r="AIZ171" s="194"/>
      <c r="AJA171" s="194"/>
      <c r="AJB171" s="194"/>
      <c r="AJC171" s="194"/>
      <c r="AJD171" s="194"/>
      <c r="AJE171" s="194"/>
      <c r="AJF171" s="194"/>
      <c r="AJG171" s="194"/>
      <c r="AJH171" s="194"/>
      <c r="AJI171" s="194"/>
      <c r="AJJ171" s="194"/>
      <c r="AJK171" s="194"/>
      <c r="AJL171" s="194"/>
      <c r="AJM171" s="194"/>
      <c r="AJN171" s="194"/>
      <c r="AJO171" s="194"/>
      <c r="AJP171" s="194"/>
      <c r="AJQ171" s="194"/>
      <c r="AJR171" s="194"/>
      <c r="AJS171" s="194"/>
      <c r="AJT171" s="194"/>
      <c r="AJU171" s="194"/>
      <c r="AJV171" s="194"/>
      <c r="AJW171" s="194"/>
      <c r="AJX171" s="194"/>
      <c r="AJY171" s="194"/>
      <c r="AJZ171" s="194"/>
      <c r="AKA171" s="194"/>
      <c r="AKB171" s="194"/>
      <c r="AKC171" s="194"/>
      <c r="AKD171" s="194"/>
      <c r="AKE171" s="194"/>
      <c r="AKF171" s="194"/>
      <c r="AKG171" s="194"/>
      <c r="AKH171" s="194"/>
      <c r="AKI171" s="194"/>
      <c r="AKJ171" s="194"/>
      <c r="AKK171" s="194"/>
      <c r="AKL171" s="194"/>
      <c r="AKM171" s="194"/>
      <c r="AKN171" s="194"/>
      <c r="AKO171" s="194"/>
      <c r="AKP171" s="194"/>
    </row>
    <row r="172" spans="1:978" s="116" customFormat="1" ht="15.6">
      <c r="A172" s="28"/>
      <c r="B172" s="95" t="s">
        <v>36</v>
      </c>
      <c r="C172" s="105">
        <v>2227747</v>
      </c>
      <c r="D172" s="84">
        <f t="shared" si="41"/>
        <v>0.22021459154593215</v>
      </c>
      <c r="E172" s="85"/>
      <c r="F172" s="83">
        <v>25639</v>
      </c>
      <c r="G172" s="84">
        <f t="shared" si="38"/>
        <v>0.24346476550754148</v>
      </c>
      <c r="H172" s="107"/>
      <c r="I172" s="181"/>
      <c r="J172" s="107"/>
      <c r="K172" s="77"/>
      <c r="L172" s="93">
        <v>219</v>
      </c>
      <c r="M172" s="84">
        <f t="shared" si="42"/>
        <v>0.72440944881889768</v>
      </c>
      <c r="N172" s="92">
        <v>8647</v>
      </c>
      <c r="O172" s="84">
        <f t="shared" si="42"/>
        <v>0.15447263017356483</v>
      </c>
      <c r="P172" s="92">
        <v>1811</v>
      </c>
      <c r="Q172" s="84">
        <f t="shared" si="39"/>
        <v>0.16688144329896915</v>
      </c>
      <c r="R172" s="93">
        <v>34</v>
      </c>
      <c r="S172" s="84">
        <f t="shared" si="39"/>
        <v>-0.81818181818181812</v>
      </c>
      <c r="T172" s="92">
        <v>20395</v>
      </c>
      <c r="U172" s="84">
        <f t="shared" si="39"/>
        <v>0.13938547486033515</v>
      </c>
      <c r="V172" s="92"/>
      <c r="W172" s="84"/>
      <c r="X172" s="92"/>
      <c r="Y172" s="84"/>
      <c r="Z172" s="90"/>
      <c r="AA172" s="77"/>
      <c r="AB172" s="92">
        <v>16</v>
      </c>
      <c r="AC172" s="27">
        <f t="shared" ref="AC172:AC173" si="44">AB172/AB160-1</f>
        <v>6.6666666666666652E-2</v>
      </c>
      <c r="AD172" s="92"/>
      <c r="AE172" s="84"/>
      <c r="AF172" s="92"/>
      <c r="AG172" s="84"/>
      <c r="AH172" s="4"/>
      <c r="AI172" s="4"/>
      <c r="AJ172" s="4"/>
      <c r="AK172" s="4"/>
      <c r="AL172" s="4"/>
      <c r="AM172" s="187"/>
      <c r="AN172" s="187"/>
      <c r="AO172" s="187"/>
      <c r="AP172" s="187"/>
      <c r="AQ172" s="187"/>
      <c r="AR172" s="187"/>
      <c r="AS172" s="187"/>
      <c r="AT172" s="187"/>
      <c r="AU172" s="187"/>
      <c r="AV172" s="205"/>
      <c r="AW172" s="187"/>
      <c r="AX172" s="188"/>
      <c r="AY172" s="187"/>
      <c r="AZ172" s="187"/>
      <c r="BA172" s="192"/>
      <c r="BB172" s="193"/>
      <c r="BC172" s="192"/>
      <c r="BD172" s="194"/>
      <c r="BE172" s="194"/>
      <c r="BF172" s="194"/>
      <c r="BG172" s="194"/>
      <c r="BH172" s="194"/>
      <c r="BI172" s="194"/>
      <c r="BJ172" s="194"/>
      <c r="BK172" s="194"/>
      <c r="BL172" s="194"/>
      <c r="BM172" s="194"/>
      <c r="BN172" s="194"/>
      <c r="BO172" s="194"/>
      <c r="BP172" s="194"/>
      <c r="BQ172" s="194"/>
      <c r="BR172" s="194"/>
      <c r="BS172" s="194"/>
      <c r="BT172" s="194"/>
      <c r="BU172" s="194"/>
      <c r="BV172" s="194"/>
      <c r="BW172" s="194"/>
      <c r="BX172" s="194"/>
      <c r="BY172" s="194"/>
      <c r="BZ172" s="194"/>
      <c r="CA172" s="194"/>
      <c r="CB172" s="194"/>
      <c r="CC172" s="195"/>
      <c r="CD172" s="194"/>
      <c r="CE172" s="194"/>
      <c r="CF172" s="194"/>
      <c r="CG172" s="194"/>
      <c r="CH172" s="194"/>
      <c r="CI172" s="194"/>
      <c r="CJ172" s="194"/>
      <c r="CK172" s="194"/>
      <c r="CL172" s="194"/>
      <c r="CM172" s="194"/>
      <c r="CN172" s="194"/>
      <c r="CO172" s="194"/>
      <c r="CP172" s="194"/>
      <c r="CQ172" s="194"/>
      <c r="CR172" s="194"/>
      <c r="CS172" s="194"/>
      <c r="CT172" s="194"/>
      <c r="CU172" s="194"/>
      <c r="CV172" s="194"/>
      <c r="CW172" s="194"/>
      <c r="CX172" s="194"/>
      <c r="CY172" s="194"/>
      <c r="CZ172" s="194"/>
      <c r="DA172" s="194"/>
      <c r="DB172" s="194"/>
      <c r="DC172" s="194"/>
      <c r="DD172" s="194"/>
      <c r="DE172" s="194"/>
      <c r="DF172" s="194"/>
      <c r="DG172" s="194"/>
      <c r="DH172" s="194"/>
      <c r="DI172" s="194"/>
      <c r="DJ172" s="194"/>
      <c r="DK172" s="194"/>
      <c r="DL172" s="194"/>
      <c r="DM172" s="194"/>
      <c r="DN172" s="194"/>
      <c r="DO172" s="194"/>
      <c r="DP172" s="194"/>
      <c r="DQ172" s="194"/>
      <c r="DR172" s="194"/>
      <c r="DS172" s="194"/>
      <c r="DT172" s="194"/>
      <c r="DU172" s="194"/>
      <c r="DV172" s="194"/>
      <c r="DW172" s="194"/>
      <c r="DX172" s="194"/>
      <c r="DY172" s="194"/>
      <c r="DZ172" s="194"/>
      <c r="EA172" s="194"/>
      <c r="EB172" s="194"/>
      <c r="EC172" s="194"/>
      <c r="ED172" s="194"/>
      <c r="EE172" s="194"/>
      <c r="EF172" s="194"/>
      <c r="EG172" s="194"/>
      <c r="EH172" s="194"/>
      <c r="EI172" s="194"/>
      <c r="EJ172" s="194"/>
      <c r="EK172" s="194"/>
      <c r="EL172" s="194"/>
      <c r="EM172" s="194"/>
      <c r="EN172" s="194"/>
      <c r="EO172" s="194"/>
      <c r="EP172" s="194"/>
      <c r="EQ172" s="194"/>
      <c r="ER172" s="194"/>
      <c r="ES172" s="194"/>
      <c r="ET172" s="194"/>
      <c r="EU172" s="194"/>
      <c r="EV172" s="194"/>
      <c r="EW172" s="194"/>
      <c r="EX172" s="194"/>
      <c r="EY172" s="194"/>
      <c r="EZ172" s="194"/>
      <c r="FA172" s="194"/>
      <c r="FB172" s="194"/>
      <c r="FC172" s="194"/>
      <c r="FD172" s="194"/>
      <c r="FE172" s="194"/>
      <c r="FF172" s="194"/>
      <c r="FG172" s="194"/>
      <c r="FH172" s="194"/>
      <c r="FI172" s="194"/>
      <c r="FJ172" s="194"/>
      <c r="FK172" s="194"/>
      <c r="FL172" s="194"/>
      <c r="FM172" s="194"/>
      <c r="FN172" s="194"/>
      <c r="FO172" s="194"/>
      <c r="FP172" s="194"/>
      <c r="FQ172" s="194"/>
      <c r="FR172" s="194"/>
      <c r="FS172" s="194"/>
      <c r="FT172" s="194"/>
      <c r="FU172" s="194"/>
      <c r="FV172" s="194"/>
      <c r="FW172" s="194"/>
      <c r="FX172" s="194"/>
      <c r="FY172" s="194"/>
      <c r="FZ172" s="194"/>
      <c r="GA172" s="194"/>
      <c r="GB172" s="194"/>
      <c r="GC172" s="194"/>
      <c r="GD172" s="194"/>
      <c r="GE172" s="194"/>
      <c r="GF172" s="194"/>
      <c r="GG172" s="194"/>
      <c r="GH172" s="194"/>
      <c r="GI172" s="194"/>
      <c r="GJ172" s="194"/>
      <c r="GK172" s="194"/>
      <c r="GL172" s="194"/>
      <c r="GM172" s="194"/>
      <c r="GN172" s="194"/>
      <c r="GO172" s="194"/>
      <c r="GP172" s="194"/>
      <c r="GQ172" s="194"/>
      <c r="GR172" s="194"/>
      <c r="GS172" s="194"/>
      <c r="GT172" s="194"/>
      <c r="GU172" s="194"/>
      <c r="GV172" s="194"/>
      <c r="GW172" s="194"/>
      <c r="GX172" s="194"/>
      <c r="GY172" s="194"/>
      <c r="GZ172" s="194"/>
      <c r="HA172" s="194"/>
      <c r="HB172" s="194"/>
      <c r="HC172" s="194"/>
      <c r="HD172" s="194"/>
      <c r="HE172" s="194"/>
      <c r="HF172" s="194"/>
      <c r="HG172" s="194"/>
      <c r="HH172" s="194"/>
      <c r="HI172" s="194"/>
      <c r="HJ172" s="194"/>
      <c r="HK172" s="194"/>
      <c r="HL172" s="194"/>
      <c r="HM172" s="194"/>
      <c r="HN172" s="194"/>
      <c r="HO172" s="194"/>
      <c r="HP172" s="194"/>
      <c r="HQ172" s="194"/>
      <c r="HR172" s="194"/>
      <c r="HS172" s="194"/>
      <c r="HT172" s="194"/>
      <c r="HU172" s="194"/>
      <c r="HV172" s="194"/>
      <c r="HW172" s="194"/>
      <c r="HX172" s="194"/>
      <c r="HY172" s="194"/>
      <c r="HZ172" s="194"/>
      <c r="IA172" s="194"/>
      <c r="IB172" s="194"/>
      <c r="IC172" s="194"/>
      <c r="ID172" s="194"/>
      <c r="IE172" s="194"/>
      <c r="IF172" s="194"/>
      <c r="IG172" s="194"/>
      <c r="IH172" s="194"/>
      <c r="II172" s="194"/>
      <c r="IJ172" s="194"/>
      <c r="IK172" s="194"/>
      <c r="IL172" s="194"/>
      <c r="IM172" s="194"/>
      <c r="IN172" s="194"/>
      <c r="IO172" s="194"/>
      <c r="IP172" s="194"/>
      <c r="IQ172" s="194"/>
      <c r="IR172" s="194"/>
      <c r="IS172" s="194"/>
      <c r="IT172" s="194"/>
      <c r="IU172" s="194"/>
      <c r="IV172" s="194"/>
      <c r="IW172" s="194"/>
      <c r="IX172" s="194"/>
      <c r="IY172" s="194"/>
      <c r="IZ172" s="194"/>
      <c r="JA172" s="194"/>
      <c r="JB172" s="194"/>
      <c r="JC172" s="194"/>
      <c r="JD172" s="194"/>
      <c r="JE172" s="194"/>
      <c r="JF172" s="194"/>
      <c r="JG172" s="194"/>
      <c r="JH172" s="194"/>
      <c r="JI172" s="194"/>
      <c r="JJ172" s="194"/>
      <c r="JK172" s="194"/>
      <c r="JL172" s="194"/>
      <c r="JM172" s="194"/>
      <c r="JN172" s="194"/>
      <c r="JO172" s="194"/>
      <c r="JP172" s="194"/>
      <c r="JQ172" s="194"/>
      <c r="JR172" s="194"/>
      <c r="JS172" s="194"/>
      <c r="JT172" s="194"/>
      <c r="JU172" s="194"/>
      <c r="JV172" s="194"/>
      <c r="JW172" s="194"/>
      <c r="JX172" s="194"/>
      <c r="JY172" s="194"/>
      <c r="JZ172" s="194"/>
      <c r="KA172" s="194"/>
      <c r="KB172" s="194"/>
      <c r="KC172" s="194"/>
      <c r="KD172" s="194"/>
      <c r="KE172" s="194"/>
      <c r="KF172" s="194"/>
      <c r="KG172" s="194"/>
      <c r="KH172" s="194"/>
      <c r="KI172" s="194"/>
      <c r="KJ172" s="194"/>
      <c r="KK172" s="194"/>
      <c r="KL172" s="194"/>
      <c r="KM172" s="194"/>
      <c r="KN172" s="194"/>
      <c r="KO172" s="194"/>
      <c r="KP172" s="194"/>
      <c r="KQ172" s="194"/>
      <c r="KR172" s="194"/>
      <c r="KS172" s="194"/>
      <c r="KT172" s="194"/>
      <c r="KU172" s="194"/>
      <c r="KV172" s="194"/>
      <c r="KW172" s="194"/>
      <c r="KX172" s="194"/>
      <c r="KY172" s="194"/>
      <c r="KZ172" s="194"/>
      <c r="LA172" s="194"/>
      <c r="LB172" s="194"/>
      <c r="LC172" s="194"/>
      <c r="LD172" s="194"/>
      <c r="LE172" s="194"/>
      <c r="LF172" s="194"/>
      <c r="LG172" s="194"/>
      <c r="LH172" s="194"/>
      <c r="LI172" s="194"/>
      <c r="LJ172" s="194"/>
      <c r="LK172" s="194"/>
      <c r="LL172" s="194"/>
      <c r="LM172" s="194"/>
      <c r="LN172" s="194"/>
      <c r="LO172" s="194"/>
      <c r="LP172" s="194"/>
      <c r="LQ172" s="194"/>
      <c r="LR172" s="194"/>
      <c r="LS172" s="194"/>
      <c r="LT172" s="194"/>
      <c r="LU172" s="194"/>
      <c r="LV172" s="194"/>
      <c r="LW172" s="194"/>
      <c r="LX172" s="194"/>
      <c r="LY172" s="194"/>
      <c r="LZ172" s="194"/>
      <c r="MA172" s="194"/>
      <c r="MB172" s="194"/>
      <c r="MC172" s="194"/>
      <c r="MD172" s="194"/>
      <c r="ME172" s="194"/>
      <c r="MF172" s="194"/>
      <c r="MG172" s="194"/>
      <c r="MH172" s="194"/>
      <c r="MI172" s="194"/>
      <c r="MJ172" s="194"/>
      <c r="MK172" s="194"/>
      <c r="ML172" s="194"/>
      <c r="MM172" s="194"/>
      <c r="MN172" s="194"/>
      <c r="MO172" s="194"/>
      <c r="MP172" s="194"/>
      <c r="MQ172" s="194"/>
      <c r="MR172" s="194"/>
      <c r="MS172" s="194"/>
      <c r="MT172" s="194"/>
      <c r="MU172" s="194"/>
      <c r="MV172" s="194"/>
      <c r="MW172" s="194"/>
      <c r="MX172" s="194"/>
      <c r="MY172" s="194"/>
      <c r="MZ172" s="194"/>
      <c r="NA172" s="194"/>
      <c r="NB172" s="194"/>
      <c r="NC172" s="194"/>
      <c r="ND172" s="194"/>
      <c r="NE172" s="194"/>
      <c r="NF172" s="194"/>
      <c r="NG172" s="194"/>
      <c r="NH172" s="194"/>
      <c r="NI172" s="194"/>
      <c r="NJ172" s="194"/>
      <c r="NK172" s="194"/>
      <c r="NL172" s="194"/>
      <c r="NM172" s="194"/>
      <c r="NN172" s="194"/>
      <c r="NO172" s="194"/>
      <c r="NP172" s="194"/>
      <c r="NQ172" s="194"/>
      <c r="NR172" s="194"/>
      <c r="NS172" s="194"/>
      <c r="NT172" s="194"/>
      <c r="NU172" s="194"/>
      <c r="NV172" s="194"/>
      <c r="NW172" s="194"/>
      <c r="NX172" s="194"/>
      <c r="NY172" s="194"/>
      <c r="NZ172" s="194"/>
      <c r="OA172" s="194"/>
      <c r="OB172" s="194"/>
      <c r="OC172" s="194"/>
      <c r="OD172" s="194"/>
      <c r="OE172" s="194"/>
      <c r="OF172" s="194"/>
      <c r="OG172" s="194"/>
      <c r="OH172" s="194"/>
      <c r="OI172" s="194"/>
      <c r="OJ172" s="194"/>
      <c r="OK172" s="194"/>
      <c r="OL172" s="194"/>
      <c r="OM172" s="194"/>
      <c r="ON172" s="194"/>
      <c r="OO172" s="194"/>
      <c r="OP172" s="194"/>
      <c r="OQ172" s="194"/>
      <c r="OR172" s="194"/>
      <c r="OS172" s="194"/>
      <c r="OT172" s="194"/>
      <c r="OU172" s="194"/>
      <c r="OV172" s="194"/>
      <c r="OW172" s="194"/>
      <c r="OX172" s="194"/>
      <c r="OY172" s="194"/>
      <c r="OZ172" s="194"/>
      <c r="PA172" s="194"/>
      <c r="PB172" s="194"/>
      <c r="PC172" s="194"/>
      <c r="PD172" s="194"/>
      <c r="PE172" s="194"/>
      <c r="PF172" s="194"/>
      <c r="PG172" s="194"/>
      <c r="PH172" s="194"/>
      <c r="PI172" s="194"/>
      <c r="PJ172" s="194"/>
      <c r="PK172" s="194"/>
      <c r="PL172" s="194"/>
      <c r="PM172" s="194"/>
      <c r="PN172" s="194"/>
      <c r="PO172" s="194"/>
      <c r="PP172" s="194"/>
      <c r="PQ172" s="194"/>
      <c r="PR172" s="194"/>
      <c r="PS172" s="194"/>
      <c r="PT172" s="194"/>
      <c r="PU172" s="194"/>
      <c r="PV172" s="194"/>
      <c r="PW172" s="194"/>
      <c r="PX172" s="194"/>
      <c r="PY172" s="194"/>
      <c r="PZ172" s="194"/>
      <c r="QA172" s="194"/>
      <c r="QB172" s="194"/>
      <c r="QC172" s="194"/>
      <c r="QD172" s="194"/>
      <c r="QE172" s="194"/>
      <c r="QF172" s="194"/>
      <c r="QG172" s="194"/>
      <c r="QH172" s="194"/>
      <c r="QI172" s="194"/>
      <c r="QJ172" s="194"/>
      <c r="QK172" s="194"/>
      <c r="QL172" s="194"/>
      <c r="QM172" s="194"/>
      <c r="QN172" s="194"/>
      <c r="QO172" s="194"/>
      <c r="QP172" s="194"/>
      <c r="QQ172" s="194"/>
      <c r="QR172" s="194"/>
      <c r="QS172" s="194"/>
      <c r="QT172" s="194"/>
      <c r="QU172" s="194"/>
      <c r="QV172" s="194"/>
      <c r="QW172" s="194"/>
      <c r="QX172" s="194"/>
      <c r="QY172" s="194"/>
      <c r="QZ172" s="194"/>
      <c r="RA172" s="194"/>
      <c r="RB172" s="194"/>
      <c r="RC172" s="194"/>
      <c r="RD172" s="194"/>
      <c r="RE172" s="194"/>
      <c r="RF172" s="194"/>
      <c r="RG172" s="194"/>
      <c r="RH172" s="194"/>
      <c r="RI172" s="194"/>
      <c r="RJ172" s="194"/>
      <c r="RK172" s="194"/>
      <c r="RL172" s="194"/>
      <c r="RM172" s="194"/>
      <c r="RN172" s="194"/>
      <c r="RO172" s="194"/>
      <c r="RP172" s="194"/>
      <c r="RQ172" s="194"/>
      <c r="RR172" s="194"/>
      <c r="RS172" s="194"/>
      <c r="RT172" s="194"/>
      <c r="RU172" s="194"/>
      <c r="RV172" s="194"/>
      <c r="RW172" s="194"/>
      <c r="RX172" s="194"/>
      <c r="RY172" s="194"/>
      <c r="RZ172" s="194"/>
      <c r="SA172" s="194"/>
      <c r="SB172" s="194"/>
      <c r="SC172" s="194"/>
      <c r="SD172" s="194"/>
      <c r="SE172" s="194"/>
      <c r="SF172" s="194"/>
      <c r="SG172" s="194"/>
      <c r="SH172" s="194"/>
      <c r="SI172" s="194"/>
      <c r="SJ172" s="194"/>
      <c r="SK172" s="194"/>
      <c r="SL172" s="194"/>
      <c r="SM172" s="194"/>
      <c r="SN172" s="194"/>
      <c r="SO172" s="194"/>
      <c r="SP172" s="194"/>
      <c r="SQ172" s="194"/>
      <c r="SR172" s="194"/>
      <c r="SS172" s="194"/>
      <c r="ST172" s="194"/>
      <c r="SU172" s="194"/>
      <c r="SV172" s="194"/>
      <c r="SW172" s="194"/>
      <c r="SX172" s="194"/>
      <c r="SY172" s="194"/>
      <c r="SZ172" s="194"/>
      <c r="TA172" s="194"/>
      <c r="TB172" s="194"/>
      <c r="TC172" s="194"/>
      <c r="TD172" s="194"/>
      <c r="TE172" s="194"/>
      <c r="TF172" s="194"/>
      <c r="TG172" s="194"/>
      <c r="TH172" s="194"/>
      <c r="TI172" s="194"/>
      <c r="TJ172" s="194"/>
      <c r="TK172" s="194"/>
      <c r="TL172" s="194"/>
      <c r="TM172" s="194"/>
      <c r="TN172" s="194"/>
      <c r="TO172" s="194"/>
      <c r="TP172" s="194"/>
      <c r="TQ172" s="194"/>
      <c r="TR172" s="194"/>
      <c r="TS172" s="194"/>
      <c r="TT172" s="194"/>
      <c r="TU172" s="194"/>
      <c r="TV172" s="194"/>
      <c r="TW172" s="194"/>
      <c r="TX172" s="194"/>
      <c r="TY172" s="194"/>
      <c r="TZ172" s="194"/>
      <c r="UA172" s="194"/>
      <c r="UB172" s="194"/>
      <c r="UC172" s="194"/>
      <c r="UD172" s="194"/>
      <c r="UE172" s="194"/>
      <c r="UF172" s="194"/>
      <c r="UG172" s="194"/>
      <c r="UH172" s="194"/>
      <c r="UI172" s="194"/>
      <c r="UJ172" s="194"/>
      <c r="UK172" s="194"/>
      <c r="UL172" s="194"/>
      <c r="UM172" s="194"/>
      <c r="UN172" s="194"/>
      <c r="UO172" s="194"/>
      <c r="UP172" s="194"/>
      <c r="UQ172" s="194"/>
      <c r="UR172" s="194"/>
      <c r="US172" s="194"/>
      <c r="UT172" s="194"/>
      <c r="UU172" s="194"/>
      <c r="UV172" s="194"/>
      <c r="UW172" s="194"/>
      <c r="UX172" s="194"/>
      <c r="UY172" s="194"/>
      <c r="UZ172" s="194"/>
      <c r="VA172" s="194"/>
      <c r="VB172" s="194"/>
      <c r="VC172" s="194"/>
      <c r="VD172" s="194"/>
      <c r="VE172" s="194"/>
      <c r="VF172" s="194"/>
      <c r="VG172" s="194"/>
      <c r="VH172" s="194"/>
      <c r="VI172" s="194"/>
      <c r="VJ172" s="194"/>
      <c r="VK172" s="194"/>
      <c r="VL172" s="194"/>
      <c r="VM172" s="194"/>
      <c r="VN172" s="194"/>
      <c r="VO172" s="194"/>
      <c r="VP172" s="194"/>
      <c r="VQ172" s="194"/>
      <c r="VR172" s="194"/>
      <c r="VS172" s="194"/>
      <c r="VT172" s="194"/>
      <c r="VU172" s="194"/>
      <c r="VV172" s="194"/>
      <c r="VW172" s="194"/>
      <c r="VX172" s="194"/>
      <c r="VY172" s="194"/>
      <c r="VZ172" s="194"/>
      <c r="WA172" s="194"/>
      <c r="WB172" s="194"/>
      <c r="WC172" s="194"/>
      <c r="WD172" s="194"/>
      <c r="WE172" s="194"/>
      <c r="WF172" s="194"/>
      <c r="WG172" s="194"/>
      <c r="WH172" s="194"/>
      <c r="WI172" s="194"/>
      <c r="WJ172" s="194"/>
      <c r="WK172" s="194"/>
      <c r="WL172" s="194"/>
      <c r="WM172" s="194"/>
      <c r="WN172" s="194"/>
      <c r="WO172" s="194"/>
      <c r="WP172" s="194"/>
      <c r="WQ172" s="194"/>
      <c r="WR172" s="194"/>
      <c r="WS172" s="194"/>
      <c r="WT172" s="194"/>
      <c r="WU172" s="194"/>
      <c r="WV172" s="194"/>
      <c r="WW172" s="194"/>
      <c r="WX172" s="194"/>
      <c r="WY172" s="194"/>
      <c r="WZ172" s="194"/>
      <c r="XA172" s="194"/>
      <c r="XB172" s="194"/>
      <c r="XC172" s="194"/>
      <c r="XD172" s="194"/>
      <c r="XE172" s="194"/>
      <c r="XF172" s="194"/>
      <c r="XG172" s="194"/>
      <c r="XH172" s="194"/>
      <c r="XI172" s="194"/>
      <c r="XJ172" s="194"/>
      <c r="XK172" s="194"/>
      <c r="XL172" s="194"/>
      <c r="XM172" s="194"/>
      <c r="XN172" s="194"/>
      <c r="XO172" s="194"/>
      <c r="XP172" s="194"/>
      <c r="XQ172" s="194"/>
      <c r="XR172" s="194"/>
      <c r="XS172" s="194"/>
      <c r="XT172" s="194"/>
      <c r="XU172" s="194"/>
      <c r="XV172" s="194"/>
      <c r="XW172" s="194"/>
      <c r="XX172" s="194"/>
      <c r="XY172" s="194"/>
      <c r="XZ172" s="194"/>
      <c r="YA172" s="194"/>
      <c r="YB172" s="194"/>
      <c r="YC172" s="194"/>
      <c r="YD172" s="194"/>
      <c r="YE172" s="194"/>
      <c r="YF172" s="194"/>
      <c r="YG172" s="194"/>
      <c r="YH172" s="194"/>
      <c r="YI172" s="194"/>
      <c r="YJ172" s="194"/>
      <c r="YK172" s="194"/>
      <c r="YL172" s="194"/>
      <c r="YM172" s="194"/>
      <c r="YN172" s="194"/>
      <c r="YO172" s="194"/>
      <c r="YP172" s="194"/>
      <c r="YQ172" s="194"/>
      <c r="YR172" s="194"/>
      <c r="YS172" s="194"/>
      <c r="YT172" s="194"/>
      <c r="YU172" s="194"/>
      <c r="YV172" s="194"/>
      <c r="YW172" s="194"/>
      <c r="YX172" s="194"/>
      <c r="YY172" s="194"/>
      <c r="YZ172" s="194"/>
      <c r="ZA172" s="194"/>
      <c r="ZB172" s="194"/>
      <c r="ZC172" s="194"/>
      <c r="ZD172" s="194"/>
      <c r="ZE172" s="194"/>
      <c r="ZF172" s="194"/>
      <c r="ZG172" s="194"/>
      <c r="ZH172" s="194"/>
      <c r="ZI172" s="194"/>
      <c r="ZJ172" s="194"/>
      <c r="ZK172" s="194"/>
      <c r="ZL172" s="194"/>
      <c r="ZM172" s="194"/>
      <c r="ZN172" s="194"/>
      <c r="ZO172" s="194"/>
      <c r="ZP172" s="194"/>
      <c r="ZQ172" s="194"/>
      <c r="ZR172" s="194"/>
      <c r="ZS172" s="194"/>
      <c r="ZT172" s="194"/>
      <c r="ZU172" s="194"/>
      <c r="ZV172" s="194"/>
      <c r="ZW172" s="194"/>
      <c r="ZX172" s="194"/>
      <c r="ZY172" s="194"/>
      <c r="ZZ172" s="194"/>
      <c r="AAA172" s="194"/>
      <c r="AAB172" s="194"/>
      <c r="AAC172" s="194"/>
      <c r="AAD172" s="194"/>
      <c r="AAE172" s="194"/>
      <c r="AAF172" s="194"/>
      <c r="AAG172" s="194"/>
      <c r="AAH172" s="194"/>
      <c r="AAI172" s="194"/>
      <c r="AAJ172" s="194"/>
      <c r="AAK172" s="194"/>
      <c r="AAL172" s="194"/>
      <c r="AAM172" s="194"/>
      <c r="AAN172" s="194"/>
      <c r="AAO172" s="194"/>
      <c r="AAP172" s="194"/>
      <c r="AAQ172" s="194"/>
      <c r="AAR172" s="194"/>
      <c r="AAS172" s="194"/>
      <c r="AAT172" s="194"/>
      <c r="AAU172" s="194"/>
      <c r="AAV172" s="194"/>
      <c r="AAW172" s="194"/>
      <c r="AAX172" s="194"/>
      <c r="AAY172" s="194"/>
      <c r="AAZ172" s="194"/>
      <c r="ABA172" s="194"/>
      <c r="ABB172" s="194"/>
      <c r="ABC172" s="194"/>
      <c r="ABD172" s="194"/>
      <c r="ABE172" s="194"/>
      <c r="ABF172" s="194"/>
      <c r="ABG172" s="194"/>
      <c r="ABH172" s="194"/>
      <c r="ABI172" s="194"/>
      <c r="ABJ172" s="194"/>
      <c r="ABK172" s="194"/>
      <c r="ABL172" s="194"/>
      <c r="ABM172" s="194"/>
      <c r="ABN172" s="194"/>
      <c r="ABO172" s="194"/>
      <c r="ABP172" s="194"/>
      <c r="ABQ172" s="194"/>
      <c r="ABR172" s="194"/>
      <c r="ABS172" s="194"/>
      <c r="ABT172" s="194"/>
      <c r="ABU172" s="194"/>
      <c r="ABV172" s="194"/>
      <c r="ABW172" s="194"/>
      <c r="ABX172" s="194"/>
      <c r="ABY172" s="194"/>
      <c r="ABZ172" s="194"/>
      <c r="ACA172" s="194"/>
      <c r="ACB172" s="194"/>
      <c r="ACC172" s="194"/>
      <c r="ACD172" s="194"/>
      <c r="ACE172" s="194"/>
      <c r="ACF172" s="194"/>
      <c r="ACG172" s="194"/>
      <c r="ACH172" s="194"/>
      <c r="ACI172" s="194"/>
      <c r="ACJ172" s="194"/>
      <c r="ACK172" s="194"/>
      <c r="ACL172" s="194"/>
      <c r="ACM172" s="194"/>
      <c r="ACN172" s="194"/>
      <c r="ACO172" s="194"/>
      <c r="ACP172" s="194"/>
      <c r="ACQ172" s="194"/>
      <c r="ACR172" s="194"/>
      <c r="ACS172" s="194"/>
      <c r="ACT172" s="194"/>
      <c r="ACU172" s="194"/>
      <c r="ACV172" s="194"/>
      <c r="ACW172" s="194"/>
      <c r="ACX172" s="194"/>
      <c r="ACY172" s="194"/>
      <c r="ACZ172" s="194"/>
      <c r="ADA172" s="194"/>
      <c r="ADB172" s="194"/>
      <c r="ADC172" s="194"/>
      <c r="ADD172" s="194"/>
      <c r="ADE172" s="194"/>
      <c r="ADF172" s="194"/>
      <c r="ADG172" s="194"/>
      <c r="ADH172" s="194"/>
      <c r="ADI172" s="194"/>
      <c r="ADJ172" s="194"/>
      <c r="ADK172" s="194"/>
      <c r="ADL172" s="194"/>
      <c r="ADM172" s="194"/>
      <c r="ADN172" s="194"/>
      <c r="ADO172" s="194"/>
      <c r="ADP172" s="194"/>
      <c r="ADQ172" s="194"/>
      <c r="ADR172" s="194"/>
      <c r="ADS172" s="194"/>
      <c r="ADT172" s="194"/>
      <c r="ADU172" s="194"/>
      <c r="ADV172" s="194"/>
      <c r="ADW172" s="194"/>
      <c r="ADX172" s="194"/>
      <c r="ADY172" s="194"/>
      <c r="ADZ172" s="194"/>
      <c r="AEA172" s="194"/>
      <c r="AEB172" s="194"/>
      <c r="AEC172" s="194"/>
      <c r="AED172" s="194"/>
      <c r="AEE172" s="194"/>
      <c r="AEF172" s="194"/>
      <c r="AEG172" s="194"/>
      <c r="AEH172" s="194"/>
      <c r="AEI172" s="194"/>
      <c r="AEJ172" s="194"/>
      <c r="AEK172" s="194"/>
      <c r="AEL172" s="194"/>
      <c r="AEM172" s="194"/>
      <c r="AEN172" s="194"/>
      <c r="AEO172" s="194"/>
      <c r="AEP172" s="194"/>
      <c r="AEQ172" s="194"/>
      <c r="AER172" s="194"/>
      <c r="AES172" s="194"/>
      <c r="AET172" s="194"/>
      <c r="AEU172" s="194"/>
      <c r="AEV172" s="194"/>
      <c r="AEW172" s="194"/>
      <c r="AEX172" s="194"/>
      <c r="AEY172" s="194"/>
      <c r="AEZ172" s="194"/>
      <c r="AFA172" s="194"/>
      <c r="AFB172" s="194"/>
      <c r="AFC172" s="194"/>
      <c r="AFD172" s="194"/>
      <c r="AFE172" s="194"/>
      <c r="AFF172" s="194"/>
      <c r="AFG172" s="194"/>
      <c r="AFH172" s="194"/>
      <c r="AFI172" s="194"/>
      <c r="AFJ172" s="194"/>
      <c r="AFK172" s="194"/>
      <c r="AFL172" s="194"/>
      <c r="AFM172" s="194"/>
      <c r="AFN172" s="194"/>
      <c r="AFO172" s="194"/>
      <c r="AFP172" s="194"/>
      <c r="AFQ172" s="194"/>
      <c r="AFR172" s="194"/>
      <c r="AFS172" s="194"/>
      <c r="AFT172" s="194"/>
      <c r="AFU172" s="194"/>
      <c r="AFV172" s="194"/>
      <c r="AFW172" s="194"/>
      <c r="AFX172" s="194"/>
      <c r="AFY172" s="194"/>
      <c r="AFZ172" s="194"/>
      <c r="AGA172" s="194"/>
      <c r="AGB172" s="194"/>
      <c r="AGC172" s="194"/>
      <c r="AGD172" s="194"/>
      <c r="AGE172" s="194"/>
      <c r="AGF172" s="194"/>
      <c r="AGG172" s="194"/>
      <c r="AGH172" s="194"/>
      <c r="AGI172" s="194"/>
      <c r="AGJ172" s="194"/>
      <c r="AGK172" s="194"/>
      <c r="AGL172" s="194"/>
      <c r="AGM172" s="194"/>
      <c r="AGN172" s="194"/>
      <c r="AGO172" s="194"/>
      <c r="AGP172" s="194"/>
      <c r="AGQ172" s="194"/>
      <c r="AGR172" s="194"/>
      <c r="AGS172" s="194"/>
      <c r="AGT172" s="194"/>
      <c r="AGU172" s="194"/>
      <c r="AGV172" s="194"/>
      <c r="AGW172" s="194"/>
      <c r="AGX172" s="194"/>
      <c r="AGY172" s="194"/>
      <c r="AGZ172" s="194"/>
      <c r="AHA172" s="194"/>
      <c r="AHB172" s="194"/>
      <c r="AHC172" s="194"/>
      <c r="AHD172" s="194"/>
      <c r="AHE172" s="194"/>
      <c r="AHF172" s="194"/>
      <c r="AHG172" s="194"/>
      <c r="AHH172" s="194"/>
      <c r="AHI172" s="194"/>
      <c r="AHJ172" s="194"/>
      <c r="AHK172" s="194"/>
      <c r="AHL172" s="194"/>
      <c r="AHM172" s="194"/>
      <c r="AHN172" s="194"/>
      <c r="AHO172" s="194"/>
      <c r="AHP172" s="194"/>
      <c r="AHQ172" s="194"/>
      <c r="AHR172" s="194"/>
      <c r="AHS172" s="194"/>
      <c r="AHT172" s="194"/>
      <c r="AHU172" s="194"/>
      <c r="AHV172" s="194"/>
      <c r="AHW172" s="194"/>
      <c r="AHX172" s="194"/>
      <c r="AHY172" s="194"/>
      <c r="AHZ172" s="194"/>
      <c r="AIA172" s="194"/>
      <c r="AIB172" s="194"/>
      <c r="AIC172" s="194"/>
      <c r="AID172" s="194"/>
      <c r="AIE172" s="194"/>
      <c r="AIF172" s="194"/>
      <c r="AIG172" s="194"/>
      <c r="AIH172" s="194"/>
      <c r="AII172" s="194"/>
      <c r="AIJ172" s="194"/>
      <c r="AIK172" s="194"/>
      <c r="AIL172" s="194"/>
      <c r="AIM172" s="194"/>
      <c r="AIN172" s="194"/>
      <c r="AIO172" s="194"/>
      <c r="AIP172" s="194"/>
      <c r="AIQ172" s="194"/>
      <c r="AIR172" s="194"/>
      <c r="AIS172" s="194"/>
      <c r="AIT172" s="194"/>
      <c r="AIU172" s="194"/>
      <c r="AIV172" s="194"/>
      <c r="AIW172" s="194"/>
      <c r="AIX172" s="194"/>
      <c r="AIY172" s="194"/>
      <c r="AIZ172" s="194"/>
      <c r="AJA172" s="194"/>
      <c r="AJB172" s="194"/>
      <c r="AJC172" s="194"/>
      <c r="AJD172" s="194"/>
      <c r="AJE172" s="194"/>
      <c r="AJF172" s="194"/>
      <c r="AJG172" s="194"/>
      <c r="AJH172" s="194"/>
      <c r="AJI172" s="194"/>
      <c r="AJJ172" s="194"/>
      <c r="AJK172" s="194"/>
      <c r="AJL172" s="194"/>
      <c r="AJM172" s="194"/>
      <c r="AJN172" s="194"/>
      <c r="AJO172" s="194"/>
      <c r="AJP172" s="194"/>
      <c r="AJQ172" s="194"/>
      <c r="AJR172" s="194"/>
      <c r="AJS172" s="194"/>
      <c r="AJT172" s="194"/>
      <c r="AJU172" s="194"/>
      <c r="AJV172" s="194"/>
      <c r="AJW172" s="194"/>
      <c r="AJX172" s="194"/>
      <c r="AJY172" s="194"/>
      <c r="AJZ172" s="194"/>
      <c r="AKA172" s="194"/>
      <c r="AKB172" s="194"/>
      <c r="AKC172" s="194"/>
      <c r="AKD172" s="194"/>
      <c r="AKE172" s="194"/>
      <c r="AKF172" s="194"/>
      <c r="AKG172" s="194"/>
      <c r="AKH172" s="194"/>
      <c r="AKI172" s="194"/>
      <c r="AKJ172" s="194"/>
      <c r="AKK172" s="194"/>
      <c r="AKL172" s="194"/>
      <c r="AKM172" s="194"/>
      <c r="AKN172" s="194"/>
      <c r="AKO172" s="194"/>
      <c r="AKP172" s="194"/>
    </row>
    <row r="173" spans="1:978" s="116" customFormat="1" ht="15.6">
      <c r="A173" s="29"/>
      <c r="B173" s="113" t="s">
        <v>32</v>
      </c>
      <c r="C173" s="206">
        <v>2404942</v>
      </c>
      <c r="D173" s="110">
        <f t="shared" si="41"/>
        <v>0.19825613404848452</v>
      </c>
      <c r="E173" s="85"/>
      <c r="F173" s="96">
        <v>23545</v>
      </c>
      <c r="G173" s="110">
        <f t="shared" si="38"/>
        <v>0.21824390748693534</v>
      </c>
      <c r="H173" s="108"/>
      <c r="I173" s="198"/>
      <c r="J173" s="108"/>
      <c r="K173" s="79"/>
      <c r="L173" s="109">
        <v>77</v>
      </c>
      <c r="M173" s="110">
        <f t="shared" si="42"/>
        <v>-0.87931034482758619</v>
      </c>
      <c r="N173" s="115">
        <v>5331</v>
      </c>
      <c r="O173" s="110">
        <f t="shared" si="42"/>
        <v>-1.0762664687326007E-2</v>
      </c>
      <c r="P173" s="115">
        <v>1062</v>
      </c>
      <c r="Q173" s="110">
        <f t="shared" si="39"/>
        <v>-8.3692838654012114E-2</v>
      </c>
      <c r="R173" s="109">
        <v>1</v>
      </c>
      <c r="S173" s="110">
        <f t="shared" si="39"/>
        <v>-0.99259259259259258</v>
      </c>
      <c r="T173" s="115">
        <v>17351</v>
      </c>
      <c r="U173" s="110">
        <f t="shared" si="39"/>
        <v>0.15044423816469954</v>
      </c>
      <c r="V173" s="115"/>
      <c r="W173" s="110"/>
      <c r="X173" s="115"/>
      <c r="Y173" s="110"/>
      <c r="Z173" s="98"/>
      <c r="AA173" s="79"/>
      <c r="AB173" s="115">
        <v>31</v>
      </c>
      <c r="AC173" s="31">
        <f t="shared" si="44"/>
        <v>3.4285714285714288</v>
      </c>
      <c r="AD173" s="115"/>
      <c r="AE173" s="110"/>
      <c r="AF173" s="115"/>
      <c r="AG173" s="110"/>
      <c r="AH173" s="4"/>
      <c r="AI173" s="4"/>
      <c r="AJ173" s="4"/>
      <c r="AK173" s="4"/>
      <c r="AL173" s="4"/>
      <c r="AM173" s="187"/>
      <c r="AN173" s="187"/>
      <c r="AO173" s="187"/>
      <c r="AP173" s="187"/>
      <c r="AQ173" s="187"/>
      <c r="AR173" s="187"/>
      <c r="AS173" s="187"/>
      <c r="AT173" s="187"/>
      <c r="AU173" s="187"/>
      <c r="AV173" s="205"/>
      <c r="AW173" s="187"/>
      <c r="AX173" s="188"/>
      <c r="AY173" s="187"/>
      <c r="AZ173" s="187"/>
      <c r="BA173" s="192"/>
      <c r="BB173" s="193"/>
      <c r="BC173" s="192"/>
      <c r="BD173" s="194"/>
      <c r="BE173" s="194"/>
      <c r="BF173" s="194"/>
      <c r="BG173" s="194"/>
      <c r="BH173" s="194"/>
      <c r="BI173" s="194"/>
      <c r="BJ173" s="194"/>
      <c r="BK173" s="194"/>
      <c r="BL173" s="194"/>
      <c r="BM173" s="194"/>
      <c r="BN173" s="194"/>
      <c r="BO173" s="194"/>
      <c r="BP173" s="194"/>
      <c r="BQ173" s="194"/>
      <c r="BR173" s="194"/>
      <c r="BS173" s="194"/>
      <c r="BT173" s="194"/>
      <c r="BU173" s="194"/>
      <c r="BV173" s="194"/>
      <c r="BW173" s="194"/>
      <c r="BX173" s="194"/>
      <c r="BY173" s="194"/>
      <c r="BZ173" s="194"/>
      <c r="CA173" s="194"/>
      <c r="CB173" s="194"/>
      <c r="CC173" s="195"/>
      <c r="CD173" s="194"/>
      <c r="CE173" s="194"/>
      <c r="CF173" s="194"/>
      <c r="CG173" s="194"/>
      <c r="CH173" s="194"/>
      <c r="CI173" s="194"/>
      <c r="CJ173" s="194"/>
      <c r="CK173" s="194"/>
      <c r="CL173" s="194"/>
      <c r="CM173" s="194"/>
      <c r="CN173" s="194"/>
      <c r="CO173" s="194"/>
      <c r="CP173" s="194"/>
      <c r="CQ173" s="194"/>
      <c r="CR173" s="194"/>
      <c r="CS173" s="194"/>
      <c r="CT173" s="194"/>
      <c r="CU173" s="194"/>
      <c r="CV173" s="194"/>
      <c r="CW173" s="194"/>
      <c r="CX173" s="194"/>
      <c r="CY173" s="194"/>
      <c r="CZ173" s="194"/>
      <c r="DA173" s="194"/>
      <c r="DB173" s="194"/>
      <c r="DC173" s="194"/>
      <c r="DD173" s="194"/>
      <c r="DE173" s="194"/>
      <c r="DF173" s="194"/>
      <c r="DG173" s="194"/>
      <c r="DH173" s="194"/>
      <c r="DI173" s="194"/>
      <c r="DJ173" s="194"/>
      <c r="DK173" s="194"/>
      <c r="DL173" s="194"/>
      <c r="DM173" s="194"/>
      <c r="DN173" s="194"/>
      <c r="DO173" s="194"/>
      <c r="DP173" s="194"/>
      <c r="DQ173" s="194"/>
      <c r="DR173" s="194"/>
      <c r="DS173" s="194"/>
      <c r="DT173" s="194"/>
      <c r="DU173" s="194"/>
      <c r="DV173" s="194"/>
      <c r="DW173" s="194"/>
      <c r="DX173" s="194"/>
      <c r="DY173" s="194"/>
      <c r="DZ173" s="194"/>
      <c r="EA173" s="194"/>
      <c r="EB173" s="194"/>
      <c r="EC173" s="194"/>
      <c r="ED173" s="194"/>
      <c r="EE173" s="194"/>
      <c r="EF173" s="194"/>
      <c r="EG173" s="194"/>
      <c r="EH173" s="194"/>
      <c r="EI173" s="194"/>
      <c r="EJ173" s="194"/>
      <c r="EK173" s="194"/>
      <c r="EL173" s="194"/>
      <c r="EM173" s="194"/>
      <c r="EN173" s="194"/>
      <c r="EO173" s="194"/>
      <c r="EP173" s="194"/>
      <c r="EQ173" s="194"/>
      <c r="ER173" s="194"/>
      <c r="ES173" s="194"/>
      <c r="ET173" s="194"/>
      <c r="EU173" s="194"/>
      <c r="EV173" s="194"/>
      <c r="EW173" s="194"/>
      <c r="EX173" s="194"/>
      <c r="EY173" s="194"/>
      <c r="EZ173" s="194"/>
      <c r="FA173" s="194"/>
      <c r="FB173" s="194"/>
      <c r="FC173" s="194"/>
      <c r="FD173" s="194"/>
      <c r="FE173" s="194"/>
      <c r="FF173" s="194"/>
      <c r="FG173" s="194"/>
      <c r="FH173" s="194"/>
      <c r="FI173" s="194"/>
      <c r="FJ173" s="194"/>
      <c r="FK173" s="194"/>
      <c r="FL173" s="194"/>
      <c r="FM173" s="194"/>
      <c r="FN173" s="194"/>
      <c r="FO173" s="194"/>
      <c r="FP173" s="194"/>
      <c r="FQ173" s="194"/>
      <c r="FR173" s="194"/>
      <c r="FS173" s="194"/>
      <c r="FT173" s="194"/>
      <c r="FU173" s="194"/>
      <c r="FV173" s="194"/>
      <c r="FW173" s="194"/>
      <c r="FX173" s="194"/>
      <c r="FY173" s="194"/>
      <c r="FZ173" s="194"/>
      <c r="GA173" s="194"/>
      <c r="GB173" s="194"/>
      <c r="GC173" s="194"/>
      <c r="GD173" s="194"/>
      <c r="GE173" s="194"/>
      <c r="GF173" s="194"/>
      <c r="GG173" s="194"/>
      <c r="GH173" s="194"/>
      <c r="GI173" s="194"/>
      <c r="GJ173" s="194"/>
      <c r="GK173" s="194"/>
      <c r="GL173" s="194"/>
      <c r="GM173" s="194"/>
      <c r="GN173" s="194"/>
      <c r="GO173" s="194"/>
      <c r="GP173" s="194"/>
      <c r="GQ173" s="194"/>
      <c r="GR173" s="194"/>
      <c r="GS173" s="194"/>
      <c r="GT173" s="194"/>
      <c r="GU173" s="194"/>
      <c r="GV173" s="194"/>
      <c r="GW173" s="194"/>
      <c r="GX173" s="194"/>
      <c r="GY173" s="194"/>
      <c r="GZ173" s="194"/>
      <c r="HA173" s="194"/>
      <c r="HB173" s="194"/>
      <c r="HC173" s="194"/>
      <c r="HD173" s="194"/>
      <c r="HE173" s="194"/>
      <c r="HF173" s="194"/>
      <c r="HG173" s="194"/>
      <c r="HH173" s="194"/>
      <c r="HI173" s="194"/>
      <c r="HJ173" s="194"/>
      <c r="HK173" s="194"/>
      <c r="HL173" s="194"/>
      <c r="HM173" s="194"/>
      <c r="HN173" s="194"/>
      <c r="HO173" s="194"/>
      <c r="HP173" s="194"/>
      <c r="HQ173" s="194"/>
      <c r="HR173" s="194"/>
      <c r="HS173" s="194"/>
      <c r="HT173" s="194"/>
      <c r="HU173" s="194"/>
      <c r="HV173" s="194"/>
      <c r="HW173" s="194"/>
      <c r="HX173" s="194"/>
      <c r="HY173" s="194"/>
      <c r="HZ173" s="194"/>
      <c r="IA173" s="194"/>
      <c r="IB173" s="194"/>
      <c r="IC173" s="194"/>
      <c r="ID173" s="194"/>
      <c r="IE173" s="194"/>
      <c r="IF173" s="194"/>
      <c r="IG173" s="194"/>
      <c r="IH173" s="194"/>
      <c r="II173" s="194"/>
      <c r="IJ173" s="194"/>
      <c r="IK173" s="194"/>
      <c r="IL173" s="194"/>
      <c r="IM173" s="194"/>
      <c r="IN173" s="194"/>
      <c r="IO173" s="194"/>
      <c r="IP173" s="194"/>
      <c r="IQ173" s="194"/>
      <c r="IR173" s="194"/>
      <c r="IS173" s="194"/>
      <c r="IT173" s="194"/>
      <c r="IU173" s="194"/>
      <c r="IV173" s="194"/>
      <c r="IW173" s="194"/>
      <c r="IX173" s="194"/>
      <c r="IY173" s="194"/>
      <c r="IZ173" s="194"/>
      <c r="JA173" s="194"/>
      <c r="JB173" s="194"/>
      <c r="JC173" s="194"/>
      <c r="JD173" s="194"/>
      <c r="JE173" s="194"/>
      <c r="JF173" s="194"/>
      <c r="JG173" s="194"/>
      <c r="JH173" s="194"/>
      <c r="JI173" s="194"/>
      <c r="JJ173" s="194"/>
      <c r="JK173" s="194"/>
      <c r="JL173" s="194"/>
      <c r="JM173" s="194"/>
      <c r="JN173" s="194"/>
      <c r="JO173" s="194"/>
      <c r="JP173" s="194"/>
      <c r="JQ173" s="194"/>
      <c r="JR173" s="194"/>
      <c r="JS173" s="194"/>
      <c r="JT173" s="194"/>
      <c r="JU173" s="194"/>
      <c r="JV173" s="194"/>
      <c r="JW173" s="194"/>
      <c r="JX173" s="194"/>
      <c r="JY173" s="194"/>
      <c r="JZ173" s="194"/>
      <c r="KA173" s="194"/>
      <c r="KB173" s="194"/>
      <c r="KC173" s="194"/>
      <c r="KD173" s="194"/>
      <c r="KE173" s="194"/>
      <c r="KF173" s="194"/>
      <c r="KG173" s="194"/>
      <c r="KH173" s="194"/>
      <c r="KI173" s="194"/>
      <c r="KJ173" s="194"/>
      <c r="KK173" s="194"/>
      <c r="KL173" s="194"/>
      <c r="KM173" s="194"/>
      <c r="KN173" s="194"/>
      <c r="KO173" s="194"/>
      <c r="KP173" s="194"/>
      <c r="KQ173" s="194"/>
      <c r="KR173" s="194"/>
      <c r="KS173" s="194"/>
      <c r="KT173" s="194"/>
      <c r="KU173" s="194"/>
      <c r="KV173" s="194"/>
      <c r="KW173" s="194"/>
      <c r="KX173" s="194"/>
      <c r="KY173" s="194"/>
      <c r="KZ173" s="194"/>
      <c r="LA173" s="194"/>
      <c r="LB173" s="194"/>
      <c r="LC173" s="194"/>
      <c r="LD173" s="194"/>
      <c r="LE173" s="194"/>
      <c r="LF173" s="194"/>
      <c r="LG173" s="194"/>
      <c r="LH173" s="194"/>
      <c r="LI173" s="194"/>
      <c r="LJ173" s="194"/>
      <c r="LK173" s="194"/>
      <c r="LL173" s="194"/>
      <c r="LM173" s="194"/>
      <c r="LN173" s="194"/>
      <c r="LO173" s="194"/>
      <c r="LP173" s="194"/>
      <c r="LQ173" s="194"/>
      <c r="LR173" s="194"/>
      <c r="LS173" s="194"/>
      <c r="LT173" s="194"/>
      <c r="LU173" s="194"/>
      <c r="LV173" s="194"/>
      <c r="LW173" s="194"/>
      <c r="LX173" s="194"/>
      <c r="LY173" s="194"/>
      <c r="LZ173" s="194"/>
      <c r="MA173" s="194"/>
      <c r="MB173" s="194"/>
      <c r="MC173" s="194"/>
      <c r="MD173" s="194"/>
      <c r="ME173" s="194"/>
      <c r="MF173" s="194"/>
      <c r="MG173" s="194"/>
      <c r="MH173" s="194"/>
      <c r="MI173" s="194"/>
      <c r="MJ173" s="194"/>
      <c r="MK173" s="194"/>
      <c r="ML173" s="194"/>
      <c r="MM173" s="194"/>
      <c r="MN173" s="194"/>
      <c r="MO173" s="194"/>
      <c r="MP173" s="194"/>
      <c r="MQ173" s="194"/>
      <c r="MR173" s="194"/>
      <c r="MS173" s="194"/>
      <c r="MT173" s="194"/>
      <c r="MU173" s="194"/>
      <c r="MV173" s="194"/>
      <c r="MW173" s="194"/>
      <c r="MX173" s="194"/>
      <c r="MY173" s="194"/>
      <c r="MZ173" s="194"/>
      <c r="NA173" s="194"/>
      <c r="NB173" s="194"/>
      <c r="NC173" s="194"/>
      <c r="ND173" s="194"/>
      <c r="NE173" s="194"/>
      <c r="NF173" s="194"/>
      <c r="NG173" s="194"/>
      <c r="NH173" s="194"/>
      <c r="NI173" s="194"/>
      <c r="NJ173" s="194"/>
      <c r="NK173" s="194"/>
      <c r="NL173" s="194"/>
      <c r="NM173" s="194"/>
      <c r="NN173" s="194"/>
      <c r="NO173" s="194"/>
      <c r="NP173" s="194"/>
      <c r="NQ173" s="194"/>
      <c r="NR173" s="194"/>
      <c r="NS173" s="194"/>
      <c r="NT173" s="194"/>
      <c r="NU173" s="194"/>
      <c r="NV173" s="194"/>
      <c r="NW173" s="194"/>
      <c r="NX173" s="194"/>
      <c r="NY173" s="194"/>
      <c r="NZ173" s="194"/>
      <c r="OA173" s="194"/>
      <c r="OB173" s="194"/>
      <c r="OC173" s="194"/>
      <c r="OD173" s="194"/>
      <c r="OE173" s="194"/>
      <c r="OF173" s="194"/>
      <c r="OG173" s="194"/>
      <c r="OH173" s="194"/>
      <c r="OI173" s="194"/>
      <c r="OJ173" s="194"/>
      <c r="OK173" s="194"/>
      <c r="OL173" s="194"/>
      <c r="OM173" s="194"/>
      <c r="ON173" s="194"/>
      <c r="OO173" s="194"/>
      <c r="OP173" s="194"/>
      <c r="OQ173" s="194"/>
      <c r="OR173" s="194"/>
      <c r="OS173" s="194"/>
      <c r="OT173" s="194"/>
      <c r="OU173" s="194"/>
      <c r="OV173" s="194"/>
      <c r="OW173" s="194"/>
      <c r="OX173" s="194"/>
      <c r="OY173" s="194"/>
      <c r="OZ173" s="194"/>
      <c r="PA173" s="194"/>
      <c r="PB173" s="194"/>
      <c r="PC173" s="194"/>
      <c r="PD173" s="194"/>
      <c r="PE173" s="194"/>
      <c r="PF173" s="194"/>
      <c r="PG173" s="194"/>
      <c r="PH173" s="194"/>
      <c r="PI173" s="194"/>
      <c r="PJ173" s="194"/>
      <c r="PK173" s="194"/>
      <c r="PL173" s="194"/>
      <c r="PM173" s="194"/>
      <c r="PN173" s="194"/>
      <c r="PO173" s="194"/>
      <c r="PP173" s="194"/>
      <c r="PQ173" s="194"/>
      <c r="PR173" s="194"/>
      <c r="PS173" s="194"/>
      <c r="PT173" s="194"/>
      <c r="PU173" s="194"/>
      <c r="PV173" s="194"/>
      <c r="PW173" s="194"/>
      <c r="PX173" s="194"/>
      <c r="PY173" s="194"/>
      <c r="PZ173" s="194"/>
      <c r="QA173" s="194"/>
      <c r="QB173" s="194"/>
      <c r="QC173" s="194"/>
      <c r="QD173" s="194"/>
      <c r="QE173" s="194"/>
      <c r="QF173" s="194"/>
      <c r="QG173" s="194"/>
      <c r="QH173" s="194"/>
      <c r="QI173" s="194"/>
      <c r="QJ173" s="194"/>
      <c r="QK173" s="194"/>
      <c r="QL173" s="194"/>
      <c r="QM173" s="194"/>
      <c r="QN173" s="194"/>
      <c r="QO173" s="194"/>
      <c r="QP173" s="194"/>
      <c r="QQ173" s="194"/>
      <c r="QR173" s="194"/>
      <c r="QS173" s="194"/>
      <c r="QT173" s="194"/>
      <c r="QU173" s="194"/>
      <c r="QV173" s="194"/>
      <c r="QW173" s="194"/>
      <c r="QX173" s="194"/>
      <c r="QY173" s="194"/>
      <c r="QZ173" s="194"/>
      <c r="RA173" s="194"/>
      <c r="RB173" s="194"/>
      <c r="RC173" s="194"/>
      <c r="RD173" s="194"/>
      <c r="RE173" s="194"/>
      <c r="RF173" s="194"/>
      <c r="RG173" s="194"/>
      <c r="RH173" s="194"/>
      <c r="RI173" s="194"/>
      <c r="RJ173" s="194"/>
      <c r="RK173" s="194"/>
      <c r="RL173" s="194"/>
      <c r="RM173" s="194"/>
      <c r="RN173" s="194"/>
      <c r="RO173" s="194"/>
      <c r="RP173" s="194"/>
      <c r="RQ173" s="194"/>
      <c r="RR173" s="194"/>
      <c r="RS173" s="194"/>
      <c r="RT173" s="194"/>
      <c r="RU173" s="194"/>
      <c r="RV173" s="194"/>
      <c r="RW173" s="194"/>
      <c r="RX173" s="194"/>
      <c r="RY173" s="194"/>
      <c r="RZ173" s="194"/>
      <c r="SA173" s="194"/>
      <c r="SB173" s="194"/>
      <c r="SC173" s="194"/>
      <c r="SD173" s="194"/>
      <c r="SE173" s="194"/>
      <c r="SF173" s="194"/>
      <c r="SG173" s="194"/>
      <c r="SH173" s="194"/>
      <c r="SI173" s="194"/>
      <c r="SJ173" s="194"/>
      <c r="SK173" s="194"/>
      <c r="SL173" s="194"/>
      <c r="SM173" s="194"/>
      <c r="SN173" s="194"/>
      <c r="SO173" s="194"/>
      <c r="SP173" s="194"/>
      <c r="SQ173" s="194"/>
      <c r="SR173" s="194"/>
      <c r="SS173" s="194"/>
      <c r="ST173" s="194"/>
      <c r="SU173" s="194"/>
      <c r="SV173" s="194"/>
      <c r="SW173" s="194"/>
      <c r="SX173" s="194"/>
      <c r="SY173" s="194"/>
      <c r="SZ173" s="194"/>
      <c r="TA173" s="194"/>
      <c r="TB173" s="194"/>
      <c r="TC173" s="194"/>
      <c r="TD173" s="194"/>
      <c r="TE173" s="194"/>
      <c r="TF173" s="194"/>
      <c r="TG173" s="194"/>
      <c r="TH173" s="194"/>
      <c r="TI173" s="194"/>
      <c r="TJ173" s="194"/>
      <c r="TK173" s="194"/>
      <c r="TL173" s="194"/>
      <c r="TM173" s="194"/>
      <c r="TN173" s="194"/>
      <c r="TO173" s="194"/>
      <c r="TP173" s="194"/>
      <c r="TQ173" s="194"/>
      <c r="TR173" s="194"/>
      <c r="TS173" s="194"/>
      <c r="TT173" s="194"/>
      <c r="TU173" s="194"/>
      <c r="TV173" s="194"/>
      <c r="TW173" s="194"/>
      <c r="TX173" s="194"/>
      <c r="TY173" s="194"/>
      <c r="TZ173" s="194"/>
      <c r="UA173" s="194"/>
      <c r="UB173" s="194"/>
      <c r="UC173" s="194"/>
      <c r="UD173" s="194"/>
      <c r="UE173" s="194"/>
      <c r="UF173" s="194"/>
      <c r="UG173" s="194"/>
      <c r="UH173" s="194"/>
      <c r="UI173" s="194"/>
      <c r="UJ173" s="194"/>
      <c r="UK173" s="194"/>
      <c r="UL173" s="194"/>
      <c r="UM173" s="194"/>
      <c r="UN173" s="194"/>
      <c r="UO173" s="194"/>
      <c r="UP173" s="194"/>
      <c r="UQ173" s="194"/>
      <c r="UR173" s="194"/>
      <c r="US173" s="194"/>
      <c r="UT173" s="194"/>
      <c r="UU173" s="194"/>
      <c r="UV173" s="194"/>
      <c r="UW173" s="194"/>
      <c r="UX173" s="194"/>
      <c r="UY173" s="194"/>
      <c r="UZ173" s="194"/>
      <c r="VA173" s="194"/>
      <c r="VB173" s="194"/>
      <c r="VC173" s="194"/>
      <c r="VD173" s="194"/>
      <c r="VE173" s="194"/>
      <c r="VF173" s="194"/>
      <c r="VG173" s="194"/>
      <c r="VH173" s="194"/>
      <c r="VI173" s="194"/>
      <c r="VJ173" s="194"/>
      <c r="VK173" s="194"/>
      <c r="VL173" s="194"/>
      <c r="VM173" s="194"/>
      <c r="VN173" s="194"/>
      <c r="VO173" s="194"/>
      <c r="VP173" s="194"/>
      <c r="VQ173" s="194"/>
      <c r="VR173" s="194"/>
      <c r="VS173" s="194"/>
      <c r="VT173" s="194"/>
      <c r="VU173" s="194"/>
      <c r="VV173" s="194"/>
      <c r="VW173" s="194"/>
      <c r="VX173" s="194"/>
      <c r="VY173" s="194"/>
      <c r="VZ173" s="194"/>
      <c r="WA173" s="194"/>
      <c r="WB173" s="194"/>
      <c r="WC173" s="194"/>
      <c r="WD173" s="194"/>
      <c r="WE173" s="194"/>
      <c r="WF173" s="194"/>
      <c r="WG173" s="194"/>
      <c r="WH173" s="194"/>
      <c r="WI173" s="194"/>
      <c r="WJ173" s="194"/>
      <c r="WK173" s="194"/>
      <c r="WL173" s="194"/>
      <c r="WM173" s="194"/>
      <c r="WN173" s="194"/>
      <c r="WO173" s="194"/>
      <c r="WP173" s="194"/>
      <c r="WQ173" s="194"/>
      <c r="WR173" s="194"/>
      <c r="WS173" s="194"/>
      <c r="WT173" s="194"/>
      <c r="WU173" s="194"/>
      <c r="WV173" s="194"/>
      <c r="WW173" s="194"/>
      <c r="WX173" s="194"/>
      <c r="WY173" s="194"/>
      <c r="WZ173" s="194"/>
      <c r="XA173" s="194"/>
      <c r="XB173" s="194"/>
      <c r="XC173" s="194"/>
      <c r="XD173" s="194"/>
      <c r="XE173" s="194"/>
      <c r="XF173" s="194"/>
      <c r="XG173" s="194"/>
      <c r="XH173" s="194"/>
      <c r="XI173" s="194"/>
      <c r="XJ173" s="194"/>
      <c r="XK173" s="194"/>
      <c r="XL173" s="194"/>
      <c r="XM173" s="194"/>
      <c r="XN173" s="194"/>
      <c r="XO173" s="194"/>
      <c r="XP173" s="194"/>
      <c r="XQ173" s="194"/>
      <c r="XR173" s="194"/>
      <c r="XS173" s="194"/>
      <c r="XT173" s="194"/>
      <c r="XU173" s="194"/>
      <c r="XV173" s="194"/>
      <c r="XW173" s="194"/>
      <c r="XX173" s="194"/>
      <c r="XY173" s="194"/>
      <c r="XZ173" s="194"/>
      <c r="YA173" s="194"/>
      <c r="YB173" s="194"/>
      <c r="YC173" s="194"/>
      <c r="YD173" s="194"/>
      <c r="YE173" s="194"/>
      <c r="YF173" s="194"/>
      <c r="YG173" s="194"/>
      <c r="YH173" s="194"/>
      <c r="YI173" s="194"/>
      <c r="YJ173" s="194"/>
      <c r="YK173" s="194"/>
      <c r="YL173" s="194"/>
      <c r="YM173" s="194"/>
      <c r="YN173" s="194"/>
      <c r="YO173" s="194"/>
      <c r="YP173" s="194"/>
      <c r="YQ173" s="194"/>
      <c r="YR173" s="194"/>
      <c r="YS173" s="194"/>
      <c r="YT173" s="194"/>
      <c r="YU173" s="194"/>
      <c r="YV173" s="194"/>
      <c r="YW173" s="194"/>
      <c r="YX173" s="194"/>
      <c r="YY173" s="194"/>
      <c r="YZ173" s="194"/>
      <c r="ZA173" s="194"/>
      <c r="ZB173" s="194"/>
      <c r="ZC173" s="194"/>
      <c r="ZD173" s="194"/>
      <c r="ZE173" s="194"/>
      <c r="ZF173" s="194"/>
      <c r="ZG173" s="194"/>
      <c r="ZH173" s="194"/>
      <c r="ZI173" s="194"/>
      <c r="ZJ173" s="194"/>
      <c r="ZK173" s="194"/>
      <c r="ZL173" s="194"/>
      <c r="ZM173" s="194"/>
      <c r="ZN173" s="194"/>
      <c r="ZO173" s="194"/>
      <c r="ZP173" s="194"/>
      <c r="ZQ173" s="194"/>
      <c r="ZR173" s="194"/>
      <c r="ZS173" s="194"/>
      <c r="ZT173" s="194"/>
      <c r="ZU173" s="194"/>
      <c r="ZV173" s="194"/>
      <c r="ZW173" s="194"/>
      <c r="ZX173" s="194"/>
      <c r="ZY173" s="194"/>
      <c r="ZZ173" s="194"/>
      <c r="AAA173" s="194"/>
      <c r="AAB173" s="194"/>
      <c r="AAC173" s="194"/>
      <c r="AAD173" s="194"/>
      <c r="AAE173" s="194"/>
      <c r="AAF173" s="194"/>
      <c r="AAG173" s="194"/>
      <c r="AAH173" s="194"/>
      <c r="AAI173" s="194"/>
      <c r="AAJ173" s="194"/>
      <c r="AAK173" s="194"/>
      <c r="AAL173" s="194"/>
      <c r="AAM173" s="194"/>
      <c r="AAN173" s="194"/>
      <c r="AAO173" s="194"/>
      <c r="AAP173" s="194"/>
      <c r="AAQ173" s="194"/>
      <c r="AAR173" s="194"/>
      <c r="AAS173" s="194"/>
      <c r="AAT173" s="194"/>
      <c r="AAU173" s="194"/>
      <c r="AAV173" s="194"/>
      <c r="AAW173" s="194"/>
      <c r="AAX173" s="194"/>
      <c r="AAY173" s="194"/>
      <c r="AAZ173" s="194"/>
      <c r="ABA173" s="194"/>
      <c r="ABB173" s="194"/>
      <c r="ABC173" s="194"/>
      <c r="ABD173" s="194"/>
      <c r="ABE173" s="194"/>
      <c r="ABF173" s="194"/>
      <c r="ABG173" s="194"/>
      <c r="ABH173" s="194"/>
      <c r="ABI173" s="194"/>
      <c r="ABJ173" s="194"/>
      <c r="ABK173" s="194"/>
      <c r="ABL173" s="194"/>
      <c r="ABM173" s="194"/>
      <c r="ABN173" s="194"/>
      <c r="ABO173" s="194"/>
      <c r="ABP173" s="194"/>
      <c r="ABQ173" s="194"/>
      <c r="ABR173" s="194"/>
      <c r="ABS173" s="194"/>
      <c r="ABT173" s="194"/>
      <c r="ABU173" s="194"/>
      <c r="ABV173" s="194"/>
      <c r="ABW173" s="194"/>
      <c r="ABX173" s="194"/>
      <c r="ABY173" s="194"/>
      <c r="ABZ173" s="194"/>
      <c r="ACA173" s="194"/>
      <c r="ACB173" s="194"/>
      <c r="ACC173" s="194"/>
      <c r="ACD173" s="194"/>
      <c r="ACE173" s="194"/>
      <c r="ACF173" s="194"/>
      <c r="ACG173" s="194"/>
      <c r="ACH173" s="194"/>
      <c r="ACI173" s="194"/>
      <c r="ACJ173" s="194"/>
      <c r="ACK173" s="194"/>
      <c r="ACL173" s="194"/>
      <c r="ACM173" s="194"/>
      <c r="ACN173" s="194"/>
      <c r="ACO173" s="194"/>
      <c r="ACP173" s="194"/>
      <c r="ACQ173" s="194"/>
      <c r="ACR173" s="194"/>
      <c r="ACS173" s="194"/>
      <c r="ACT173" s="194"/>
      <c r="ACU173" s="194"/>
      <c r="ACV173" s="194"/>
      <c r="ACW173" s="194"/>
      <c r="ACX173" s="194"/>
      <c r="ACY173" s="194"/>
      <c r="ACZ173" s="194"/>
      <c r="ADA173" s="194"/>
      <c r="ADB173" s="194"/>
      <c r="ADC173" s="194"/>
      <c r="ADD173" s="194"/>
      <c r="ADE173" s="194"/>
      <c r="ADF173" s="194"/>
      <c r="ADG173" s="194"/>
      <c r="ADH173" s="194"/>
      <c r="ADI173" s="194"/>
      <c r="ADJ173" s="194"/>
      <c r="ADK173" s="194"/>
      <c r="ADL173" s="194"/>
      <c r="ADM173" s="194"/>
      <c r="ADN173" s="194"/>
      <c r="ADO173" s="194"/>
      <c r="ADP173" s="194"/>
      <c r="ADQ173" s="194"/>
      <c r="ADR173" s="194"/>
      <c r="ADS173" s="194"/>
      <c r="ADT173" s="194"/>
      <c r="ADU173" s="194"/>
      <c r="ADV173" s="194"/>
      <c r="ADW173" s="194"/>
      <c r="ADX173" s="194"/>
      <c r="ADY173" s="194"/>
      <c r="ADZ173" s="194"/>
      <c r="AEA173" s="194"/>
      <c r="AEB173" s="194"/>
      <c r="AEC173" s="194"/>
      <c r="AED173" s="194"/>
      <c r="AEE173" s="194"/>
      <c r="AEF173" s="194"/>
      <c r="AEG173" s="194"/>
      <c r="AEH173" s="194"/>
      <c r="AEI173" s="194"/>
      <c r="AEJ173" s="194"/>
      <c r="AEK173" s="194"/>
      <c r="AEL173" s="194"/>
      <c r="AEM173" s="194"/>
      <c r="AEN173" s="194"/>
      <c r="AEO173" s="194"/>
      <c r="AEP173" s="194"/>
      <c r="AEQ173" s="194"/>
      <c r="AER173" s="194"/>
      <c r="AES173" s="194"/>
      <c r="AET173" s="194"/>
      <c r="AEU173" s="194"/>
      <c r="AEV173" s="194"/>
      <c r="AEW173" s="194"/>
      <c r="AEX173" s="194"/>
      <c r="AEY173" s="194"/>
      <c r="AEZ173" s="194"/>
      <c r="AFA173" s="194"/>
      <c r="AFB173" s="194"/>
      <c r="AFC173" s="194"/>
      <c r="AFD173" s="194"/>
      <c r="AFE173" s="194"/>
      <c r="AFF173" s="194"/>
      <c r="AFG173" s="194"/>
      <c r="AFH173" s="194"/>
      <c r="AFI173" s="194"/>
      <c r="AFJ173" s="194"/>
      <c r="AFK173" s="194"/>
      <c r="AFL173" s="194"/>
      <c r="AFM173" s="194"/>
      <c r="AFN173" s="194"/>
      <c r="AFO173" s="194"/>
      <c r="AFP173" s="194"/>
      <c r="AFQ173" s="194"/>
      <c r="AFR173" s="194"/>
      <c r="AFS173" s="194"/>
      <c r="AFT173" s="194"/>
      <c r="AFU173" s="194"/>
      <c r="AFV173" s="194"/>
      <c r="AFW173" s="194"/>
      <c r="AFX173" s="194"/>
      <c r="AFY173" s="194"/>
      <c r="AFZ173" s="194"/>
      <c r="AGA173" s="194"/>
      <c r="AGB173" s="194"/>
      <c r="AGC173" s="194"/>
      <c r="AGD173" s="194"/>
      <c r="AGE173" s="194"/>
      <c r="AGF173" s="194"/>
      <c r="AGG173" s="194"/>
      <c r="AGH173" s="194"/>
      <c r="AGI173" s="194"/>
      <c r="AGJ173" s="194"/>
      <c r="AGK173" s="194"/>
      <c r="AGL173" s="194"/>
      <c r="AGM173" s="194"/>
      <c r="AGN173" s="194"/>
      <c r="AGO173" s="194"/>
      <c r="AGP173" s="194"/>
      <c r="AGQ173" s="194"/>
      <c r="AGR173" s="194"/>
      <c r="AGS173" s="194"/>
      <c r="AGT173" s="194"/>
      <c r="AGU173" s="194"/>
      <c r="AGV173" s="194"/>
      <c r="AGW173" s="194"/>
      <c r="AGX173" s="194"/>
      <c r="AGY173" s="194"/>
      <c r="AGZ173" s="194"/>
      <c r="AHA173" s="194"/>
      <c r="AHB173" s="194"/>
      <c r="AHC173" s="194"/>
      <c r="AHD173" s="194"/>
      <c r="AHE173" s="194"/>
      <c r="AHF173" s="194"/>
      <c r="AHG173" s="194"/>
      <c r="AHH173" s="194"/>
      <c r="AHI173" s="194"/>
      <c r="AHJ173" s="194"/>
      <c r="AHK173" s="194"/>
      <c r="AHL173" s="194"/>
      <c r="AHM173" s="194"/>
      <c r="AHN173" s="194"/>
      <c r="AHO173" s="194"/>
      <c r="AHP173" s="194"/>
      <c r="AHQ173" s="194"/>
      <c r="AHR173" s="194"/>
      <c r="AHS173" s="194"/>
      <c r="AHT173" s="194"/>
      <c r="AHU173" s="194"/>
      <c r="AHV173" s="194"/>
      <c r="AHW173" s="194"/>
      <c r="AHX173" s="194"/>
      <c r="AHY173" s="194"/>
      <c r="AHZ173" s="194"/>
      <c r="AIA173" s="194"/>
      <c r="AIB173" s="194"/>
      <c r="AIC173" s="194"/>
      <c r="AID173" s="194"/>
      <c r="AIE173" s="194"/>
      <c r="AIF173" s="194"/>
      <c r="AIG173" s="194"/>
      <c r="AIH173" s="194"/>
      <c r="AII173" s="194"/>
      <c r="AIJ173" s="194"/>
      <c r="AIK173" s="194"/>
      <c r="AIL173" s="194"/>
      <c r="AIM173" s="194"/>
      <c r="AIN173" s="194"/>
      <c r="AIO173" s="194"/>
      <c r="AIP173" s="194"/>
      <c r="AIQ173" s="194"/>
      <c r="AIR173" s="194"/>
      <c r="AIS173" s="194"/>
      <c r="AIT173" s="194"/>
      <c r="AIU173" s="194"/>
      <c r="AIV173" s="194"/>
      <c r="AIW173" s="194"/>
      <c r="AIX173" s="194"/>
      <c r="AIY173" s="194"/>
      <c r="AIZ173" s="194"/>
      <c r="AJA173" s="194"/>
      <c r="AJB173" s="194"/>
      <c r="AJC173" s="194"/>
      <c r="AJD173" s="194"/>
      <c r="AJE173" s="194"/>
      <c r="AJF173" s="194"/>
      <c r="AJG173" s="194"/>
      <c r="AJH173" s="194"/>
      <c r="AJI173" s="194"/>
      <c r="AJJ173" s="194"/>
      <c r="AJK173" s="194"/>
      <c r="AJL173" s="194"/>
      <c r="AJM173" s="194"/>
      <c r="AJN173" s="194"/>
      <c r="AJO173" s="194"/>
      <c r="AJP173" s="194"/>
      <c r="AJQ173" s="194"/>
      <c r="AJR173" s="194"/>
      <c r="AJS173" s="194"/>
      <c r="AJT173" s="194"/>
      <c r="AJU173" s="194"/>
      <c r="AJV173" s="194"/>
      <c r="AJW173" s="194"/>
      <c r="AJX173" s="194"/>
      <c r="AJY173" s="194"/>
      <c r="AJZ173" s="194"/>
      <c r="AKA173" s="194"/>
      <c r="AKB173" s="194"/>
      <c r="AKC173" s="194"/>
      <c r="AKD173" s="194"/>
      <c r="AKE173" s="194"/>
      <c r="AKF173" s="194"/>
      <c r="AKG173" s="194"/>
      <c r="AKH173" s="194"/>
      <c r="AKI173" s="194"/>
      <c r="AKJ173" s="194"/>
      <c r="AKK173" s="194"/>
      <c r="AKL173" s="194"/>
      <c r="AKM173" s="194"/>
      <c r="AKN173" s="194"/>
      <c r="AKO173" s="194"/>
      <c r="AKP173" s="194"/>
    </row>
    <row r="174" spans="1:978" s="116" customFormat="1" ht="15.6">
      <c r="A174" s="82" t="s">
        <v>54</v>
      </c>
      <c r="B174" s="95" t="s">
        <v>10</v>
      </c>
      <c r="C174" s="105">
        <v>2866780</v>
      </c>
      <c r="D174" s="84">
        <f>C174/C162-1</f>
        <v>0.22352593715536351</v>
      </c>
      <c r="E174" s="85"/>
      <c r="F174" s="83">
        <v>28717</v>
      </c>
      <c r="G174" s="84">
        <f t="shared" si="38"/>
        <v>0.13631687242798352</v>
      </c>
      <c r="H174" s="196">
        <v>47232</v>
      </c>
      <c r="I174" s="88">
        <f>(H174-H162)/H162</f>
        <v>7.2357815870132819E-2</v>
      </c>
      <c r="J174" s="92"/>
      <c r="K174" s="84"/>
      <c r="L174" s="93">
        <v>103</v>
      </c>
      <c r="M174" s="84">
        <f t="shared" si="42"/>
        <v>1.1914893617021276</v>
      </c>
      <c r="N174" s="92">
        <v>6977</v>
      </c>
      <c r="O174" s="84">
        <f t="shared" si="42"/>
        <v>4.4304744798682849E-2</v>
      </c>
      <c r="P174" s="92">
        <v>1057</v>
      </c>
      <c r="Q174" s="84">
        <f t="shared" si="39"/>
        <v>-7.9268292682926789E-2</v>
      </c>
      <c r="R174" s="93">
        <v>16</v>
      </c>
      <c r="S174" s="84">
        <f t="shared" si="39"/>
        <v>-0.83505154639175261</v>
      </c>
      <c r="T174" s="92">
        <v>21900</v>
      </c>
      <c r="U174" s="84">
        <f t="shared" si="39"/>
        <v>0.16217363617066449</v>
      </c>
      <c r="V174" s="92"/>
      <c r="W174" s="84"/>
      <c r="X174" s="92"/>
      <c r="Y174" s="84"/>
      <c r="Z174" s="90">
        <v>3041</v>
      </c>
      <c r="AA174" s="166">
        <f>Z174/Z162-1</f>
        <v>-0.27835785476981489</v>
      </c>
      <c r="AB174" s="92"/>
      <c r="AC174" s="84"/>
      <c r="AD174" s="92"/>
      <c r="AE174" s="84"/>
      <c r="AF174" s="92"/>
      <c r="AG174" s="84"/>
      <c r="AH174" s="4"/>
      <c r="AI174" s="4"/>
      <c r="AJ174" s="4"/>
      <c r="AK174" s="4"/>
      <c r="AL174" s="4"/>
      <c r="AM174" s="187"/>
      <c r="AN174" s="187"/>
      <c r="AO174" s="187"/>
      <c r="AP174" s="187"/>
      <c r="AQ174" s="187"/>
      <c r="AR174" s="187"/>
      <c r="AS174" s="187"/>
      <c r="AT174" s="187"/>
      <c r="AU174" s="187"/>
      <c r="AV174" s="205"/>
      <c r="AW174" s="187"/>
      <c r="AX174" s="188"/>
      <c r="AY174" s="187"/>
      <c r="AZ174" s="187"/>
      <c r="BA174" s="192"/>
      <c r="BB174" s="193"/>
      <c r="BC174" s="192"/>
      <c r="BD174" s="194"/>
      <c r="BE174" s="194"/>
      <c r="BF174" s="194"/>
      <c r="BG174" s="194"/>
      <c r="BH174" s="194"/>
      <c r="BI174" s="194"/>
      <c r="BJ174" s="194"/>
      <c r="BK174" s="194"/>
      <c r="BL174" s="194"/>
      <c r="BM174" s="194"/>
      <c r="BN174" s="194"/>
      <c r="BO174" s="194"/>
      <c r="BP174" s="194"/>
      <c r="BQ174" s="194"/>
      <c r="BR174" s="194"/>
      <c r="BS174" s="194"/>
      <c r="BT174" s="194"/>
      <c r="BU174" s="194"/>
      <c r="BV174" s="194"/>
      <c r="BW174" s="194"/>
      <c r="BX174" s="194"/>
      <c r="BY174" s="194"/>
      <c r="BZ174" s="194"/>
      <c r="CA174" s="194"/>
      <c r="CB174" s="194"/>
      <c r="CC174" s="195"/>
      <c r="CD174" s="194"/>
      <c r="CE174" s="194"/>
      <c r="CF174" s="194"/>
      <c r="CG174" s="194"/>
      <c r="CH174" s="194"/>
      <c r="CI174" s="194"/>
      <c r="CJ174" s="194"/>
      <c r="CK174" s="194"/>
      <c r="CL174" s="194"/>
      <c r="CM174" s="194"/>
      <c r="CN174" s="194"/>
      <c r="CO174" s="194"/>
      <c r="CP174" s="194"/>
      <c r="CQ174" s="194"/>
      <c r="CR174" s="194"/>
      <c r="CS174" s="194"/>
      <c r="CT174" s="194"/>
      <c r="CU174" s="194"/>
      <c r="CV174" s="194"/>
      <c r="CW174" s="194"/>
      <c r="CX174" s="194"/>
      <c r="CY174" s="194"/>
      <c r="CZ174" s="194"/>
      <c r="DA174" s="194"/>
      <c r="DB174" s="194"/>
      <c r="DC174" s="194"/>
      <c r="DD174" s="194"/>
      <c r="DE174" s="194"/>
      <c r="DF174" s="194"/>
      <c r="DG174" s="194"/>
      <c r="DH174" s="194"/>
      <c r="DI174" s="194"/>
      <c r="DJ174" s="194"/>
      <c r="DK174" s="194"/>
      <c r="DL174" s="194"/>
      <c r="DM174" s="194"/>
      <c r="DN174" s="194"/>
      <c r="DO174" s="194"/>
      <c r="DP174" s="194"/>
      <c r="DQ174" s="194"/>
      <c r="DR174" s="194"/>
      <c r="DS174" s="194"/>
      <c r="DT174" s="194"/>
      <c r="DU174" s="194"/>
      <c r="DV174" s="194"/>
      <c r="DW174" s="194"/>
      <c r="DX174" s="194"/>
      <c r="DY174" s="194"/>
      <c r="DZ174" s="194"/>
      <c r="EA174" s="194"/>
      <c r="EB174" s="194"/>
      <c r="EC174" s="194"/>
      <c r="ED174" s="194"/>
      <c r="EE174" s="194"/>
      <c r="EF174" s="194"/>
      <c r="EG174" s="194"/>
      <c r="EH174" s="194"/>
      <c r="EI174" s="194"/>
      <c r="EJ174" s="194"/>
      <c r="EK174" s="194"/>
      <c r="EL174" s="194"/>
      <c r="EM174" s="194"/>
      <c r="EN174" s="194"/>
      <c r="EO174" s="194"/>
      <c r="EP174" s="194"/>
      <c r="EQ174" s="194"/>
      <c r="ER174" s="194"/>
      <c r="ES174" s="194"/>
      <c r="ET174" s="194"/>
      <c r="EU174" s="194"/>
      <c r="EV174" s="194"/>
      <c r="EW174" s="194"/>
      <c r="EX174" s="194"/>
      <c r="EY174" s="194"/>
      <c r="EZ174" s="194"/>
      <c r="FA174" s="194"/>
      <c r="FB174" s="194"/>
      <c r="FC174" s="194"/>
      <c r="FD174" s="194"/>
      <c r="FE174" s="194"/>
      <c r="FF174" s="194"/>
      <c r="FG174" s="194"/>
      <c r="FH174" s="194"/>
      <c r="FI174" s="194"/>
      <c r="FJ174" s="194"/>
      <c r="FK174" s="194"/>
      <c r="FL174" s="194"/>
      <c r="FM174" s="194"/>
      <c r="FN174" s="194"/>
      <c r="FO174" s="194"/>
      <c r="FP174" s="194"/>
      <c r="FQ174" s="194"/>
      <c r="FR174" s="194"/>
      <c r="FS174" s="194"/>
      <c r="FT174" s="194"/>
      <c r="FU174" s="194"/>
      <c r="FV174" s="194"/>
      <c r="FW174" s="194"/>
      <c r="FX174" s="194"/>
      <c r="FY174" s="194"/>
      <c r="FZ174" s="194"/>
      <c r="GA174" s="194"/>
      <c r="GB174" s="194"/>
      <c r="GC174" s="194"/>
      <c r="GD174" s="194"/>
      <c r="GE174" s="194"/>
      <c r="GF174" s="194"/>
      <c r="GG174" s="194"/>
      <c r="GH174" s="194"/>
      <c r="GI174" s="194"/>
      <c r="GJ174" s="194"/>
      <c r="GK174" s="194"/>
      <c r="GL174" s="194"/>
      <c r="GM174" s="194"/>
      <c r="GN174" s="194"/>
      <c r="GO174" s="194"/>
      <c r="GP174" s="194"/>
      <c r="GQ174" s="194"/>
      <c r="GR174" s="194"/>
      <c r="GS174" s="194"/>
      <c r="GT174" s="194"/>
      <c r="GU174" s="194"/>
      <c r="GV174" s="194"/>
      <c r="GW174" s="194"/>
      <c r="GX174" s="194"/>
      <c r="GY174" s="194"/>
      <c r="GZ174" s="194"/>
      <c r="HA174" s="194"/>
      <c r="HB174" s="194"/>
      <c r="HC174" s="194"/>
      <c r="HD174" s="194"/>
      <c r="HE174" s="194"/>
      <c r="HF174" s="194"/>
      <c r="HG174" s="194"/>
      <c r="HH174" s="194"/>
      <c r="HI174" s="194"/>
      <c r="HJ174" s="194"/>
      <c r="HK174" s="194"/>
      <c r="HL174" s="194"/>
      <c r="HM174" s="194"/>
      <c r="HN174" s="194"/>
      <c r="HO174" s="194"/>
      <c r="HP174" s="194"/>
      <c r="HQ174" s="194"/>
      <c r="HR174" s="194"/>
      <c r="HS174" s="194"/>
      <c r="HT174" s="194"/>
      <c r="HU174" s="194"/>
      <c r="HV174" s="194"/>
      <c r="HW174" s="194"/>
      <c r="HX174" s="194"/>
      <c r="HY174" s="194"/>
      <c r="HZ174" s="194"/>
      <c r="IA174" s="194"/>
      <c r="IB174" s="194"/>
      <c r="IC174" s="194"/>
      <c r="ID174" s="194"/>
      <c r="IE174" s="194"/>
      <c r="IF174" s="194"/>
      <c r="IG174" s="194"/>
      <c r="IH174" s="194"/>
      <c r="II174" s="194"/>
      <c r="IJ174" s="194"/>
      <c r="IK174" s="194"/>
      <c r="IL174" s="194"/>
      <c r="IM174" s="194"/>
      <c r="IN174" s="194"/>
      <c r="IO174" s="194"/>
      <c r="IP174" s="194"/>
      <c r="IQ174" s="194"/>
      <c r="IR174" s="194"/>
      <c r="IS174" s="194"/>
      <c r="IT174" s="194"/>
      <c r="IU174" s="194"/>
      <c r="IV174" s="194"/>
      <c r="IW174" s="194"/>
      <c r="IX174" s="194"/>
      <c r="IY174" s="194"/>
      <c r="IZ174" s="194"/>
      <c r="JA174" s="194"/>
      <c r="JB174" s="194"/>
      <c r="JC174" s="194"/>
      <c r="JD174" s="194"/>
      <c r="JE174" s="194"/>
      <c r="JF174" s="194"/>
      <c r="JG174" s="194"/>
      <c r="JH174" s="194"/>
      <c r="JI174" s="194"/>
      <c r="JJ174" s="194"/>
      <c r="JK174" s="194"/>
      <c r="JL174" s="194"/>
      <c r="JM174" s="194"/>
      <c r="JN174" s="194"/>
      <c r="JO174" s="194"/>
      <c r="JP174" s="194"/>
      <c r="JQ174" s="194"/>
      <c r="JR174" s="194"/>
      <c r="JS174" s="194"/>
      <c r="JT174" s="194"/>
      <c r="JU174" s="194"/>
      <c r="JV174" s="194"/>
      <c r="JW174" s="194"/>
      <c r="JX174" s="194"/>
      <c r="JY174" s="194"/>
      <c r="JZ174" s="194"/>
      <c r="KA174" s="194"/>
      <c r="KB174" s="194"/>
      <c r="KC174" s="194"/>
      <c r="KD174" s="194"/>
      <c r="KE174" s="194"/>
      <c r="KF174" s="194"/>
      <c r="KG174" s="194"/>
      <c r="KH174" s="194"/>
      <c r="KI174" s="194"/>
      <c r="KJ174" s="194"/>
      <c r="KK174" s="194"/>
      <c r="KL174" s="194"/>
      <c r="KM174" s="194"/>
      <c r="KN174" s="194"/>
      <c r="KO174" s="194"/>
      <c r="KP174" s="194"/>
      <c r="KQ174" s="194"/>
      <c r="KR174" s="194"/>
      <c r="KS174" s="194"/>
      <c r="KT174" s="194"/>
      <c r="KU174" s="194"/>
      <c r="KV174" s="194"/>
      <c r="KW174" s="194"/>
      <c r="KX174" s="194"/>
      <c r="KY174" s="194"/>
      <c r="KZ174" s="194"/>
      <c r="LA174" s="194"/>
      <c r="LB174" s="194"/>
      <c r="LC174" s="194"/>
      <c r="LD174" s="194"/>
      <c r="LE174" s="194"/>
      <c r="LF174" s="194"/>
      <c r="LG174" s="194"/>
      <c r="LH174" s="194"/>
      <c r="LI174" s="194"/>
      <c r="LJ174" s="194"/>
      <c r="LK174" s="194"/>
      <c r="LL174" s="194"/>
      <c r="LM174" s="194"/>
      <c r="LN174" s="194"/>
      <c r="LO174" s="194"/>
      <c r="LP174" s="194"/>
      <c r="LQ174" s="194"/>
      <c r="LR174" s="194"/>
      <c r="LS174" s="194"/>
      <c r="LT174" s="194"/>
      <c r="LU174" s="194"/>
      <c r="LV174" s="194"/>
      <c r="LW174" s="194"/>
      <c r="LX174" s="194"/>
      <c r="LY174" s="194"/>
      <c r="LZ174" s="194"/>
      <c r="MA174" s="194"/>
      <c r="MB174" s="194"/>
      <c r="MC174" s="194"/>
      <c r="MD174" s="194"/>
      <c r="ME174" s="194"/>
      <c r="MF174" s="194"/>
      <c r="MG174" s="194"/>
      <c r="MH174" s="194"/>
      <c r="MI174" s="194"/>
      <c r="MJ174" s="194"/>
      <c r="MK174" s="194"/>
      <c r="ML174" s="194"/>
      <c r="MM174" s="194"/>
      <c r="MN174" s="194"/>
      <c r="MO174" s="194"/>
      <c r="MP174" s="194"/>
      <c r="MQ174" s="194"/>
      <c r="MR174" s="194"/>
      <c r="MS174" s="194"/>
      <c r="MT174" s="194"/>
      <c r="MU174" s="194"/>
      <c r="MV174" s="194"/>
      <c r="MW174" s="194"/>
      <c r="MX174" s="194"/>
      <c r="MY174" s="194"/>
      <c r="MZ174" s="194"/>
      <c r="NA174" s="194"/>
      <c r="NB174" s="194"/>
      <c r="NC174" s="194"/>
      <c r="ND174" s="194"/>
      <c r="NE174" s="194"/>
      <c r="NF174" s="194"/>
      <c r="NG174" s="194"/>
      <c r="NH174" s="194"/>
      <c r="NI174" s="194"/>
      <c r="NJ174" s="194"/>
      <c r="NK174" s="194"/>
      <c r="NL174" s="194"/>
      <c r="NM174" s="194"/>
      <c r="NN174" s="194"/>
      <c r="NO174" s="194"/>
      <c r="NP174" s="194"/>
      <c r="NQ174" s="194"/>
      <c r="NR174" s="194"/>
      <c r="NS174" s="194"/>
      <c r="NT174" s="194"/>
      <c r="NU174" s="194"/>
      <c r="NV174" s="194"/>
      <c r="NW174" s="194"/>
      <c r="NX174" s="194"/>
      <c r="NY174" s="194"/>
      <c r="NZ174" s="194"/>
      <c r="OA174" s="194"/>
      <c r="OB174" s="194"/>
      <c r="OC174" s="194"/>
      <c r="OD174" s="194"/>
      <c r="OE174" s="194"/>
      <c r="OF174" s="194"/>
      <c r="OG174" s="194"/>
      <c r="OH174" s="194"/>
      <c r="OI174" s="194"/>
      <c r="OJ174" s="194"/>
      <c r="OK174" s="194"/>
      <c r="OL174" s="194"/>
      <c r="OM174" s="194"/>
      <c r="ON174" s="194"/>
      <c r="OO174" s="194"/>
      <c r="OP174" s="194"/>
      <c r="OQ174" s="194"/>
      <c r="OR174" s="194"/>
      <c r="OS174" s="194"/>
      <c r="OT174" s="194"/>
      <c r="OU174" s="194"/>
      <c r="OV174" s="194"/>
      <c r="OW174" s="194"/>
      <c r="OX174" s="194"/>
      <c r="OY174" s="194"/>
      <c r="OZ174" s="194"/>
      <c r="PA174" s="194"/>
      <c r="PB174" s="194"/>
      <c r="PC174" s="194"/>
      <c r="PD174" s="194"/>
      <c r="PE174" s="194"/>
      <c r="PF174" s="194"/>
      <c r="PG174" s="194"/>
      <c r="PH174" s="194"/>
      <c r="PI174" s="194"/>
      <c r="PJ174" s="194"/>
      <c r="PK174" s="194"/>
      <c r="PL174" s="194"/>
      <c r="PM174" s="194"/>
      <c r="PN174" s="194"/>
      <c r="PO174" s="194"/>
      <c r="PP174" s="194"/>
      <c r="PQ174" s="194"/>
      <c r="PR174" s="194"/>
      <c r="PS174" s="194"/>
      <c r="PT174" s="194"/>
      <c r="PU174" s="194"/>
      <c r="PV174" s="194"/>
      <c r="PW174" s="194"/>
      <c r="PX174" s="194"/>
      <c r="PY174" s="194"/>
      <c r="PZ174" s="194"/>
      <c r="QA174" s="194"/>
      <c r="QB174" s="194"/>
      <c r="QC174" s="194"/>
      <c r="QD174" s="194"/>
      <c r="QE174" s="194"/>
      <c r="QF174" s="194"/>
      <c r="QG174" s="194"/>
      <c r="QH174" s="194"/>
      <c r="QI174" s="194"/>
      <c r="QJ174" s="194"/>
      <c r="QK174" s="194"/>
      <c r="QL174" s="194"/>
      <c r="QM174" s="194"/>
      <c r="QN174" s="194"/>
      <c r="QO174" s="194"/>
      <c r="QP174" s="194"/>
      <c r="QQ174" s="194"/>
      <c r="QR174" s="194"/>
      <c r="QS174" s="194"/>
      <c r="QT174" s="194"/>
      <c r="QU174" s="194"/>
      <c r="QV174" s="194"/>
      <c r="QW174" s="194"/>
      <c r="QX174" s="194"/>
      <c r="QY174" s="194"/>
      <c r="QZ174" s="194"/>
      <c r="RA174" s="194"/>
      <c r="RB174" s="194"/>
      <c r="RC174" s="194"/>
      <c r="RD174" s="194"/>
      <c r="RE174" s="194"/>
      <c r="RF174" s="194"/>
      <c r="RG174" s="194"/>
      <c r="RH174" s="194"/>
      <c r="RI174" s="194"/>
      <c r="RJ174" s="194"/>
      <c r="RK174" s="194"/>
      <c r="RL174" s="194"/>
      <c r="RM174" s="194"/>
      <c r="RN174" s="194"/>
      <c r="RO174" s="194"/>
      <c r="RP174" s="194"/>
      <c r="RQ174" s="194"/>
      <c r="RR174" s="194"/>
      <c r="RS174" s="194"/>
      <c r="RT174" s="194"/>
      <c r="RU174" s="194"/>
      <c r="RV174" s="194"/>
      <c r="RW174" s="194"/>
      <c r="RX174" s="194"/>
      <c r="RY174" s="194"/>
      <c r="RZ174" s="194"/>
      <c r="SA174" s="194"/>
      <c r="SB174" s="194"/>
      <c r="SC174" s="194"/>
      <c r="SD174" s="194"/>
      <c r="SE174" s="194"/>
      <c r="SF174" s="194"/>
      <c r="SG174" s="194"/>
      <c r="SH174" s="194"/>
      <c r="SI174" s="194"/>
      <c r="SJ174" s="194"/>
      <c r="SK174" s="194"/>
      <c r="SL174" s="194"/>
      <c r="SM174" s="194"/>
      <c r="SN174" s="194"/>
      <c r="SO174" s="194"/>
      <c r="SP174" s="194"/>
      <c r="SQ174" s="194"/>
      <c r="SR174" s="194"/>
      <c r="SS174" s="194"/>
      <c r="ST174" s="194"/>
      <c r="SU174" s="194"/>
      <c r="SV174" s="194"/>
      <c r="SW174" s="194"/>
      <c r="SX174" s="194"/>
      <c r="SY174" s="194"/>
      <c r="SZ174" s="194"/>
      <c r="TA174" s="194"/>
      <c r="TB174" s="194"/>
      <c r="TC174" s="194"/>
      <c r="TD174" s="194"/>
      <c r="TE174" s="194"/>
      <c r="TF174" s="194"/>
      <c r="TG174" s="194"/>
      <c r="TH174" s="194"/>
      <c r="TI174" s="194"/>
      <c r="TJ174" s="194"/>
      <c r="TK174" s="194"/>
      <c r="TL174" s="194"/>
      <c r="TM174" s="194"/>
      <c r="TN174" s="194"/>
      <c r="TO174" s="194"/>
      <c r="TP174" s="194"/>
      <c r="TQ174" s="194"/>
      <c r="TR174" s="194"/>
      <c r="TS174" s="194"/>
      <c r="TT174" s="194"/>
      <c r="TU174" s="194"/>
      <c r="TV174" s="194"/>
      <c r="TW174" s="194"/>
      <c r="TX174" s="194"/>
      <c r="TY174" s="194"/>
      <c r="TZ174" s="194"/>
      <c r="UA174" s="194"/>
      <c r="UB174" s="194"/>
      <c r="UC174" s="194"/>
      <c r="UD174" s="194"/>
      <c r="UE174" s="194"/>
      <c r="UF174" s="194"/>
      <c r="UG174" s="194"/>
      <c r="UH174" s="194"/>
      <c r="UI174" s="194"/>
      <c r="UJ174" s="194"/>
      <c r="UK174" s="194"/>
      <c r="UL174" s="194"/>
      <c r="UM174" s="194"/>
      <c r="UN174" s="194"/>
      <c r="UO174" s="194"/>
      <c r="UP174" s="194"/>
      <c r="UQ174" s="194"/>
      <c r="UR174" s="194"/>
      <c r="US174" s="194"/>
      <c r="UT174" s="194"/>
      <c r="UU174" s="194"/>
      <c r="UV174" s="194"/>
      <c r="UW174" s="194"/>
      <c r="UX174" s="194"/>
      <c r="UY174" s="194"/>
      <c r="UZ174" s="194"/>
      <c r="VA174" s="194"/>
      <c r="VB174" s="194"/>
      <c r="VC174" s="194"/>
      <c r="VD174" s="194"/>
      <c r="VE174" s="194"/>
      <c r="VF174" s="194"/>
      <c r="VG174" s="194"/>
      <c r="VH174" s="194"/>
      <c r="VI174" s="194"/>
      <c r="VJ174" s="194"/>
      <c r="VK174" s="194"/>
      <c r="VL174" s="194"/>
      <c r="VM174" s="194"/>
      <c r="VN174" s="194"/>
      <c r="VO174" s="194"/>
      <c r="VP174" s="194"/>
      <c r="VQ174" s="194"/>
      <c r="VR174" s="194"/>
      <c r="VS174" s="194"/>
      <c r="VT174" s="194"/>
      <c r="VU174" s="194"/>
      <c r="VV174" s="194"/>
      <c r="VW174" s="194"/>
      <c r="VX174" s="194"/>
      <c r="VY174" s="194"/>
      <c r="VZ174" s="194"/>
      <c r="WA174" s="194"/>
      <c r="WB174" s="194"/>
      <c r="WC174" s="194"/>
      <c r="WD174" s="194"/>
      <c r="WE174" s="194"/>
      <c r="WF174" s="194"/>
      <c r="WG174" s="194"/>
      <c r="WH174" s="194"/>
      <c r="WI174" s="194"/>
      <c r="WJ174" s="194"/>
      <c r="WK174" s="194"/>
      <c r="WL174" s="194"/>
      <c r="WM174" s="194"/>
      <c r="WN174" s="194"/>
      <c r="WO174" s="194"/>
      <c r="WP174" s="194"/>
      <c r="WQ174" s="194"/>
      <c r="WR174" s="194"/>
      <c r="WS174" s="194"/>
      <c r="WT174" s="194"/>
      <c r="WU174" s="194"/>
      <c r="WV174" s="194"/>
      <c r="WW174" s="194"/>
      <c r="WX174" s="194"/>
      <c r="WY174" s="194"/>
      <c r="WZ174" s="194"/>
      <c r="XA174" s="194"/>
      <c r="XB174" s="194"/>
      <c r="XC174" s="194"/>
      <c r="XD174" s="194"/>
      <c r="XE174" s="194"/>
      <c r="XF174" s="194"/>
      <c r="XG174" s="194"/>
      <c r="XH174" s="194"/>
      <c r="XI174" s="194"/>
      <c r="XJ174" s="194"/>
      <c r="XK174" s="194"/>
      <c r="XL174" s="194"/>
      <c r="XM174" s="194"/>
      <c r="XN174" s="194"/>
      <c r="XO174" s="194"/>
      <c r="XP174" s="194"/>
      <c r="XQ174" s="194"/>
      <c r="XR174" s="194"/>
      <c r="XS174" s="194"/>
      <c r="XT174" s="194"/>
      <c r="XU174" s="194"/>
      <c r="XV174" s="194"/>
      <c r="XW174" s="194"/>
      <c r="XX174" s="194"/>
      <c r="XY174" s="194"/>
      <c r="XZ174" s="194"/>
      <c r="YA174" s="194"/>
      <c r="YB174" s="194"/>
      <c r="YC174" s="194"/>
      <c r="YD174" s="194"/>
      <c r="YE174" s="194"/>
      <c r="YF174" s="194"/>
      <c r="YG174" s="194"/>
      <c r="YH174" s="194"/>
      <c r="YI174" s="194"/>
      <c r="YJ174" s="194"/>
      <c r="YK174" s="194"/>
      <c r="YL174" s="194"/>
      <c r="YM174" s="194"/>
      <c r="YN174" s="194"/>
      <c r="YO174" s="194"/>
      <c r="YP174" s="194"/>
      <c r="YQ174" s="194"/>
      <c r="YR174" s="194"/>
      <c r="YS174" s="194"/>
      <c r="YT174" s="194"/>
      <c r="YU174" s="194"/>
      <c r="YV174" s="194"/>
      <c r="YW174" s="194"/>
      <c r="YX174" s="194"/>
      <c r="YY174" s="194"/>
      <c r="YZ174" s="194"/>
      <c r="ZA174" s="194"/>
      <c r="ZB174" s="194"/>
      <c r="ZC174" s="194"/>
      <c r="ZD174" s="194"/>
      <c r="ZE174" s="194"/>
      <c r="ZF174" s="194"/>
      <c r="ZG174" s="194"/>
      <c r="ZH174" s="194"/>
      <c r="ZI174" s="194"/>
      <c r="ZJ174" s="194"/>
      <c r="ZK174" s="194"/>
      <c r="ZL174" s="194"/>
      <c r="ZM174" s="194"/>
      <c r="ZN174" s="194"/>
      <c r="ZO174" s="194"/>
      <c r="ZP174" s="194"/>
      <c r="ZQ174" s="194"/>
      <c r="ZR174" s="194"/>
      <c r="ZS174" s="194"/>
      <c r="ZT174" s="194"/>
      <c r="ZU174" s="194"/>
      <c r="ZV174" s="194"/>
      <c r="ZW174" s="194"/>
      <c r="ZX174" s="194"/>
      <c r="ZY174" s="194"/>
      <c r="ZZ174" s="194"/>
      <c r="AAA174" s="194"/>
      <c r="AAB174" s="194"/>
      <c r="AAC174" s="194"/>
      <c r="AAD174" s="194"/>
      <c r="AAE174" s="194"/>
      <c r="AAF174" s="194"/>
      <c r="AAG174" s="194"/>
      <c r="AAH174" s="194"/>
      <c r="AAI174" s="194"/>
      <c r="AAJ174" s="194"/>
      <c r="AAK174" s="194"/>
      <c r="AAL174" s="194"/>
      <c r="AAM174" s="194"/>
      <c r="AAN174" s="194"/>
      <c r="AAO174" s="194"/>
      <c r="AAP174" s="194"/>
      <c r="AAQ174" s="194"/>
      <c r="AAR174" s="194"/>
      <c r="AAS174" s="194"/>
      <c r="AAT174" s="194"/>
      <c r="AAU174" s="194"/>
      <c r="AAV174" s="194"/>
      <c r="AAW174" s="194"/>
      <c r="AAX174" s="194"/>
      <c r="AAY174" s="194"/>
      <c r="AAZ174" s="194"/>
      <c r="ABA174" s="194"/>
      <c r="ABB174" s="194"/>
      <c r="ABC174" s="194"/>
      <c r="ABD174" s="194"/>
      <c r="ABE174" s="194"/>
      <c r="ABF174" s="194"/>
      <c r="ABG174" s="194"/>
      <c r="ABH174" s="194"/>
      <c r="ABI174" s="194"/>
      <c r="ABJ174" s="194"/>
      <c r="ABK174" s="194"/>
      <c r="ABL174" s="194"/>
      <c r="ABM174" s="194"/>
      <c r="ABN174" s="194"/>
      <c r="ABO174" s="194"/>
      <c r="ABP174" s="194"/>
      <c r="ABQ174" s="194"/>
      <c r="ABR174" s="194"/>
      <c r="ABS174" s="194"/>
      <c r="ABT174" s="194"/>
      <c r="ABU174" s="194"/>
      <c r="ABV174" s="194"/>
      <c r="ABW174" s="194"/>
      <c r="ABX174" s="194"/>
      <c r="ABY174" s="194"/>
      <c r="ABZ174" s="194"/>
      <c r="ACA174" s="194"/>
      <c r="ACB174" s="194"/>
      <c r="ACC174" s="194"/>
      <c r="ACD174" s="194"/>
      <c r="ACE174" s="194"/>
      <c r="ACF174" s="194"/>
      <c r="ACG174" s="194"/>
      <c r="ACH174" s="194"/>
      <c r="ACI174" s="194"/>
      <c r="ACJ174" s="194"/>
      <c r="ACK174" s="194"/>
      <c r="ACL174" s="194"/>
      <c r="ACM174" s="194"/>
      <c r="ACN174" s="194"/>
      <c r="ACO174" s="194"/>
      <c r="ACP174" s="194"/>
      <c r="ACQ174" s="194"/>
      <c r="ACR174" s="194"/>
      <c r="ACS174" s="194"/>
      <c r="ACT174" s="194"/>
      <c r="ACU174" s="194"/>
      <c r="ACV174" s="194"/>
      <c r="ACW174" s="194"/>
      <c r="ACX174" s="194"/>
      <c r="ACY174" s="194"/>
      <c r="ACZ174" s="194"/>
      <c r="ADA174" s="194"/>
      <c r="ADB174" s="194"/>
      <c r="ADC174" s="194"/>
      <c r="ADD174" s="194"/>
      <c r="ADE174" s="194"/>
      <c r="ADF174" s="194"/>
      <c r="ADG174" s="194"/>
      <c r="ADH174" s="194"/>
      <c r="ADI174" s="194"/>
      <c r="ADJ174" s="194"/>
      <c r="ADK174" s="194"/>
      <c r="ADL174" s="194"/>
      <c r="ADM174" s="194"/>
      <c r="ADN174" s="194"/>
      <c r="ADO174" s="194"/>
      <c r="ADP174" s="194"/>
      <c r="ADQ174" s="194"/>
      <c r="ADR174" s="194"/>
      <c r="ADS174" s="194"/>
      <c r="ADT174" s="194"/>
      <c r="ADU174" s="194"/>
      <c r="ADV174" s="194"/>
      <c r="ADW174" s="194"/>
      <c r="ADX174" s="194"/>
      <c r="ADY174" s="194"/>
      <c r="ADZ174" s="194"/>
      <c r="AEA174" s="194"/>
      <c r="AEB174" s="194"/>
      <c r="AEC174" s="194"/>
      <c r="AED174" s="194"/>
      <c r="AEE174" s="194"/>
      <c r="AEF174" s="194"/>
      <c r="AEG174" s="194"/>
      <c r="AEH174" s="194"/>
      <c r="AEI174" s="194"/>
      <c r="AEJ174" s="194"/>
      <c r="AEK174" s="194"/>
      <c r="AEL174" s="194"/>
      <c r="AEM174" s="194"/>
      <c r="AEN174" s="194"/>
      <c r="AEO174" s="194"/>
      <c r="AEP174" s="194"/>
      <c r="AEQ174" s="194"/>
      <c r="AER174" s="194"/>
      <c r="AES174" s="194"/>
      <c r="AET174" s="194"/>
      <c r="AEU174" s="194"/>
      <c r="AEV174" s="194"/>
      <c r="AEW174" s="194"/>
      <c r="AEX174" s="194"/>
      <c r="AEY174" s="194"/>
      <c r="AEZ174" s="194"/>
      <c r="AFA174" s="194"/>
      <c r="AFB174" s="194"/>
      <c r="AFC174" s="194"/>
      <c r="AFD174" s="194"/>
      <c r="AFE174" s="194"/>
      <c r="AFF174" s="194"/>
      <c r="AFG174" s="194"/>
      <c r="AFH174" s="194"/>
      <c r="AFI174" s="194"/>
      <c r="AFJ174" s="194"/>
      <c r="AFK174" s="194"/>
      <c r="AFL174" s="194"/>
      <c r="AFM174" s="194"/>
      <c r="AFN174" s="194"/>
      <c r="AFO174" s="194"/>
      <c r="AFP174" s="194"/>
      <c r="AFQ174" s="194"/>
      <c r="AFR174" s="194"/>
      <c r="AFS174" s="194"/>
      <c r="AFT174" s="194"/>
      <c r="AFU174" s="194"/>
      <c r="AFV174" s="194"/>
      <c r="AFW174" s="194"/>
      <c r="AFX174" s="194"/>
      <c r="AFY174" s="194"/>
      <c r="AFZ174" s="194"/>
      <c r="AGA174" s="194"/>
      <c r="AGB174" s="194"/>
      <c r="AGC174" s="194"/>
      <c r="AGD174" s="194"/>
      <c r="AGE174" s="194"/>
      <c r="AGF174" s="194"/>
      <c r="AGG174" s="194"/>
      <c r="AGH174" s="194"/>
      <c r="AGI174" s="194"/>
      <c r="AGJ174" s="194"/>
      <c r="AGK174" s="194"/>
      <c r="AGL174" s="194"/>
      <c r="AGM174" s="194"/>
      <c r="AGN174" s="194"/>
      <c r="AGO174" s="194"/>
      <c r="AGP174" s="194"/>
      <c r="AGQ174" s="194"/>
      <c r="AGR174" s="194"/>
      <c r="AGS174" s="194"/>
      <c r="AGT174" s="194"/>
      <c r="AGU174" s="194"/>
      <c r="AGV174" s="194"/>
      <c r="AGW174" s="194"/>
      <c r="AGX174" s="194"/>
      <c r="AGY174" s="194"/>
      <c r="AGZ174" s="194"/>
      <c r="AHA174" s="194"/>
      <c r="AHB174" s="194"/>
      <c r="AHC174" s="194"/>
      <c r="AHD174" s="194"/>
      <c r="AHE174" s="194"/>
      <c r="AHF174" s="194"/>
      <c r="AHG174" s="194"/>
      <c r="AHH174" s="194"/>
      <c r="AHI174" s="194"/>
      <c r="AHJ174" s="194"/>
      <c r="AHK174" s="194"/>
      <c r="AHL174" s="194"/>
      <c r="AHM174" s="194"/>
      <c r="AHN174" s="194"/>
      <c r="AHO174" s="194"/>
      <c r="AHP174" s="194"/>
      <c r="AHQ174" s="194"/>
      <c r="AHR174" s="194"/>
      <c r="AHS174" s="194"/>
      <c r="AHT174" s="194"/>
      <c r="AHU174" s="194"/>
      <c r="AHV174" s="194"/>
      <c r="AHW174" s="194"/>
      <c r="AHX174" s="194"/>
      <c r="AHY174" s="194"/>
      <c r="AHZ174" s="194"/>
      <c r="AIA174" s="194"/>
      <c r="AIB174" s="194"/>
      <c r="AIC174" s="194"/>
      <c r="AID174" s="194"/>
      <c r="AIE174" s="194"/>
      <c r="AIF174" s="194"/>
      <c r="AIG174" s="194"/>
      <c r="AIH174" s="194"/>
      <c r="AII174" s="194"/>
      <c r="AIJ174" s="194"/>
      <c r="AIK174" s="194"/>
      <c r="AIL174" s="194"/>
      <c r="AIM174" s="194"/>
      <c r="AIN174" s="194"/>
      <c r="AIO174" s="194"/>
      <c r="AIP174" s="194"/>
      <c r="AIQ174" s="194"/>
      <c r="AIR174" s="194"/>
      <c r="AIS174" s="194"/>
      <c r="AIT174" s="194"/>
      <c r="AIU174" s="194"/>
      <c r="AIV174" s="194"/>
      <c r="AIW174" s="194"/>
      <c r="AIX174" s="194"/>
      <c r="AIY174" s="194"/>
      <c r="AIZ174" s="194"/>
      <c r="AJA174" s="194"/>
      <c r="AJB174" s="194"/>
      <c r="AJC174" s="194"/>
      <c r="AJD174" s="194"/>
      <c r="AJE174" s="194"/>
      <c r="AJF174" s="194"/>
      <c r="AJG174" s="194"/>
      <c r="AJH174" s="194"/>
      <c r="AJI174" s="194"/>
      <c r="AJJ174" s="194"/>
      <c r="AJK174" s="194"/>
      <c r="AJL174" s="194"/>
      <c r="AJM174" s="194"/>
      <c r="AJN174" s="194"/>
      <c r="AJO174" s="194"/>
      <c r="AJP174" s="194"/>
      <c r="AJQ174" s="194"/>
      <c r="AJR174" s="194"/>
      <c r="AJS174" s="194"/>
      <c r="AJT174" s="194"/>
      <c r="AJU174" s="194"/>
      <c r="AJV174" s="194"/>
      <c r="AJW174" s="194"/>
      <c r="AJX174" s="194"/>
      <c r="AJY174" s="194"/>
      <c r="AJZ174" s="194"/>
      <c r="AKA174" s="194"/>
      <c r="AKB174" s="194"/>
      <c r="AKC174" s="194"/>
      <c r="AKD174" s="194"/>
      <c r="AKE174" s="194"/>
      <c r="AKF174" s="194"/>
      <c r="AKG174" s="194"/>
      <c r="AKH174" s="194"/>
      <c r="AKI174" s="194"/>
      <c r="AKJ174" s="194"/>
      <c r="AKK174" s="194"/>
      <c r="AKL174" s="194"/>
      <c r="AKM174" s="194"/>
      <c r="AKN174" s="194"/>
      <c r="AKO174" s="194"/>
      <c r="AKP174" s="194"/>
    </row>
    <row r="175" spans="1:978" s="116" customFormat="1" ht="15.6">
      <c r="A175" s="82"/>
      <c r="B175" s="95" t="s">
        <v>11</v>
      </c>
      <c r="C175" s="105">
        <v>2311009</v>
      </c>
      <c r="D175" s="84">
        <f t="shared" ref="D175:D191" si="45">C175/C163-1</f>
        <v>3.5737510806630679E-2</v>
      </c>
      <c r="E175" s="85"/>
      <c r="F175" s="83">
        <v>22470</v>
      </c>
      <c r="G175" s="84">
        <f>F175/F163-1</f>
        <v>-6.9179784589892268E-2</v>
      </c>
      <c r="H175" s="196"/>
      <c r="I175" s="88"/>
      <c r="J175" s="92"/>
      <c r="K175" s="84"/>
      <c r="L175" s="93">
        <v>170</v>
      </c>
      <c r="M175" s="84">
        <f t="shared" si="42"/>
        <v>0.24087591240875916</v>
      </c>
      <c r="N175" s="92">
        <v>4966</v>
      </c>
      <c r="O175" s="84">
        <f t="shared" si="42"/>
        <v>-0.29898362507058163</v>
      </c>
      <c r="P175" s="92">
        <v>945</v>
      </c>
      <c r="Q175" s="84">
        <f t="shared" si="39"/>
        <v>-0.31372549019607843</v>
      </c>
      <c r="R175" s="93">
        <v>2</v>
      </c>
      <c r="S175" s="84">
        <f t="shared" si="39"/>
        <v>-0.98843930635838151</v>
      </c>
      <c r="T175" s="92">
        <v>15466</v>
      </c>
      <c r="U175" s="84">
        <f t="shared" si="39"/>
        <v>2.2342675832892622E-2</v>
      </c>
      <c r="V175" s="92"/>
      <c r="W175" s="84"/>
      <c r="X175" s="92"/>
      <c r="Y175" s="84"/>
      <c r="Z175" s="90"/>
      <c r="AA175" s="166"/>
      <c r="AB175" s="92"/>
      <c r="AC175" s="84"/>
      <c r="AD175" s="92"/>
      <c r="AE175" s="84"/>
      <c r="AF175" s="92"/>
      <c r="AG175" s="84"/>
      <c r="AH175" s="4"/>
      <c r="AI175" s="4"/>
      <c r="AJ175" s="4"/>
      <c r="AK175" s="4"/>
      <c r="AL175" s="4"/>
      <c r="AM175" s="187"/>
      <c r="AN175" s="187"/>
      <c r="AO175" s="187"/>
      <c r="AP175" s="187"/>
      <c r="AQ175" s="187"/>
      <c r="AR175" s="187"/>
      <c r="AS175" s="187"/>
      <c r="AT175" s="187"/>
      <c r="AU175" s="187"/>
      <c r="AV175" s="205"/>
      <c r="AW175" s="187"/>
      <c r="AX175" s="188"/>
      <c r="AY175" s="187"/>
      <c r="AZ175" s="187"/>
      <c r="BA175" s="192"/>
      <c r="BB175" s="193"/>
      <c r="BC175" s="192"/>
      <c r="BD175" s="194"/>
      <c r="BE175" s="194"/>
      <c r="BF175" s="194"/>
      <c r="BG175" s="194"/>
      <c r="BH175" s="194"/>
      <c r="BI175" s="194"/>
      <c r="BJ175" s="194"/>
      <c r="BK175" s="194"/>
      <c r="BL175" s="194"/>
      <c r="BM175" s="194"/>
      <c r="BN175" s="194"/>
      <c r="BO175" s="194"/>
      <c r="BP175" s="194"/>
      <c r="BQ175" s="194"/>
      <c r="BR175" s="194"/>
      <c r="BS175" s="194"/>
      <c r="BT175" s="194"/>
      <c r="BU175" s="194"/>
      <c r="BV175" s="194"/>
      <c r="BW175" s="194"/>
      <c r="BX175" s="194"/>
      <c r="BY175" s="194"/>
      <c r="BZ175" s="194"/>
      <c r="CA175" s="194"/>
      <c r="CB175" s="194"/>
      <c r="CC175" s="195"/>
      <c r="CD175" s="194"/>
      <c r="CE175" s="194"/>
      <c r="CF175" s="194"/>
      <c r="CG175" s="194"/>
      <c r="CH175" s="194"/>
      <c r="CI175" s="194"/>
      <c r="CJ175" s="194"/>
      <c r="CK175" s="194"/>
      <c r="CL175" s="194"/>
      <c r="CM175" s="194"/>
      <c r="CN175" s="194"/>
      <c r="CO175" s="194"/>
      <c r="CP175" s="194"/>
      <c r="CQ175" s="194"/>
      <c r="CR175" s="194"/>
      <c r="CS175" s="194"/>
      <c r="CT175" s="194"/>
      <c r="CU175" s="194"/>
      <c r="CV175" s="194"/>
      <c r="CW175" s="194"/>
      <c r="CX175" s="194"/>
      <c r="CY175" s="194"/>
      <c r="CZ175" s="194"/>
      <c r="DA175" s="194"/>
      <c r="DB175" s="194"/>
      <c r="DC175" s="194"/>
      <c r="DD175" s="194"/>
      <c r="DE175" s="194"/>
      <c r="DF175" s="194"/>
      <c r="DG175" s="194"/>
      <c r="DH175" s="194"/>
      <c r="DI175" s="194"/>
      <c r="DJ175" s="194"/>
      <c r="DK175" s="194"/>
      <c r="DL175" s="194"/>
      <c r="DM175" s="194"/>
      <c r="DN175" s="194"/>
      <c r="DO175" s="194"/>
      <c r="DP175" s="194"/>
      <c r="DQ175" s="194"/>
      <c r="DR175" s="194"/>
      <c r="DS175" s="194"/>
      <c r="DT175" s="194"/>
      <c r="DU175" s="194"/>
      <c r="DV175" s="194"/>
      <c r="DW175" s="194"/>
      <c r="DX175" s="194"/>
      <c r="DY175" s="194"/>
      <c r="DZ175" s="194"/>
      <c r="EA175" s="194"/>
      <c r="EB175" s="194"/>
      <c r="EC175" s="194"/>
      <c r="ED175" s="194"/>
      <c r="EE175" s="194"/>
      <c r="EF175" s="194"/>
      <c r="EG175" s="194"/>
      <c r="EH175" s="194"/>
      <c r="EI175" s="194"/>
      <c r="EJ175" s="194"/>
      <c r="EK175" s="194"/>
      <c r="EL175" s="194"/>
      <c r="EM175" s="194"/>
      <c r="EN175" s="194"/>
      <c r="EO175" s="194"/>
      <c r="EP175" s="194"/>
      <c r="EQ175" s="194"/>
      <c r="ER175" s="194"/>
      <c r="ES175" s="194"/>
      <c r="ET175" s="194"/>
      <c r="EU175" s="194"/>
      <c r="EV175" s="194"/>
      <c r="EW175" s="194"/>
      <c r="EX175" s="194"/>
      <c r="EY175" s="194"/>
      <c r="EZ175" s="194"/>
      <c r="FA175" s="194"/>
      <c r="FB175" s="194"/>
      <c r="FC175" s="194"/>
      <c r="FD175" s="194"/>
      <c r="FE175" s="194"/>
      <c r="FF175" s="194"/>
      <c r="FG175" s="194"/>
      <c r="FH175" s="194"/>
      <c r="FI175" s="194"/>
      <c r="FJ175" s="194"/>
      <c r="FK175" s="194"/>
      <c r="FL175" s="194"/>
      <c r="FM175" s="194"/>
      <c r="FN175" s="194"/>
      <c r="FO175" s="194"/>
      <c r="FP175" s="194"/>
      <c r="FQ175" s="194"/>
      <c r="FR175" s="194"/>
      <c r="FS175" s="194"/>
      <c r="FT175" s="194"/>
      <c r="FU175" s="194"/>
      <c r="FV175" s="194"/>
      <c r="FW175" s="194"/>
      <c r="FX175" s="194"/>
      <c r="FY175" s="194"/>
      <c r="FZ175" s="194"/>
      <c r="GA175" s="194"/>
      <c r="GB175" s="194"/>
      <c r="GC175" s="194"/>
      <c r="GD175" s="194"/>
      <c r="GE175" s="194"/>
      <c r="GF175" s="194"/>
      <c r="GG175" s="194"/>
      <c r="GH175" s="194"/>
      <c r="GI175" s="194"/>
      <c r="GJ175" s="194"/>
      <c r="GK175" s="194"/>
      <c r="GL175" s="194"/>
      <c r="GM175" s="194"/>
      <c r="GN175" s="194"/>
      <c r="GO175" s="194"/>
      <c r="GP175" s="194"/>
      <c r="GQ175" s="194"/>
      <c r="GR175" s="194"/>
      <c r="GS175" s="194"/>
      <c r="GT175" s="194"/>
      <c r="GU175" s="194"/>
      <c r="GV175" s="194"/>
      <c r="GW175" s="194"/>
      <c r="GX175" s="194"/>
      <c r="GY175" s="194"/>
      <c r="GZ175" s="194"/>
      <c r="HA175" s="194"/>
      <c r="HB175" s="194"/>
      <c r="HC175" s="194"/>
      <c r="HD175" s="194"/>
      <c r="HE175" s="194"/>
      <c r="HF175" s="194"/>
      <c r="HG175" s="194"/>
      <c r="HH175" s="194"/>
      <c r="HI175" s="194"/>
      <c r="HJ175" s="194"/>
      <c r="HK175" s="194"/>
      <c r="HL175" s="194"/>
      <c r="HM175" s="194"/>
      <c r="HN175" s="194"/>
      <c r="HO175" s="194"/>
      <c r="HP175" s="194"/>
      <c r="HQ175" s="194"/>
      <c r="HR175" s="194"/>
      <c r="HS175" s="194"/>
      <c r="HT175" s="194"/>
      <c r="HU175" s="194"/>
      <c r="HV175" s="194"/>
      <c r="HW175" s="194"/>
      <c r="HX175" s="194"/>
      <c r="HY175" s="194"/>
      <c r="HZ175" s="194"/>
      <c r="IA175" s="194"/>
      <c r="IB175" s="194"/>
      <c r="IC175" s="194"/>
      <c r="ID175" s="194"/>
      <c r="IE175" s="194"/>
      <c r="IF175" s="194"/>
      <c r="IG175" s="194"/>
      <c r="IH175" s="194"/>
      <c r="II175" s="194"/>
      <c r="IJ175" s="194"/>
      <c r="IK175" s="194"/>
      <c r="IL175" s="194"/>
      <c r="IM175" s="194"/>
      <c r="IN175" s="194"/>
      <c r="IO175" s="194"/>
      <c r="IP175" s="194"/>
      <c r="IQ175" s="194"/>
      <c r="IR175" s="194"/>
      <c r="IS175" s="194"/>
      <c r="IT175" s="194"/>
      <c r="IU175" s="194"/>
      <c r="IV175" s="194"/>
      <c r="IW175" s="194"/>
      <c r="IX175" s="194"/>
      <c r="IY175" s="194"/>
      <c r="IZ175" s="194"/>
      <c r="JA175" s="194"/>
      <c r="JB175" s="194"/>
      <c r="JC175" s="194"/>
      <c r="JD175" s="194"/>
      <c r="JE175" s="194"/>
      <c r="JF175" s="194"/>
      <c r="JG175" s="194"/>
      <c r="JH175" s="194"/>
      <c r="JI175" s="194"/>
      <c r="JJ175" s="194"/>
      <c r="JK175" s="194"/>
      <c r="JL175" s="194"/>
      <c r="JM175" s="194"/>
      <c r="JN175" s="194"/>
      <c r="JO175" s="194"/>
      <c r="JP175" s="194"/>
      <c r="JQ175" s="194"/>
      <c r="JR175" s="194"/>
      <c r="JS175" s="194"/>
      <c r="JT175" s="194"/>
      <c r="JU175" s="194"/>
      <c r="JV175" s="194"/>
      <c r="JW175" s="194"/>
      <c r="JX175" s="194"/>
      <c r="JY175" s="194"/>
      <c r="JZ175" s="194"/>
      <c r="KA175" s="194"/>
      <c r="KB175" s="194"/>
      <c r="KC175" s="194"/>
      <c r="KD175" s="194"/>
      <c r="KE175" s="194"/>
      <c r="KF175" s="194"/>
      <c r="KG175" s="194"/>
      <c r="KH175" s="194"/>
      <c r="KI175" s="194"/>
      <c r="KJ175" s="194"/>
      <c r="KK175" s="194"/>
      <c r="KL175" s="194"/>
      <c r="KM175" s="194"/>
      <c r="KN175" s="194"/>
      <c r="KO175" s="194"/>
      <c r="KP175" s="194"/>
      <c r="KQ175" s="194"/>
      <c r="KR175" s="194"/>
      <c r="KS175" s="194"/>
      <c r="KT175" s="194"/>
      <c r="KU175" s="194"/>
      <c r="KV175" s="194"/>
      <c r="KW175" s="194"/>
      <c r="KX175" s="194"/>
      <c r="KY175" s="194"/>
      <c r="KZ175" s="194"/>
      <c r="LA175" s="194"/>
      <c r="LB175" s="194"/>
      <c r="LC175" s="194"/>
      <c r="LD175" s="194"/>
      <c r="LE175" s="194"/>
      <c r="LF175" s="194"/>
      <c r="LG175" s="194"/>
      <c r="LH175" s="194"/>
      <c r="LI175" s="194"/>
      <c r="LJ175" s="194"/>
      <c r="LK175" s="194"/>
      <c r="LL175" s="194"/>
      <c r="LM175" s="194"/>
      <c r="LN175" s="194"/>
      <c r="LO175" s="194"/>
      <c r="LP175" s="194"/>
      <c r="LQ175" s="194"/>
      <c r="LR175" s="194"/>
      <c r="LS175" s="194"/>
      <c r="LT175" s="194"/>
      <c r="LU175" s="194"/>
      <c r="LV175" s="194"/>
      <c r="LW175" s="194"/>
      <c r="LX175" s="194"/>
      <c r="LY175" s="194"/>
      <c r="LZ175" s="194"/>
      <c r="MA175" s="194"/>
      <c r="MB175" s="194"/>
      <c r="MC175" s="194"/>
      <c r="MD175" s="194"/>
      <c r="ME175" s="194"/>
      <c r="MF175" s="194"/>
      <c r="MG175" s="194"/>
      <c r="MH175" s="194"/>
      <c r="MI175" s="194"/>
      <c r="MJ175" s="194"/>
      <c r="MK175" s="194"/>
      <c r="ML175" s="194"/>
      <c r="MM175" s="194"/>
      <c r="MN175" s="194"/>
      <c r="MO175" s="194"/>
      <c r="MP175" s="194"/>
      <c r="MQ175" s="194"/>
      <c r="MR175" s="194"/>
      <c r="MS175" s="194"/>
      <c r="MT175" s="194"/>
      <c r="MU175" s="194"/>
      <c r="MV175" s="194"/>
      <c r="MW175" s="194"/>
      <c r="MX175" s="194"/>
      <c r="MY175" s="194"/>
      <c r="MZ175" s="194"/>
      <c r="NA175" s="194"/>
      <c r="NB175" s="194"/>
      <c r="NC175" s="194"/>
      <c r="ND175" s="194"/>
      <c r="NE175" s="194"/>
      <c r="NF175" s="194"/>
      <c r="NG175" s="194"/>
      <c r="NH175" s="194"/>
      <c r="NI175" s="194"/>
      <c r="NJ175" s="194"/>
      <c r="NK175" s="194"/>
      <c r="NL175" s="194"/>
      <c r="NM175" s="194"/>
      <c r="NN175" s="194"/>
      <c r="NO175" s="194"/>
      <c r="NP175" s="194"/>
      <c r="NQ175" s="194"/>
      <c r="NR175" s="194"/>
      <c r="NS175" s="194"/>
      <c r="NT175" s="194"/>
      <c r="NU175" s="194"/>
      <c r="NV175" s="194"/>
      <c r="NW175" s="194"/>
      <c r="NX175" s="194"/>
      <c r="NY175" s="194"/>
      <c r="NZ175" s="194"/>
      <c r="OA175" s="194"/>
      <c r="OB175" s="194"/>
      <c r="OC175" s="194"/>
      <c r="OD175" s="194"/>
      <c r="OE175" s="194"/>
      <c r="OF175" s="194"/>
      <c r="OG175" s="194"/>
      <c r="OH175" s="194"/>
      <c r="OI175" s="194"/>
      <c r="OJ175" s="194"/>
      <c r="OK175" s="194"/>
      <c r="OL175" s="194"/>
      <c r="OM175" s="194"/>
      <c r="ON175" s="194"/>
      <c r="OO175" s="194"/>
      <c r="OP175" s="194"/>
      <c r="OQ175" s="194"/>
      <c r="OR175" s="194"/>
      <c r="OS175" s="194"/>
      <c r="OT175" s="194"/>
      <c r="OU175" s="194"/>
      <c r="OV175" s="194"/>
      <c r="OW175" s="194"/>
      <c r="OX175" s="194"/>
      <c r="OY175" s="194"/>
      <c r="OZ175" s="194"/>
      <c r="PA175" s="194"/>
      <c r="PB175" s="194"/>
      <c r="PC175" s="194"/>
      <c r="PD175" s="194"/>
      <c r="PE175" s="194"/>
      <c r="PF175" s="194"/>
      <c r="PG175" s="194"/>
      <c r="PH175" s="194"/>
      <c r="PI175" s="194"/>
      <c r="PJ175" s="194"/>
      <c r="PK175" s="194"/>
      <c r="PL175" s="194"/>
      <c r="PM175" s="194"/>
      <c r="PN175" s="194"/>
      <c r="PO175" s="194"/>
      <c r="PP175" s="194"/>
      <c r="PQ175" s="194"/>
      <c r="PR175" s="194"/>
      <c r="PS175" s="194"/>
      <c r="PT175" s="194"/>
      <c r="PU175" s="194"/>
      <c r="PV175" s="194"/>
      <c r="PW175" s="194"/>
      <c r="PX175" s="194"/>
      <c r="PY175" s="194"/>
      <c r="PZ175" s="194"/>
      <c r="QA175" s="194"/>
      <c r="QB175" s="194"/>
      <c r="QC175" s="194"/>
      <c r="QD175" s="194"/>
      <c r="QE175" s="194"/>
      <c r="QF175" s="194"/>
      <c r="QG175" s="194"/>
      <c r="QH175" s="194"/>
      <c r="QI175" s="194"/>
      <c r="QJ175" s="194"/>
      <c r="QK175" s="194"/>
      <c r="QL175" s="194"/>
      <c r="QM175" s="194"/>
      <c r="QN175" s="194"/>
      <c r="QO175" s="194"/>
      <c r="QP175" s="194"/>
      <c r="QQ175" s="194"/>
      <c r="QR175" s="194"/>
      <c r="QS175" s="194"/>
      <c r="QT175" s="194"/>
      <c r="QU175" s="194"/>
      <c r="QV175" s="194"/>
      <c r="QW175" s="194"/>
      <c r="QX175" s="194"/>
      <c r="QY175" s="194"/>
      <c r="QZ175" s="194"/>
      <c r="RA175" s="194"/>
      <c r="RB175" s="194"/>
      <c r="RC175" s="194"/>
      <c r="RD175" s="194"/>
      <c r="RE175" s="194"/>
      <c r="RF175" s="194"/>
      <c r="RG175" s="194"/>
      <c r="RH175" s="194"/>
      <c r="RI175" s="194"/>
      <c r="RJ175" s="194"/>
      <c r="RK175" s="194"/>
      <c r="RL175" s="194"/>
      <c r="RM175" s="194"/>
      <c r="RN175" s="194"/>
      <c r="RO175" s="194"/>
      <c r="RP175" s="194"/>
      <c r="RQ175" s="194"/>
      <c r="RR175" s="194"/>
      <c r="RS175" s="194"/>
      <c r="RT175" s="194"/>
      <c r="RU175" s="194"/>
      <c r="RV175" s="194"/>
      <c r="RW175" s="194"/>
      <c r="RX175" s="194"/>
      <c r="RY175" s="194"/>
      <c r="RZ175" s="194"/>
      <c r="SA175" s="194"/>
      <c r="SB175" s="194"/>
      <c r="SC175" s="194"/>
      <c r="SD175" s="194"/>
      <c r="SE175" s="194"/>
      <c r="SF175" s="194"/>
      <c r="SG175" s="194"/>
      <c r="SH175" s="194"/>
      <c r="SI175" s="194"/>
      <c r="SJ175" s="194"/>
      <c r="SK175" s="194"/>
      <c r="SL175" s="194"/>
      <c r="SM175" s="194"/>
      <c r="SN175" s="194"/>
      <c r="SO175" s="194"/>
      <c r="SP175" s="194"/>
      <c r="SQ175" s="194"/>
      <c r="SR175" s="194"/>
      <c r="SS175" s="194"/>
      <c r="ST175" s="194"/>
      <c r="SU175" s="194"/>
      <c r="SV175" s="194"/>
      <c r="SW175" s="194"/>
      <c r="SX175" s="194"/>
      <c r="SY175" s="194"/>
      <c r="SZ175" s="194"/>
      <c r="TA175" s="194"/>
      <c r="TB175" s="194"/>
      <c r="TC175" s="194"/>
      <c r="TD175" s="194"/>
      <c r="TE175" s="194"/>
      <c r="TF175" s="194"/>
      <c r="TG175" s="194"/>
      <c r="TH175" s="194"/>
      <c r="TI175" s="194"/>
      <c r="TJ175" s="194"/>
      <c r="TK175" s="194"/>
      <c r="TL175" s="194"/>
      <c r="TM175" s="194"/>
      <c r="TN175" s="194"/>
      <c r="TO175" s="194"/>
      <c r="TP175" s="194"/>
      <c r="TQ175" s="194"/>
      <c r="TR175" s="194"/>
      <c r="TS175" s="194"/>
      <c r="TT175" s="194"/>
      <c r="TU175" s="194"/>
      <c r="TV175" s="194"/>
      <c r="TW175" s="194"/>
      <c r="TX175" s="194"/>
      <c r="TY175" s="194"/>
      <c r="TZ175" s="194"/>
      <c r="UA175" s="194"/>
      <c r="UB175" s="194"/>
      <c r="UC175" s="194"/>
      <c r="UD175" s="194"/>
      <c r="UE175" s="194"/>
      <c r="UF175" s="194"/>
      <c r="UG175" s="194"/>
      <c r="UH175" s="194"/>
      <c r="UI175" s="194"/>
      <c r="UJ175" s="194"/>
      <c r="UK175" s="194"/>
      <c r="UL175" s="194"/>
      <c r="UM175" s="194"/>
      <c r="UN175" s="194"/>
      <c r="UO175" s="194"/>
      <c r="UP175" s="194"/>
      <c r="UQ175" s="194"/>
      <c r="UR175" s="194"/>
      <c r="US175" s="194"/>
      <c r="UT175" s="194"/>
      <c r="UU175" s="194"/>
      <c r="UV175" s="194"/>
      <c r="UW175" s="194"/>
      <c r="UX175" s="194"/>
      <c r="UY175" s="194"/>
      <c r="UZ175" s="194"/>
      <c r="VA175" s="194"/>
      <c r="VB175" s="194"/>
      <c r="VC175" s="194"/>
      <c r="VD175" s="194"/>
      <c r="VE175" s="194"/>
      <c r="VF175" s="194"/>
      <c r="VG175" s="194"/>
      <c r="VH175" s="194"/>
      <c r="VI175" s="194"/>
      <c r="VJ175" s="194"/>
      <c r="VK175" s="194"/>
      <c r="VL175" s="194"/>
      <c r="VM175" s="194"/>
      <c r="VN175" s="194"/>
      <c r="VO175" s="194"/>
      <c r="VP175" s="194"/>
      <c r="VQ175" s="194"/>
      <c r="VR175" s="194"/>
      <c r="VS175" s="194"/>
      <c r="VT175" s="194"/>
      <c r="VU175" s="194"/>
      <c r="VV175" s="194"/>
      <c r="VW175" s="194"/>
      <c r="VX175" s="194"/>
      <c r="VY175" s="194"/>
      <c r="VZ175" s="194"/>
      <c r="WA175" s="194"/>
      <c r="WB175" s="194"/>
      <c r="WC175" s="194"/>
      <c r="WD175" s="194"/>
      <c r="WE175" s="194"/>
      <c r="WF175" s="194"/>
      <c r="WG175" s="194"/>
      <c r="WH175" s="194"/>
      <c r="WI175" s="194"/>
      <c r="WJ175" s="194"/>
      <c r="WK175" s="194"/>
      <c r="WL175" s="194"/>
      <c r="WM175" s="194"/>
      <c r="WN175" s="194"/>
      <c r="WO175" s="194"/>
      <c r="WP175" s="194"/>
      <c r="WQ175" s="194"/>
      <c r="WR175" s="194"/>
      <c r="WS175" s="194"/>
      <c r="WT175" s="194"/>
      <c r="WU175" s="194"/>
      <c r="WV175" s="194"/>
      <c r="WW175" s="194"/>
      <c r="WX175" s="194"/>
      <c r="WY175" s="194"/>
      <c r="WZ175" s="194"/>
      <c r="XA175" s="194"/>
      <c r="XB175" s="194"/>
      <c r="XC175" s="194"/>
      <c r="XD175" s="194"/>
      <c r="XE175" s="194"/>
      <c r="XF175" s="194"/>
      <c r="XG175" s="194"/>
      <c r="XH175" s="194"/>
      <c r="XI175" s="194"/>
      <c r="XJ175" s="194"/>
      <c r="XK175" s="194"/>
      <c r="XL175" s="194"/>
      <c r="XM175" s="194"/>
      <c r="XN175" s="194"/>
      <c r="XO175" s="194"/>
      <c r="XP175" s="194"/>
      <c r="XQ175" s="194"/>
      <c r="XR175" s="194"/>
      <c r="XS175" s="194"/>
      <c r="XT175" s="194"/>
      <c r="XU175" s="194"/>
      <c r="XV175" s="194"/>
      <c r="XW175" s="194"/>
      <c r="XX175" s="194"/>
      <c r="XY175" s="194"/>
      <c r="XZ175" s="194"/>
      <c r="YA175" s="194"/>
      <c r="YB175" s="194"/>
      <c r="YC175" s="194"/>
      <c r="YD175" s="194"/>
      <c r="YE175" s="194"/>
      <c r="YF175" s="194"/>
      <c r="YG175" s="194"/>
      <c r="YH175" s="194"/>
      <c r="YI175" s="194"/>
      <c r="YJ175" s="194"/>
      <c r="YK175" s="194"/>
      <c r="YL175" s="194"/>
      <c r="YM175" s="194"/>
      <c r="YN175" s="194"/>
      <c r="YO175" s="194"/>
      <c r="YP175" s="194"/>
      <c r="YQ175" s="194"/>
      <c r="YR175" s="194"/>
      <c r="YS175" s="194"/>
      <c r="YT175" s="194"/>
      <c r="YU175" s="194"/>
      <c r="YV175" s="194"/>
      <c r="YW175" s="194"/>
      <c r="YX175" s="194"/>
      <c r="YY175" s="194"/>
      <c r="YZ175" s="194"/>
      <c r="ZA175" s="194"/>
      <c r="ZB175" s="194"/>
      <c r="ZC175" s="194"/>
      <c r="ZD175" s="194"/>
      <c r="ZE175" s="194"/>
      <c r="ZF175" s="194"/>
      <c r="ZG175" s="194"/>
      <c r="ZH175" s="194"/>
      <c r="ZI175" s="194"/>
      <c r="ZJ175" s="194"/>
      <c r="ZK175" s="194"/>
      <c r="ZL175" s="194"/>
      <c r="ZM175" s="194"/>
      <c r="ZN175" s="194"/>
      <c r="ZO175" s="194"/>
      <c r="ZP175" s="194"/>
      <c r="ZQ175" s="194"/>
      <c r="ZR175" s="194"/>
      <c r="ZS175" s="194"/>
      <c r="ZT175" s="194"/>
      <c r="ZU175" s="194"/>
      <c r="ZV175" s="194"/>
      <c r="ZW175" s="194"/>
      <c r="ZX175" s="194"/>
      <c r="ZY175" s="194"/>
      <c r="ZZ175" s="194"/>
      <c r="AAA175" s="194"/>
      <c r="AAB175" s="194"/>
      <c r="AAC175" s="194"/>
      <c r="AAD175" s="194"/>
      <c r="AAE175" s="194"/>
      <c r="AAF175" s="194"/>
      <c r="AAG175" s="194"/>
      <c r="AAH175" s="194"/>
      <c r="AAI175" s="194"/>
      <c r="AAJ175" s="194"/>
      <c r="AAK175" s="194"/>
      <c r="AAL175" s="194"/>
      <c r="AAM175" s="194"/>
      <c r="AAN175" s="194"/>
      <c r="AAO175" s="194"/>
      <c r="AAP175" s="194"/>
      <c r="AAQ175" s="194"/>
      <c r="AAR175" s="194"/>
      <c r="AAS175" s="194"/>
      <c r="AAT175" s="194"/>
      <c r="AAU175" s="194"/>
      <c r="AAV175" s="194"/>
      <c r="AAW175" s="194"/>
      <c r="AAX175" s="194"/>
      <c r="AAY175" s="194"/>
      <c r="AAZ175" s="194"/>
      <c r="ABA175" s="194"/>
      <c r="ABB175" s="194"/>
      <c r="ABC175" s="194"/>
      <c r="ABD175" s="194"/>
      <c r="ABE175" s="194"/>
      <c r="ABF175" s="194"/>
      <c r="ABG175" s="194"/>
      <c r="ABH175" s="194"/>
      <c r="ABI175" s="194"/>
      <c r="ABJ175" s="194"/>
      <c r="ABK175" s="194"/>
      <c r="ABL175" s="194"/>
      <c r="ABM175" s="194"/>
      <c r="ABN175" s="194"/>
      <c r="ABO175" s="194"/>
      <c r="ABP175" s="194"/>
      <c r="ABQ175" s="194"/>
      <c r="ABR175" s="194"/>
      <c r="ABS175" s="194"/>
      <c r="ABT175" s="194"/>
      <c r="ABU175" s="194"/>
      <c r="ABV175" s="194"/>
      <c r="ABW175" s="194"/>
      <c r="ABX175" s="194"/>
      <c r="ABY175" s="194"/>
      <c r="ABZ175" s="194"/>
      <c r="ACA175" s="194"/>
      <c r="ACB175" s="194"/>
      <c r="ACC175" s="194"/>
      <c r="ACD175" s="194"/>
      <c r="ACE175" s="194"/>
      <c r="ACF175" s="194"/>
      <c r="ACG175" s="194"/>
      <c r="ACH175" s="194"/>
      <c r="ACI175" s="194"/>
      <c r="ACJ175" s="194"/>
      <c r="ACK175" s="194"/>
      <c r="ACL175" s="194"/>
      <c r="ACM175" s="194"/>
      <c r="ACN175" s="194"/>
      <c r="ACO175" s="194"/>
      <c r="ACP175" s="194"/>
      <c r="ACQ175" s="194"/>
      <c r="ACR175" s="194"/>
      <c r="ACS175" s="194"/>
      <c r="ACT175" s="194"/>
      <c r="ACU175" s="194"/>
      <c r="ACV175" s="194"/>
      <c r="ACW175" s="194"/>
      <c r="ACX175" s="194"/>
      <c r="ACY175" s="194"/>
      <c r="ACZ175" s="194"/>
      <c r="ADA175" s="194"/>
      <c r="ADB175" s="194"/>
      <c r="ADC175" s="194"/>
      <c r="ADD175" s="194"/>
      <c r="ADE175" s="194"/>
      <c r="ADF175" s="194"/>
      <c r="ADG175" s="194"/>
      <c r="ADH175" s="194"/>
      <c r="ADI175" s="194"/>
      <c r="ADJ175" s="194"/>
      <c r="ADK175" s="194"/>
      <c r="ADL175" s="194"/>
      <c r="ADM175" s="194"/>
      <c r="ADN175" s="194"/>
      <c r="ADO175" s="194"/>
      <c r="ADP175" s="194"/>
      <c r="ADQ175" s="194"/>
      <c r="ADR175" s="194"/>
      <c r="ADS175" s="194"/>
      <c r="ADT175" s="194"/>
      <c r="ADU175" s="194"/>
      <c r="ADV175" s="194"/>
      <c r="ADW175" s="194"/>
      <c r="ADX175" s="194"/>
      <c r="ADY175" s="194"/>
      <c r="ADZ175" s="194"/>
      <c r="AEA175" s="194"/>
      <c r="AEB175" s="194"/>
      <c r="AEC175" s="194"/>
      <c r="AED175" s="194"/>
      <c r="AEE175" s="194"/>
      <c r="AEF175" s="194"/>
      <c r="AEG175" s="194"/>
      <c r="AEH175" s="194"/>
      <c r="AEI175" s="194"/>
      <c r="AEJ175" s="194"/>
      <c r="AEK175" s="194"/>
      <c r="AEL175" s="194"/>
      <c r="AEM175" s="194"/>
      <c r="AEN175" s="194"/>
      <c r="AEO175" s="194"/>
      <c r="AEP175" s="194"/>
      <c r="AEQ175" s="194"/>
      <c r="AER175" s="194"/>
      <c r="AES175" s="194"/>
      <c r="AET175" s="194"/>
      <c r="AEU175" s="194"/>
      <c r="AEV175" s="194"/>
      <c r="AEW175" s="194"/>
      <c r="AEX175" s="194"/>
      <c r="AEY175" s="194"/>
      <c r="AEZ175" s="194"/>
      <c r="AFA175" s="194"/>
      <c r="AFB175" s="194"/>
      <c r="AFC175" s="194"/>
      <c r="AFD175" s="194"/>
      <c r="AFE175" s="194"/>
      <c r="AFF175" s="194"/>
      <c r="AFG175" s="194"/>
      <c r="AFH175" s="194"/>
      <c r="AFI175" s="194"/>
      <c r="AFJ175" s="194"/>
      <c r="AFK175" s="194"/>
      <c r="AFL175" s="194"/>
      <c r="AFM175" s="194"/>
      <c r="AFN175" s="194"/>
      <c r="AFO175" s="194"/>
      <c r="AFP175" s="194"/>
      <c r="AFQ175" s="194"/>
      <c r="AFR175" s="194"/>
      <c r="AFS175" s="194"/>
      <c r="AFT175" s="194"/>
      <c r="AFU175" s="194"/>
      <c r="AFV175" s="194"/>
      <c r="AFW175" s="194"/>
      <c r="AFX175" s="194"/>
      <c r="AFY175" s="194"/>
      <c r="AFZ175" s="194"/>
      <c r="AGA175" s="194"/>
      <c r="AGB175" s="194"/>
      <c r="AGC175" s="194"/>
      <c r="AGD175" s="194"/>
      <c r="AGE175" s="194"/>
      <c r="AGF175" s="194"/>
      <c r="AGG175" s="194"/>
      <c r="AGH175" s="194"/>
      <c r="AGI175" s="194"/>
      <c r="AGJ175" s="194"/>
      <c r="AGK175" s="194"/>
      <c r="AGL175" s="194"/>
      <c r="AGM175" s="194"/>
      <c r="AGN175" s="194"/>
      <c r="AGO175" s="194"/>
      <c r="AGP175" s="194"/>
      <c r="AGQ175" s="194"/>
      <c r="AGR175" s="194"/>
      <c r="AGS175" s="194"/>
      <c r="AGT175" s="194"/>
      <c r="AGU175" s="194"/>
      <c r="AGV175" s="194"/>
      <c r="AGW175" s="194"/>
      <c r="AGX175" s="194"/>
      <c r="AGY175" s="194"/>
      <c r="AGZ175" s="194"/>
      <c r="AHA175" s="194"/>
      <c r="AHB175" s="194"/>
      <c r="AHC175" s="194"/>
      <c r="AHD175" s="194"/>
      <c r="AHE175" s="194"/>
      <c r="AHF175" s="194"/>
      <c r="AHG175" s="194"/>
      <c r="AHH175" s="194"/>
      <c r="AHI175" s="194"/>
      <c r="AHJ175" s="194"/>
      <c r="AHK175" s="194"/>
      <c r="AHL175" s="194"/>
      <c r="AHM175" s="194"/>
      <c r="AHN175" s="194"/>
      <c r="AHO175" s="194"/>
      <c r="AHP175" s="194"/>
      <c r="AHQ175" s="194"/>
      <c r="AHR175" s="194"/>
      <c r="AHS175" s="194"/>
      <c r="AHT175" s="194"/>
      <c r="AHU175" s="194"/>
      <c r="AHV175" s="194"/>
      <c r="AHW175" s="194"/>
      <c r="AHX175" s="194"/>
      <c r="AHY175" s="194"/>
      <c r="AHZ175" s="194"/>
      <c r="AIA175" s="194"/>
      <c r="AIB175" s="194"/>
      <c r="AIC175" s="194"/>
      <c r="AID175" s="194"/>
      <c r="AIE175" s="194"/>
      <c r="AIF175" s="194"/>
      <c r="AIG175" s="194"/>
      <c r="AIH175" s="194"/>
      <c r="AII175" s="194"/>
      <c r="AIJ175" s="194"/>
      <c r="AIK175" s="194"/>
      <c r="AIL175" s="194"/>
      <c r="AIM175" s="194"/>
      <c r="AIN175" s="194"/>
      <c r="AIO175" s="194"/>
      <c r="AIP175" s="194"/>
      <c r="AIQ175" s="194"/>
      <c r="AIR175" s="194"/>
      <c r="AIS175" s="194"/>
      <c r="AIT175" s="194"/>
      <c r="AIU175" s="194"/>
      <c r="AIV175" s="194"/>
      <c r="AIW175" s="194"/>
      <c r="AIX175" s="194"/>
      <c r="AIY175" s="194"/>
      <c r="AIZ175" s="194"/>
      <c r="AJA175" s="194"/>
      <c r="AJB175" s="194"/>
      <c r="AJC175" s="194"/>
      <c r="AJD175" s="194"/>
      <c r="AJE175" s="194"/>
      <c r="AJF175" s="194"/>
      <c r="AJG175" s="194"/>
      <c r="AJH175" s="194"/>
      <c r="AJI175" s="194"/>
      <c r="AJJ175" s="194"/>
      <c r="AJK175" s="194"/>
      <c r="AJL175" s="194"/>
      <c r="AJM175" s="194"/>
      <c r="AJN175" s="194"/>
      <c r="AJO175" s="194"/>
      <c r="AJP175" s="194"/>
      <c r="AJQ175" s="194"/>
      <c r="AJR175" s="194"/>
      <c r="AJS175" s="194"/>
      <c r="AJT175" s="194"/>
      <c r="AJU175" s="194"/>
      <c r="AJV175" s="194"/>
      <c r="AJW175" s="194"/>
      <c r="AJX175" s="194"/>
      <c r="AJY175" s="194"/>
      <c r="AJZ175" s="194"/>
      <c r="AKA175" s="194"/>
      <c r="AKB175" s="194"/>
      <c r="AKC175" s="194"/>
      <c r="AKD175" s="194"/>
      <c r="AKE175" s="194"/>
      <c r="AKF175" s="194"/>
      <c r="AKG175" s="194"/>
      <c r="AKH175" s="194"/>
      <c r="AKI175" s="194"/>
      <c r="AKJ175" s="194"/>
      <c r="AKK175" s="194"/>
      <c r="AKL175" s="194"/>
      <c r="AKM175" s="194"/>
      <c r="AKN175" s="194"/>
      <c r="AKO175" s="194"/>
      <c r="AKP175" s="194"/>
    </row>
    <row r="176" spans="1:978" s="116" customFormat="1" ht="15.6">
      <c r="A176" s="82"/>
      <c r="B176" s="95" t="s">
        <v>24</v>
      </c>
      <c r="C176" s="105">
        <v>2252565</v>
      </c>
      <c r="D176" s="84">
        <f t="shared" si="45"/>
        <v>0.16079167572770903</v>
      </c>
      <c r="E176" s="85"/>
      <c r="F176" s="83">
        <v>23987</v>
      </c>
      <c r="G176" s="84">
        <f t="shared" ref="G176:G183" si="46">F176/F164-1</f>
        <v>-7.4539912805277941E-2</v>
      </c>
      <c r="H176" s="196"/>
      <c r="I176" s="88"/>
      <c r="J176" s="92"/>
      <c r="K176" s="84"/>
      <c r="L176" s="93">
        <v>174</v>
      </c>
      <c r="M176" s="84">
        <f t="shared" si="42"/>
        <v>-0.34090909090909094</v>
      </c>
      <c r="N176" s="92">
        <v>11887</v>
      </c>
      <c r="O176" s="84">
        <f t="shared" si="42"/>
        <v>-2.1565560951518625E-2</v>
      </c>
      <c r="P176" s="92">
        <v>1627</v>
      </c>
      <c r="Q176" s="84">
        <f t="shared" si="39"/>
        <v>-0.41747225205871819</v>
      </c>
      <c r="R176" s="93">
        <v>357</v>
      </c>
      <c r="S176" s="84">
        <f t="shared" si="39"/>
        <v>0.42231075697211162</v>
      </c>
      <c r="T176" s="92">
        <v>20240</v>
      </c>
      <c r="U176" s="84">
        <f t="shared" si="39"/>
        <v>2.9763418977359457E-2</v>
      </c>
      <c r="V176" s="92"/>
      <c r="W176" s="84"/>
      <c r="X176" s="92"/>
      <c r="Y176" s="84"/>
      <c r="Z176" s="90"/>
      <c r="AA176" s="166"/>
      <c r="AB176" s="92"/>
      <c r="AC176" s="84"/>
      <c r="AD176" s="92"/>
      <c r="AE176" s="84"/>
      <c r="AF176" s="92"/>
      <c r="AG176" s="84"/>
      <c r="AH176" s="4"/>
      <c r="AI176" s="4"/>
      <c r="AJ176" s="4"/>
      <c r="AK176" s="4"/>
      <c r="AL176" s="4"/>
      <c r="AM176" s="187"/>
      <c r="AN176" s="187"/>
      <c r="AO176" s="187"/>
      <c r="AP176" s="187"/>
      <c r="AQ176" s="187"/>
      <c r="AR176" s="187"/>
      <c r="AS176" s="187"/>
      <c r="AT176" s="187"/>
      <c r="AU176" s="187"/>
      <c r="AV176" s="205"/>
      <c r="AW176" s="187"/>
      <c r="AX176" s="188"/>
      <c r="AY176" s="187"/>
      <c r="AZ176" s="187"/>
      <c r="BA176" s="192"/>
      <c r="BB176" s="193"/>
      <c r="BC176" s="192"/>
      <c r="BD176" s="194"/>
      <c r="BE176" s="194"/>
      <c r="BF176" s="194"/>
      <c r="BG176" s="194"/>
      <c r="BH176" s="194"/>
      <c r="BI176" s="194"/>
      <c r="BJ176" s="194"/>
      <c r="BK176" s="194"/>
      <c r="BL176" s="194"/>
      <c r="BM176" s="194"/>
      <c r="BN176" s="194"/>
      <c r="BO176" s="194"/>
      <c r="BP176" s="194"/>
      <c r="BQ176" s="194"/>
      <c r="BR176" s="194"/>
      <c r="BS176" s="194"/>
      <c r="BT176" s="194"/>
      <c r="BU176" s="194"/>
      <c r="BV176" s="194"/>
      <c r="BW176" s="194"/>
      <c r="BX176" s="194"/>
      <c r="BY176" s="194"/>
      <c r="BZ176" s="194"/>
      <c r="CA176" s="194"/>
      <c r="CB176" s="194"/>
      <c r="CC176" s="195"/>
      <c r="CD176" s="194"/>
      <c r="CE176" s="194"/>
      <c r="CF176" s="194"/>
      <c r="CG176" s="194"/>
      <c r="CH176" s="194"/>
      <c r="CI176" s="194"/>
      <c r="CJ176" s="194"/>
      <c r="CK176" s="194"/>
      <c r="CL176" s="194"/>
      <c r="CM176" s="194"/>
      <c r="CN176" s="194"/>
      <c r="CO176" s="194"/>
      <c r="CP176" s="194"/>
      <c r="CQ176" s="194"/>
      <c r="CR176" s="194"/>
      <c r="CS176" s="194"/>
      <c r="CT176" s="194"/>
      <c r="CU176" s="194"/>
      <c r="CV176" s="194"/>
      <c r="CW176" s="194"/>
      <c r="CX176" s="194"/>
      <c r="CY176" s="194"/>
      <c r="CZ176" s="194"/>
      <c r="DA176" s="194"/>
      <c r="DB176" s="194"/>
      <c r="DC176" s="194"/>
      <c r="DD176" s="194"/>
      <c r="DE176" s="194"/>
      <c r="DF176" s="194"/>
      <c r="DG176" s="194"/>
      <c r="DH176" s="194"/>
      <c r="DI176" s="194"/>
      <c r="DJ176" s="194"/>
      <c r="DK176" s="194"/>
      <c r="DL176" s="194"/>
      <c r="DM176" s="194"/>
      <c r="DN176" s="194"/>
      <c r="DO176" s="194"/>
      <c r="DP176" s="194"/>
      <c r="DQ176" s="194"/>
      <c r="DR176" s="194"/>
      <c r="DS176" s="194"/>
      <c r="DT176" s="194"/>
      <c r="DU176" s="194"/>
      <c r="DV176" s="194"/>
      <c r="DW176" s="194"/>
      <c r="DX176" s="194"/>
      <c r="DY176" s="194"/>
      <c r="DZ176" s="194"/>
      <c r="EA176" s="194"/>
      <c r="EB176" s="194"/>
      <c r="EC176" s="194"/>
      <c r="ED176" s="194"/>
      <c r="EE176" s="194"/>
      <c r="EF176" s="194"/>
      <c r="EG176" s="194"/>
      <c r="EH176" s="194"/>
      <c r="EI176" s="194"/>
      <c r="EJ176" s="194"/>
      <c r="EK176" s="194"/>
      <c r="EL176" s="194"/>
      <c r="EM176" s="194"/>
      <c r="EN176" s="194"/>
      <c r="EO176" s="194"/>
      <c r="EP176" s="194"/>
      <c r="EQ176" s="194"/>
      <c r="ER176" s="194"/>
      <c r="ES176" s="194"/>
      <c r="ET176" s="194"/>
      <c r="EU176" s="194"/>
      <c r="EV176" s="194"/>
      <c r="EW176" s="194"/>
      <c r="EX176" s="194"/>
      <c r="EY176" s="194"/>
      <c r="EZ176" s="194"/>
      <c r="FA176" s="194"/>
      <c r="FB176" s="194"/>
      <c r="FC176" s="194"/>
      <c r="FD176" s="194"/>
      <c r="FE176" s="194"/>
      <c r="FF176" s="194"/>
      <c r="FG176" s="194"/>
      <c r="FH176" s="194"/>
      <c r="FI176" s="194"/>
      <c r="FJ176" s="194"/>
      <c r="FK176" s="194"/>
      <c r="FL176" s="194"/>
      <c r="FM176" s="194"/>
      <c r="FN176" s="194"/>
      <c r="FO176" s="194"/>
      <c r="FP176" s="194"/>
      <c r="FQ176" s="194"/>
      <c r="FR176" s="194"/>
      <c r="FS176" s="194"/>
      <c r="FT176" s="194"/>
      <c r="FU176" s="194"/>
      <c r="FV176" s="194"/>
      <c r="FW176" s="194"/>
      <c r="FX176" s="194"/>
      <c r="FY176" s="194"/>
      <c r="FZ176" s="194"/>
      <c r="GA176" s="194"/>
      <c r="GB176" s="194"/>
      <c r="GC176" s="194"/>
      <c r="GD176" s="194"/>
      <c r="GE176" s="194"/>
      <c r="GF176" s="194"/>
      <c r="GG176" s="194"/>
      <c r="GH176" s="194"/>
      <c r="GI176" s="194"/>
      <c r="GJ176" s="194"/>
      <c r="GK176" s="194"/>
      <c r="GL176" s="194"/>
      <c r="GM176" s="194"/>
      <c r="GN176" s="194"/>
      <c r="GO176" s="194"/>
      <c r="GP176" s="194"/>
      <c r="GQ176" s="194"/>
      <c r="GR176" s="194"/>
      <c r="GS176" s="194"/>
      <c r="GT176" s="194"/>
      <c r="GU176" s="194"/>
      <c r="GV176" s="194"/>
      <c r="GW176" s="194"/>
      <c r="GX176" s="194"/>
      <c r="GY176" s="194"/>
      <c r="GZ176" s="194"/>
      <c r="HA176" s="194"/>
      <c r="HB176" s="194"/>
      <c r="HC176" s="194"/>
      <c r="HD176" s="194"/>
      <c r="HE176" s="194"/>
      <c r="HF176" s="194"/>
      <c r="HG176" s="194"/>
      <c r="HH176" s="194"/>
      <c r="HI176" s="194"/>
      <c r="HJ176" s="194"/>
      <c r="HK176" s="194"/>
      <c r="HL176" s="194"/>
      <c r="HM176" s="194"/>
      <c r="HN176" s="194"/>
      <c r="HO176" s="194"/>
      <c r="HP176" s="194"/>
      <c r="HQ176" s="194"/>
      <c r="HR176" s="194"/>
      <c r="HS176" s="194"/>
      <c r="HT176" s="194"/>
      <c r="HU176" s="194"/>
      <c r="HV176" s="194"/>
      <c r="HW176" s="194"/>
      <c r="HX176" s="194"/>
      <c r="HY176" s="194"/>
      <c r="HZ176" s="194"/>
      <c r="IA176" s="194"/>
      <c r="IB176" s="194"/>
      <c r="IC176" s="194"/>
      <c r="ID176" s="194"/>
      <c r="IE176" s="194"/>
      <c r="IF176" s="194"/>
      <c r="IG176" s="194"/>
      <c r="IH176" s="194"/>
      <c r="II176" s="194"/>
      <c r="IJ176" s="194"/>
      <c r="IK176" s="194"/>
      <c r="IL176" s="194"/>
      <c r="IM176" s="194"/>
      <c r="IN176" s="194"/>
      <c r="IO176" s="194"/>
      <c r="IP176" s="194"/>
      <c r="IQ176" s="194"/>
      <c r="IR176" s="194"/>
      <c r="IS176" s="194"/>
      <c r="IT176" s="194"/>
      <c r="IU176" s="194"/>
      <c r="IV176" s="194"/>
      <c r="IW176" s="194"/>
      <c r="IX176" s="194"/>
      <c r="IY176" s="194"/>
      <c r="IZ176" s="194"/>
      <c r="JA176" s="194"/>
      <c r="JB176" s="194"/>
      <c r="JC176" s="194"/>
      <c r="JD176" s="194"/>
      <c r="JE176" s="194"/>
      <c r="JF176" s="194"/>
      <c r="JG176" s="194"/>
      <c r="JH176" s="194"/>
      <c r="JI176" s="194"/>
      <c r="JJ176" s="194"/>
      <c r="JK176" s="194"/>
      <c r="JL176" s="194"/>
      <c r="JM176" s="194"/>
      <c r="JN176" s="194"/>
      <c r="JO176" s="194"/>
      <c r="JP176" s="194"/>
      <c r="JQ176" s="194"/>
      <c r="JR176" s="194"/>
      <c r="JS176" s="194"/>
      <c r="JT176" s="194"/>
      <c r="JU176" s="194"/>
      <c r="JV176" s="194"/>
      <c r="JW176" s="194"/>
      <c r="JX176" s="194"/>
      <c r="JY176" s="194"/>
      <c r="JZ176" s="194"/>
      <c r="KA176" s="194"/>
      <c r="KB176" s="194"/>
      <c r="KC176" s="194"/>
      <c r="KD176" s="194"/>
      <c r="KE176" s="194"/>
      <c r="KF176" s="194"/>
      <c r="KG176" s="194"/>
      <c r="KH176" s="194"/>
      <c r="KI176" s="194"/>
      <c r="KJ176" s="194"/>
      <c r="KK176" s="194"/>
      <c r="KL176" s="194"/>
      <c r="KM176" s="194"/>
      <c r="KN176" s="194"/>
      <c r="KO176" s="194"/>
      <c r="KP176" s="194"/>
      <c r="KQ176" s="194"/>
      <c r="KR176" s="194"/>
      <c r="KS176" s="194"/>
      <c r="KT176" s="194"/>
      <c r="KU176" s="194"/>
      <c r="KV176" s="194"/>
      <c r="KW176" s="194"/>
      <c r="KX176" s="194"/>
      <c r="KY176" s="194"/>
      <c r="KZ176" s="194"/>
      <c r="LA176" s="194"/>
      <c r="LB176" s="194"/>
      <c r="LC176" s="194"/>
      <c r="LD176" s="194"/>
      <c r="LE176" s="194"/>
      <c r="LF176" s="194"/>
      <c r="LG176" s="194"/>
      <c r="LH176" s="194"/>
      <c r="LI176" s="194"/>
      <c r="LJ176" s="194"/>
      <c r="LK176" s="194"/>
      <c r="LL176" s="194"/>
      <c r="LM176" s="194"/>
      <c r="LN176" s="194"/>
      <c r="LO176" s="194"/>
      <c r="LP176" s="194"/>
      <c r="LQ176" s="194"/>
      <c r="LR176" s="194"/>
      <c r="LS176" s="194"/>
      <c r="LT176" s="194"/>
      <c r="LU176" s="194"/>
      <c r="LV176" s="194"/>
      <c r="LW176" s="194"/>
      <c r="LX176" s="194"/>
      <c r="LY176" s="194"/>
      <c r="LZ176" s="194"/>
      <c r="MA176" s="194"/>
      <c r="MB176" s="194"/>
      <c r="MC176" s="194"/>
      <c r="MD176" s="194"/>
      <c r="ME176" s="194"/>
      <c r="MF176" s="194"/>
      <c r="MG176" s="194"/>
      <c r="MH176" s="194"/>
      <c r="MI176" s="194"/>
      <c r="MJ176" s="194"/>
      <c r="MK176" s="194"/>
      <c r="ML176" s="194"/>
      <c r="MM176" s="194"/>
      <c r="MN176" s="194"/>
      <c r="MO176" s="194"/>
      <c r="MP176" s="194"/>
      <c r="MQ176" s="194"/>
      <c r="MR176" s="194"/>
      <c r="MS176" s="194"/>
      <c r="MT176" s="194"/>
      <c r="MU176" s="194"/>
      <c r="MV176" s="194"/>
      <c r="MW176" s="194"/>
      <c r="MX176" s="194"/>
      <c r="MY176" s="194"/>
      <c r="MZ176" s="194"/>
      <c r="NA176" s="194"/>
      <c r="NB176" s="194"/>
      <c r="NC176" s="194"/>
      <c r="ND176" s="194"/>
      <c r="NE176" s="194"/>
      <c r="NF176" s="194"/>
      <c r="NG176" s="194"/>
      <c r="NH176" s="194"/>
      <c r="NI176" s="194"/>
      <c r="NJ176" s="194"/>
      <c r="NK176" s="194"/>
      <c r="NL176" s="194"/>
      <c r="NM176" s="194"/>
      <c r="NN176" s="194"/>
      <c r="NO176" s="194"/>
      <c r="NP176" s="194"/>
      <c r="NQ176" s="194"/>
      <c r="NR176" s="194"/>
      <c r="NS176" s="194"/>
      <c r="NT176" s="194"/>
      <c r="NU176" s="194"/>
      <c r="NV176" s="194"/>
      <c r="NW176" s="194"/>
      <c r="NX176" s="194"/>
      <c r="NY176" s="194"/>
      <c r="NZ176" s="194"/>
      <c r="OA176" s="194"/>
      <c r="OB176" s="194"/>
      <c r="OC176" s="194"/>
      <c r="OD176" s="194"/>
      <c r="OE176" s="194"/>
      <c r="OF176" s="194"/>
      <c r="OG176" s="194"/>
      <c r="OH176" s="194"/>
      <c r="OI176" s="194"/>
      <c r="OJ176" s="194"/>
      <c r="OK176" s="194"/>
      <c r="OL176" s="194"/>
      <c r="OM176" s="194"/>
      <c r="ON176" s="194"/>
      <c r="OO176" s="194"/>
      <c r="OP176" s="194"/>
      <c r="OQ176" s="194"/>
      <c r="OR176" s="194"/>
      <c r="OS176" s="194"/>
      <c r="OT176" s="194"/>
      <c r="OU176" s="194"/>
      <c r="OV176" s="194"/>
      <c r="OW176" s="194"/>
      <c r="OX176" s="194"/>
      <c r="OY176" s="194"/>
      <c r="OZ176" s="194"/>
      <c r="PA176" s="194"/>
      <c r="PB176" s="194"/>
      <c r="PC176" s="194"/>
      <c r="PD176" s="194"/>
      <c r="PE176" s="194"/>
      <c r="PF176" s="194"/>
      <c r="PG176" s="194"/>
      <c r="PH176" s="194"/>
      <c r="PI176" s="194"/>
      <c r="PJ176" s="194"/>
      <c r="PK176" s="194"/>
      <c r="PL176" s="194"/>
      <c r="PM176" s="194"/>
      <c r="PN176" s="194"/>
      <c r="PO176" s="194"/>
      <c r="PP176" s="194"/>
      <c r="PQ176" s="194"/>
      <c r="PR176" s="194"/>
      <c r="PS176" s="194"/>
      <c r="PT176" s="194"/>
      <c r="PU176" s="194"/>
      <c r="PV176" s="194"/>
      <c r="PW176" s="194"/>
      <c r="PX176" s="194"/>
      <c r="PY176" s="194"/>
      <c r="PZ176" s="194"/>
      <c r="QA176" s="194"/>
      <c r="QB176" s="194"/>
      <c r="QC176" s="194"/>
      <c r="QD176" s="194"/>
      <c r="QE176" s="194"/>
      <c r="QF176" s="194"/>
      <c r="QG176" s="194"/>
      <c r="QH176" s="194"/>
      <c r="QI176" s="194"/>
      <c r="QJ176" s="194"/>
      <c r="QK176" s="194"/>
      <c r="QL176" s="194"/>
      <c r="QM176" s="194"/>
      <c r="QN176" s="194"/>
      <c r="QO176" s="194"/>
      <c r="QP176" s="194"/>
      <c r="QQ176" s="194"/>
      <c r="QR176" s="194"/>
      <c r="QS176" s="194"/>
      <c r="QT176" s="194"/>
      <c r="QU176" s="194"/>
      <c r="QV176" s="194"/>
      <c r="QW176" s="194"/>
      <c r="QX176" s="194"/>
      <c r="QY176" s="194"/>
      <c r="QZ176" s="194"/>
      <c r="RA176" s="194"/>
      <c r="RB176" s="194"/>
      <c r="RC176" s="194"/>
      <c r="RD176" s="194"/>
      <c r="RE176" s="194"/>
      <c r="RF176" s="194"/>
      <c r="RG176" s="194"/>
      <c r="RH176" s="194"/>
      <c r="RI176" s="194"/>
      <c r="RJ176" s="194"/>
      <c r="RK176" s="194"/>
      <c r="RL176" s="194"/>
      <c r="RM176" s="194"/>
      <c r="RN176" s="194"/>
      <c r="RO176" s="194"/>
      <c r="RP176" s="194"/>
      <c r="RQ176" s="194"/>
      <c r="RR176" s="194"/>
      <c r="RS176" s="194"/>
      <c r="RT176" s="194"/>
      <c r="RU176" s="194"/>
      <c r="RV176" s="194"/>
      <c r="RW176" s="194"/>
      <c r="RX176" s="194"/>
      <c r="RY176" s="194"/>
      <c r="RZ176" s="194"/>
      <c r="SA176" s="194"/>
      <c r="SB176" s="194"/>
      <c r="SC176" s="194"/>
      <c r="SD176" s="194"/>
      <c r="SE176" s="194"/>
      <c r="SF176" s="194"/>
      <c r="SG176" s="194"/>
      <c r="SH176" s="194"/>
      <c r="SI176" s="194"/>
      <c r="SJ176" s="194"/>
      <c r="SK176" s="194"/>
      <c r="SL176" s="194"/>
      <c r="SM176" s="194"/>
      <c r="SN176" s="194"/>
      <c r="SO176" s="194"/>
      <c r="SP176" s="194"/>
      <c r="SQ176" s="194"/>
      <c r="SR176" s="194"/>
      <c r="SS176" s="194"/>
      <c r="ST176" s="194"/>
      <c r="SU176" s="194"/>
      <c r="SV176" s="194"/>
      <c r="SW176" s="194"/>
      <c r="SX176" s="194"/>
      <c r="SY176" s="194"/>
      <c r="SZ176" s="194"/>
      <c r="TA176" s="194"/>
      <c r="TB176" s="194"/>
      <c r="TC176" s="194"/>
      <c r="TD176" s="194"/>
      <c r="TE176" s="194"/>
      <c r="TF176" s="194"/>
      <c r="TG176" s="194"/>
      <c r="TH176" s="194"/>
      <c r="TI176" s="194"/>
      <c r="TJ176" s="194"/>
      <c r="TK176" s="194"/>
      <c r="TL176" s="194"/>
      <c r="TM176" s="194"/>
      <c r="TN176" s="194"/>
      <c r="TO176" s="194"/>
      <c r="TP176" s="194"/>
      <c r="TQ176" s="194"/>
      <c r="TR176" s="194"/>
      <c r="TS176" s="194"/>
      <c r="TT176" s="194"/>
      <c r="TU176" s="194"/>
      <c r="TV176" s="194"/>
      <c r="TW176" s="194"/>
      <c r="TX176" s="194"/>
      <c r="TY176" s="194"/>
      <c r="TZ176" s="194"/>
      <c r="UA176" s="194"/>
      <c r="UB176" s="194"/>
      <c r="UC176" s="194"/>
      <c r="UD176" s="194"/>
      <c r="UE176" s="194"/>
      <c r="UF176" s="194"/>
      <c r="UG176" s="194"/>
      <c r="UH176" s="194"/>
      <c r="UI176" s="194"/>
      <c r="UJ176" s="194"/>
      <c r="UK176" s="194"/>
      <c r="UL176" s="194"/>
      <c r="UM176" s="194"/>
      <c r="UN176" s="194"/>
      <c r="UO176" s="194"/>
      <c r="UP176" s="194"/>
      <c r="UQ176" s="194"/>
      <c r="UR176" s="194"/>
      <c r="US176" s="194"/>
      <c r="UT176" s="194"/>
      <c r="UU176" s="194"/>
      <c r="UV176" s="194"/>
      <c r="UW176" s="194"/>
      <c r="UX176" s="194"/>
      <c r="UY176" s="194"/>
      <c r="UZ176" s="194"/>
      <c r="VA176" s="194"/>
      <c r="VB176" s="194"/>
      <c r="VC176" s="194"/>
      <c r="VD176" s="194"/>
      <c r="VE176" s="194"/>
      <c r="VF176" s="194"/>
      <c r="VG176" s="194"/>
      <c r="VH176" s="194"/>
      <c r="VI176" s="194"/>
      <c r="VJ176" s="194"/>
      <c r="VK176" s="194"/>
      <c r="VL176" s="194"/>
      <c r="VM176" s="194"/>
      <c r="VN176" s="194"/>
      <c r="VO176" s="194"/>
      <c r="VP176" s="194"/>
      <c r="VQ176" s="194"/>
      <c r="VR176" s="194"/>
      <c r="VS176" s="194"/>
      <c r="VT176" s="194"/>
      <c r="VU176" s="194"/>
      <c r="VV176" s="194"/>
      <c r="VW176" s="194"/>
      <c r="VX176" s="194"/>
      <c r="VY176" s="194"/>
      <c r="VZ176" s="194"/>
      <c r="WA176" s="194"/>
      <c r="WB176" s="194"/>
      <c r="WC176" s="194"/>
      <c r="WD176" s="194"/>
      <c r="WE176" s="194"/>
      <c r="WF176" s="194"/>
      <c r="WG176" s="194"/>
      <c r="WH176" s="194"/>
      <c r="WI176" s="194"/>
      <c r="WJ176" s="194"/>
      <c r="WK176" s="194"/>
      <c r="WL176" s="194"/>
      <c r="WM176" s="194"/>
      <c r="WN176" s="194"/>
      <c r="WO176" s="194"/>
      <c r="WP176" s="194"/>
      <c r="WQ176" s="194"/>
      <c r="WR176" s="194"/>
      <c r="WS176" s="194"/>
      <c r="WT176" s="194"/>
      <c r="WU176" s="194"/>
      <c r="WV176" s="194"/>
      <c r="WW176" s="194"/>
      <c r="WX176" s="194"/>
      <c r="WY176" s="194"/>
      <c r="WZ176" s="194"/>
      <c r="XA176" s="194"/>
      <c r="XB176" s="194"/>
      <c r="XC176" s="194"/>
      <c r="XD176" s="194"/>
      <c r="XE176" s="194"/>
      <c r="XF176" s="194"/>
      <c r="XG176" s="194"/>
      <c r="XH176" s="194"/>
      <c r="XI176" s="194"/>
      <c r="XJ176" s="194"/>
      <c r="XK176" s="194"/>
      <c r="XL176" s="194"/>
      <c r="XM176" s="194"/>
      <c r="XN176" s="194"/>
      <c r="XO176" s="194"/>
      <c r="XP176" s="194"/>
      <c r="XQ176" s="194"/>
      <c r="XR176" s="194"/>
      <c r="XS176" s="194"/>
      <c r="XT176" s="194"/>
      <c r="XU176" s="194"/>
      <c r="XV176" s="194"/>
      <c r="XW176" s="194"/>
      <c r="XX176" s="194"/>
      <c r="XY176" s="194"/>
      <c r="XZ176" s="194"/>
      <c r="YA176" s="194"/>
      <c r="YB176" s="194"/>
      <c r="YC176" s="194"/>
      <c r="YD176" s="194"/>
      <c r="YE176" s="194"/>
      <c r="YF176" s="194"/>
      <c r="YG176" s="194"/>
      <c r="YH176" s="194"/>
      <c r="YI176" s="194"/>
      <c r="YJ176" s="194"/>
      <c r="YK176" s="194"/>
      <c r="YL176" s="194"/>
      <c r="YM176" s="194"/>
      <c r="YN176" s="194"/>
      <c r="YO176" s="194"/>
      <c r="YP176" s="194"/>
      <c r="YQ176" s="194"/>
      <c r="YR176" s="194"/>
      <c r="YS176" s="194"/>
      <c r="YT176" s="194"/>
      <c r="YU176" s="194"/>
      <c r="YV176" s="194"/>
      <c r="YW176" s="194"/>
      <c r="YX176" s="194"/>
      <c r="YY176" s="194"/>
      <c r="YZ176" s="194"/>
      <c r="ZA176" s="194"/>
      <c r="ZB176" s="194"/>
      <c r="ZC176" s="194"/>
      <c r="ZD176" s="194"/>
      <c r="ZE176" s="194"/>
      <c r="ZF176" s="194"/>
      <c r="ZG176" s="194"/>
      <c r="ZH176" s="194"/>
      <c r="ZI176" s="194"/>
      <c r="ZJ176" s="194"/>
      <c r="ZK176" s="194"/>
      <c r="ZL176" s="194"/>
      <c r="ZM176" s="194"/>
      <c r="ZN176" s="194"/>
      <c r="ZO176" s="194"/>
      <c r="ZP176" s="194"/>
      <c r="ZQ176" s="194"/>
      <c r="ZR176" s="194"/>
      <c r="ZS176" s="194"/>
      <c r="ZT176" s="194"/>
      <c r="ZU176" s="194"/>
      <c r="ZV176" s="194"/>
      <c r="ZW176" s="194"/>
      <c r="ZX176" s="194"/>
      <c r="ZY176" s="194"/>
      <c r="ZZ176" s="194"/>
      <c r="AAA176" s="194"/>
      <c r="AAB176" s="194"/>
      <c r="AAC176" s="194"/>
      <c r="AAD176" s="194"/>
      <c r="AAE176" s="194"/>
      <c r="AAF176" s="194"/>
      <c r="AAG176" s="194"/>
      <c r="AAH176" s="194"/>
      <c r="AAI176" s="194"/>
      <c r="AAJ176" s="194"/>
      <c r="AAK176" s="194"/>
      <c r="AAL176" s="194"/>
      <c r="AAM176" s="194"/>
      <c r="AAN176" s="194"/>
      <c r="AAO176" s="194"/>
      <c r="AAP176" s="194"/>
      <c r="AAQ176" s="194"/>
      <c r="AAR176" s="194"/>
      <c r="AAS176" s="194"/>
      <c r="AAT176" s="194"/>
      <c r="AAU176" s="194"/>
      <c r="AAV176" s="194"/>
      <c r="AAW176" s="194"/>
      <c r="AAX176" s="194"/>
      <c r="AAY176" s="194"/>
      <c r="AAZ176" s="194"/>
      <c r="ABA176" s="194"/>
      <c r="ABB176" s="194"/>
      <c r="ABC176" s="194"/>
      <c r="ABD176" s="194"/>
      <c r="ABE176" s="194"/>
      <c r="ABF176" s="194"/>
      <c r="ABG176" s="194"/>
      <c r="ABH176" s="194"/>
      <c r="ABI176" s="194"/>
      <c r="ABJ176" s="194"/>
      <c r="ABK176" s="194"/>
      <c r="ABL176" s="194"/>
      <c r="ABM176" s="194"/>
      <c r="ABN176" s="194"/>
      <c r="ABO176" s="194"/>
      <c r="ABP176" s="194"/>
      <c r="ABQ176" s="194"/>
      <c r="ABR176" s="194"/>
      <c r="ABS176" s="194"/>
      <c r="ABT176" s="194"/>
      <c r="ABU176" s="194"/>
      <c r="ABV176" s="194"/>
      <c r="ABW176" s="194"/>
      <c r="ABX176" s="194"/>
      <c r="ABY176" s="194"/>
      <c r="ABZ176" s="194"/>
      <c r="ACA176" s="194"/>
      <c r="ACB176" s="194"/>
      <c r="ACC176" s="194"/>
      <c r="ACD176" s="194"/>
      <c r="ACE176" s="194"/>
      <c r="ACF176" s="194"/>
      <c r="ACG176" s="194"/>
      <c r="ACH176" s="194"/>
      <c r="ACI176" s="194"/>
      <c r="ACJ176" s="194"/>
      <c r="ACK176" s="194"/>
      <c r="ACL176" s="194"/>
      <c r="ACM176" s="194"/>
      <c r="ACN176" s="194"/>
      <c r="ACO176" s="194"/>
      <c r="ACP176" s="194"/>
      <c r="ACQ176" s="194"/>
      <c r="ACR176" s="194"/>
      <c r="ACS176" s="194"/>
      <c r="ACT176" s="194"/>
      <c r="ACU176" s="194"/>
      <c r="ACV176" s="194"/>
      <c r="ACW176" s="194"/>
      <c r="ACX176" s="194"/>
      <c r="ACY176" s="194"/>
      <c r="ACZ176" s="194"/>
      <c r="ADA176" s="194"/>
      <c r="ADB176" s="194"/>
      <c r="ADC176" s="194"/>
      <c r="ADD176" s="194"/>
      <c r="ADE176" s="194"/>
      <c r="ADF176" s="194"/>
      <c r="ADG176" s="194"/>
      <c r="ADH176" s="194"/>
      <c r="ADI176" s="194"/>
      <c r="ADJ176" s="194"/>
      <c r="ADK176" s="194"/>
      <c r="ADL176" s="194"/>
      <c r="ADM176" s="194"/>
      <c r="ADN176" s="194"/>
      <c r="ADO176" s="194"/>
      <c r="ADP176" s="194"/>
      <c r="ADQ176" s="194"/>
      <c r="ADR176" s="194"/>
      <c r="ADS176" s="194"/>
      <c r="ADT176" s="194"/>
      <c r="ADU176" s="194"/>
      <c r="ADV176" s="194"/>
      <c r="ADW176" s="194"/>
      <c r="ADX176" s="194"/>
      <c r="ADY176" s="194"/>
      <c r="ADZ176" s="194"/>
      <c r="AEA176" s="194"/>
      <c r="AEB176" s="194"/>
      <c r="AEC176" s="194"/>
      <c r="AED176" s="194"/>
      <c r="AEE176" s="194"/>
      <c r="AEF176" s="194"/>
      <c r="AEG176" s="194"/>
      <c r="AEH176" s="194"/>
      <c r="AEI176" s="194"/>
      <c r="AEJ176" s="194"/>
      <c r="AEK176" s="194"/>
      <c r="AEL176" s="194"/>
      <c r="AEM176" s="194"/>
      <c r="AEN176" s="194"/>
      <c r="AEO176" s="194"/>
      <c r="AEP176" s="194"/>
      <c r="AEQ176" s="194"/>
      <c r="AER176" s="194"/>
      <c r="AES176" s="194"/>
      <c r="AET176" s="194"/>
      <c r="AEU176" s="194"/>
      <c r="AEV176" s="194"/>
      <c r="AEW176" s="194"/>
      <c r="AEX176" s="194"/>
      <c r="AEY176" s="194"/>
      <c r="AEZ176" s="194"/>
      <c r="AFA176" s="194"/>
      <c r="AFB176" s="194"/>
      <c r="AFC176" s="194"/>
      <c r="AFD176" s="194"/>
      <c r="AFE176" s="194"/>
      <c r="AFF176" s="194"/>
      <c r="AFG176" s="194"/>
      <c r="AFH176" s="194"/>
      <c r="AFI176" s="194"/>
      <c r="AFJ176" s="194"/>
      <c r="AFK176" s="194"/>
      <c r="AFL176" s="194"/>
      <c r="AFM176" s="194"/>
      <c r="AFN176" s="194"/>
      <c r="AFO176" s="194"/>
      <c r="AFP176" s="194"/>
      <c r="AFQ176" s="194"/>
      <c r="AFR176" s="194"/>
      <c r="AFS176" s="194"/>
      <c r="AFT176" s="194"/>
      <c r="AFU176" s="194"/>
      <c r="AFV176" s="194"/>
      <c r="AFW176" s="194"/>
      <c r="AFX176" s="194"/>
      <c r="AFY176" s="194"/>
      <c r="AFZ176" s="194"/>
      <c r="AGA176" s="194"/>
      <c r="AGB176" s="194"/>
      <c r="AGC176" s="194"/>
      <c r="AGD176" s="194"/>
      <c r="AGE176" s="194"/>
      <c r="AGF176" s="194"/>
      <c r="AGG176" s="194"/>
      <c r="AGH176" s="194"/>
      <c r="AGI176" s="194"/>
      <c r="AGJ176" s="194"/>
      <c r="AGK176" s="194"/>
      <c r="AGL176" s="194"/>
      <c r="AGM176" s="194"/>
      <c r="AGN176" s="194"/>
      <c r="AGO176" s="194"/>
      <c r="AGP176" s="194"/>
      <c r="AGQ176" s="194"/>
      <c r="AGR176" s="194"/>
      <c r="AGS176" s="194"/>
      <c r="AGT176" s="194"/>
      <c r="AGU176" s="194"/>
      <c r="AGV176" s="194"/>
      <c r="AGW176" s="194"/>
      <c r="AGX176" s="194"/>
      <c r="AGY176" s="194"/>
      <c r="AGZ176" s="194"/>
      <c r="AHA176" s="194"/>
      <c r="AHB176" s="194"/>
      <c r="AHC176" s="194"/>
      <c r="AHD176" s="194"/>
      <c r="AHE176" s="194"/>
      <c r="AHF176" s="194"/>
      <c r="AHG176" s="194"/>
      <c r="AHH176" s="194"/>
      <c r="AHI176" s="194"/>
      <c r="AHJ176" s="194"/>
      <c r="AHK176" s="194"/>
      <c r="AHL176" s="194"/>
      <c r="AHM176" s="194"/>
      <c r="AHN176" s="194"/>
      <c r="AHO176" s="194"/>
      <c r="AHP176" s="194"/>
      <c r="AHQ176" s="194"/>
      <c r="AHR176" s="194"/>
      <c r="AHS176" s="194"/>
      <c r="AHT176" s="194"/>
      <c r="AHU176" s="194"/>
      <c r="AHV176" s="194"/>
      <c r="AHW176" s="194"/>
      <c r="AHX176" s="194"/>
      <c r="AHY176" s="194"/>
      <c r="AHZ176" s="194"/>
      <c r="AIA176" s="194"/>
      <c r="AIB176" s="194"/>
      <c r="AIC176" s="194"/>
      <c r="AID176" s="194"/>
      <c r="AIE176" s="194"/>
      <c r="AIF176" s="194"/>
      <c r="AIG176" s="194"/>
      <c r="AIH176" s="194"/>
      <c r="AII176" s="194"/>
      <c r="AIJ176" s="194"/>
      <c r="AIK176" s="194"/>
      <c r="AIL176" s="194"/>
      <c r="AIM176" s="194"/>
      <c r="AIN176" s="194"/>
      <c r="AIO176" s="194"/>
      <c r="AIP176" s="194"/>
      <c r="AIQ176" s="194"/>
      <c r="AIR176" s="194"/>
      <c r="AIS176" s="194"/>
      <c r="AIT176" s="194"/>
      <c r="AIU176" s="194"/>
      <c r="AIV176" s="194"/>
      <c r="AIW176" s="194"/>
      <c r="AIX176" s="194"/>
      <c r="AIY176" s="194"/>
      <c r="AIZ176" s="194"/>
      <c r="AJA176" s="194"/>
      <c r="AJB176" s="194"/>
      <c r="AJC176" s="194"/>
      <c r="AJD176" s="194"/>
      <c r="AJE176" s="194"/>
      <c r="AJF176" s="194"/>
      <c r="AJG176" s="194"/>
      <c r="AJH176" s="194"/>
      <c r="AJI176" s="194"/>
      <c r="AJJ176" s="194"/>
      <c r="AJK176" s="194"/>
      <c r="AJL176" s="194"/>
      <c r="AJM176" s="194"/>
      <c r="AJN176" s="194"/>
      <c r="AJO176" s="194"/>
      <c r="AJP176" s="194"/>
      <c r="AJQ176" s="194"/>
      <c r="AJR176" s="194"/>
      <c r="AJS176" s="194"/>
      <c r="AJT176" s="194"/>
      <c r="AJU176" s="194"/>
      <c r="AJV176" s="194"/>
      <c r="AJW176" s="194"/>
      <c r="AJX176" s="194"/>
      <c r="AJY176" s="194"/>
      <c r="AJZ176" s="194"/>
      <c r="AKA176" s="194"/>
      <c r="AKB176" s="194"/>
      <c r="AKC176" s="194"/>
      <c r="AKD176" s="194"/>
      <c r="AKE176" s="194"/>
      <c r="AKF176" s="194"/>
      <c r="AKG176" s="194"/>
      <c r="AKH176" s="194"/>
      <c r="AKI176" s="194"/>
      <c r="AKJ176" s="194"/>
      <c r="AKK176" s="194"/>
      <c r="AKL176" s="194"/>
      <c r="AKM176" s="194"/>
      <c r="AKN176" s="194"/>
      <c r="AKO176" s="194"/>
      <c r="AKP176" s="194"/>
    </row>
    <row r="177" spans="1:978" s="116" customFormat="1" ht="15.6">
      <c r="A177" s="82"/>
      <c r="B177" s="95" t="s">
        <v>13</v>
      </c>
      <c r="C177" s="105">
        <v>2230200</v>
      </c>
      <c r="D177" s="84">
        <f t="shared" si="45"/>
        <v>0.11290590600630845</v>
      </c>
      <c r="E177" s="85"/>
      <c r="F177" s="83">
        <v>26988</v>
      </c>
      <c r="G177" s="84">
        <f t="shared" si="46"/>
        <v>-4.9383585769637195E-2</v>
      </c>
      <c r="H177" s="196">
        <v>44446</v>
      </c>
      <c r="I177" s="88">
        <f>(H177/H165-1)</f>
        <v>-8.1978725601569713E-2</v>
      </c>
      <c r="J177" s="92"/>
      <c r="K177" s="84"/>
      <c r="L177" s="93">
        <v>381</v>
      </c>
      <c r="M177" s="84">
        <f t="shared" si="42"/>
        <v>-0.30219780219780223</v>
      </c>
      <c r="N177" s="92">
        <v>14432</v>
      </c>
      <c r="O177" s="84">
        <f t="shared" si="42"/>
        <v>-9.6305572949279883E-2</v>
      </c>
      <c r="P177" s="92">
        <v>3312</v>
      </c>
      <c r="Q177" s="84">
        <f t="shared" si="39"/>
        <v>-0.35950493134790173</v>
      </c>
      <c r="R177" s="93">
        <v>237</v>
      </c>
      <c r="S177" s="84">
        <f t="shared" si="39"/>
        <v>-0.35245901639344257</v>
      </c>
      <c r="T177" s="92">
        <v>23960</v>
      </c>
      <c r="U177" s="84">
        <f t="shared" si="39"/>
        <v>-5.9396223452282793E-2</v>
      </c>
      <c r="V177" s="92"/>
      <c r="W177" s="84"/>
      <c r="X177" s="92"/>
      <c r="Y177" s="84"/>
      <c r="Z177" s="90">
        <v>5102</v>
      </c>
      <c r="AA177" s="166">
        <f>Z177/Z165-1</f>
        <v>-0.14980836527245456</v>
      </c>
      <c r="AB177" s="92"/>
      <c r="AC177" s="84"/>
      <c r="AD177" s="92"/>
      <c r="AE177" s="84"/>
      <c r="AF177" s="92"/>
      <c r="AG177" s="84"/>
      <c r="AH177" s="189"/>
      <c r="AI177" s="189"/>
      <c r="AJ177" s="189"/>
      <c r="AK177" s="189"/>
      <c r="AL177" s="189"/>
      <c r="AM177" s="187"/>
      <c r="AN177" s="187"/>
      <c r="AO177" s="187"/>
      <c r="AP177" s="187"/>
      <c r="AQ177" s="187"/>
      <c r="AR177" s="187"/>
      <c r="AS177" s="187"/>
      <c r="AT177" s="187"/>
      <c r="AU177" s="187"/>
      <c r="AV177" s="205"/>
      <c r="AW177" s="187"/>
      <c r="AX177" s="188"/>
      <c r="AY177" s="187"/>
      <c r="AZ177" s="187"/>
      <c r="BA177" s="192"/>
      <c r="BB177" s="193"/>
      <c r="BC177" s="192"/>
      <c r="BD177" s="194"/>
      <c r="BE177" s="194"/>
      <c r="BF177" s="194"/>
      <c r="BG177" s="194"/>
      <c r="BH177" s="194"/>
      <c r="BI177" s="194"/>
      <c r="BJ177" s="194"/>
      <c r="BK177" s="194"/>
      <c r="BL177" s="194"/>
      <c r="BM177" s="194"/>
      <c r="BN177" s="194"/>
      <c r="BO177" s="194"/>
      <c r="BP177" s="194"/>
      <c r="BQ177" s="194"/>
      <c r="BR177" s="194"/>
      <c r="BS177" s="194"/>
      <c r="BT177" s="194"/>
      <c r="BU177" s="194"/>
      <c r="BV177" s="194"/>
      <c r="BW177" s="194"/>
      <c r="BX177" s="194"/>
      <c r="BY177" s="194"/>
      <c r="BZ177" s="194"/>
      <c r="CA177" s="194"/>
      <c r="CB177" s="194"/>
      <c r="CC177" s="195"/>
      <c r="CD177" s="194"/>
      <c r="CE177" s="194"/>
      <c r="CF177" s="194"/>
      <c r="CG177" s="194"/>
      <c r="CH177" s="194"/>
      <c r="CI177" s="194"/>
      <c r="CJ177" s="194"/>
      <c r="CK177" s="194"/>
      <c r="CL177" s="194"/>
      <c r="CM177" s="194"/>
      <c r="CN177" s="194"/>
      <c r="CO177" s="194"/>
      <c r="CP177" s="194"/>
      <c r="CQ177" s="194"/>
      <c r="CR177" s="194"/>
      <c r="CS177" s="194"/>
      <c r="CT177" s="194"/>
      <c r="CU177" s="194"/>
      <c r="CV177" s="194"/>
      <c r="CW177" s="194"/>
      <c r="CX177" s="194"/>
      <c r="CY177" s="194"/>
      <c r="CZ177" s="194"/>
      <c r="DA177" s="194"/>
      <c r="DB177" s="194"/>
      <c r="DC177" s="194"/>
      <c r="DD177" s="194"/>
      <c r="DE177" s="194"/>
      <c r="DF177" s="194"/>
      <c r="DG177" s="194"/>
      <c r="DH177" s="194"/>
      <c r="DI177" s="194"/>
      <c r="DJ177" s="194"/>
      <c r="DK177" s="194"/>
      <c r="DL177" s="194"/>
      <c r="DM177" s="194"/>
      <c r="DN177" s="194"/>
      <c r="DO177" s="194"/>
      <c r="DP177" s="194"/>
      <c r="DQ177" s="194"/>
      <c r="DR177" s="194"/>
      <c r="DS177" s="194"/>
      <c r="DT177" s="194"/>
      <c r="DU177" s="194"/>
      <c r="DV177" s="194"/>
      <c r="DW177" s="194"/>
      <c r="DX177" s="194"/>
      <c r="DY177" s="194"/>
      <c r="DZ177" s="194"/>
      <c r="EA177" s="194"/>
      <c r="EB177" s="194"/>
      <c r="EC177" s="194"/>
      <c r="ED177" s="194"/>
      <c r="EE177" s="194"/>
      <c r="EF177" s="194"/>
      <c r="EG177" s="194"/>
      <c r="EH177" s="194"/>
      <c r="EI177" s="194"/>
      <c r="EJ177" s="194"/>
      <c r="EK177" s="194"/>
      <c r="EL177" s="194"/>
      <c r="EM177" s="194"/>
      <c r="EN177" s="194"/>
      <c r="EO177" s="194"/>
      <c r="EP177" s="194"/>
      <c r="EQ177" s="194"/>
      <c r="ER177" s="194"/>
      <c r="ES177" s="194"/>
      <c r="ET177" s="194"/>
      <c r="EU177" s="194"/>
      <c r="EV177" s="194"/>
      <c r="EW177" s="194"/>
      <c r="EX177" s="194"/>
      <c r="EY177" s="194"/>
      <c r="EZ177" s="194"/>
      <c r="FA177" s="194"/>
      <c r="FB177" s="194"/>
      <c r="FC177" s="194"/>
      <c r="FD177" s="194"/>
      <c r="FE177" s="194"/>
      <c r="FF177" s="194"/>
      <c r="FG177" s="194"/>
      <c r="FH177" s="194"/>
      <c r="FI177" s="194"/>
      <c r="FJ177" s="194"/>
      <c r="FK177" s="194"/>
      <c r="FL177" s="194"/>
      <c r="FM177" s="194"/>
      <c r="FN177" s="194"/>
      <c r="FO177" s="194"/>
      <c r="FP177" s="194"/>
      <c r="FQ177" s="194"/>
      <c r="FR177" s="194"/>
      <c r="FS177" s="194"/>
      <c r="FT177" s="194"/>
      <c r="FU177" s="194"/>
      <c r="FV177" s="194"/>
      <c r="FW177" s="194"/>
      <c r="FX177" s="194"/>
      <c r="FY177" s="194"/>
      <c r="FZ177" s="194"/>
      <c r="GA177" s="194"/>
      <c r="GB177" s="194"/>
      <c r="GC177" s="194"/>
      <c r="GD177" s="194"/>
      <c r="GE177" s="194"/>
      <c r="GF177" s="194"/>
      <c r="GG177" s="194"/>
      <c r="GH177" s="194"/>
      <c r="GI177" s="194"/>
      <c r="GJ177" s="194"/>
      <c r="GK177" s="194"/>
      <c r="GL177" s="194"/>
      <c r="GM177" s="194"/>
      <c r="GN177" s="194"/>
      <c r="GO177" s="194"/>
      <c r="GP177" s="194"/>
      <c r="GQ177" s="194"/>
      <c r="GR177" s="194"/>
      <c r="GS177" s="194"/>
      <c r="GT177" s="194"/>
      <c r="GU177" s="194"/>
      <c r="GV177" s="194"/>
      <c r="GW177" s="194"/>
      <c r="GX177" s="194"/>
      <c r="GY177" s="194"/>
      <c r="GZ177" s="194"/>
      <c r="HA177" s="194"/>
      <c r="HB177" s="194"/>
      <c r="HC177" s="194"/>
      <c r="HD177" s="194"/>
      <c r="HE177" s="194"/>
      <c r="HF177" s="194"/>
      <c r="HG177" s="194"/>
      <c r="HH177" s="194"/>
      <c r="HI177" s="194"/>
      <c r="HJ177" s="194"/>
      <c r="HK177" s="194"/>
      <c r="HL177" s="194"/>
      <c r="HM177" s="194"/>
      <c r="HN177" s="194"/>
      <c r="HO177" s="194"/>
      <c r="HP177" s="194"/>
      <c r="HQ177" s="194"/>
      <c r="HR177" s="194"/>
      <c r="HS177" s="194"/>
      <c r="HT177" s="194"/>
      <c r="HU177" s="194"/>
      <c r="HV177" s="194"/>
      <c r="HW177" s="194"/>
      <c r="HX177" s="194"/>
      <c r="HY177" s="194"/>
      <c r="HZ177" s="194"/>
      <c r="IA177" s="194"/>
      <c r="IB177" s="194"/>
      <c r="IC177" s="194"/>
      <c r="ID177" s="194"/>
      <c r="IE177" s="194"/>
      <c r="IF177" s="194"/>
      <c r="IG177" s="194"/>
      <c r="IH177" s="194"/>
      <c r="II177" s="194"/>
      <c r="IJ177" s="194"/>
      <c r="IK177" s="194"/>
      <c r="IL177" s="194"/>
      <c r="IM177" s="194"/>
      <c r="IN177" s="194"/>
      <c r="IO177" s="194"/>
      <c r="IP177" s="194"/>
      <c r="IQ177" s="194"/>
      <c r="IR177" s="194"/>
      <c r="IS177" s="194"/>
      <c r="IT177" s="194"/>
      <c r="IU177" s="194"/>
      <c r="IV177" s="194"/>
      <c r="IW177" s="194"/>
      <c r="IX177" s="194"/>
      <c r="IY177" s="194"/>
      <c r="IZ177" s="194"/>
      <c r="JA177" s="194"/>
      <c r="JB177" s="194"/>
      <c r="JC177" s="194"/>
      <c r="JD177" s="194"/>
      <c r="JE177" s="194"/>
      <c r="JF177" s="194"/>
      <c r="JG177" s="194"/>
      <c r="JH177" s="194"/>
      <c r="JI177" s="194"/>
      <c r="JJ177" s="194"/>
      <c r="JK177" s="194"/>
      <c r="JL177" s="194"/>
      <c r="JM177" s="194"/>
      <c r="JN177" s="194"/>
      <c r="JO177" s="194"/>
      <c r="JP177" s="194"/>
      <c r="JQ177" s="194"/>
      <c r="JR177" s="194"/>
      <c r="JS177" s="194"/>
      <c r="JT177" s="194"/>
      <c r="JU177" s="194"/>
      <c r="JV177" s="194"/>
      <c r="JW177" s="194"/>
      <c r="JX177" s="194"/>
      <c r="JY177" s="194"/>
      <c r="JZ177" s="194"/>
      <c r="KA177" s="194"/>
      <c r="KB177" s="194"/>
      <c r="KC177" s="194"/>
      <c r="KD177" s="194"/>
      <c r="KE177" s="194"/>
      <c r="KF177" s="194"/>
      <c r="KG177" s="194"/>
      <c r="KH177" s="194"/>
      <c r="KI177" s="194"/>
      <c r="KJ177" s="194"/>
      <c r="KK177" s="194"/>
      <c r="KL177" s="194"/>
      <c r="KM177" s="194"/>
      <c r="KN177" s="194"/>
      <c r="KO177" s="194"/>
      <c r="KP177" s="194"/>
      <c r="KQ177" s="194"/>
      <c r="KR177" s="194"/>
      <c r="KS177" s="194"/>
      <c r="KT177" s="194"/>
      <c r="KU177" s="194"/>
      <c r="KV177" s="194"/>
      <c r="KW177" s="194"/>
      <c r="KX177" s="194"/>
      <c r="KY177" s="194"/>
      <c r="KZ177" s="194"/>
      <c r="LA177" s="194"/>
      <c r="LB177" s="194"/>
      <c r="LC177" s="194"/>
      <c r="LD177" s="194"/>
      <c r="LE177" s="194"/>
      <c r="LF177" s="194"/>
      <c r="LG177" s="194"/>
      <c r="LH177" s="194"/>
      <c r="LI177" s="194"/>
      <c r="LJ177" s="194"/>
      <c r="LK177" s="194"/>
      <c r="LL177" s="194"/>
      <c r="LM177" s="194"/>
      <c r="LN177" s="194"/>
      <c r="LO177" s="194"/>
      <c r="LP177" s="194"/>
      <c r="LQ177" s="194"/>
      <c r="LR177" s="194"/>
      <c r="LS177" s="194"/>
      <c r="LT177" s="194"/>
      <c r="LU177" s="194"/>
      <c r="LV177" s="194"/>
      <c r="LW177" s="194"/>
      <c r="LX177" s="194"/>
      <c r="LY177" s="194"/>
      <c r="LZ177" s="194"/>
      <c r="MA177" s="194"/>
      <c r="MB177" s="194"/>
      <c r="MC177" s="194"/>
      <c r="MD177" s="194"/>
      <c r="ME177" s="194"/>
      <c r="MF177" s="194"/>
      <c r="MG177" s="194"/>
      <c r="MH177" s="194"/>
      <c r="MI177" s="194"/>
      <c r="MJ177" s="194"/>
      <c r="MK177" s="194"/>
      <c r="ML177" s="194"/>
      <c r="MM177" s="194"/>
      <c r="MN177" s="194"/>
      <c r="MO177" s="194"/>
      <c r="MP177" s="194"/>
      <c r="MQ177" s="194"/>
      <c r="MR177" s="194"/>
      <c r="MS177" s="194"/>
      <c r="MT177" s="194"/>
      <c r="MU177" s="194"/>
      <c r="MV177" s="194"/>
      <c r="MW177" s="194"/>
      <c r="MX177" s="194"/>
      <c r="MY177" s="194"/>
      <c r="MZ177" s="194"/>
      <c r="NA177" s="194"/>
      <c r="NB177" s="194"/>
      <c r="NC177" s="194"/>
      <c r="ND177" s="194"/>
      <c r="NE177" s="194"/>
      <c r="NF177" s="194"/>
      <c r="NG177" s="194"/>
      <c r="NH177" s="194"/>
      <c r="NI177" s="194"/>
      <c r="NJ177" s="194"/>
      <c r="NK177" s="194"/>
      <c r="NL177" s="194"/>
      <c r="NM177" s="194"/>
      <c r="NN177" s="194"/>
      <c r="NO177" s="194"/>
      <c r="NP177" s="194"/>
      <c r="NQ177" s="194"/>
      <c r="NR177" s="194"/>
      <c r="NS177" s="194"/>
      <c r="NT177" s="194"/>
      <c r="NU177" s="194"/>
      <c r="NV177" s="194"/>
      <c r="NW177" s="194"/>
      <c r="NX177" s="194"/>
      <c r="NY177" s="194"/>
      <c r="NZ177" s="194"/>
      <c r="OA177" s="194"/>
      <c r="OB177" s="194"/>
      <c r="OC177" s="194"/>
      <c r="OD177" s="194"/>
      <c r="OE177" s="194"/>
      <c r="OF177" s="194"/>
      <c r="OG177" s="194"/>
      <c r="OH177" s="194"/>
      <c r="OI177" s="194"/>
      <c r="OJ177" s="194"/>
      <c r="OK177" s="194"/>
      <c r="OL177" s="194"/>
      <c r="OM177" s="194"/>
      <c r="ON177" s="194"/>
      <c r="OO177" s="194"/>
      <c r="OP177" s="194"/>
      <c r="OQ177" s="194"/>
      <c r="OR177" s="194"/>
      <c r="OS177" s="194"/>
      <c r="OT177" s="194"/>
      <c r="OU177" s="194"/>
      <c r="OV177" s="194"/>
      <c r="OW177" s="194"/>
      <c r="OX177" s="194"/>
      <c r="OY177" s="194"/>
      <c r="OZ177" s="194"/>
      <c r="PA177" s="194"/>
      <c r="PB177" s="194"/>
      <c r="PC177" s="194"/>
      <c r="PD177" s="194"/>
      <c r="PE177" s="194"/>
      <c r="PF177" s="194"/>
      <c r="PG177" s="194"/>
      <c r="PH177" s="194"/>
      <c r="PI177" s="194"/>
      <c r="PJ177" s="194"/>
      <c r="PK177" s="194"/>
      <c r="PL177" s="194"/>
      <c r="PM177" s="194"/>
      <c r="PN177" s="194"/>
      <c r="PO177" s="194"/>
      <c r="PP177" s="194"/>
      <c r="PQ177" s="194"/>
      <c r="PR177" s="194"/>
      <c r="PS177" s="194"/>
      <c r="PT177" s="194"/>
      <c r="PU177" s="194"/>
      <c r="PV177" s="194"/>
      <c r="PW177" s="194"/>
      <c r="PX177" s="194"/>
      <c r="PY177" s="194"/>
      <c r="PZ177" s="194"/>
      <c r="QA177" s="194"/>
      <c r="QB177" s="194"/>
      <c r="QC177" s="194"/>
      <c r="QD177" s="194"/>
      <c r="QE177" s="194"/>
      <c r="QF177" s="194"/>
      <c r="QG177" s="194"/>
      <c r="QH177" s="194"/>
      <c r="QI177" s="194"/>
      <c r="QJ177" s="194"/>
      <c r="QK177" s="194"/>
      <c r="QL177" s="194"/>
      <c r="QM177" s="194"/>
      <c r="QN177" s="194"/>
      <c r="QO177" s="194"/>
      <c r="QP177" s="194"/>
      <c r="QQ177" s="194"/>
      <c r="QR177" s="194"/>
      <c r="QS177" s="194"/>
      <c r="QT177" s="194"/>
      <c r="QU177" s="194"/>
      <c r="QV177" s="194"/>
      <c r="QW177" s="194"/>
      <c r="QX177" s="194"/>
      <c r="QY177" s="194"/>
      <c r="QZ177" s="194"/>
      <c r="RA177" s="194"/>
      <c r="RB177" s="194"/>
      <c r="RC177" s="194"/>
      <c r="RD177" s="194"/>
      <c r="RE177" s="194"/>
      <c r="RF177" s="194"/>
      <c r="RG177" s="194"/>
      <c r="RH177" s="194"/>
      <c r="RI177" s="194"/>
      <c r="RJ177" s="194"/>
      <c r="RK177" s="194"/>
      <c r="RL177" s="194"/>
      <c r="RM177" s="194"/>
      <c r="RN177" s="194"/>
      <c r="RO177" s="194"/>
      <c r="RP177" s="194"/>
      <c r="RQ177" s="194"/>
      <c r="RR177" s="194"/>
      <c r="RS177" s="194"/>
      <c r="RT177" s="194"/>
      <c r="RU177" s="194"/>
      <c r="RV177" s="194"/>
      <c r="RW177" s="194"/>
      <c r="RX177" s="194"/>
      <c r="RY177" s="194"/>
      <c r="RZ177" s="194"/>
      <c r="SA177" s="194"/>
      <c r="SB177" s="194"/>
      <c r="SC177" s="194"/>
      <c r="SD177" s="194"/>
      <c r="SE177" s="194"/>
      <c r="SF177" s="194"/>
      <c r="SG177" s="194"/>
      <c r="SH177" s="194"/>
      <c r="SI177" s="194"/>
      <c r="SJ177" s="194"/>
      <c r="SK177" s="194"/>
      <c r="SL177" s="194"/>
      <c r="SM177" s="194"/>
      <c r="SN177" s="194"/>
      <c r="SO177" s="194"/>
      <c r="SP177" s="194"/>
      <c r="SQ177" s="194"/>
      <c r="SR177" s="194"/>
      <c r="SS177" s="194"/>
      <c r="ST177" s="194"/>
      <c r="SU177" s="194"/>
      <c r="SV177" s="194"/>
      <c r="SW177" s="194"/>
      <c r="SX177" s="194"/>
      <c r="SY177" s="194"/>
      <c r="SZ177" s="194"/>
      <c r="TA177" s="194"/>
      <c r="TB177" s="194"/>
      <c r="TC177" s="194"/>
      <c r="TD177" s="194"/>
      <c r="TE177" s="194"/>
      <c r="TF177" s="194"/>
      <c r="TG177" s="194"/>
      <c r="TH177" s="194"/>
      <c r="TI177" s="194"/>
      <c r="TJ177" s="194"/>
      <c r="TK177" s="194"/>
      <c r="TL177" s="194"/>
      <c r="TM177" s="194"/>
      <c r="TN177" s="194"/>
      <c r="TO177" s="194"/>
      <c r="TP177" s="194"/>
      <c r="TQ177" s="194"/>
      <c r="TR177" s="194"/>
      <c r="TS177" s="194"/>
      <c r="TT177" s="194"/>
      <c r="TU177" s="194"/>
      <c r="TV177" s="194"/>
      <c r="TW177" s="194"/>
      <c r="TX177" s="194"/>
      <c r="TY177" s="194"/>
      <c r="TZ177" s="194"/>
      <c r="UA177" s="194"/>
      <c r="UB177" s="194"/>
      <c r="UC177" s="194"/>
      <c r="UD177" s="194"/>
      <c r="UE177" s="194"/>
      <c r="UF177" s="194"/>
      <c r="UG177" s="194"/>
      <c r="UH177" s="194"/>
      <c r="UI177" s="194"/>
      <c r="UJ177" s="194"/>
      <c r="UK177" s="194"/>
      <c r="UL177" s="194"/>
      <c r="UM177" s="194"/>
      <c r="UN177" s="194"/>
      <c r="UO177" s="194"/>
      <c r="UP177" s="194"/>
      <c r="UQ177" s="194"/>
      <c r="UR177" s="194"/>
      <c r="US177" s="194"/>
      <c r="UT177" s="194"/>
      <c r="UU177" s="194"/>
      <c r="UV177" s="194"/>
      <c r="UW177" s="194"/>
      <c r="UX177" s="194"/>
      <c r="UY177" s="194"/>
      <c r="UZ177" s="194"/>
      <c r="VA177" s="194"/>
      <c r="VB177" s="194"/>
      <c r="VC177" s="194"/>
      <c r="VD177" s="194"/>
      <c r="VE177" s="194"/>
      <c r="VF177" s="194"/>
      <c r="VG177" s="194"/>
      <c r="VH177" s="194"/>
      <c r="VI177" s="194"/>
      <c r="VJ177" s="194"/>
      <c r="VK177" s="194"/>
      <c r="VL177" s="194"/>
      <c r="VM177" s="194"/>
      <c r="VN177" s="194"/>
      <c r="VO177" s="194"/>
      <c r="VP177" s="194"/>
      <c r="VQ177" s="194"/>
      <c r="VR177" s="194"/>
      <c r="VS177" s="194"/>
      <c r="VT177" s="194"/>
      <c r="VU177" s="194"/>
      <c r="VV177" s="194"/>
      <c r="VW177" s="194"/>
      <c r="VX177" s="194"/>
      <c r="VY177" s="194"/>
      <c r="VZ177" s="194"/>
      <c r="WA177" s="194"/>
      <c r="WB177" s="194"/>
      <c r="WC177" s="194"/>
      <c r="WD177" s="194"/>
      <c r="WE177" s="194"/>
      <c r="WF177" s="194"/>
      <c r="WG177" s="194"/>
      <c r="WH177" s="194"/>
      <c r="WI177" s="194"/>
      <c r="WJ177" s="194"/>
      <c r="WK177" s="194"/>
      <c r="WL177" s="194"/>
      <c r="WM177" s="194"/>
      <c r="WN177" s="194"/>
      <c r="WO177" s="194"/>
      <c r="WP177" s="194"/>
      <c r="WQ177" s="194"/>
      <c r="WR177" s="194"/>
      <c r="WS177" s="194"/>
      <c r="WT177" s="194"/>
      <c r="WU177" s="194"/>
      <c r="WV177" s="194"/>
      <c r="WW177" s="194"/>
      <c r="WX177" s="194"/>
      <c r="WY177" s="194"/>
      <c r="WZ177" s="194"/>
      <c r="XA177" s="194"/>
      <c r="XB177" s="194"/>
      <c r="XC177" s="194"/>
      <c r="XD177" s="194"/>
      <c r="XE177" s="194"/>
      <c r="XF177" s="194"/>
      <c r="XG177" s="194"/>
      <c r="XH177" s="194"/>
      <c r="XI177" s="194"/>
      <c r="XJ177" s="194"/>
      <c r="XK177" s="194"/>
      <c r="XL177" s="194"/>
      <c r="XM177" s="194"/>
      <c r="XN177" s="194"/>
      <c r="XO177" s="194"/>
      <c r="XP177" s="194"/>
      <c r="XQ177" s="194"/>
      <c r="XR177" s="194"/>
      <c r="XS177" s="194"/>
      <c r="XT177" s="194"/>
      <c r="XU177" s="194"/>
      <c r="XV177" s="194"/>
      <c r="XW177" s="194"/>
      <c r="XX177" s="194"/>
      <c r="XY177" s="194"/>
      <c r="XZ177" s="194"/>
      <c r="YA177" s="194"/>
      <c r="YB177" s="194"/>
      <c r="YC177" s="194"/>
      <c r="YD177" s="194"/>
      <c r="YE177" s="194"/>
      <c r="YF177" s="194"/>
      <c r="YG177" s="194"/>
      <c r="YH177" s="194"/>
      <c r="YI177" s="194"/>
      <c r="YJ177" s="194"/>
      <c r="YK177" s="194"/>
      <c r="YL177" s="194"/>
      <c r="YM177" s="194"/>
      <c r="YN177" s="194"/>
      <c r="YO177" s="194"/>
      <c r="YP177" s="194"/>
      <c r="YQ177" s="194"/>
      <c r="YR177" s="194"/>
      <c r="YS177" s="194"/>
      <c r="YT177" s="194"/>
      <c r="YU177" s="194"/>
      <c r="YV177" s="194"/>
      <c r="YW177" s="194"/>
      <c r="YX177" s="194"/>
      <c r="YY177" s="194"/>
      <c r="YZ177" s="194"/>
      <c r="ZA177" s="194"/>
      <c r="ZB177" s="194"/>
      <c r="ZC177" s="194"/>
      <c r="ZD177" s="194"/>
      <c r="ZE177" s="194"/>
      <c r="ZF177" s="194"/>
      <c r="ZG177" s="194"/>
      <c r="ZH177" s="194"/>
      <c r="ZI177" s="194"/>
      <c r="ZJ177" s="194"/>
      <c r="ZK177" s="194"/>
      <c r="ZL177" s="194"/>
      <c r="ZM177" s="194"/>
      <c r="ZN177" s="194"/>
      <c r="ZO177" s="194"/>
      <c r="ZP177" s="194"/>
      <c r="ZQ177" s="194"/>
      <c r="ZR177" s="194"/>
      <c r="ZS177" s="194"/>
      <c r="ZT177" s="194"/>
      <c r="ZU177" s="194"/>
      <c r="ZV177" s="194"/>
      <c r="ZW177" s="194"/>
      <c r="ZX177" s="194"/>
      <c r="ZY177" s="194"/>
      <c r="ZZ177" s="194"/>
      <c r="AAA177" s="194"/>
      <c r="AAB177" s="194"/>
      <c r="AAC177" s="194"/>
      <c r="AAD177" s="194"/>
      <c r="AAE177" s="194"/>
      <c r="AAF177" s="194"/>
      <c r="AAG177" s="194"/>
      <c r="AAH177" s="194"/>
      <c r="AAI177" s="194"/>
      <c r="AAJ177" s="194"/>
      <c r="AAK177" s="194"/>
      <c r="AAL177" s="194"/>
      <c r="AAM177" s="194"/>
      <c r="AAN177" s="194"/>
      <c r="AAO177" s="194"/>
      <c r="AAP177" s="194"/>
      <c r="AAQ177" s="194"/>
      <c r="AAR177" s="194"/>
      <c r="AAS177" s="194"/>
      <c r="AAT177" s="194"/>
      <c r="AAU177" s="194"/>
      <c r="AAV177" s="194"/>
      <c r="AAW177" s="194"/>
      <c r="AAX177" s="194"/>
      <c r="AAY177" s="194"/>
      <c r="AAZ177" s="194"/>
      <c r="ABA177" s="194"/>
      <c r="ABB177" s="194"/>
      <c r="ABC177" s="194"/>
      <c r="ABD177" s="194"/>
      <c r="ABE177" s="194"/>
      <c r="ABF177" s="194"/>
      <c r="ABG177" s="194"/>
      <c r="ABH177" s="194"/>
      <c r="ABI177" s="194"/>
      <c r="ABJ177" s="194"/>
      <c r="ABK177" s="194"/>
      <c r="ABL177" s="194"/>
      <c r="ABM177" s="194"/>
      <c r="ABN177" s="194"/>
      <c r="ABO177" s="194"/>
      <c r="ABP177" s="194"/>
      <c r="ABQ177" s="194"/>
      <c r="ABR177" s="194"/>
      <c r="ABS177" s="194"/>
      <c r="ABT177" s="194"/>
      <c r="ABU177" s="194"/>
      <c r="ABV177" s="194"/>
      <c r="ABW177" s="194"/>
      <c r="ABX177" s="194"/>
      <c r="ABY177" s="194"/>
      <c r="ABZ177" s="194"/>
      <c r="ACA177" s="194"/>
      <c r="ACB177" s="194"/>
      <c r="ACC177" s="194"/>
      <c r="ACD177" s="194"/>
      <c r="ACE177" s="194"/>
      <c r="ACF177" s="194"/>
      <c r="ACG177" s="194"/>
      <c r="ACH177" s="194"/>
      <c r="ACI177" s="194"/>
      <c r="ACJ177" s="194"/>
      <c r="ACK177" s="194"/>
      <c r="ACL177" s="194"/>
      <c r="ACM177" s="194"/>
      <c r="ACN177" s="194"/>
      <c r="ACO177" s="194"/>
      <c r="ACP177" s="194"/>
      <c r="ACQ177" s="194"/>
      <c r="ACR177" s="194"/>
      <c r="ACS177" s="194"/>
      <c r="ACT177" s="194"/>
      <c r="ACU177" s="194"/>
      <c r="ACV177" s="194"/>
      <c r="ACW177" s="194"/>
      <c r="ACX177" s="194"/>
      <c r="ACY177" s="194"/>
      <c r="ACZ177" s="194"/>
      <c r="ADA177" s="194"/>
      <c r="ADB177" s="194"/>
      <c r="ADC177" s="194"/>
      <c r="ADD177" s="194"/>
      <c r="ADE177" s="194"/>
      <c r="ADF177" s="194"/>
      <c r="ADG177" s="194"/>
      <c r="ADH177" s="194"/>
      <c r="ADI177" s="194"/>
      <c r="ADJ177" s="194"/>
      <c r="ADK177" s="194"/>
      <c r="ADL177" s="194"/>
      <c r="ADM177" s="194"/>
      <c r="ADN177" s="194"/>
      <c r="ADO177" s="194"/>
      <c r="ADP177" s="194"/>
      <c r="ADQ177" s="194"/>
      <c r="ADR177" s="194"/>
      <c r="ADS177" s="194"/>
      <c r="ADT177" s="194"/>
      <c r="ADU177" s="194"/>
      <c r="ADV177" s="194"/>
      <c r="ADW177" s="194"/>
      <c r="ADX177" s="194"/>
      <c r="ADY177" s="194"/>
      <c r="ADZ177" s="194"/>
      <c r="AEA177" s="194"/>
      <c r="AEB177" s="194"/>
      <c r="AEC177" s="194"/>
      <c r="AED177" s="194"/>
      <c r="AEE177" s="194"/>
      <c r="AEF177" s="194"/>
      <c r="AEG177" s="194"/>
      <c r="AEH177" s="194"/>
      <c r="AEI177" s="194"/>
      <c r="AEJ177" s="194"/>
      <c r="AEK177" s="194"/>
      <c r="AEL177" s="194"/>
      <c r="AEM177" s="194"/>
      <c r="AEN177" s="194"/>
      <c r="AEO177" s="194"/>
      <c r="AEP177" s="194"/>
      <c r="AEQ177" s="194"/>
      <c r="AER177" s="194"/>
      <c r="AES177" s="194"/>
      <c r="AET177" s="194"/>
      <c r="AEU177" s="194"/>
      <c r="AEV177" s="194"/>
      <c r="AEW177" s="194"/>
      <c r="AEX177" s="194"/>
      <c r="AEY177" s="194"/>
      <c r="AEZ177" s="194"/>
      <c r="AFA177" s="194"/>
      <c r="AFB177" s="194"/>
      <c r="AFC177" s="194"/>
      <c r="AFD177" s="194"/>
      <c r="AFE177" s="194"/>
      <c r="AFF177" s="194"/>
      <c r="AFG177" s="194"/>
      <c r="AFH177" s="194"/>
      <c r="AFI177" s="194"/>
      <c r="AFJ177" s="194"/>
      <c r="AFK177" s="194"/>
      <c r="AFL177" s="194"/>
      <c r="AFM177" s="194"/>
      <c r="AFN177" s="194"/>
      <c r="AFO177" s="194"/>
      <c r="AFP177" s="194"/>
      <c r="AFQ177" s="194"/>
      <c r="AFR177" s="194"/>
      <c r="AFS177" s="194"/>
      <c r="AFT177" s="194"/>
      <c r="AFU177" s="194"/>
      <c r="AFV177" s="194"/>
      <c r="AFW177" s="194"/>
      <c r="AFX177" s="194"/>
      <c r="AFY177" s="194"/>
      <c r="AFZ177" s="194"/>
      <c r="AGA177" s="194"/>
      <c r="AGB177" s="194"/>
      <c r="AGC177" s="194"/>
      <c r="AGD177" s="194"/>
      <c r="AGE177" s="194"/>
      <c r="AGF177" s="194"/>
      <c r="AGG177" s="194"/>
      <c r="AGH177" s="194"/>
      <c r="AGI177" s="194"/>
      <c r="AGJ177" s="194"/>
      <c r="AGK177" s="194"/>
      <c r="AGL177" s="194"/>
      <c r="AGM177" s="194"/>
      <c r="AGN177" s="194"/>
      <c r="AGO177" s="194"/>
      <c r="AGP177" s="194"/>
      <c r="AGQ177" s="194"/>
      <c r="AGR177" s="194"/>
      <c r="AGS177" s="194"/>
      <c r="AGT177" s="194"/>
      <c r="AGU177" s="194"/>
      <c r="AGV177" s="194"/>
      <c r="AGW177" s="194"/>
      <c r="AGX177" s="194"/>
      <c r="AGY177" s="194"/>
      <c r="AGZ177" s="194"/>
      <c r="AHA177" s="194"/>
      <c r="AHB177" s="194"/>
      <c r="AHC177" s="194"/>
      <c r="AHD177" s="194"/>
      <c r="AHE177" s="194"/>
      <c r="AHF177" s="194"/>
      <c r="AHG177" s="194"/>
      <c r="AHH177" s="194"/>
      <c r="AHI177" s="194"/>
      <c r="AHJ177" s="194"/>
      <c r="AHK177" s="194"/>
      <c r="AHL177" s="194"/>
      <c r="AHM177" s="194"/>
      <c r="AHN177" s="194"/>
      <c r="AHO177" s="194"/>
      <c r="AHP177" s="194"/>
      <c r="AHQ177" s="194"/>
      <c r="AHR177" s="194"/>
      <c r="AHS177" s="194"/>
      <c r="AHT177" s="194"/>
      <c r="AHU177" s="194"/>
      <c r="AHV177" s="194"/>
      <c r="AHW177" s="194"/>
      <c r="AHX177" s="194"/>
      <c r="AHY177" s="194"/>
      <c r="AHZ177" s="194"/>
      <c r="AIA177" s="194"/>
      <c r="AIB177" s="194"/>
      <c r="AIC177" s="194"/>
      <c r="AID177" s="194"/>
      <c r="AIE177" s="194"/>
      <c r="AIF177" s="194"/>
      <c r="AIG177" s="194"/>
      <c r="AIH177" s="194"/>
      <c r="AII177" s="194"/>
      <c r="AIJ177" s="194"/>
      <c r="AIK177" s="194"/>
      <c r="AIL177" s="194"/>
      <c r="AIM177" s="194"/>
      <c r="AIN177" s="194"/>
      <c r="AIO177" s="194"/>
      <c r="AIP177" s="194"/>
      <c r="AIQ177" s="194"/>
      <c r="AIR177" s="194"/>
      <c r="AIS177" s="194"/>
      <c r="AIT177" s="194"/>
      <c r="AIU177" s="194"/>
      <c r="AIV177" s="194"/>
      <c r="AIW177" s="194"/>
      <c r="AIX177" s="194"/>
      <c r="AIY177" s="194"/>
      <c r="AIZ177" s="194"/>
      <c r="AJA177" s="194"/>
      <c r="AJB177" s="194"/>
      <c r="AJC177" s="194"/>
      <c r="AJD177" s="194"/>
      <c r="AJE177" s="194"/>
      <c r="AJF177" s="194"/>
      <c r="AJG177" s="194"/>
      <c r="AJH177" s="194"/>
      <c r="AJI177" s="194"/>
      <c r="AJJ177" s="194"/>
      <c r="AJK177" s="194"/>
      <c r="AJL177" s="194"/>
      <c r="AJM177" s="194"/>
      <c r="AJN177" s="194"/>
      <c r="AJO177" s="194"/>
      <c r="AJP177" s="194"/>
      <c r="AJQ177" s="194"/>
      <c r="AJR177" s="194"/>
      <c r="AJS177" s="194"/>
      <c r="AJT177" s="194"/>
      <c r="AJU177" s="194"/>
      <c r="AJV177" s="194"/>
      <c r="AJW177" s="194"/>
      <c r="AJX177" s="194"/>
      <c r="AJY177" s="194"/>
      <c r="AJZ177" s="194"/>
      <c r="AKA177" s="194"/>
      <c r="AKB177" s="194"/>
      <c r="AKC177" s="194"/>
      <c r="AKD177" s="194"/>
      <c r="AKE177" s="194"/>
      <c r="AKF177" s="194"/>
      <c r="AKG177" s="194"/>
      <c r="AKH177" s="194"/>
      <c r="AKI177" s="194"/>
      <c r="AKJ177" s="194"/>
      <c r="AKK177" s="194"/>
      <c r="AKL177" s="194"/>
      <c r="AKM177" s="194"/>
      <c r="AKN177" s="194"/>
      <c r="AKO177" s="194"/>
      <c r="AKP177" s="194"/>
    </row>
    <row r="178" spans="1:978" s="116" customFormat="1" ht="15.6">
      <c r="A178" s="82"/>
      <c r="B178" s="95" t="s">
        <v>14</v>
      </c>
      <c r="C178" s="105">
        <v>2331565</v>
      </c>
      <c r="D178" s="84">
        <f t="shared" si="45"/>
        <v>0.1635519708718387</v>
      </c>
      <c r="E178" s="85"/>
      <c r="F178" s="83">
        <v>29890</v>
      </c>
      <c r="G178" s="84">
        <f t="shared" si="46"/>
        <v>-0.12219905435963696</v>
      </c>
      <c r="H178" s="196"/>
      <c r="I178" s="88"/>
      <c r="J178" s="92"/>
      <c r="K178" s="84"/>
      <c r="L178" s="93">
        <v>440</v>
      </c>
      <c r="M178" s="84">
        <f t="shared" si="42"/>
        <v>-0.38288920056100983</v>
      </c>
      <c r="N178" s="92">
        <v>17942</v>
      </c>
      <c r="O178" s="84">
        <f t="shared" si="42"/>
        <v>4.819769819477715E-2</v>
      </c>
      <c r="P178" s="92">
        <v>7210</v>
      </c>
      <c r="Q178" s="84">
        <f t="shared" si="42"/>
        <v>-7.4339207048458311E-3</v>
      </c>
      <c r="R178" s="93">
        <v>378</v>
      </c>
      <c r="S178" s="84">
        <f t="shared" si="39"/>
        <v>-0.32499999999999996</v>
      </c>
      <c r="T178" s="92">
        <v>29253</v>
      </c>
      <c r="U178" s="84">
        <f t="shared" si="39"/>
        <v>-6.1049590755897887E-2</v>
      </c>
      <c r="V178" s="92"/>
      <c r="W178" s="84"/>
      <c r="X178" s="92"/>
      <c r="Y178" s="84"/>
      <c r="Z178" s="90"/>
      <c r="AA178" s="166"/>
      <c r="AB178" s="92"/>
      <c r="AC178" s="84"/>
      <c r="AD178" s="92"/>
      <c r="AE178" s="84"/>
      <c r="AF178" s="92"/>
      <c r="AG178" s="84"/>
      <c r="AH178" s="189"/>
      <c r="AI178" s="189"/>
      <c r="AJ178" s="189"/>
      <c r="AK178" s="189"/>
      <c r="AL178" s="189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205"/>
      <c r="AW178" s="187"/>
      <c r="AX178" s="188"/>
      <c r="AY178" s="187"/>
      <c r="AZ178" s="187"/>
      <c r="BA178" s="192"/>
      <c r="BB178" s="193"/>
      <c r="BC178" s="192"/>
      <c r="BD178" s="194"/>
      <c r="BE178" s="194"/>
      <c r="BF178" s="194"/>
      <c r="BG178" s="194"/>
      <c r="BH178" s="194"/>
      <c r="BI178" s="194"/>
      <c r="BJ178" s="194"/>
      <c r="BK178" s="194"/>
      <c r="BL178" s="194"/>
      <c r="BM178" s="194"/>
      <c r="BN178" s="194"/>
      <c r="BO178" s="194"/>
      <c r="BP178" s="194"/>
      <c r="BQ178" s="194"/>
      <c r="BR178" s="194"/>
      <c r="BS178" s="194"/>
      <c r="BT178" s="194"/>
      <c r="BU178" s="194"/>
      <c r="BV178" s="194"/>
      <c r="BW178" s="194"/>
      <c r="BX178" s="194"/>
      <c r="BY178" s="194"/>
      <c r="BZ178" s="194"/>
      <c r="CA178" s="194"/>
      <c r="CB178" s="194"/>
      <c r="CC178" s="195"/>
      <c r="CD178" s="194"/>
      <c r="CE178" s="194"/>
      <c r="CF178" s="194"/>
      <c r="CG178" s="194"/>
      <c r="CH178" s="194"/>
      <c r="CI178" s="194"/>
      <c r="CJ178" s="194"/>
      <c r="CK178" s="194"/>
      <c r="CL178" s="194"/>
      <c r="CM178" s="194"/>
      <c r="CN178" s="194"/>
      <c r="CO178" s="194"/>
      <c r="CP178" s="194"/>
      <c r="CQ178" s="194"/>
      <c r="CR178" s="194"/>
      <c r="CS178" s="194"/>
      <c r="CT178" s="194"/>
      <c r="CU178" s="194"/>
      <c r="CV178" s="194"/>
      <c r="CW178" s="194"/>
      <c r="CX178" s="194"/>
      <c r="CY178" s="194"/>
      <c r="CZ178" s="194"/>
      <c r="DA178" s="194"/>
      <c r="DB178" s="194"/>
      <c r="DC178" s="194"/>
      <c r="DD178" s="194"/>
      <c r="DE178" s="194"/>
      <c r="DF178" s="194"/>
      <c r="DG178" s="194"/>
      <c r="DH178" s="194"/>
      <c r="DI178" s="194"/>
      <c r="DJ178" s="194"/>
      <c r="DK178" s="194"/>
      <c r="DL178" s="194"/>
      <c r="DM178" s="194"/>
      <c r="DN178" s="194"/>
      <c r="DO178" s="194"/>
      <c r="DP178" s="194"/>
      <c r="DQ178" s="194"/>
      <c r="DR178" s="194"/>
      <c r="DS178" s="194"/>
      <c r="DT178" s="194"/>
      <c r="DU178" s="194"/>
      <c r="DV178" s="194"/>
      <c r="DW178" s="194"/>
      <c r="DX178" s="194"/>
      <c r="DY178" s="194"/>
      <c r="DZ178" s="194"/>
      <c r="EA178" s="194"/>
      <c r="EB178" s="194"/>
      <c r="EC178" s="194"/>
      <c r="ED178" s="194"/>
      <c r="EE178" s="194"/>
      <c r="EF178" s="194"/>
      <c r="EG178" s="194"/>
      <c r="EH178" s="194"/>
      <c r="EI178" s="194"/>
      <c r="EJ178" s="194"/>
      <c r="EK178" s="194"/>
      <c r="EL178" s="194"/>
      <c r="EM178" s="194"/>
      <c r="EN178" s="194"/>
      <c r="EO178" s="194"/>
      <c r="EP178" s="194"/>
      <c r="EQ178" s="194"/>
      <c r="ER178" s="194"/>
      <c r="ES178" s="194"/>
      <c r="ET178" s="194"/>
      <c r="EU178" s="194"/>
      <c r="EV178" s="194"/>
      <c r="EW178" s="194"/>
      <c r="EX178" s="194"/>
      <c r="EY178" s="194"/>
      <c r="EZ178" s="194"/>
      <c r="FA178" s="194"/>
      <c r="FB178" s="194"/>
      <c r="FC178" s="194"/>
      <c r="FD178" s="194"/>
      <c r="FE178" s="194"/>
      <c r="FF178" s="194"/>
      <c r="FG178" s="194"/>
      <c r="FH178" s="194"/>
      <c r="FI178" s="194"/>
      <c r="FJ178" s="194"/>
      <c r="FK178" s="194"/>
      <c r="FL178" s="194"/>
      <c r="FM178" s="194"/>
      <c r="FN178" s="194"/>
      <c r="FO178" s="194"/>
      <c r="FP178" s="194"/>
      <c r="FQ178" s="194"/>
      <c r="FR178" s="194"/>
      <c r="FS178" s="194"/>
      <c r="FT178" s="194"/>
      <c r="FU178" s="194"/>
      <c r="FV178" s="194"/>
      <c r="FW178" s="194"/>
      <c r="FX178" s="194"/>
      <c r="FY178" s="194"/>
      <c r="FZ178" s="194"/>
      <c r="GA178" s="194"/>
      <c r="GB178" s="194"/>
      <c r="GC178" s="194"/>
      <c r="GD178" s="194"/>
      <c r="GE178" s="194"/>
      <c r="GF178" s="194"/>
      <c r="GG178" s="194"/>
      <c r="GH178" s="194"/>
      <c r="GI178" s="194"/>
      <c r="GJ178" s="194"/>
      <c r="GK178" s="194"/>
      <c r="GL178" s="194"/>
      <c r="GM178" s="194"/>
      <c r="GN178" s="194"/>
      <c r="GO178" s="194"/>
      <c r="GP178" s="194"/>
      <c r="GQ178" s="194"/>
      <c r="GR178" s="194"/>
      <c r="GS178" s="194"/>
      <c r="GT178" s="194"/>
      <c r="GU178" s="194"/>
      <c r="GV178" s="194"/>
      <c r="GW178" s="194"/>
      <c r="GX178" s="194"/>
      <c r="GY178" s="194"/>
      <c r="GZ178" s="194"/>
      <c r="HA178" s="194"/>
      <c r="HB178" s="194"/>
      <c r="HC178" s="194"/>
      <c r="HD178" s="194"/>
      <c r="HE178" s="194"/>
      <c r="HF178" s="194"/>
      <c r="HG178" s="194"/>
      <c r="HH178" s="194"/>
      <c r="HI178" s="194"/>
      <c r="HJ178" s="194"/>
      <c r="HK178" s="194"/>
      <c r="HL178" s="194"/>
      <c r="HM178" s="194"/>
      <c r="HN178" s="194"/>
      <c r="HO178" s="194"/>
      <c r="HP178" s="194"/>
      <c r="HQ178" s="194"/>
      <c r="HR178" s="194"/>
      <c r="HS178" s="194"/>
      <c r="HT178" s="194"/>
      <c r="HU178" s="194"/>
      <c r="HV178" s="194"/>
      <c r="HW178" s="194"/>
      <c r="HX178" s="194"/>
      <c r="HY178" s="194"/>
      <c r="HZ178" s="194"/>
      <c r="IA178" s="194"/>
      <c r="IB178" s="194"/>
      <c r="IC178" s="194"/>
      <c r="ID178" s="194"/>
      <c r="IE178" s="194"/>
      <c r="IF178" s="194"/>
      <c r="IG178" s="194"/>
      <c r="IH178" s="194"/>
      <c r="II178" s="194"/>
      <c r="IJ178" s="194"/>
      <c r="IK178" s="194"/>
      <c r="IL178" s="194"/>
      <c r="IM178" s="194"/>
      <c r="IN178" s="194"/>
      <c r="IO178" s="194"/>
      <c r="IP178" s="194"/>
      <c r="IQ178" s="194"/>
      <c r="IR178" s="194"/>
      <c r="IS178" s="194"/>
      <c r="IT178" s="194"/>
      <c r="IU178" s="194"/>
      <c r="IV178" s="194"/>
      <c r="IW178" s="194"/>
      <c r="IX178" s="194"/>
      <c r="IY178" s="194"/>
      <c r="IZ178" s="194"/>
      <c r="JA178" s="194"/>
      <c r="JB178" s="194"/>
      <c r="JC178" s="194"/>
      <c r="JD178" s="194"/>
      <c r="JE178" s="194"/>
      <c r="JF178" s="194"/>
      <c r="JG178" s="194"/>
      <c r="JH178" s="194"/>
      <c r="JI178" s="194"/>
      <c r="JJ178" s="194"/>
      <c r="JK178" s="194"/>
      <c r="JL178" s="194"/>
      <c r="JM178" s="194"/>
      <c r="JN178" s="194"/>
      <c r="JO178" s="194"/>
      <c r="JP178" s="194"/>
      <c r="JQ178" s="194"/>
      <c r="JR178" s="194"/>
      <c r="JS178" s="194"/>
      <c r="JT178" s="194"/>
      <c r="JU178" s="194"/>
      <c r="JV178" s="194"/>
      <c r="JW178" s="194"/>
      <c r="JX178" s="194"/>
      <c r="JY178" s="194"/>
      <c r="JZ178" s="194"/>
      <c r="KA178" s="194"/>
      <c r="KB178" s="194"/>
      <c r="KC178" s="194"/>
      <c r="KD178" s="194"/>
      <c r="KE178" s="194"/>
      <c r="KF178" s="194"/>
      <c r="KG178" s="194"/>
      <c r="KH178" s="194"/>
      <c r="KI178" s="194"/>
      <c r="KJ178" s="194"/>
      <c r="KK178" s="194"/>
      <c r="KL178" s="194"/>
      <c r="KM178" s="194"/>
      <c r="KN178" s="194"/>
      <c r="KO178" s="194"/>
      <c r="KP178" s="194"/>
      <c r="KQ178" s="194"/>
      <c r="KR178" s="194"/>
      <c r="KS178" s="194"/>
      <c r="KT178" s="194"/>
      <c r="KU178" s="194"/>
      <c r="KV178" s="194"/>
      <c r="KW178" s="194"/>
      <c r="KX178" s="194"/>
      <c r="KY178" s="194"/>
      <c r="KZ178" s="194"/>
      <c r="LA178" s="194"/>
      <c r="LB178" s="194"/>
      <c r="LC178" s="194"/>
      <c r="LD178" s="194"/>
      <c r="LE178" s="194"/>
      <c r="LF178" s="194"/>
      <c r="LG178" s="194"/>
      <c r="LH178" s="194"/>
      <c r="LI178" s="194"/>
      <c r="LJ178" s="194"/>
      <c r="LK178" s="194"/>
      <c r="LL178" s="194"/>
      <c r="LM178" s="194"/>
      <c r="LN178" s="194"/>
      <c r="LO178" s="194"/>
      <c r="LP178" s="194"/>
      <c r="LQ178" s="194"/>
      <c r="LR178" s="194"/>
      <c r="LS178" s="194"/>
      <c r="LT178" s="194"/>
      <c r="LU178" s="194"/>
      <c r="LV178" s="194"/>
      <c r="LW178" s="194"/>
      <c r="LX178" s="194"/>
      <c r="LY178" s="194"/>
      <c r="LZ178" s="194"/>
      <c r="MA178" s="194"/>
      <c r="MB178" s="194"/>
      <c r="MC178" s="194"/>
      <c r="MD178" s="194"/>
      <c r="ME178" s="194"/>
      <c r="MF178" s="194"/>
      <c r="MG178" s="194"/>
      <c r="MH178" s="194"/>
      <c r="MI178" s="194"/>
      <c r="MJ178" s="194"/>
      <c r="MK178" s="194"/>
      <c r="ML178" s="194"/>
      <c r="MM178" s="194"/>
      <c r="MN178" s="194"/>
      <c r="MO178" s="194"/>
      <c r="MP178" s="194"/>
      <c r="MQ178" s="194"/>
      <c r="MR178" s="194"/>
      <c r="MS178" s="194"/>
      <c r="MT178" s="194"/>
      <c r="MU178" s="194"/>
      <c r="MV178" s="194"/>
      <c r="MW178" s="194"/>
      <c r="MX178" s="194"/>
      <c r="MY178" s="194"/>
      <c r="MZ178" s="194"/>
      <c r="NA178" s="194"/>
      <c r="NB178" s="194"/>
      <c r="NC178" s="194"/>
      <c r="ND178" s="194"/>
      <c r="NE178" s="194"/>
      <c r="NF178" s="194"/>
      <c r="NG178" s="194"/>
      <c r="NH178" s="194"/>
      <c r="NI178" s="194"/>
      <c r="NJ178" s="194"/>
      <c r="NK178" s="194"/>
      <c r="NL178" s="194"/>
      <c r="NM178" s="194"/>
      <c r="NN178" s="194"/>
      <c r="NO178" s="194"/>
      <c r="NP178" s="194"/>
      <c r="NQ178" s="194"/>
      <c r="NR178" s="194"/>
      <c r="NS178" s="194"/>
      <c r="NT178" s="194"/>
      <c r="NU178" s="194"/>
      <c r="NV178" s="194"/>
      <c r="NW178" s="194"/>
      <c r="NX178" s="194"/>
      <c r="NY178" s="194"/>
      <c r="NZ178" s="194"/>
      <c r="OA178" s="194"/>
      <c r="OB178" s="194"/>
      <c r="OC178" s="194"/>
      <c r="OD178" s="194"/>
      <c r="OE178" s="194"/>
      <c r="OF178" s="194"/>
      <c r="OG178" s="194"/>
      <c r="OH178" s="194"/>
      <c r="OI178" s="194"/>
      <c r="OJ178" s="194"/>
      <c r="OK178" s="194"/>
      <c r="OL178" s="194"/>
      <c r="OM178" s="194"/>
      <c r="ON178" s="194"/>
      <c r="OO178" s="194"/>
      <c r="OP178" s="194"/>
      <c r="OQ178" s="194"/>
      <c r="OR178" s="194"/>
      <c r="OS178" s="194"/>
      <c r="OT178" s="194"/>
      <c r="OU178" s="194"/>
      <c r="OV178" s="194"/>
      <c r="OW178" s="194"/>
      <c r="OX178" s="194"/>
      <c r="OY178" s="194"/>
      <c r="OZ178" s="194"/>
      <c r="PA178" s="194"/>
      <c r="PB178" s="194"/>
      <c r="PC178" s="194"/>
      <c r="PD178" s="194"/>
      <c r="PE178" s="194"/>
      <c r="PF178" s="194"/>
      <c r="PG178" s="194"/>
      <c r="PH178" s="194"/>
      <c r="PI178" s="194"/>
      <c r="PJ178" s="194"/>
      <c r="PK178" s="194"/>
      <c r="PL178" s="194"/>
      <c r="PM178" s="194"/>
      <c r="PN178" s="194"/>
      <c r="PO178" s="194"/>
      <c r="PP178" s="194"/>
      <c r="PQ178" s="194"/>
      <c r="PR178" s="194"/>
      <c r="PS178" s="194"/>
      <c r="PT178" s="194"/>
      <c r="PU178" s="194"/>
      <c r="PV178" s="194"/>
      <c r="PW178" s="194"/>
      <c r="PX178" s="194"/>
      <c r="PY178" s="194"/>
      <c r="PZ178" s="194"/>
      <c r="QA178" s="194"/>
      <c r="QB178" s="194"/>
      <c r="QC178" s="194"/>
      <c r="QD178" s="194"/>
      <c r="QE178" s="194"/>
      <c r="QF178" s="194"/>
      <c r="QG178" s="194"/>
      <c r="QH178" s="194"/>
      <c r="QI178" s="194"/>
      <c r="QJ178" s="194"/>
      <c r="QK178" s="194"/>
      <c r="QL178" s="194"/>
      <c r="QM178" s="194"/>
      <c r="QN178" s="194"/>
      <c r="QO178" s="194"/>
      <c r="QP178" s="194"/>
      <c r="QQ178" s="194"/>
      <c r="QR178" s="194"/>
      <c r="QS178" s="194"/>
      <c r="QT178" s="194"/>
      <c r="QU178" s="194"/>
      <c r="QV178" s="194"/>
      <c r="QW178" s="194"/>
      <c r="QX178" s="194"/>
      <c r="QY178" s="194"/>
      <c r="QZ178" s="194"/>
      <c r="RA178" s="194"/>
      <c r="RB178" s="194"/>
      <c r="RC178" s="194"/>
      <c r="RD178" s="194"/>
      <c r="RE178" s="194"/>
      <c r="RF178" s="194"/>
      <c r="RG178" s="194"/>
      <c r="RH178" s="194"/>
      <c r="RI178" s="194"/>
      <c r="RJ178" s="194"/>
      <c r="RK178" s="194"/>
      <c r="RL178" s="194"/>
      <c r="RM178" s="194"/>
      <c r="RN178" s="194"/>
      <c r="RO178" s="194"/>
      <c r="RP178" s="194"/>
      <c r="RQ178" s="194"/>
      <c r="RR178" s="194"/>
      <c r="RS178" s="194"/>
      <c r="RT178" s="194"/>
      <c r="RU178" s="194"/>
      <c r="RV178" s="194"/>
      <c r="RW178" s="194"/>
      <c r="RX178" s="194"/>
      <c r="RY178" s="194"/>
      <c r="RZ178" s="194"/>
      <c r="SA178" s="194"/>
      <c r="SB178" s="194"/>
      <c r="SC178" s="194"/>
      <c r="SD178" s="194"/>
      <c r="SE178" s="194"/>
      <c r="SF178" s="194"/>
      <c r="SG178" s="194"/>
      <c r="SH178" s="194"/>
      <c r="SI178" s="194"/>
      <c r="SJ178" s="194"/>
      <c r="SK178" s="194"/>
      <c r="SL178" s="194"/>
      <c r="SM178" s="194"/>
      <c r="SN178" s="194"/>
      <c r="SO178" s="194"/>
      <c r="SP178" s="194"/>
      <c r="SQ178" s="194"/>
      <c r="SR178" s="194"/>
      <c r="SS178" s="194"/>
      <c r="ST178" s="194"/>
      <c r="SU178" s="194"/>
      <c r="SV178" s="194"/>
      <c r="SW178" s="194"/>
      <c r="SX178" s="194"/>
      <c r="SY178" s="194"/>
      <c r="SZ178" s="194"/>
      <c r="TA178" s="194"/>
      <c r="TB178" s="194"/>
      <c r="TC178" s="194"/>
      <c r="TD178" s="194"/>
      <c r="TE178" s="194"/>
      <c r="TF178" s="194"/>
      <c r="TG178" s="194"/>
      <c r="TH178" s="194"/>
      <c r="TI178" s="194"/>
      <c r="TJ178" s="194"/>
      <c r="TK178" s="194"/>
      <c r="TL178" s="194"/>
      <c r="TM178" s="194"/>
      <c r="TN178" s="194"/>
      <c r="TO178" s="194"/>
      <c r="TP178" s="194"/>
      <c r="TQ178" s="194"/>
      <c r="TR178" s="194"/>
      <c r="TS178" s="194"/>
      <c r="TT178" s="194"/>
      <c r="TU178" s="194"/>
      <c r="TV178" s="194"/>
      <c r="TW178" s="194"/>
      <c r="TX178" s="194"/>
      <c r="TY178" s="194"/>
      <c r="TZ178" s="194"/>
      <c r="UA178" s="194"/>
      <c r="UB178" s="194"/>
      <c r="UC178" s="194"/>
      <c r="UD178" s="194"/>
      <c r="UE178" s="194"/>
      <c r="UF178" s="194"/>
      <c r="UG178" s="194"/>
      <c r="UH178" s="194"/>
      <c r="UI178" s="194"/>
      <c r="UJ178" s="194"/>
      <c r="UK178" s="194"/>
      <c r="UL178" s="194"/>
      <c r="UM178" s="194"/>
      <c r="UN178" s="194"/>
      <c r="UO178" s="194"/>
      <c r="UP178" s="194"/>
      <c r="UQ178" s="194"/>
      <c r="UR178" s="194"/>
      <c r="US178" s="194"/>
      <c r="UT178" s="194"/>
      <c r="UU178" s="194"/>
      <c r="UV178" s="194"/>
      <c r="UW178" s="194"/>
      <c r="UX178" s="194"/>
      <c r="UY178" s="194"/>
      <c r="UZ178" s="194"/>
      <c r="VA178" s="194"/>
      <c r="VB178" s="194"/>
      <c r="VC178" s="194"/>
      <c r="VD178" s="194"/>
      <c r="VE178" s="194"/>
      <c r="VF178" s="194"/>
      <c r="VG178" s="194"/>
      <c r="VH178" s="194"/>
      <c r="VI178" s="194"/>
      <c r="VJ178" s="194"/>
      <c r="VK178" s="194"/>
      <c r="VL178" s="194"/>
      <c r="VM178" s="194"/>
      <c r="VN178" s="194"/>
      <c r="VO178" s="194"/>
      <c r="VP178" s="194"/>
      <c r="VQ178" s="194"/>
      <c r="VR178" s="194"/>
      <c r="VS178" s="194"/>
      <c r="VT178" s="194"/>
      <c r="VU178" s="194"/>
      <c r="VV178" s="194"/>
      <c r="VW178" s="194"/>
      <c r="VX178" s="194"/>
      <c r="VY178" s="194"/>
      <c r="VZ178" s="194"/>
      <c r="WA178" s="194"/>
      <c r="WB178" s="194"/>
      <c r="WC178" s="194"/>
      <c r="WD178" s="194"/>
      <c r="WE178" s="194"/>
      <c r="WF178" s="194"/>
      <c r="WG178" s="194"/>
      <c r="WH178" s="194"/>
      <c r="WI178" s="194"/>
      <c r="WJ178" s="194"/>
      <c r="WK178" s="194"/>
      <c r="WL178" s="194"/>
      <c r="WM178" s="194"/>
      <c r="WN178" s="194"/>
      <c r="WO178" s="194"/>
      <c r="WP178" s="194"/>
      <c r="WQ178" s="194"/>
      <c r="WR178" s="194"/>
      <c r="WS178" s="194"/>
      <c r="WT178" s="194"/>
      <c r="WU178" s="194"/>
      <c r="WV178" s="194"/>
      <c r="WW178" s="194"/>
      <c r="WX178" s="194"/>
      <c r="WY178" s="194"/>
      <c r="WZ178" s="194"/>
      <c r="XA178" s="194"/>
      <c r="XB178" s="194"/>
      <c r="XC178" s="194"/>
      <c r="XD178" s="194"/>
      <c r="XE178" s="194"/>
      <c r="XF178" s="194"/>
      <c r="XG178" s="194"/>
      <c r="XH178" s="194"/>
      <c r="XI178" s="194"/>
      <c r="XJ178" s="194"/>
      <c r="XK178" s="194"/>
      <c r="XL178" s="194"/>
      <c r="XM178" s="194"/>
      <c r="XN178" s="194"/>
      <c r="XO178" s="194"/>
      <c r="XP178" s="194"/>
      <c r="XQ178" s="194"/>
      <c r="XR178" s="194"/>
      <c r="XS178" s="194"/>
      <c r="XT178" s="194"/>
      <c r="XU178" s="194"/>
      <c r="XV178" s="194"/>
      <c r="XW178" s="194"/>
      <c r="XX178" s="194"/>
      <c r="XY178" s="194"/>
      <c r="XZ178" s="194"/>
      <c r="YA178" s="194"/>
      <c r="YB178" s="194"/>
      <c r="YC178" s="194"/>
      <c r="YD178" s="194"/>
      <c r="YE178" s="194"/>
      <c r="YF178" s="194"/>
      <c r="YG178" s="194"/>
      <c r="YH178" s="194"/>
      <c r="YI178" s="194"/>
      <c r="YJ178" s="194"/>
      <c r="YK178" s="194"/>
      <c r="YL178" s="194"/>
      <c r="YM178" s="194"/>
      <c r="YN178" s="194"/>
      <c r="YO178" s="194"/>
      <c r="YP178" s="194"/>
      <c r="YQ178" s="194"/>
      <c r="YR178" s="194"/>
      <c r="YS178" s="194"/>
      <c r="YT178" s="194"/>
      <c r="YU178" s="194"/>
      <c r="YV178" s="194"/>
      <c r="YW178" s="194"/>
      <c r="YX178" s="194"/>
      <c r="YY178" s="194"/>
      <c r="YZ178" s="194"/>
      <c r="ZA178" s="194"/>
      <c r="ZB178" s="194"/>
      <c r="ZC178" s="194"/>
      <c r="ZD178" s="194"/>
      <c r="ZE178" s="194"/>
      <c r="ZF178" s="194"/>
      <c r="ZG178" s="194"/>
      <c r="ZH178" s="194"/>
      <c r="ZI178" s="194"/>
      <c r="ZJ178" s="194"/>
      <c r="ZK178" s="194"/>
      <c r="ZL178" s="194"/>
      <c r="ZM178" s="194"/>
      <c r="ZN178" s="194"/>
      <c r="ZO178" s="194"/>
      <c r="ZP178" s="194"/>
      <c r="ZQ178" s="194"/>
      <c r="ZR178" s="194"/>
      <c r="ZS178" s="194"/>
      <c r="ZT178" s="194"/>
      <c r="ZU178" s="194"/>
      <c r="ZV178" s="194"/>
      <c r="ZW178" s="194"/>
      <c r="ZX178" s="194"/>
      <c r="ZY178" s="194"/>
      <c r="ZZ178" s="194"/>
      <c r="AAA178" s="194"/>
      <c r="AAB178" s="194"/>
      <c r="AAC178" s="194"/>
      <c r="AAD178" s="194"/>
      <c r="AAE178" s="194"/>
      <c r="AAF178" s="194"/>
      <c r="AAG178" s="194"/>
      <c r="AAH178" s="194"/>
      <c r="AAI178" s="194"/>
      <c r="AAJ178" s="194"/>
      <c r="AAK178" s="194"/>
      <c r="AAL178" s="194"/>
      <c r="AAM178" s="194"/>
      <c r="AAN178" s="194"/>
      <c r="AAO178" s="194"/>
      <c r="AAP178" s="194"/>
      <c r="AAQ178" s="194"/>
      <c r="AAR178" s="194"/>
      <c r="AAS178" s="194"/>
      <c r="AAT178" s="194"/>
      <c r="AAU178" s="194"/>
      <c r="AAV178" s="194"/>
      <c r="AAW178" s="194"/>
      <c r="AAX178" s="194"/>
      <c r="AAY178" s="194"/>
      <c r="AAZ178" s="194"/>
      <c r="ABA178" s="194"/>
      <c r="ABB178" s="194"/>
      <c r="ABC178" s="194"/>
      <c r="ABD178" s="194"/>
      <c r="ABE178" s="194"/>
      <c r="ABF178" s="194"/>
      <c r="ABG178" s="194"/>
      <c r="ABH178" s="194"/>
      <c r="ABI178" s="194"/>
      <c r="ABJ178" s="194"/>
      <c r="ABK178" s="194"/>
      <c r="ABL178" s="194"/>
      <c r="ABM178" s="194"/>
      <c r="ABN178" s="194"/>
      <c r="ABO178" s="194"/>
      <c r="ABP178" s="194"/>
      <c r="ABQ178" s="194"/>
      <c r="ABR178" s="194"/>
      <c r="ABS178" s="194"/>
      <c r="ABT178" s="194"/>
      <c r="ABU178" s="194"/>
      <c r="ABV178" s="194"/>
      <c r="ABW178" s="194"/>
      <c r="ABX178" s="194"/>
      <c r="ABY178" s="194"/>
      <c r="ABZ178" s="194"/>
      <c r="ACA178" s="194"/>
      <c r="ACB178" s="194"/>
      <c r="ACC178" s="194"/>
      <c r="ACD178" s="194"/>
      <c r="ACE178" s="194"/>
      <c r="ACF178" s="194"/>
      <c r="ACG178" s="194"/>
      <c r="ACH178" s="194"/>
      <c r="ACI178" s="194"/>
      <c r="ACJ178" s="194"/>
      <c r="ACK178" s="194"/>
      <c r="ACL178" s="194"/>
      <c r="ACM178" s="194"/>
      <c r="ACN178" s="194"/>
      <c r="ACO178" s="194"/>
      <c r="ACP178" s="194"/>
      <c r="ACQ178" s="194"/>
      <c r="ACR178" s="194"/>
      <c r="ACS178" s="194"/>
      <c r="ACT178" s="194"/>
      <c r="ACU178" s="194"/>
      <c r="ACV178" s="194"/>
      <c r="ACW178" s="194"/>
      <c r="ACX178" s="194"/>
      <c r="ACY178" s="194"/>
      <c r="ACZ178" s="194"/>
      <c r="ADA178" s="194"/>
      <c r="ADB178" s="194"/>
      <c r="ADC178" s="194"/>
      <c r="ADD178" s="194"/>
      <c r="ADE178" s="194"/>
      <c r="ADF178" s="194"/>
      <c r="ADG178" s="194"/>
      <c r="ADH178" s="194"/>
      <c r="ADI178" s="194"/>
      <c r="ADJ178" s="194"/>
      <c r="ADK178" s="194"/>
      <c r="ADL178" s="194"/>
      <c r="ADM178" s="194"/>
      <c r="ADN178" s="194"/>
      <c r="ADO178" s="194"/>
      <c r="ADP178" s="194"/>
      <c r="ADQ178" s="194"/>
      <c r="ADR178" s="194"/>
      <c r="ADS178" s="194"/>
      <c r="ADT178" s="194"/>
      <c r="ADU178" s="194"/>
      <c r="ADV178" s="194"/>
      <c r="ADW178" s="194"/>
      <c r="ADX178" s="194"/>
      <c r="ADY178" s="194"/>
      <c r="ADZ178" s="194"/>
      <c r="AEA178" s="194"/>
      <c r="AEB178" s="194"/>
      <c r="AEC178" s="194"/>
      <c r="AED178" s="194"/>
      <c r="AEE178" s="194"/>
      <c r="AEF178" s="194"/>
      <c r="AEG178" s="194"/>
      <c r="AEH178" s="194"/>
      <c r="AEI178" s="194"/>
      <c r="AEJ178" s="194"/>
      <c r="AEK178" s="194"/>
      <c r="AEL178" s="194"/>
      <c r="AEM178" s="194"/>
      <c r="AEN178" s="194"/>
      <c r="AEO178" s="194"/>
      <c r="AEP178" s="194"/>
      <c r="AEQ178" s="194"/>
      <c r="AER178" s="194"/>
      <c r="AES178" s="194"/>
      <c r="AET178" s="194"/>
      <c r="AEU178" s="194"/>
      <c r="AEV178" s="194"/>
      <c r="AEW178" s="194"/>
      <c r="AEX178" s="194"/>
      <c r="AEY178" s="194"/>
      <c r="AEZ178" s="194"/>
      <c r="AFA178" s="194"/>
      <c r="AFB178" s="194"/>
      <c r="AFC178" s="194"/>
      <c r="AFD178" s="194"/>
      <c r="AFE178" s="194"/>
      <c r="AFF178" s="194"/>
      <c r="AFG178" s="194"/>
      <c r="AFH178" s="194"/>
      <c r="AFI178" s="194"/>
      <c r="AFJ178" s="194"/>
      <c r="AFK178" s="194"/>
      <c r="AFL178" s="194"/>
      <c r="AFM178" s="194"/>
      <c r="AFN178" s="194"/>
      <c r="AFO178" s="194"/>
      <c r="AFP178" s="194"/>
      <c r="AFQ178" s="194"/>
      <c r="AFR178" s="194"/>
      <c r="AFS178" s="194"/>
      <c r="AFT178" s="194"/>
      <c r="AFU178" s="194"/>
      <c r="AFV178" s="194"/>
      <c r="AFW178" s="194"/>
      <c r="AFX178" s="194"/>
      <c r="AFY178" s="194"/>
      <c r="AFZ178" s="194"/>
      <c r="AGA178" s="194"/>
      <c r="AGB178" s="194"/>
      <c r="AGC178" s="194"/>
      <c r="AGD178" s="194"/>
      <c r="AGE178" s="194"/>
      <c r="AGF178" s="194"/>
      <c r="AGG178" s="194"/>
      <c r="AGH178" s="194"/>
      <c r="AGI178" s="194"/>
      <c r="AGJ178" s="194"/>
      <c r="AGK178" s="194"/>
      <c r="AGL178" s="194"/>
      <c r="AGM178" s="194"/>
      <c r="AGN178" s="194"/>
      <c r="AGO178" s="194"/>
      <c r="AGP178" s="194"/>
      <c r="AGQ178" s="194"/>
      <c r="AGR178" s="194"/>
      <c r="AGS178" s="194"/>
      <c r="AGT178" s="194"/>
      <c r="AGU178" s="194"/>
      <c r="AGV178" s="194"/>
      <c r="AGW178" s="194"/>
      <c r="AGX178" s="194"/>
      <c r="AGY178" s="194"/>
      <c r="AGZ178" s="194"/>
      <c r="AHA178" s="194"/>
      <c r="AHB178" s="194"/>
      <c r="AHC178" s="194"/>
      <c r="AHD178" s="194"/>
      <c r="AHE178" s="194"/>
      <c r="AHF178" s="194"/>
      <c r="AHG178" s="194"/>
      <c r="AHH178" s="194"/>
      <c r="AHI178" s="194"/>
      <c r="AHJ178" s="194"/>
      <c r="AHK178" s="194"/>
      <c r="AHL178" s="194"/>
      <c r="AHM178" s="194"/>
      <c r="AHN178" s="194"/>
      <c r="AHO178" s="194"/>
      <c r="AHP178" s="194"/>
      <c r="AHQ178" s="194"/>
      <c r="AHR178" s="194"/>
      <c r="AHS178" s="194"/>
      <c r="AHT178" s="194"/>
      <c r="AHU178" s="194"/>
      <c r="AHV178" s="194"/>
      <c r="AHW178" s="194"/>
      <c r="AHX178" s="194"/>
      <c r="AHY178" s="194"/>
      <c r="AHZ178" s="194"/>
      <c r="AIA178" s="194"/>
      <c r="AIB178" s="194"/>
      <c r="AIC178" s="194"/>
      <c r="AID178" s="194"/>
      <c r="AIE178" s="194"/>
      <c r="AIF178" s="194"/>
      <c r="AIG178" s="194"/>
      <c r="AIH178" s="194"/>
      <c r="AII178" s="194"/>
      <c r="AIJ178" s="194"/>
      <c r="AIK178" s="194"/>
      <c r="AIL178" s="194"/>
      <c r="AIM178" s="194"/>
      <c r="AIN178" s="194"/>
      <c r="AIO178" s="194"/>
      <c r="AIP178" s="194"/>
      <c r="AIQ178" s="194"/>
      <c r="AIR178" s="194"/>
      <c r="AIS178" s="194"/>
      <c r="AIT178" s="194"/>
      <c r="AIU178" s="194"/>
      <c r="AIV178" s="194"/>
      <c r="AIW178" s="194"/>
      <c r="AIX178" s="194"/>
      <c r="AIY178" s="194"/>
      <c r="AIZ178" s="194"/>
      <c r="AJA178" s="194"/>
      <c r="AJB178" s="194"/>
      <c r="AJC178" s="194"/>
      <c r="AJD178" s="194"/>
      <c r="AJE178" s="194"/>
      <c r="AJF178" s="194"/>
      <c r="AJG178" s="194"/>
      <c r="AJH178" s="194"/>
      <c r="AJI178" s="194"/>
      <c r="AJJ178" s="194"/>
      <c r="AJK178" s="194"/>
      <c r="AJL178" s="194"/>
      <c r="AJM178" s="194"/>
      <c r="AJN178" s="194"/>
      <c r="AJO178" s="194"/>
      <c r="AJP178" s="194"/>
      <c r="AJQ178" s="194"/>
      <c r="AJR178" s="194"/>
      <c r="AJS178" s="194"/>
      <c r="AJT178" s="194"/>
      <c r="AJU178" s="194"/>
      <c r="AJV178" s="194"/>
      <c r="AJW178" s="194"/>
      <c r="AJX178" s="194"/>
      <c r="AJY178" s="194"/>
      <c r="AJZ178" s="194"/>
      <c r="AKA178" s="194"/>
      <c r="AKB178" s="194"/>
      <c r="AKC178" s="194"/>
      <c r="AKD178" s="194"/>
      <c r="AKE178" s="194"/>
      <c r="AKF178" s="194"/>
      <c r="AKG178" s="194"/>
      <c r="AKH178" s="194"/>
      <c r="AKI178" s="194"/>
      <c r="AKJ178" s="194"/>
      <c r="AKK178" s="194"/>
      <c r="AKL178" s="194"/>
      <c r="AKM178" s="194"/>
      <c r="AKN178" s="194"/>
      <c r="AKO178" s="194"/>
      <c r="AKP178" s="194"/>
    </row>
    <row r="179" spans="1:978" s="116" customFormat="1" ht="15.6">
      <c r="A179" s="82"/>
      <c r="B179" s="95" t="s">
        <v>27</v>
      </c>
      <c r="C179" s="105">
        <v>2323986</v>
      </c>
      <c r="D179" s="84">
        <f t="shared" si="45"/>
        <v>0.10764844437369359</v>
      </c>
      <c r="E179" s="85"/>
      <c r="F179" s="83">
        <v>36051</v>
      </c>
      <c r="G179" s="84">
        <f t="shared" si="46"/>
        <v>3.4818301854297129E-2</v>
      </c>
      <c r="H179" s="196"/>
      <c r="I179" s="88"/>
      <c r="J179" s="92"/>
      <c r="K179" s="84"/>
      <c r="L179" s="93">
        <v>430</v>
      </c>
      <c r="M179" s="84">
        <f>L179/L167-1</f>
        <v>-0.34650455927051671</v>
      </c>
      <c r="N179" s="92">
        <v>15099</v>
      </c>
      <c r="O179" s="84">
        <f t="shared" si="42"/>
        <v>-0.13179230636536143</v>
      </c>
      <c r="P179" s="92">
        <v>6680</v>
      </c>
      <c r="Q179" s="84">
        <f t="shared" si="42"/>
        <v>-0.11288180610889775</v>
      </c>
      <c r="R179" s="93">
        <v>528</v>
      </c>
      <c r="S179" s="84">
        <f t="shared" si="42"/>
        <v>-0.37735849056603776</v>
      </c>
      <c r="T179" s="92">
        <v>31242</v>
      </c>
      <c r="U179" s="84">
        <f t="shared" si="39"/>
        <v>0.1045820958845991</v>
      </c>
      <c r="V179" s="92"/>
      <c r="W179" s="84"/>
      <c r="X179" s="92"/>
      <c r="Y179" s="84"/>
      <c r="Z179" s="90"/>
      <c r="AA179" s="166"/>
      <c r="AB179" s="92"/>
      <c r="AC179" s="84"/>
      <c r="AD179" s="92"/>
      <c r="AE179" s="84"/>
      <c r="AF179" s="92"/>
      <c r="AG179" s="84"/>
      <c r="AH179" s="4"/>
      <c r="AI179" s="4"/>
      <c r="AJ179" s="4"/>
      <c r="AK179" s="4"/>
      <c r="AL179" s="4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205"/>
      <c r="AW179" s="187"/>
      <c r="AX179" s="188"/>
      <c r="AY179" s="187"/>
      <c r="AZ179" s="187"/>
      <c r="BA179" s="192"/>
      <c r="BB179" s="193"/>
      <c r="BC179" s="192"/>
      <c r="BD179" s="194"/>
      <c r="BE179" s="194"/>
      <c r="BF179" s="194"/>
      <c r="BG179" s="194"/>
      <c r="BH179" s="194"/>
      <c r="BI179" s="194"/>
      <c r="BJ179" s="194"/>
      <c r="BK179" s="194"/>
      <c r="BL179" s="194"/>
      <c r="BM179" s="194"/>
      <c r="BN179" s="194"/>
      <c r="BO179" s="194"/>
      <c r="BP179" s="194"/>
      <c r="BQ179" s="194"/>
      <c r="BR179" s="194"/>
      <c r="BS179" s="194"/>
      <c r="BT179" s="194"/>
      <c r="BU179" s="194"/>
      <c r="BV179" s="194"/>
      <c r="BW179" s="194"/>
      <c r="BX179" s="194"/>
      <c r="BY179" s="194"/>
      <c r="BZ179" s="194"/>
      <c r="CA179" s="194"/>
      <c r="CB179" s="194"/>
      <c r="CC179" s="195"/>
      <c r="CD179" s="194"/>
      <c r="CE179" s="194"/>
      <c r="CF179" s="194"/>
      <c r="CG179" s="194"/>
      <c r="CH179" s="194"/>
      <c r="CI179" s="194"/>
      <c r="CJ179" s="194"/>
      <c r="CK179" s="194"/>
      <c r="CL179" s="194"/>
      <c r="CM179" s="194"/>
      <c r="CN179" s="194"/>
      <c r="CO179" s="194"/>
      <c r="CP179" s="194"/>
      <c r="CQ179" s="194"/>
      <c r="CR179" s="194"/>
      <c r="CS179" s="194"/>
      <c r="CT179" s="194"/>
      <c r="CU179" s="194"/>
      <c r="CV179" s="194"/>
      <c r="CW179" s="194"/>
      <c r="CX179" s="194"/>
      <c r="CY179" s="194"/>
      <c r="CZ179" s="194"/>
      <c r="DA179" s="194"/>
      <c r="DB179" s="194"/>
      <c r="DC179" s="194"/>
      <c r="DD179" s="194"/>
      <c r="DE179" s="194"/>
      <c r="DF179" s="194"/>
      <c r="DG179" s="194"/>
      <c r="DH179" s="194"/>
      <c r="DI179" s="194"/>
      <c r="DJ179" s="194"/>
      <c r="DK179" s="194"/>
      <c r="DL179" s="194"/>
      <c r="DM179" s="194"/>
      <c r="DN179" s="194"/>
      <c r="DO179" s="194"/>
      <c r="DP179" s="194"/>
      <c r="DQ179" s="194"/>
      <c r="DR179" s="194"/>
      <c r="DS179" s="194"/>
      <c r="DT179" s="194"/>
      <c r="DU179" s="194"/>
      <c r="DV179" s="194"/>
      <c r="DW179" s="194"/>
      <c r="DX179" s="194"/>
      <c r="DY179" s="194"/>
      <c r="DZ179" s="194"/>
      <c r="EA179" s="194"/>
      <c r="EB179" s="194"/>
      <c r="EC179" s="194"/>
      <c r="ED179" s="194"/>
      <c r="EE179" s="194"/>
      <c r="EF179" s="194"/>
      <c r="EG179" s="194"/>
      <c r="EH179" s="194"/>
      <c r="EI179" s="194"/>
      <c r="EJ179" s="194"/>
      <c r="EK179" s="194"/>
      <c r="EL179" s="194"/>
      <c r="EM179" s="194"/>
      <c r="EN179" s="194"/>
      <c r="EO179" s="194"/>
      <c r="EP179" s="194"/>
      <c r="EQ179" s="194"/>
      <c r="ER179" s="194"/>
      <c r="ES179" s="194"/>
      <c r="ET179" s="194"/>
      <c r="EU179" s="194"/>
      <c r="EV179" s="194"/>
      <c r="EW179" s="194"/>
      <c r="EX179" s="194"/>
      <c r="EY179" s="194"/>
      <c r="EZ179" s="194"/>
      <c r="FA179" s="194"/>
      <c r="FB179" s="194"/>
      <c r="FC179" s="194"/>
      <c r="FD179" s="194"/>
      <c r="FE179" s="194"/>
      <c r="FF179" s="194"/>
      <c r="FG179" s="194"/>
      <c r="FH179" s="194"/>
      <c r="FI179" s="194"/>
      <c r="FJ179" s="194"/>
      <c r="FK179" s="194"/>
      <c r="FL179" s="194"/>
      <c r="FM179" s="194"/>
      <c r="FN179" s="194"/>
      <c r="FO179" s="194"/>
      <c r="FP179" s="194"/>
      <c r="FQ179" s="194"/>
      <c r="FR179" s="194"/>
      <c r="FS179" s="194"/>
      <c r="FT179" s="194"/>
      <c r="FU179" s="194"/>
      <c r="FV179" s="194"/>
      <c r="FW179" s="194"/>
      <c r="FX179" s="194"/>
      <c r="FY179" s="194"/>
      <c r="FZ179" s="194"/>
      <c r="GA179" s="194"/>
      <c r="GB179" s="194"/>
      <c r="GC179" s="194"/>
      <c r="GD179" s="194"/>
      <c r="GE179" s="194"/>
      <c r="GF179" s="194"/>
      <c r="GG179" s="194"/>
      <c r="GH179" s="194"/>
      <c r="GI179" s="194"/>
      <c r="GJ179" s="194"/>
      <c r="GK179" s="194"/>
      <c r="GL179" s="194"/>
      <c r="GM179" s="194"/>
      <c r="GN179" s="194"/>
      <c r="GO179" s="194"/>
      <c r="GP179" s="194"/>
      <c r="GQ179" s="194"/>
      <c r="GR179" s="194"/>
      <c r="GS179" s="194"/>
      <c r="GT179" s="194"/>
      <c r="GU179" s="194"/>
      <c r="GV179" s="194"/>
      <c r="GW179" s="194"/>
      <c r="GX179" s="194"/>
      <c r="GY179" s="194"/>
      <c r="GZ179" s="194"/>
      <c r="HA179" s="194"/>
      <c r="HB179" s="194"/>
      <c r="HC179" s="194"/>
      <c r="HD179" s="194"/>
      <c r="HE179" s="194"/>
      <c r="HF179" s="194"/>
      <c r="HG179" s="194"/>
      <c r="HH179" s="194"/>
      <c r="HI179" s="194"/>
      <c r="HJ179" s="194"/>
      <c r="HK179" s="194"/>
      <c r="HL179" s="194"/>
      <c r="HM179" s="194"/>
      <c r="HN179" s="194"/>
      <c r="HO179" s="194"/>
      <c r="HP179" s="194"/>
      <c r="HQ179" s="194"/>
      <c r="HR179" s="194"/>
      <c r="HS179" s="194"/>
      <c r="HT179" s="194"/>
      <c r="HU179" s="194"/>
      <c r="HV179" s="194"/>
      <c r="HW179" s="194"/>
      <c r="HX179" s="194"/>
      <c r="HY179" s="194"/>
      <c r="HZ179" s="194"/>
      <c r="IA179" s="194"/>
      <c r="IB179" s="194"/>
      <c r="IC179" s="194"/>
      <c r="ID179" s="194"/>
      <c r="IE179" s="194"/>
      <c r="IF179" s="194"/>
      <c r="IG179" s="194"/>
      <c r="IH179" s="194"/>
      <c r="II179" s="194"/>
      <c r="IJ179" s="194"/>
      <c r="IK179" s="194"/>
      <c r="IL179" s="194"/>
      <c r="IM179" s="194"/>
      <c r="IN179" s="194"/>
      <c r="IO179" s="194"/>
      <c r="IP179" s="194"/>
      <c r="IQ179" s="194"/>
      <c r="IR179" s="194"/>
      <c r="IS179" s="194"/>
      <c r="IT179" s="194"/>
      <c r="IU179" s="194"/>
      <c r="IV179" s="194"/>
      <c r="IW179" s="194"/>
      <c r="IX179" s="194"/>
      <c r="IY179" s="194"/>
      <c r="IZ179" s="194"/>
      <c r="JA179" s="194"/>
      <c r="JB179" s="194"/>
      <c r="JC179" s="194"/>
      <c r="JD179" s="194"/>
      <c r="JE179" s="194"/>
      <c r="JF179" s="194"/>
      <c r="JG179" s="194"/>
      <c r="JH179" s="194"/>
      <c r="JI179" s="194"/>
      <c r="JJ179" s="194"/>
      <c r="JK179" s="194"/>
      <c r="JL179" s="194"/>
      <c r="JM179" s="194"/>
      <c r="JN179" s="194"/>
      <c r="JO179" s="194"/>
      <c r="JP179" s="194"/>
      <c r="JQ179" s="194"/>
      <c r="JR179" s="194"/>
      <c r="JS179" s="194"/>
      <c r="JT179" s="194"/>
      <c r="JU179" s="194"/>
      <c r="JV179" s="194"/>
      <c r="JW179" s="194"/>
      <c r="JX179" s="194"/>
      <c r="JY179" s="194"/>
      <c r="JZ179" s="194"/>
      <c r="KA179" s="194"/>
      <c r="KB179" s="194"/>
      <c r="KC179" s="194"/>
      <c r="KD179" s="194"/>
      <c r="KE179" s="194"/>
      <c r="KF179" s="194"/>
      <c r="KG179" s="194"/>
      <c r="KH179" s="194"/>
      <c r="KI179" s="194"/>
      <c r="KJ179" s="194"/>
      <c r="KK179" s="194"/>
      <c r="KL179" s="194"/>
      <c r="KM179" s="194"/>
      <c r="KN179" s="194"/>
      <c r="KO179" s="194"/>
      <c r="KP179" s="194"/>
      <c r="KQ179" s="194"/>
      <c r="KR179" s="194"/>
      <c r="KS179" s="194"/>
      <c r="KT179" s="194"/>
      <c r="KU179" s="194"/>
      <c r="KV179" s="194"/>
      <c r="KW179" s="194"/>
      <c r="KX179" s="194"/>
      <c r="KY179" s="194"/>
      <c r="KZ179" s="194"/>
      <c r="LA179" s="194"/>
      <c r="LB179" s="194"/>
      <c r="LC179" s="194"/>
      <c r="LD179" s="194"/>
      <c r="LE179" s="194"/>
      <c r="LF179" s="194"/>
      <c r="LG179" s="194"/>
      <c r="LH179" s="194"/>
      <c r="LI179" s="194"/>
      <c r="LJ179" s="194"/>
      <c r="LK179" s="194"/>
      <c r="LL179" s="194"/>
      <c r="LM179" s="194"/>
      <c r="LN179" s="194"/>
      <c r="LO179" s="194"/>
      <c r="LP179" s="194"/>
      <c r="LQ179" s="194"/>
      <c r="LR179" s="194"/>
      <c r="LS179" s="194"/>
      <c r="LT179" s="194"/>
      <c r="LU179" s="194"/>
      <c r="LV179" s="194"/>
      <c r="LW179" s="194"/>
      <c r="LX179" s="194"/>
      <c r="LY179" s="194"/>
      <c r="LZ179" s="194"/>
      <c r="MA179" s="194"/>
      <c r="MB179" s="194"/>
      <c r="MC179" s="194"/>
      <c r="MD179" s="194"/>
      <c r="ME179" s="194"/>
      <c r="MF179" s="194"/>
      <c r="MG179" s="194"/>
      <c r="MH179" s="194"/>
      <c r="MI179" s="194"/>
      <c r="MJ179" s="194"/>
      <c r="MK179" s="194"/>
      <c r="ML179" s="194"/>
      <c r="MM179" s="194"/>
      <c r="MN179" s="194"/>
      <c r="MO179" s="194"/>
      <c r="MP179" s="194"/>
      <c r="MQ179" s="194"/>
      <c r="MR179" s="194"/>
      <c r="MS179" s="194"/>
      <c r="MT179" s="194"/>
      <c r="MU179" s="194"/>
      <c r="MV179" s="194"/>
      <c r="MW179" s="194"/>
      <c r="MX179" s="194"/>
      <c r="MY179" s="194"/>
      <c r="MZ179" s="194"/>
      <c r="NA179" s="194"/>
      <c r="NB179" s="194"/>
      <c r="NC179" s="194"/>
      <c r="ND179" s="194"/>
      <c r="NE179" s="194"/>
      <c r="NF179" s="194"/>
      <c r="NG179" s="194"/>
      <c r="NH179" s="194"/>
      <c r="NI179" s="194"/>
      <c r="NJ179" s="194"/>
      <c r="NK179" s="194"/>
      <c r="NL179" s="194"/>
      <c r="NM179" s="194"/>
      <c r="NN179" s="194"/>
      <c r="NO179" s="194"/>
      <c r="NP179" s="194"/>
      <c r="NQ179" s="194"/>
      <c r="NR179" s="194"/>
      <c r="NS179" s="194"/>
      <c r="NT179" s="194"/>
      <c r="NU179" s="194"/>
      <c r="NV179" s="194"/>
      <c r="NW179" s="194"/>
      <c r="NX179" s="194"/>
      <c r="NY179" s="194"/>
      <c r="NZ179" s="194"/>
      <c r="OA179" s="194"/>
      <c r="OB179" s="194"/>
      <c r="OC179" s="194"/>
      <c r="OD179" s="194"/>
      <c r="OE179" s="194"/>
      <c r="OF179" s="194"/>
      <c r="OG179" s="194"/>
      <c r="OH179" s="194"/>
      <c r="OI179" s="194"/>
      <c r="OJ179" s="194"/>
      <c r="OK179" s="194"/>
      <c r="OL179" s="194"/>
      <c r="OM179" s="194"/>
      <c r="ON179" s="194"/>
      <c r="OO179" s="194"/>
      <c r="OP179" s="194"/>
      <c r="OQ179" s="194"/>
      <c r="OR179" s="194"/>
      <c r="OS179" s="194"/>
      <c r="OT179" s="194"/>
      <c r="OU179" s="194"/>
      <c r="OV179" s="194"/>
      <c r="OW179" s="194"/>
      <c r="OX179" s="194"/>
      <c r="OY179" s="194"/>
      <c r="OZ179" s="194"/>
      <c r="PA179" s="194"/>
      <c r="PB179" s="194"/>
      <c r="PC179" s="194"/>
      <c r="PD179" s="194"/>
      <c r="PE179" s="194"/>
      <c r="PF179" s="194"/>
      <c r="PG179" s="194"/>
      <c r="PH179" s="194"/>
      <c r="PI179" s="194"/>
      <c r="PJ179" s="194"/>
      <c r="PK179" s="194"/>
      <c r="PL179" s="194"/>
      <c r="PM179" s="194"/>
      <c r="PN179" s="194"/>
      <c r="PO179" s="194"/>
      <c r="PP179" s="194"/>
      <c r="PQ179" s="194"/>
      <c r="PR179" s="194"/>
      <c r="PS179" s="194"/>
      <c r="PT179" s="194"/>
      <c r="PU179" s="194"/>
      <c r="PV179" s="194"/>
      <c r="PW179" s="194"/>
      <c r="PX179" s="194"/>
      <c r="PY179" s="194"/>
      <c r="PZ179" s="194"/>
      <c r="QA179" s="194"/>
      <c r="QB179" s="194"/>
      <c r="QC179" s="194"/>
      <c r="QD179" s="194"/>
      <c r="QE179" s="194"/>
      <c r="QF179" s="194"/>
      <c r="QG179" s="194"/>
      <c r="QH179" s="194"/>
      <c r="QI179" s="194"/>
      <c r="QJ179" s="194"/>
      <c r="QK179" s="194"/>
      <c r="QL179" s="194"/>
      <c r="QM179" s="194"/>
      <c r="QN179" s="194"/>
      <c r="QO179" s="194"/>
      <c r="QP179" s="194"/>
      <c r="QQ179" s="194"/>
      <c r="QR179" s="194"/>
      <c r="QS179" s="194"/>
      <c r="QT179" s="194"/>
      <c r="QU179" s="194"/>
      <c r="QV179" s="194"/>
      <c r="QW179" s="194"/>
      <c r="QX179" s="194"/>
      <c r="QY179" s="194"/>
      <c r="QZ179" s="194"/>
      <c r="RA179" s="194"/>
      <c r="RB179" s="194"/>
      <c r="RC179" s="194"/>
      <c r="RD179" s="194"/>
      <c r="RE179" s="194"/>
      <c r="RF179" s="194"/>
      <c r="RG179" s="194"/>
      <c r="RH179" s="194"/>
      <c r="RI179" s="194"/>
      <c r="RJ179" s="194"/>
      <c r="RK179" s="194"/>
      <c r="RL179" s="194"/>
      <c r="RM179" s="194"/>
      <c r="RN179" s="194"/>
      <c r="RO179" s="194"/>
      <c r="RP179" s="194"/>
      <c r="RQ179" s="194"/>
      <c r="RR179" s="194"/>
      <c r="RS179" s="194"/>
      <c r="RT179" s="194"/>
      <c r="RU179" s="194"/>
      <c r="RV179" s="194"/>
      <c r="RW179" s="194"/>
      <c r="RX179" s="194"/>
      <c r="RY179" s="194"/>
      <c r="RZ179" s="194"/>
      <c r="SA179" s="194"/>
      <c r="SB179" s="194"/>
      <c r="SC179" s="194"/>
      <c r="SD179" s="194"/>
      <c r="SE179" s="194"/>
      <c r="SF179" s="194"/>
      <c r="SG179" s="194"/>
      <c r="SH179" s="194"/>
      <c r="SI179" s="194"/>
      <c r="SJ179" s="194"/>
      <c r="SK179" s="194"/>
      <c r="SL179" s="194"/>
      <c r="SM179" s="194"/>
      <c r="SN179" s="194"/>
      <c r="SO179" s="194"/>
      <c r="SP179" s="194"/>
      <c r="SQ179" s="194"/>
      <c r="SR179" s="194"/>
      <c r="SS179" s="194"/>
      <c r="ST179" s="194"/>
      <c r="SU179" s="194"/>
      <c r="SV179" s="194"/>
      <c r="SW179" s="194"/>
      <c r="SX179" s="194"/>
      <c r="SY179" s="194"/>
      <c r="SZ179" s="194"/>
      <c r="TA179" s="194"/>
      <c r="TB179" s="194"/>
      <c r="TC179" s="194"/>
      <c r="TD179" s="194"/>
      <c r="TE179" s="194"/>
      <c r="TF179" s="194"/>
      <c r="TG179" s="194"/>
      <c r="TH179" s="194"/>
      <c r="TI179" s="194"/>
      <c r="TJ179" s="194"/>
      <c r="TK179" s="194"/>
      <c r="TL179" s="194"/>
      <c r="TM179" s="194"/>
      <c r="TN179" s="194"/>
      <c r="TO179" s="194"/>
      <c r="TP179" s="194"/>
      <c r="TQ179" s="194"/>
      <c r="TR179" s="194"/>
      <c r="TS179" s="194"/>
      <c r="TT179" s="194"/>
      <c r="TU179" s="194"/>
      <c r="TV179" s="194"/>
      <c r="TW179" s="194"/>
      <c r="TX179" s="194"/>
      <c r="TY179" s="194"/>
      <c r="TZ179" s="194"/>
      <c r="UA179" s="194"/>
      <c r="UB179" s="194"/>
      <c r="UC179" s="194"/>
      <c r="UD179" s="194"/>
      <c r="UE179" s="194"/>
      <c r="UF179" s="194"/>
      <c r="UG179" s="194"/>
      <c r="UH179" s="194"/>
      <c r="UI179" s="194"/>
      <c r="UJ179" s="194"/>
      <c r="UK179" s="194"/>
      <c r="UL179" s="194"/>
      <c r="UM179" s="194"/>
      <c r="UN179" s="194"/>
      <c r="UO179" s="194"/>
      <c r="UP179" s="194"/>
      <c r="UQ179" s="194"/>
      <c r="UR179" s="194"/>
      <c r="US179" s="194"/>
      <c r="UT179" s="194"/>
      <c r="UU179" s="194"/>
      <c r="UV179" s="194"/>
      <c r="UW179" s="194"/>
      <c r="UX179" s="194"/>
      <c r="UY179" s="194"/>
      <c r="UZ179" s="194"/>
      <c r="VA179" s="194"/>
      <c r="VB179" s="194"/>
      <c r="VC179" s="194"/>
      <c r="VD179" s="194"/>
      <c r="VE179" s="194"/>
      <c r="VF179" s="194"/>
      <c r="VG179" s="194"/>
      <c r="VH179" s="194"/>
      <c r="VI179" s="194"/>
      <c r="VJ179" s="194"/>
      <c r="VK179" s="194"/>
      <c r="VL179" s="194"/>
      <c r="VM179" s="194"/>
      <c r="VN179" s="194"/>
      <c r="VO179" s="194"/>
      <c r="VP179" s="194"/>
      <c r="VQ179" s="194"/>
      <c r="VR179" s="194"/>
      <c r="VS179" s="194"/>
      <c r="VT179" s="194"/>
      <c r="VU179" s="194"/>
      <c r="VV179" s="194"/>
      <c r="VW179" s="194"/>
      <c r="VX179" s="194"/>
      <c r="VY179" s="194"/>
      <c r="VZ179" s="194"/>
      <c r="WA179" s="194"/>
      <c r="WB179" s="194"/>
      <c r="WC179" s="194"/>
      <c r="WD179" s="194"/>
      <c r="WE179" s="194"/>
      <c r="WF179" s="194"/>
      <c r="WG179" s="194"/>
      <c r="WH179" s="194"/>
      <c r="WI179" s="194"/>
      <c r="WJ179" s="194"/>
      <c r="WK179" s="194"/>
      <c r="WL179" s="194"/>
      <c r="WM179" s="194"/>
      <c r="WN179" s="194"/>
      <c r="WO179" s="194"/>
      <c r="WP179" s="194"/>
      <c r="WQ179" s="194"/>
      <c r="WR179" s="194"/>
      <c r="WS179" s="194"/>
      <c r="WT179" s="194"/>
      <c r="WU179" s="194"/>
      <c r="WV179" s="194"/>
      <c r="WW179" s="194"/>
      <c r="WX179" s="194"/>
      <c r="WY179" s="194"/>
      <c r="WZ179" s="194"/>
      <c r="XA179" s="194"/>
      <c r="XB179" s="194"/>
      <c r="XC179" s="194"/>
      <c r="XD179" s="194"/>
      <c r="XE179" s="194"/>
      <c r="XF179" s="194"/>
      <c r="XG179" s="194"/>
      <c r="XH179" s="194"/>
      <c r="XI179" s="194"/>
      <c r="XJ179" s="194"/>
      <c r="XK179" s="194"/>
      <c r="XL179" s="194"/>
      <c r="XM179" s="194"/>
      <c r="XN179" s="194"/>
      <c r="XO179" s="194"/>
      <c r="XP179" s="194"/>
      <c r="XQ179" s="194"/>
      <c r="XR179" s="194"/>
      <c r="XS179" s="194"/>
      <c r="XT179" s="194"/>
      <c r="XU179" s="194"/>
      <c r="XV179" s="194"/>
      <c r="XW179" s="194"/>
      <c r="XX179" s="194"/>
      <c r="XY179" s="194"/>
      <c r="XZ179" s="194"/>
      <c r="YA179" s="194"/>
      <c r="YB179" s="194"/>
      <c r="YC179" s="194"/>
      <c r="YD179" s="194"/>
      <c r="YE179" s="194"/>
      <c r="YF179" s="194"/>
      <c r="YG179" s="194"/>
      <c r="YH179" s="194"/>
      <c r="YI179" s="194"/>
      <c r="YJ179" s="194"/>
      <c r="YK179" s="194"/>
      <c r="YL179" s="194"/>
      <c r="YM179" s="194"/>
      <c r="YN179" s="194"/>
      <c r="YO179" s="194"/>
      <c r="YP179" s="194"/>
      <c r="YQ179" s="194"/>
      <c r="YR179" s="194"/>
      <c r="YS179" s="194"/>
      <c r="YT179" s="194"/>
      <c r="YU179" s="194"/>
      <c r="YV179" s="194"/>
      <c r="YW179" s="194"/>
      <c r="YX179" s="194"/>
      <c r="YY179" s="194"/>
      <c r="YZ179" s="194"/>
      <c r="ZA179" s="194"/>
      <c r="ZB179" s="194"/>
      <c r="ZC179" s="194"/>
      <c r="ZD179" s="194"/>
      <c r="ZE179" s="194"/>
      <c r="ZF179" s="194"/>
      <c r="ZG179" s="194"/>
      <c r="ZH179" s="194"/>
      <c r="ZI179" s="194"/>
      <c r="ZJ179" s="194"/>
      <c r="ZK179" s="194"/>
      <c r="ZL179" s="194"/>
      <c r="ZM179" s="194"/>
      <c r="ZN179" s="194"/>
      <c r="ZO179" s="194"/>
      <c r="ZP179" s="194"/>
      <c r="ZQ179" s="194"/>
      <c r="ZR179" s="194"/>
      <c r="ZS179" s="194"/>
      <c r="ZT179" s="194"/>
      <c r="ZU179" s="194"/>
      <c r="ZV179" s="194"/>
      <c r="ZW179" s="194"/>
      <c r="ZX179" s="194"/>
      <c r="ZY179" s="194"/>
      <c r="ZZ179" s="194"/>
      <c r="AAA179" s="194"/>
      <c r="AAB179" s="194"/>
      <c r="AAC179" s="194"/>
      <c r="AAD179" s="194"/>
      <c r="AAE179" s="194"/>
      <c r="AAF179" s="194"/>
      <c r="AAG179" s="194"/>
      <c r="AAH179" s="194"/>
      <c r="AAI179" s="194"/>
      <c r="AAJ179" s="194"/>
      <c r="AAK179" s="194"/>
      <c r="AAL179" s="194"/>
      <c r="AAM179" s="194"/>
      <c r="AAN179" s="194"/>
      <c r="AAO179" s="194"/>
      <c r="AAP179" s="194"/>
      <c r="AAQ179" s="194"/>
      <c r="AAR179" s="194"/>
      <c r="AAS179" s="194"/>
      <c r="AAT179" s="194"/>
      <c r="AAU179" s="194"/>
      <c r="AAV179" s="194"/>
      <c r="AAW179" s="194"/>
      <c r="AAX179" s="194"/>
      <c r="AAY179" s="194"/>
      <c r="AAZ179" s="194"/>
      <c r="ABA179" s="194"/>
      <c r="ABB179" s="194"/>
      <c r="ABC179" s="194"/>
      <c r="ABD179" s="194"/>
      <c r="ABE179" s="194"/>
      <c r="ABF179" s="194"/>
      <c r="ABG179" s="194"/>
      <c r="ABH179" s="194"/>
      <c r="ABI179" s="194"/>
      <c r="ABJ179" s="194"/>
      <c r="ABK179" s="194"/>
      <c r="ABL179" s="194"/>
      <c r="ABM179" s="194"/>
      <c r="ABN179" s="194"/>
      <c r="ABO179" s="194"/>
      <c r="ABP179" s="194"/>
      <c r="ABQ179" s="194"/>
      <c r="ABR179" s="194"/>
      <c r="ABS179" s="194"/>
      <c r="ABT179" s="194"/>
      <c r="ABU179" s="194"/>
      <c r="ABV179" s="194"/>
      <c r="ABW179" s="194"/>
      <c r="ABX179" s="194"/>
      <c r="ABY179" s="194"/>
      <c r="ABZ179" s="194"/>
      <c r="ACA179" s="194"/>
      <c r="ACB179" s="194"/>
      <c r="ACC179" s="194"/>
      <c r="ACD179" s="194"/>
      <c r="ACE179" s="194"/>
      <c r="ACF179" s="194"/>
      <c r="ACG179" s="194"/>
      <c r="ACH179" s="194"/>
      <c r="ACI179" s="194"/>
      <c r="ACJ179" s="194"/>
      <c r="ACK179" s="194"/>
      <c r="ACL179" s="194"/>
      <c r="ACM179" s="194"/>
      <c r="ACN179" s="194"/>
      <c r="ACO179" s="194"/>
      <c r="ACP179" s="194"/>
      <c r="ACQ179" s="194"/>
      <c r="ACR179" s="194"/>
      <c r="ACS179" s="194"/>
      <c r="ACT179" s="194"/>
      <c r="ACU179" s="194"/>
      <c r="ACV179" s="194"/>
      <c r="ACW179" s="194"/>
      <c r="ACX179" s="194"/>
      <c r="ACY179" s="194"/>
      <c r="ACZ179" s="194"/>
      <c r="ADA179" s="194"/>
      <c r="ADB179" s="194"/>
      <c r="ADC179" s="194"/>
      <c r="ADD179" s="194"/>
      <c r="ADE179" s="194"/>
      <c r="ADF179" s="194"/>
      <c r="ADG179" s="194"/>
      <c r="ADH179" s="194"/>
      <c r="ADI179" s="194"/>
      <c r="ADJ179" s="194"/>
      <c r="ADK179" s="194"/>
      <c r="ADL179" s="194"/>
      <c r="ADM179" s="194"/>
      <c r="ADN179" s="194"/>
      <c r="ADO179" s="194"/>
      <c r="ADP179" s="194"/>
      <c r="ADQ179" s="194"/>
      <c r="ADR179" s="194"/>
      <c r="ADS179" s="194"/>
      <c r="ADT179" s="194"/>
      <c r="ADU179" s="194"/>
      <c r="ADV179" s="194"/>
      <c r="ADW179" s="194"/>
      <c r="ADX179" s="194"/>
      <c r="ADY179" s="194"/>
      <c r="ADZ179" s="194"/>
      <c r="AEA179" s="194"/>
      <c r="AEB179" s="194"/>
      <c r="AEC179" s="194"/>
      <c r="AED179" s="194"/>
      <c r="AEE179" s="194"/>
      <c r="AEF179" s="194"/>
      <c r="AEG179" s="194"/>
      <c r="AEH179" s="194"/>
      <c r="AEI179" s="194"/>
      <c r="AEJ179" s="194"/>
      <c r="AEK179" s="194"/>
      <c r="AEL179" s="194"/>
      <c r="AEM179" s="194"/>
      <c r="AEN179" s="194"/>
      <c r="AEO179" s="194"/>
      <c r="AEP179" s="194"/>
      <c r="AEQ179" s="194"/>
      <c r="AER179" s="194"/>
      <c r="AES179" s="194"/>
      <c r="AET179" s="194"/>
      <c r="AEU179" s="194"/>
      <c r="AEV179" s="194"/>
      <c r="AEW179" s="194"/>
      <c r="AEX179" s="194"/>
      <c r="AEY179" s="194"/>
      <c r="AEZ179" s="194"/>
      <c r="AFA179" s="194"/>
      <c r="AFB179" s="194"/>
      <c r="AFC179" s="194"/>
      <c r="AFD179" s="194"/>
      <c r="AFE179" s="194"/>
      <c r="AFF179" s="194"/>
      <c r="AFG179" s="194"/>
      <c r="AFH179" s="194"/>
      <c r="AFI179" s="194"/>
      <c r="AFJ179" s="194"/>
      <c r="AFK179" s="194"/>
      <c r="AFL179" s="194"/>
      <c r="AFM179" s="194"/>
      <c r="AFN179" s="194"/>
      <c r="AFO179" s="194"/>
      <c r="AFP179" s="194"/>
      <c r="AFQ179" s="194"/>
      <c r="AFR179" s="194"/>
      <c r="AFS179" s="194"/>
      <c r="AFT179" s="194"/>
      <c r="AFU179" s="194"/>
      <c r="AFV179" s="194"/>
      <c r="AFW179" s="194"/>
      <c r="AFX179" s="194"/>
      <c r="AFY179" s="194"/>
      <c r="AFZ179" s="194"/>
      <c r="AGA179" s="194"/>
      <c r="AGB179" s="194"/>
      <c r="AGC179" s="194"/>
      <c r="AGD179" s="194"/>
      <c r="AGE179" s="194"/>
      <c r="AGF179" s="194"/>
      <c r="AGG179" s="194"/>
      <c r="AGH179" s="194"/>
      <c r="AGI179" s="194"/>
      <c r="AGJ179" s="194"/>
      <c r="AGK179" s="194"/>
      <c r="AGL179" s="194"/>
      <c r="AGM179" s="194"/>
      <c r="AGN179" s="194"/>
      <c r="AGO179" s="194"/>
      <c r="AGP179" s="194"/>
      <c r="AGQ179" s="194"/>
      <c r="AGR179" s="194"/>
      <c r="AGS179" s="194"/>
      <c r="AGT179" s="194"/>
      <c r="AGU179" s="194"/>
      <c r="AGV179" s="194"/>
      <c r="AGW179" s="194"/>
      <c r="AGX179" s="194"/>
      <c r="AGY179" s="194"/>
      <c r="AGZ179" s="194"/>
      <c r="AHA179" s="194"/>
      <c r="AHB179" s="194"/>
      <c r="AHC179" s="194"/>
      <c r="AHD179" s="194"/>
      <c r="AHE179" s="194"/>
      <c r="AHF179" s="194"/>
      <c r="AHG179" s="194"/>
      <c r="AHH179" s="194"/>
      <c r="AHI179" s="194"/>
      <c r="AHJ179" s="194"/>
      <c r="AHK179" s="194"/>
      <c r="AHL179" s="194"/>
      <c r="AHM179" s="194"/>
      <c r="AHN179" s="194"/>
      <c r="AHO179" s="194"/>
      <c r="AHP179" s="194"/>
      <c r="AHQ179" s="194"/>
      <c r="AHR179" s="194"/>
      <c r="AHS179" s="194"/>
      <c r="AHT179" s="194"/>
      <c r="AHU179" s="194"/>
      <c r="AHV179" s="194"/>
      <c r="AHW179" s="194"/>
      <c r="AHX179" s="194"/>
      <c r="AHY179" s="194"/>
      <c r="AHZ179" s="194"/>
      <c r="AIA179" s="194"/>
      <c r="AIB179" s="194"/>
      <c r="AIC179" s="194"/>
      <c r="AID179" s="194"/>
      <c r="AIE179" s="194"/>
      <c r="AIF179" s="194"/>
      <c r="AIG179" s="194"/>
      <c r="AIH179" s="194"/>
      <c r="AII179" s="194"/>
      <c r="AIJ179" s="194"/>
      <c r="AIK179" s="194"/>
      <c r="AIL179" s="194"/>
      <c r="AIM179" s="194"/>
      <c r="AIN179" s="194"/>
      <c r="AIO179" s="194"/>
      <c r="AIP179" s="194"/>
      <c r="AIQ179" s="194"/>
      <c r="AIR179" s="194"/>
      <c r="AIS179" s="194"/>
      <c r="AIT179" s="194"/>
      <c r="AIU179" s="194"/>
      <c r="AIV179" s="194"/>
      <c r="AIW179" s="194"/>
      <c r="AIX179" s="194"/>
      <c r="AIY179" s="194"/>
      <c r="AIZ179" s="194"/>
      <c r="AJA179" s="194"/>
      <c r="AJB179" s="194"/>
      <c r="AJC179" s="194"/>
      <c r="AJD179" s="194"/>
      <c r="AJE179" s="194"/>
      <c r="AJF179" s="194"/>
      <c r="AJG179" s="194"/>
      <c r="AJH179" s="194"/>
      <c r="AJI179" s="194"/>
      <c r="AJJ179" s="194"/>
      <c r="AJK179" s="194"/>
      <c r="AJL179" s="194"/>
      <c r="AJM179" s="194"/>
      <c r="AJN179" s="194"/>
      <c r="AJO179" s="194"/>
      <c r="AJP179" s="194"/>
      <c r="AJQ179" s="194"/>
      <c r="AJR179" s="194"/>
      <c r="AJS179" s="194"/>
      <c r="AJT179" s="194"/>
      <c r="AJU179" s="194"/>
      <c r="AJV179" s="194"/>
      <c r="AJW179" s="194"/>
      <c r="AJX179" s="194"/>
      <c r="AJY179" s="194"/>
      <c r="AJZ179" s="194"/>
      <c r="AKA179" s="194"/>
      <c r="AKB179" s="194"/>
      <c r="AKC179" s="194"/>
      <c r="AKD179" s="194"/>
      <c r="AKE179" s="194"/>
      <c r="AKF179" s="194"/>
      <c r="AKG179" s="194"/>
      <c r="AKH179" s="194"/>
      <c r="AKI179" s="194"/>
      <c r="AKJ179" s="194"/>
      <c r="AKK179" s="194"/>
      <c r="AKL179" s="194"/>
      <c r="AKM179" s="194"/>
      <c r="AKN179" s="194"/>
      <c r="AKO179" s="194"/>
      <c r="AKP179" s="194"/>
    </row>
    <row r="180" spans="1:978" s="116" customFormat="1" ht="15.6">
      <c r="A180" s="82"/>
      <c r="B180" s="95" t="s">
        <v>97</v>
      </c>
      <c r="C180" s="105">
        <v>2495297</v>
      </c>
      <c r="D180" s="84">
        <f t="shared" si="45"/>
        <v>4.4298952853944806E-2</v>
      </c>
      <c r="E180" s="85"/>
      <c r="F180" s="83">
        <v>40143</v>
      </c>
      <c r="G180" s="84">
        <f t="shared" si="46"/>
        <v>-6.0916555547757767E-2</v>
      </c>
      <c r="H180" s="196">
        <v>58657</v>
      </c>
      <c r="I180" s="88">
        <f>(H180-H168)/H168</f>
        <v>-0.11786025806839714</v>
      </c>
      <c r="J180" s="92"/>
      <c r="K180" s="84"/>
      <c r="L180" s="93">
        <v>384</v>
      </c>
      <c r="M180" s="84">
        <f t="shared" si="42"/>
        <v>8.7818696883852798E-2</v>
      </c>
      <c r="N180" s="92">
        <v>13702</v>
      </c>
      <c r="O180" s="84">
        <f t="shared" si="42"/>
        <v>-3.8995651564034173E-2</v>
      </c>
      <c r="P180" s="92">
        <v>4797</v>
      </c>
      <c r="Q180" s="84">
        <f t="shared" si="42"/>
        <v>-0.17021276595744683</v>
      </c>
      <c r="R180" s="93">
        <v>370</v>
      </c>
      <c r="S180" s="84">
        <f t="shared" si="42"/>
        <v>0.22112211221122102</v>
      </c>
      <c r="T180" s="92">
        <v>35539</v>
      </c>
      <c r="U180" s="84">
        <f t="shared" si="42"/>
        <v>-7.0408761979268153E-3</v>
      </c>
      <c r="V180" s="92"/>
      <c r="W180" s="84"/>
      <c r="X180" s="92"/>
      <c r="Y180" s="84"/>
      <c r="Z180" s="90">
        <v>4070</v>
      </c>
      <c r="AA180" s="166">
        <f>Z180/Z168-1</f>
        <v>-0.18843469591226325</v>
      </c>
      <c r="AB180" s="92"/>
      <c r="AC180" s="84"/>
      <c r="AD180" s="92"/>
      <c r="AE180" s="84"/>
      <c r="AF180" s="92"/>
      <c r="AG180" s="84"/>
      <c r="AH180" s="4"/>
      <c r="AI180" s="4"/>
      <c r="AJ180" s="4"/>
      <c r="AK180" s="4"/>
      <c r="AL180" s="4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205"/>
      <c r="AW180" s="187"/>
      <c r="AX180" s="188"/>
      <c r="AY180" s="187"/>
      <c r="AZ180" s="187"/>
      <c r="BA180" s="192"/>
      <c r="BB180" s="193"/>
      <c r="BC180" s="192"/>
      <c r="BD180" s="194"/>
      <c r="BE180" s="194"/>
      <c r="BF180" s="194"/>
      <c r="BG180" s="194"/>
      <c r="BH180" s="194"/>
      <c r="BI180" s="194"/>
      <c r="BJ180" s="194"/>
      <c r="BK180" s="194"/>
      <c r="BL180" s="194"/>
      <c r="BM180" s="194"/>
      <c r="BN180" s="194"/>
      <c r="BO180" s="194"/>
      <c r="BP180" s="194"/>
      <c r="BQ180" s="194"/>
      <c r="BR180" s="194"/>
      <c r="BS180" s="194"/>
      <c r="BT180" s="194"/>
      <c r="BU180" s="194"/>
      <c r="BV180" s="194"/>
      <c r="BW180" s="194"/>
      <c r="BX180" s="194"/>
      <c r="BY180" s="194"/>
      <c r="BZ180" s="194"/>
      <c r="CA180" s="194"/>
      <c r="CB180" s="194"/>
      <c r="CC180" s="195"/>
      <c r="CD180" s="194"/>
      <c r="CE180" s="194"/>
      <c r="CF180" s="194"/>
      <c r="CG180" s="194"/>
      <c r="CH180" s="194"/>
      <c r="CI180" s="194"/>
      <c r="CJ180" s="194"/>
      <c r="CK180" s="194"/>
      <c r="CL180" s="194"/>
      <c r="CM180" s="194"/>
      <c r="CN180" s="194"/>
      <c r="CO180" s="194"/>
      <c r="CP180" s="194"/>
      <c r="CQ180" s="194"/>
      <c r="CR180" s="194"/>
      <c r="CS180" s="194"/>
      <c r="CT180" s="194"/>
      <c r="CU180" s="194"/>
      <c r="CV180" s="194"/>
      <c r="CW180" s="194"/>
      <c r="CX180" s="194"/>
      <c r="CY180" s="194"/>
      <c r="CZ180" s="194"/>
      <c r="DA180" s="194"/>
      <c r="DB180" s="194"/>
      <c r="DC180" s="194"/>
      <c r="DD180" s="194"/>
      <c r="DE180" s="194"/>
      <c r="DF180" s="194"/>
      <c r="DG180" s="194"/>
      <c r="DH180" s="194"/>
      <c r="DI180" s="194"/>
      <c r="DJ180" s="194"/>
      <c r="DK180" s="194"/>
      <c r="DL180" s="194"/>
      <c r="DM180" s="194"/>
      <c r="DN180" s="194"/>
      <c r="DO180" s="194"/>
      <c r="DP180" s="194"/>
      <c r="DQ180" s="194"/>
      <c r="DR180" s="194"/>
      <c r="DS180" s="194"/>
      <c r="DT180" s="194"/>
      <c r="DU180" s="194"/>
      <c r="DV180" s="194"/>
      <c r="DW180" s="194"/>
      <c r="DX180" s="194"/>
      <c r="DY180" s="194"/>
      <c r="DZ180" s="194"/>
      <c r="EA180" s="194"/>
      <c r="EB180" s="194"/>
      <c r="EC180" s="194"/>
      <c r="ED180" s="194"/>
      <c r="EE180" s="194"/>
      <c r="EF180" s="194"/>
      <c r="EG180" s="194"/>
      <c r="EH180" s="194"/>
      <c r="EI180" s="194"/>
      <c r="EJ180" s="194"/>
      <c r="EK180" s="194"/>
      <c r="EL180" s="194"/>
      <c r="EM180" s="194"/>
      <c r="EN180" s="194"/>
      <c r="EO180" s="194"/>
      <c r="EP180" s="194"/>
      <c r="EQ180" s="194"/>
      <c r="ER180" s="194"/>
      <c r="ES180" s="194"/>
      <c r="ET180" s="194"/>
      <c r="EU180" s="194"/>
      <c r="EV180" s="194"/>
      <c r="EW180" s="194"/>
      <c r="EX180" s="194"/>
      <c r="EY180" s="194"/>
      <c r="EZ180" s="194"/>
      <c r="FA180" s="194"/>
      <c r="FB180" s="194"/>
      <c r="FC180" s="194"/>
      <c r="FD180" s="194"/>
      <c r="FE180" s="194"/>
      <c r="FF180" s="194"/>
      <c r="FG180" s="194"/>
      <c r="FH180" s="194"/>
      <c r="FI180" s="194"/>
      <c r="FJ180" s="194"/>
      <c r="FK180" s="194"/>
      <c r="FL180" s="194"/>
      <c r="FM180" s="194"/>
      <c r="FN180" s="194"/>
      <c r="FO180" s="194"/>
      <c r="FP180" s="194"/>
      <c r="FQ180" s="194"/>
      <c r="FR180" s="194"/>
      <c r="FS180" s="194"/>
      <c r="FT180" s="194"/>
      <c r="FU180" s="194"/>
      <c r="FV180" s="194"/>
      <c r="FW180" s="194"/>
      <c r="FX180" s="194"/>
      <c r="FY180" s="194"/>
      <c r="FZ180" s="194"/>
      <c r="GA180" s="194"/>
      <c r="GB180" s="194"/>
      <c r="GC180" s="194"/>
      <c r="GD180" s="194"/>
      <c r="GE180" s="194"/>
      <c r="GF180" s="194"/>
      <c r="GG180" s="194"/>
      <c r="GH180" s="194"/>
      <c r="GI180" s="194"/>
      <c r="GJ180" s="194"/>
      <c r="GK180" s="194"/>
      <c r="GL180" s="194"/>
      <c r="GM180" s="194"/>
      <c r="GN180" s="194"/>
      <c r="GO180" s="194"/>
      <c r="GP180" s="194"/>
      <c r="GQ180" s="194"/>
      <c r="GR180" s="194"/>
      <c r="GS180" s="194"/>
      <c r="GT180" s="194"/>
      <c r="GU180" s="194"/>
      <c r="GV180" s="194"/>
      <c r="GW180" s="194"/>
      <c r="GX180" s="194"/>
      <c r="GY180" s="194"/>
      <c r="GZ180" s="194"/>
      <c r="HA180" s="194"/>
      <c r="HB180" s="194"/>
      <c r="HC180" s="194"/>
      <c r="HD180" s="194"/>
      <c r="HE180" s="194"/>
      <c r="HF180" s="194"/>
      <c r="HG180" s="194"/>
      <c r="HH180" s="194"/>
      <c r="HI180" s="194"/>
      <c r="HJ180" s="194"/>
      <c r="HK180" s="194"/>
      <c r="HL180" s="194"/>
      <c r="HM180" s="194"/>
      <c r="HN180" s="194"/>
      <c r="HO180" s="194"/>
      <c r="HP180" s="194"/>
      <c r="HQ180" s="194"/>
      <c r="HR180" s="194"/>
      <c r="HS180" s="194"/>
      <c r="HT180" s="194"/>
      <c r="HU180" s="194"/>
      <c r="HV180" s="194"/>
      <c r="HW180" s="194"/>
      <c r="HX180" s="194"/>
      <c r="HY180" s="194"/>
      <c r="HZ180" s="194"/>
      <c r="IA180" s="194"/>
      <c r="IB180" s="194"/>
      <c r="IC180" s="194"/>
      <c r="ID180" s="194"/>
      <c r="IE180" s="194"/>
      <c r="IF180" s="194"/>
      <c r="IG180" s="194"/>
      <c r="IH180" s="194"/>
      <c r="II180" s="194"/>
      <c r="IJ180" s="194"/>
      <c r="IK180" s="194"/>
      <c r="IL180" s="194"/>
      <c r="IM180" s="194"/>
      <c r="IN180" s="194"/>
      <c r="IO180" s="194"/>
      <c r="IP180" s="194"/>
      <c r="IQ180" s="194"/>
      <c r="IR180" s="194"/>
      <c r="IS180" s="194"/>
      <c r="IT180" s="194"/>
      <c r="IU180" s="194"/>
      <c r="IV180" s="194"/>
      <c r="IW180" s="194"/>
      <c r="IX180" s="194"/>
      <c r="IY180" s="194"/>
      <c r="IZ180" s="194"/>
      <c r="JA180" s="194"/>
      <c r="JB180" s="194"/>
      <c r="JC180" s="194"/>
      <c r="JD180" s="194"/>
      <c r="JE180" s="194"/>
      <c r="JF180" s="194"/>
      <c r="JG180" s="194"/>
      <c r="JH180" s="194"/>
      <c r="JI180" s="194"/>
      <c r="JJ180" s="194"/>
      <c r="JK180" s="194"/>
      <c r="JL180" s="194"/>
      <c r="JM180" s="194"/>
      <c r="JN180" s="194"/>
      <c r="JO180" s="194"/>
      <c r="JP180" s="194"/>
      <c r="JQ180" s="194"/>
      <c r="JR180" s="194"/>
      <c r="JS180" s="194"/>
      <c r="JT180" s="194"/>
      <c r="JU180" s="194"/>
      <c r="JV180" s="194"/>
      <c r="JW180" s="194"/>
      <c r="JX180" s="194"/>
      <c r="JY180" s="194"/>
      <c r="JZ180" s="194"/>
      <c r="KA180" s="194"/>
      <c r="KB180" s="194"/>
      <c r="KC180" s="194"/>
      <c r="KD180" s="194"/>
      <c r="KE180" s="194"/>
      <c r="KF180" s="194"/>
      <c r="KG180" s="194"/>
      <c r="KH180" s="194"/>
      <c r="KI180" s="194"/>
      <c r="KJ180" s="194"/>
      <c r="KK180" s="194"/>
      <c r="KL180" s="194"/>
      <c r="KM180" s="194"/>
      <c r="KN180" s="194"/>
      <c r="KO180" s="194"/>
      <c r="KP180" s="194"/>
      <c r="KQ180" s="194"/>
      <c r="KR180" s="194"/>
      <c r="KS180" s="194"/>
      <c r="KT180" s="194"/>
      <c r="KU180" s="194"/>
      <c r="KV180" s="194"/>
      <c r="KW180" s="194"/>
      <c r="KX180" s="194"/>
      <c r="KY180" s="194"/>
      <c r="KZ180" s="194"/>
      <c r="LA180" s="194"/>
      <c r="LB180" s="194"/>
      <c r="LC180" s="194"/>
      <c r="LD180" s="194"/>
      <c r="LE180" s="194"/>
      <c r="LF180" s="194"/>
      <c r="LG180" s="194"/>
      <c r="LH180" s="194"/>
      <c r="LI180" s="194"/>
      <c r="LJ180" s="194"/>
      <c r="LK180" s="194"/>
      <c r="LL180" s="194"/>
      <c r="LM180" s="194"/>
      <c r="LN180" s="194"/>
      <c r="LO180" s="194"/>
      <c r="LP180" s="194"/>
      <c r="LQ180" s="194"/>
      <c r="LR180" s="194"/>
      <c r="LS180" s="194"/>
      <c r="LT180" s="194"/>
      <c r="LU180" s="194"/>
      <c r="LV180" s="194"/>
      <c r="LW180" s="194"/>
      <c r="LX180" s="194"/>
      <c r="LY180" s="194"/>
      <c r="LZ180" s="194"/>
      <c r="MA180" s="194"/>
      <c r="MB180" s="194"/>
      <c r="MC180" s="194"/>
      <c r="MD180" s="194"/>
      <c r="ME180" s="194"/>
      <c r="MF180" s="194"/>
      <c r="MG180" s="194"/>
      <c r="MH180" s="194"/>
      <c r="MI180" s="194"/>
      <c r="MJ180" s="194"/>
      <c r="MK180" s="194"/>
      <c r="ML180" s="194"/>
      <c r="MM180" s="194"/>
      <c r="MN180" s="194"/>
      <c r="MO180" s="194"/>
      <c r="MP180" s="194"/>
      <c r="MQ180" s="194"/>
      <c r="MR180" s="194"/>
      <c r="MS180" s="194"/>
      <c r="MT180" s="194"/>
      <c r="MU180" s="194"/>
      <c r="MV180" s="194"/>
      <c r="MW180" s="194"/>
      <c r="MX180" s="194"/>
      <c r="MY180" s="194"/>
      <c r="MZ180" s="194"/>
      <c r="NA180" s="194"/>
      <c r="NB180" s="194"/>
      <c r="NC180" s="194"/>
      <c r="ND180" s="194"/>
      <c r="NE180" s="194"/>
      <c r="NF180" s="194"/>
      <c r="NG180" s="194"/>
      <c r="NH180" s="194"/>
      <c r="NI180" s="194"/>
      <c r="NJ180" s="194"/>
      <c r="NK180" s="194"/>
      <c r="NL180" s="194"/>
      <c r="NM180" s="194"/>
      <c r="NN180" s="194"/>
      <c r="NO180" s="194"/>
      <c r="NP180" s="194"/>
      <c r="NQ180" s="194"/>
      <c r="NR180" s="194"/>
      <c r="NS180" s="194"/>
      <c r="NT180" s="194"/>
      <c r="NU180" s="194"/>
      <c r="NV180" s="194"/>
      <c r="NW180" s="194"/>
      <c r="NX180" s="194"/>
      <c r="NY180" s="194"/>
      <c r="NZ180" s="194"/>
      <c r="OA180" s="194"/>
      <c r="OB180" s="194"/>
      <c r="OC180" s="194"/>
      <c r="OD180" s="194"/>
      <c r="OE180" s="194"/>
      <c r="OF180" s="194"/>
      <c r="OG180" s="194"/>
      <c r="OH180" s="194"/>
      <c r="OI180" s="194"/>
      <c r="OJ180" s="194"/>
      <c r="OK180" s="194"/>
      <c r="OL180" s="194"/>
      <c r="OM180" s="194"/>
      <c r="ON180" s="194"/>
      <c r="OO180" s="194"/>
      <c r="OP180" s="194"/>
      <c r="OQ180" s="194"/>
      <c r="OR180" s="194"/>
      <c r="OS180" s="194"/>
      <c r="OT180" s="194"/>
      <c r="OU180" s="194"/>
      <c r="OV180" s="194"/>
      <c r="OW180" s="194"/>
      <c r="OX180" s="194"/>
      <c r="OY180" s="194"/>
      <c r="OZ180" s="194"/>
      <c r="PA180" s="194"/>
      <c r="PB180" s="194"/>
      <c r="PC180" s="194"/>
      <c r="PD180" s="194"/>
      <c r="PE180" s="194"/>
      <c r="PF180" s="194"/>
      <c r="PG180" s="194"/>
      <c r="PH180" s="194"/>
      <c r="PI180" s="194"/>
      <c r="PJ180" s="194"/>
      <c r="PK180" s="194"/>
      <c r="PL180" s="194"/>
      <c r="PM180" s="194"/>
      <c r="PN180" s="194"/>
      <c r="PO180" s="194"/>
      <c r="PP180" s="194"/>
      <c r="PQ180" s="194"/>
      <c r="PR180" s="194"/>
      <c r="PS180" s="194"/>
      <c r="PT180" s="194"/>
      <c r="PU180" s="194"/>
      <c r="PV180" s="194"/>
      <c r="PW180" s="194"/>
      <c r="PX180" s="194"/>
      <c r="PY180" s="194"/>
      <c r="PZ180" s="194"/>
      <c r="QA180" s="194"/>
      <c r="QB180" s="194"/>
      <c r="QC180" s="194"/>
      <c r="QD180" s="194"/>
      <c r="QE180" s="194"/>
      <c r="QF180" s="194"/>
      <c r="QG180" s="194"/>
      <c r="QH180" s="194"/>
      <c r="QI180" s="194"/>
      <c r="QJ180" s="194"/>
      <c r="QK180" s="194"/>
      <c r="QL180" s="194"/>
      <c r="QM180" s="194"/>
      <c r="QN180" s="194"/>
      <c r="QO180" s="194"/>
      <c r="QP180" s="194"/>
      <c r="QQ180" s="194"/>
      <c r="QR180" s="194"/>
      <c r="QS180" s="194"/>
      <c r="QT180" s="194"/>
      <c r="QU180" s="194"/>
      <c r="QV180" s="194"/>
      <c r="QW180" s="194"/>
      <c r="QX180" s="194"/>
      <c r="QY180" s="194"/>
      <c r="QZ180" s="194"/>
      <c r="RA180" s="194"/>
      <c r="RB180" s="194"/>
      <c r="RC180" s="194"/>
      <c r="RD180" s="194"/>
      <c r="RE180" s="194"/>
      <c r="RF180" s="194"/>
      <c r="RG180" s="194"/>
      <c r="RH180" s="194"/>
      <c r="RI180" s="194"/>
      <c r="RJ180" s="194"/>
      <c r="RK180" s="194"/>
      <c r="RL180" s="194"/>
      <c r="RM180" s="194"/>
      <c r="RN180" s="194"/>
      <c r="RO180" s="194"/>
      <c r="RP180" s="194"/>
      <c r="RQ180" s="194"/>
      <c r="RR180" s="194"/>
      <c r="RS180" s="194"/>
      <c r="RT180" s="194"/>
      <c r="RU180" s="194"/>
      <c r="RV180" s="194"/>
      <c r="RW180" s="194"/>
      <c r="RX180" s="194"/>
      <c r="RY180" s="194"/>
      <c r="RZ180" s="194"/>
      <c r="SA180" s="194"/>
      <c r="SB180" s="194"/>
      <c r="SC180" s="194"/>
      <c r="SD180" s="194"/>
      <c r="SE180" s="194"/>
      <c r="SF180" s="194"/>
      <c r="SG180" s="194"/>
      <c r="SH180" s="194"/>
      <c r="SI180" s="194"/>
      <c r="SJ180" s="194"/>
      <c r="SK180" s="194"/>
      <c r="SL180" s="194"/>
      <c r="SM180" s="194"/>
      <c r="SN180" s="194"/>
      <c r="SO180" s="194"/>
      <c r="SP180" s="194"/>
      <c r="SQ180" s="194"/>
      <c r="SR180" s="194"/>
      <c r="SS180" s="194"/>
      <c r="ST180" s="194"/>
      <c r="SU180" s="194"/>
      <c r="SV180" s="194"/>
      <c r="SW180" s="194"/>
      <c r="SX180" s="194"/>
      <c r="SY180" s="194"/>
      <c r="SZ180" s="194"/>
      <c r="TA180" s="194"/>
      <c r="TB180" s="194"/>
      <c r="TC180" s="194"/>
      <c r="TD180" s="194"/>
      <c r="TE180" s="194"/>
      <c r="TF180" s="194"/>
      <c r="TG180" s="194"/>
      <c r="TH180" s="194"/>
      <c r="TI180" s="194"/>
      <c r="TJ180" s="194"/>
      <c r="TK180" s="194"/>
      <c r="TL180" s="194"/>
      <c r="TM180" s="194"/>
      <c r="TN180" s="194"/>
      <c r="TO180" s="194"/>
      <c r="TP180" s="194"/>
      <c r="TQ180" s="194"/>
      <c r="TR180" s="194"/>
      <c r="TS180" s="194"/>
      <c r="TT180" s="194"/>
      <c r="TU180" s="194"/>
      <c r="TV180" s="194"/>
      <c r="TW180" s="194"/>
      <c r="TX180" s="194"/>
      <c r="TY180" s="194"/>
      <c r="TZ180" s="194"/>
      <c r="UA180" s="194"/>
      <c r="UB180" s="194"/>
      <c r="UC180" s="194"/>
      <c r="UD180" s="194"/>
      <c r="UE180" s="194"/>
      <c r="UF180" s="194"/>
      <c r="UG180" s="194"/>
      <c r="UH180" s="194"/>
      <c r="UI180" s="194"/>
      <c r="UJ180" s="194"/>
      <c r="UK180" s="194"/>
      <c r="UL180" s="194"/>
      <c r="UM180" s="194"/>
      <c r="UN180" s="194"/>
      <c r="UO180" s="194"/>
      <c r="UP180" s="194"/>
      <c r="UQ180" s="194"/>
      <c r="UR180" s="194"/>
      <c r="US180" s="194"/>
      <c r="UT180" s="194"/>
      <c r="UU180" s="194"/>
      <c r="UV180" s="194"/>
      <c r="UW180" s="194"/>
      <c r="UX180" s="194"/>
      <c r="UY180" s="194"/>
      <c r="UZ180" s="194"/>
      <c r="VA180" s="194"/>
      <c r="VB180" s="194"/>
      <c r="VC180" s="194"/>
      <c r="VD180" s="194"/>
      <c r="VE180" s="194"/>
      <c r="VF180" s="194"/>
      <c r="VG180" s="194"/>
      <c r="VH180" s="194"/>
      <c r="VI180" s="194"/>
      <c r="VJ180" s="194"/>
      <c r="VK180" s="194"/>
      <c r="VL180" s="194"/>
      <c r="VM180" s="194"/>
      <c r="VN180" s="194"/>
      <c r="VO180" s="194"/>
      <c r="VP180" s="194"/>
      <c r="VQ180" s="194"/>
      <c r="VR180" s="194"/>
      <c r="VS180" s="194"/>
      <c r="VT180" s="194"/>
      <c r="VU180" s="194"/>
      <c r="VV180" s="194"/>
      <c r="VW180" s="194"/>
      <c r="VX180" s="194"/>
      <c r="VY180" s="194"/>
      <c r="VZ180" s="194"/>
      <c r="WA180" s="194"/>
      <c r="WB180" s="194"/>
      <c r="WC180" s="194"/>
      <c r="WD180" s="194"/>
      <c r="WE180" s="194"/>
      <c r="WF180" s="194"/>
      <c r="WG180" s="194"/>
      <c r="WH180" s="194"/>
      <c r="WI180" s="194"/>
      <c r="WJ180" s="194"/>
      <c r="WK180" s="194"/>
      <c r="WL180" s="194"/>
      <c r="WM180" s="194"/>
      <c r="WN180" s="194"/>
      <c r="WO180" s="194"/>
      <c r="WP180" s="194"/>
      <c r="WQ180" s="194"/>
      <c r="WR180" s="194"/>
      <c r="WS180" s="194"/>
      <c r="WT180" s="194"/>
      <c r="WU180" s="194"/>
      <c r="WV180" s="194"/>
      <c r="WW180" s="194"/>
      <c r="WX180" s="194"/>
      <c r="WY180" s="194"/>
      <c r="WZ180" s="194"/>
      <c r="XA180" s="194"/>
      <c r="XB180" s="194"/>
      <c r="XC180" s="194"/>
      <c r="XD180" s="194"/>
      <c r="XE180" s="194"/>
      <c r="XF180" s="194"/>
      <c r="XG180" s="194"/>
      <c r="XH180" s="194"/>
      <c r="XI180" s="194"/>
      <c r="XJ180" s="194"/>
      <c r="XK180" s="194"/>
      <c r="XL180" s="194"/>
      <c r="XM180" s="194"/>
      <c r="XN180" s="194"/>
      <c r="XO180" s="194"/>
      <c r="XP180" s="194"/>
      <c r="XQ180" s="194"/>
      <c r="XR180" s="194"/>
      <c r="XS180" s="194"/>
      <c r="XT180" s="194"/>
      <c r="XU180" s="194"/>
      <c r="XV180" s="194"/>
      <c r="XW180" s="194"/>
      <c r="XX180" s="194"/>
      <c r="XY180" s="194"/>
      <c r="XZ180" s="194"/>
      <c r="YA180" s="194"/>
      <c r="YB180" s="194"/>
      <c r="YC180" s="194"/>
      <c r="YD180" s="194"/>
      <c r="YE180" s="194"/>
      <c r="YF180" s="194"/>
      <c r="YG180" s="194"/>
      <c r="YH180" s="194"/>
      <c r="YI180" s="194"/>
      <c r="YJ180" s="194"/>
      <c r="YK180" s="194"/>
      <c r="YL180" s="194"/>
      <c r="YM180" s="194"/>
      <c r="YN180" s="194"/>
      <c r="YO180" s="194"/>
      <c r="YP180" s="194"/>
      <c r="YQ180" s="194"/>
      <c r="YR180" s="194"/>
      <c r="YS180" s="194"/>
      <c r="YT180" s="194"/>
      <c r="YU180" s="194"/>
      <c r="YV180" s="194"/>
      <c r="YW180" s="194"/>
      <c r="YX180" s="194"/>
      <c r="YY180" s="194"/>
      <c r="YZ180" s="194"/>
      <c r="ZA180" s="194"/>
      <c r="ZB180" s="194"/>
      <c r="ZC180" s="194"/>
      <c r="ZD180" s="194"/>
      <c r="ZE180" s="194"/>
      <c r="ZF180" s="194"/>
      <c r="ZG180" s="194"/>
      <c r="ZH180" s="194"/>
      <c r="ZI180" s="194"/>
      <c r="ZJ180" s="194"/>
      <c r="ZK180" s="194"/>
      <c r="ZL180" s="194"/>
      <c r="ZM180" s="194"/>
      <c r="ZN180" s="194"/>
      <c r="ZO180" s="194"/>
      <c r="ZP180" s="194"/>
      <c r="ZQ180" s="194"/>
      <c r="ZR180" s="194"/>
      <c r="ZS180" s="194"/>
      <c r="ZT180" s="194"/>
      <c r="ZU180" s="194"/>
      <c r="ZV180" s="194"/>
      <c r="ZW180" s="194"/>
      <c r="ZX180" s="194"/>
      <c r="ZY180" s="194"/>
      <c r="ZZ180" s="194"/>
      <c r="AAA180" s="194"/>
      <c r="AAB180" s="194"/>
      <c r="AAC180" s="194"/>
      <c r="AAD180" s="194"/>
      <c r="AAE180" s="194"/>
      <c r="AAF180" s="194"/>
      <c r="AAG180" s="194"/>
      <c r="AAH180" s="194"/>
      <c r="AAI180" s="194"/>
      <c r="AAJ180" s="194"/>
      <c r="AAK180" s="194"/>
      <c r="AAL180" s="194"/>
      <c r="AAM180" s="194"/>
      <c r="AAN180" s="194"/>
      <c r="AAO180" s="194"/>
      <c r="AAP180" s="194"/>
      <c r="AAQ180" s="194"/>
      <c r="AAR180" s="194"/>
      <c r="AAS180" s="194"/>
      <c r="AAT180" s="194"/>
      <c r="AAU180" s="194"/>
      <c r="AAV180" s="194"/>
      <c r="AAW180" s="194"/>
      <c r="AAX180" s="194"/>
      <c r="AAY180" s="194"/>
      <c r="AAZ180" s="194"/>
      <c r="ABA180" s="194"/>
      <c r="ABB180" s="194"/>
      <c r="ABC180" s="194"/>
      <c r="ABD180" s="194"/>
      <c r="ABE180" s="194"/>
      <c r="ABF180" s="194"/>
      <c r="ABG180" s="194"/>
      <c r="ABH180" s="194"/>
      <c r="ABI180" s="194"/>
      <c r="ABJ180" s="194"/>
      <c r="ABK180" s="194"/>
      <c r="ABL180" s="194"/>
      <c r="ABM180" s="194"/>
      <c r="ABN180" s="194"/>
      <c r="ABO180" s="194"/>
      <c r="ABP180" s="194"/>
      <c r="ABQ180" s="194"/>
      <c r="ABR180" s="194"/>
      <c r="ABS180" s="194"/>
      <c r="ABT180" s="194"/>
      <c r="ABU180" s="194"/>
      <c r="ABV180" s="194"/>
      <c r="ABW180" s="194"/>
      <c r="ABX180" s="194"/>
      <c r="ABY180" s="194"/>
      <c r="ABZ180" s="194"/>
      <c r="ACA180" s="194"/>
      <c r="ACB180" s="194"/>
      <c r="ACC180" s="194"/>
      <c r="ACD180" s="194"/>
      <c r="ACE180" s="194"/>
      <c r="ACF180" s="194"/>
      <c r="ACG180" s="194"/>
      <c r="ACH180" s="194"/>
      <c r="ACI180" s="194"/>
      <c r="ACJ180" s="194"/>
      <c r="ACK180" s="194"/>
      <c r="ACL180" s="194"/>
      <c r="ACM180" s="194"/>
      <c r="ACN180" s="194"/>
      <c r="ACO180" s="194"/>
      <c r="ACP180" s="194"/>
      <c r="ACQ180" s="194"/>
      <c r="ACR180" s="194"/>
      <c r="ACS180" s="194"/>
      <c r="ACT180" s="194"/>
      <c r="ACU180" s="194"/>
      <c r="ACV180" s="194"/>
      <c r="ACW180" s="194"/>
      <c r="ACX180" s="194"/>
      <c r="ACY180" s="194"/>
      <c r="ACZ180" s="194"/>
      <c r="ADA180" s="194"/>
      <c r="ADB180" s="194"/>
      <c r="ADC180" s="194"/>
      <c r="ADD180" s="194"/>
      <c r="ADE180" s="194"/>
      <c r="ADF180" s="194"/>
      <c r="ADG180" s="194"/>
      <c r="ADH180" s="194"/>
      <c r="ADI180" s="194"/>
      <c r="ADJ180" s="194"/>
      <c r="ADK180" s="194"/>
      <c r="ADL180" s="194"/>
      <c r="ADM180" s="194"/>
      <c r="ADN180" s="194"/>
      <c r="ADO180" s="194"/>
      <c r="ADP180" s="194"/>
      <c r="ADQ180" s="194"/>
      <c r="ADR180" s="194"/>
      <c r="ADS180" s="194"/>
      <c r="ADT180" s="194"/>
      <c r="ADU180" s="194"/>
      <c r="ADV180" s="194"/>
      <c r="ADW180" s="194"/>
      <c r="ADX180" s="194"/>
      <c r="ADY180" s="194"/>
      <c r="ADZ180" s="194"/>
      <c r="AEA180" s="194"/>
      <c r="AEB180" s="194"/>
      <c r="AEC180" s="194"/>
      <c r="AED180" s="194"/>
      <c r="AEE180" s="194"/>
      <c r="AEF180" s="194"/>
      <c r="AEG180" s="194"/>
      <c r="AEH180" s="194"/>
      <c r="AEI180" s="194"/>
      <c r="AEJ180" s="194"/>
      <c r="AEK180" s="194"/>
      <c r="AEL180" s="194"/>
      <c r="AEM180" s="194"/>
      <c r="AEN180" s="194"/>
      <c r="AEO180" s="194"/>
      <c r="AEP180" s="194"/>
      <c r="AEQ180" s="194"/>
      <c r="AER180" s="194"/>
      <c r="AES180" s="194"/>
      <c r="AET180" s="194"/>
      <c r="AEU180" s="194"/>
      <c r="AEV180" s="194"/>
      <c r="AEW180" s="194"/>
      <c r="AEX180" s="194"/>
      <c r="AEY180" s="194"/>
      <c r="AEZ180" s="194"/>
      <c r="AFA180" s="194"/>
      <c r="AFB180" s="194"/>
      <c r="AFC180" s="194"/>
      <c r="AFD180" s="194"/>
      <c r="AFE180" s="194"/>
      <c r="AFF180" s="194"/>
      <c r="AFG180" s="194"/>
      <c r="AFH180" s="194"/>
      <c r="AFI180" s="194"/>
      <c r="AFJ180" s="194"/>
      <c r="AFK180" s="194"/>
      <c r="AFL180" s="194"/>
      <c r="AFM180" s="194"/>
      <c r="AFN180" s="194"/>
      <c r="AFO180" s="194"/>
      <c r="AFP180" s="194"/>
      <c r="AFQ180" s="194"/>
      <c r="AFR180" s="194"/>
      <c r="AFS180" s="194"/>
      <c r="AFT180" s="194"/>
      <c r="AFU180" s="194"/>
      <c r="AFV180" s="194"/>
      <c r="AFW180" s="194"/>
      <c r="AFX180" s="194"/>
      <c r="AFY180" s="194"/>
      <c r="AFZ180" s="194"/>
      <c r="AGA180" s="194"/>
      <c r="AGB180" s="194"/>
      <c r="AGC180" s="194"/>
      <c r="AGD180" s="194"/>
      <c r="AGE180" s="194"/>
      <c r="AGF180" s="194"/>
      <c r="AGG180" s="194"/>
      <c r="AGH180" s="194"/>
      <c r="AGI180" s="194"/>
      <c r="AGJ180" s="194"/>
      <c r="AGK180" s="194"/>
      <c r="AGL180" s="194"/>
      <c r="AGM180" s="194"/>
      <c r="AGN180" s="194"/>
      <c r="AGO180" s="194"/>
      <c r="AGP180" s="194"/>
      <c r="AGQ180" s="194"/>
      <c r="AGR180" s="194"/>
      <c r="AGS180" s="194"/>
      <c r="AGT180" s="194"/>
      <c r="AGU180" s="194"/>
      <c r="AGV180" s="194"/>
      <c r="AGW180" s="194"/>
      <c r="AGX180" s="194"/>
      <c r="AGY180" s="194"/>
      <c r="AGZ180" s="194"/>
      <c r="AHA180" s="194"/>
      <c r="AHB180" s="194"/>
      <c r="AHC180" s="194"/>
      <c r="AHD180" s="194"/>
      <c r="AHE180" s="194"/>
      <c r="AHF180" s="194"/>
      <c r="AHG180" s="194"/>
      <c r="AHH180" s="194"/>
      <c r="AHI180" s="194"/>
      <c r="AHJ180" s="194"/>
      <c r="AHK180" s="194"/>
      <c r="AHL180" s="194"/>
      <c r="AHM180" s="194"/>
      <c r="AHN180" s="194"/>
      <c r="AHO180" s="194"/>
      <c r="AHP180" s="194"/>
      <c r="AHQ180" s="194"/>
      <c r="AHR180" s="194"/>
      <c r="AHS180" s="194"/>
      <c r="AHT180" s="194"/>
      <c r="AHU180" s="194"/>
      <c r="AHV180" s="194"/>
      <c r="AHW180" s="194"/>
      <c r="AHX180" s="194"/>
      <c r="AHY180" s="194"/>
      <c r="AHZ180" s="194"/>
      <c r="AIA180" s="194"/>
      <c r="AIB180" s="194"/>
      <c r="AIC180" s="194"/>
      <c r="AID180" s="194"/>
      <c r="AIE180" s="194"/>
      <c r="AIF180" s="194"/>
      <c r="AIG180" s="194"/>
      <c r="AIH180" s="194"/>
      <c r="AII180" s="194"/>
      <c r="AIJ180" s="194"/>
      <c r="AIK180" s="194"/>
      <c r="AIL180" s="194"/>
      <c r="AIM180" s="194"/>
      <c r="AIN180" s="194"/>
      <c r="AIO180" s="194"/>
      <c r="AIP180" s="194"/>
      <c r="AIQ180" s="194"/>
      <c r="AIR180" s="194"/>
      <c r="AIS180" s="194"/>
      <c r="AIT180" s="194"/>
      <c r="AIU180" s="194"/>
      <c r="AIV180" s="194"/>
      <c r="AIW180" s="194"/>
      <c r="AIX180" s="194"/>
      <c r="AIY180" s="194"/>
      <c r="AIZ180" s="194"/>
      <c r="AJA180" s="194"/>
      <c r="AJB180" s="194"/>
      <c r="AJC180" s="194"/>
      <c r="AJD180" s="194"/>
      <c r="AJE180" s="194"/>
      <c r="AJF180" s="194"/>
      <c r="AJG180" s="194"/>
      <c r="AJH180" s="194"/>
      <c r="AJI180" s="194"/>
      <c r="AJJ180" s="194"/>
      <c r="AJK180" s="194"/>
      <c r="AJL180" s="194"/>
      <c r="AJM180" s="194"/>
      <c r="AJN180" s="194"/>
      <c r="AJO180" s="194"/>
      <c r="AJP180" s="194"/>
      <c r="AJQ180" s="194"/>
      <c r="AJR180" s="194"/>
      <c r="AJS180" s="194"/>
      <c r="AJT180" s="194"/>
      <c r="AJU180" s="194"/>
      <c r="AJV180" s="194"/>
      <c r="AJW180" s="194"/>
      <c r="AJX180" s="194"/>
      <c r="AJY180" s="194"/>
      <c r="AJZ180" s="194"/>
      <c r="AKA180" s="194"/>
      <c r="AKB180" s="194"/>
      <c r="AKC180" s="194"/>
      <c r="AKD180" s="194"/>
      <c r="AKE180" s="194"/>
      <c r="AKF180" s="194"/>
      <c r="AKG180" s="194"/>
      <c r="AKH180" s="194"/>
      <c r="AKI180" s="194"/>
      <c r="AKJ180" s="194"/>
      <c r="AKK180" s="194"/>
      <c r="AKL180" s="194"/>
      <c r="AKM180" s="194"/>
      <c r="AKN180" s="194"/>
      <c r="AKO180" s="194"/>
      <c r="AKP180" s="194"/>
    </row>
    <row r="181" spans="1:978" s="116" customFormat="1" ht="15.6">
      <c r="A181" s="82"/>
      <c r="B181" s="95" t="s">
        <v>29</v>
      </c>
      <c r="C181" s="105">
        <v>2519860</v>
      </c>
      <c r="D181" s="84">
        <f t="shared" si="45"/>
        <v>5.6411748454388011E-2</v>
      </c>
      <c r="E181" s="85"/>
      <c r="F181" s="83">
        <v>36786</v>
      </c>
      <c r="G181" s="84">
        <f t="shared" si="46"/>
        <v>1.3883217639854006E-3</v>
      </c>
      <c r="H181" s="196"/>
      <c r="I181" s="88"/>
      <c r="J181" s="92"/>
      <c r="K181" s="84"/>
      <c r="L181" s="93">
        <v>317</v>
      </c>
      <c r="M181" s="84">
        <f t="shared" si="42"/>
        <v>-0.12430939226519333</v>
      </c>
      <c r="N181" s="92">
        <v>12578</v>
      </c>
      <c r="O181" s="84">
        <f t="shared" si="42"/>
        <v>-7.4194023259237407E-2</v>
      </c>
      <c r="P181" s="92">
        <v>5028</v>
      </c>
      <c r="Q181" s="84">
        <f t="shared" si="42"/>
        <v>2.5922233300099684E-3</v>
      </c>
      <c r="R181" s="93">
        <v>470</v>
      </c>
      <c r="S181" s="84">
        <f t="shared" si="42"/>
        <v>-0.25159235668789814</v>
      </c>
      <c r="T181" s="92">
        <v>36959</v>
      </c>
      <c r="U181" s="84">
        <f t="shared" si="42"/>
        <v>0.1226572704352844</v>
      </c>
      <c r="V181" s="92"/>
      <c r="W181" s="84"/>
      <c r="X181" s="92"/>
      <c r="Y181" s="84"/>
      <c r="Z181" s="90"/>
      <c r="AA181" s="166"/>
      <c r="AB181" s="92"/>
      <c r="AC181" s="84"/>
      <c r="AD181" s="92"/>
      <c r="AE181" s="84"/>
      <c r="AF181" s="92"/>
      <c r="AG181" s="84"/>
      <c r="AH181" s="4"/>
      <c r="AI181" s="4"/>
      <c r="AJ181" s="4"/>
      <c r="AK181" s="4"/>
      <c r="AL181" s="4"/>
      <c r="AM181" s="187"/>
      <c r="AN181" s="187"/>
      <c r="AO181" s="187"/>
      <c r="AP181" s="187"/>
      <c r="AQ181" s="187"/>
      <c r="AR181" s="187"/>
      <c r="AS181" s="187"/>
      <c r="AT181" s="187"/>
      <c r="AU181" s="187"/>
      <c r="AV181" s="205"/>
      <c r="AW181" s="187"/>
      <c r="AX181" s="188"/>
      <c r="AY181" s="187"/>
      <c r="AZ181" s="187"/>
      <c r="BA181" s="192"/>
      <c r="BB181" s="193"/>
      <c r="BC181" s="192"/>
      <c r="BD181" s="194"/>
      <c r="BE181" s="194"/>
      <c r="BF181" s="194"/>
      <c r="BG181" s="194"/>
      <c r="BH181" s="194"/>
      <c r="BI181" s="194"/>
      <c r="BJ181" s="194"/>
      <c r="BK181" s="194"/>
      <c r="BL181" s="194"/>
      <c r="BM181" s="194"/>
      <c r="BN181" s="194"/>
      <c r="BO181" s="194"/>
      <c r="BP181" s="194"/>
      <c r="BQ181" s="194"/>
      <c r="BR181" s="194"/>
      <c r="BS181" s="194"/>
      <c r="BT181" s="194"/>
      <c r="BU181" s="194"/>
      <c r="BV181" s="194"/>
      <c r="BW181" s="194"/>
      <c r="BX181" s="194"/>
      <c r="BY181" s="194"/>
      <c r="BZ181" s="194"/>
      <c r="CA181" s="194"/>
      <c r="CB181" s="194"/>
      <c r="CC181" s="195"/>
      <c r="CD181" s="194"/>
      <c r="CE181" s="194"/>
      <c r="CF181" s="194"/>
      <c r="CG181" s="194"/>
      <c r="CH181" s="194"/>
      <c r="CI181" s="194"/>
      <c r="CJ181" s="194"/>
      <c r="CK181" s="194"/>
      <c r="CL181" s="194"/>
      <c r="CM181" s="194"/>
      <c r="CN181" s="194"/>
      <c r="CO181" s="194"/>
      <c r="CP181" s="194"/>
      <c r="CQ181" s="194"/>
      <c r="CR181" s="194"/>
      <c r="CS181" s="194"/>
      <c r="CT181" s="194"/>
      <c r="CU181" s="194"/>
      <c r="CV181" s="194"/>
      <c r="CW181" s="194"/>
      <c r="CX181" s="194"/>
      <c r="CY181" s="194"/>
      <c r="CZ181" s="194"/>
      <c r="DA181" s="194"/>
      <c r="DB181" s="194"/>
      <c r="DC181" s="194"/>
      <c r="DD181" s="194"/>
      <c r="DE181" s="194"/>
      <c r="DF181" s="194"/>
      <c r="DG181" s="194"/>
      <c r="DH181" s="194"/>
      <c r="DI181" s="194"/>
      <c r="DJ181" s="194"/>
      <c r="DK181" s="194"/>
      <c r="DL181" s="194"/>
      <c r="DM181" s="194"/>
      <c r="DN181" s="194"/>
      <c r="DO181" s="194"/>
      <c r="DP181" s="194"/>
      <c r="DQ181" s="194"/>
      <c r="DR181" s="194"/>
      <c r="DS181" s="194"/>
      <c r="DT181" s="194"/>
      <c r="DU181" s="194"/>
      <c r="DV181" s="194"/>
      <c r="DW181" s="194"/>
      <c r="DX181" s="194"/>
      <c r="DY181" s="194"/>
      <c r="DZ181" s="194"/>
      <c r="EA181" s="194"/>
      <c r="EB181" s="194"/>
      <c r="EC181" s="194"/>
      <c r="ED181" s="194"/>
      <c r="EE181" s="194"/>
      <c r="EF181" s="194"/>
      <c r="EG181" s="194"/>
      <c r="EH181" s="194"/>
      <c r="EI181" s="194"/>
      <c r="EJ181" s="194"/>
      <c r="EK181" s="194"/>
      <c r="EL181" s="194"/>
      <c r="EM181" s="194"/>
      <c r="EN181" s="194"/>
      <c r="EO181" s="194"/>
      <c r="EP181" s="194"/>
      <c r="EQ181" s="194"/>
      <c r="ER181" s="194"/>
      <c r="ES181" s="194"/>
      <c r="ET181" s="194"/>
      <c r="EU181" s="194"/>
      <c r="EV181" s="194"/>
      <c r="EW181" s="194"/>
      <c r="EX181" s="194"/>
      <c r="EY181" s="194"/>
      <c r="EZ181" s="194"/>
      <c r="FA181" s="194"/>
      <c r="FB181" s="194"/>
      <c r="FC181" s="194"/>
      <c r="FD181" s="194"/>
      <c r="FE181" s="194"/>
      <c r="FF181" s="194"/>
      <c r="FG181" s="194"/>
      <c r="FH181" s="194"/>
      <c r="FI181" s="194"/>
      <c r="FJ181" s="194"/>
      <c r="FK181" s="194"/>
      <c r="FL181" s="194"/>
      <c r="FM181" s="194"/>
      <c r="FN181" s="194"/>
      <c r="FO181" s="194"/>
      <c r="FP181" s="194"/>
      <c r="FQ181" s="194"/>
      <c r="FR181" s="194"/>
      <c r="FS181" s="194"/>
      <c r="FT181" s="194"/>
      <c r="FU181" s="194"/>
      <c r="FV181" s="194"/>
      <c r="FW181" s="194"/>
      <c r="FX181" s="194"/>
      <c r="FY181" s="194"/>
      <c r="FZ181" s="194"/>
      <c r="GA181" s="194"/>
      <c r="GB181" s="194"/>
      <c r="GC181" s="194"/>
      <c r="GD181" s="194"/>
      <c r="GE181" s="194"/>
      <c r="GF181" s="194"/>
      <c r="GG181" s="194"/>
      <c r="GH181" s="194"/>
      <c r="GI181" s="194"/>
      <c r="GJ181" s="194"/>
      <c r="GK181" s="194"/>
      <c r="GL181" s="194"/>
      <c r="GM181" s="194"/>
      <c r="GN181" s="194"/>
      <c r="GO181" s="194"/>
      <c r="GP181" s="194"/>
      <c r="GQ181" s="194"/>
      <c r="GR181" s="194"/>
      <c r="GS181" s="194"/>
      <c r="GT181" s="194"/>
      <c r="GU181" s="194"/>
      <c r="GV181" s="194"/>
      <c r="GW181" s="194"/>
      <c r="GX181" s="194"/>
      <c r="GY181" s="194"/>
      <c r="GZ181" s="194"/>
      <c r="HA181" s="194"/>
      <c r="HB181" s="194"/>
      <c r="HC181" s="194"/>
      <c r="HD181" s="194"/>
      <c r="HE181" s="194"/>
      <c r="HF181" s="194"/>
      <c r="HG181" s="194"/>
      <c r="HH181" s="194"/>
      <c r="HI181" s="194"/>
      <c r="HJ181" s="194"/>
      <c r="HK181" s="194"/>
      <c r="HL181" s="194"/>
      <c r="HM181" s="194"/>
      <c r="HN181" s="194"/>
      <c r="HO181" s="194"/>
      <c r="HP181" s="194"/>
      <c r="HQ181" s="194"/>
      <c r="HR181" s="194"/>
      <c r="HS181" s="194"/>
      <c r="HT181" s="194"/>
      <c r="HU181" s="194"/>
      <c r="HV181" s="194"/>
      <c r="HW181" s="194"/>
      <c r="HX181" s="194"/>
      <c r="HY181" s="194"/>
      <c r="HZ181" s="194"/>
      <c r="IA181" s="194"/>
      <c r="IB181" s="194"/>
      <c r="IC181" s="194"/>
      <c r="ID181" s="194"/>
      <c r="IE181" s="194"/>
      <c r="IF181" s="194"/>
      <c r="IG181" s="194"/>
      <c r="IH181" s="194"/>
      <c r="II181" s="194"/>
      <c r="IJ181" s="194"/>
      <c r="IK181" s="194"/>
      <c r="IL181" s="194"/>
      <c r="IM181" s="194"/>
      <c r="IN181" s="194"/>
      <c r="IO181" s="194"/>
      <c r="IP181" s="194"/>
      <c r="IQ181" s="194"/>
      <c r="IR181" s="194"/>
      <c r="IS181" s="194"/>
      <c r="IT181" s="194"/>
      <c r="IU181" s="194"/>
      <c r="IV181" s="194"/>
      <c r="IW181" s="194"/>
      <c r="IX181" s="194"/>
      <c r="IY181" s="194"/>
      <c r="IZ181" s="194"/>
      <c r="JA181" s="194"/>
      <c r="JB181" s="194"/>
      <c r="JC181" s="194"/>
      <c r="JD181" s="194"/>
      <c r="JE181" s="194"/>
      <c r="JF181" s="194"/>
      <c r="JG181" s="194"/>
      <c r="JH181" s="194"/>
      <c r="JI181" s="194"/>
      <c r="JJ181" s="194"/>
      <c r="JK181" s="194"/>
      <c r="JL181" s="194"/>
      <c r="JM181" s="194"/>
      <c r="JN181" s="194"/>
      <c r="JO181" s="194"/>
      <c r="JP181" s="194"/>
      <c r="JQ181" s="194"/>
      <c r="JR181" s="194"/>
      <c r="JS181" s="194"/>
      <c r="JT181" s="194"/>
      <c r="JU181" s="194"/>
      <c r="JV181" s="194"/>
      <c r="JW181" s="194"/>
      <c r="JX181" s="194"/>
      <c r="JY181" s="194"/>
      <c r="JZ181" s="194"/>
      <c r="KA181" s="194"/>
      <c r="KB181" s="194"/>
      <c r="KC181" s="194"/>
      <c r="KD181" s="194"/>
      <c r="KE181" s="194"/>
      <c r="KF181" s="194"/>
      <c r="KG181" s="194"/>
      <c r="KH181" s="194"/>
      <c r="KI181" s="194"/>
      <c r="KJ181" s="194"/>
      <c r="KK181" s="194"/>
      <c r="KL181" s="194"/>
      <c r="KM181" s="194"/>
      <c r="KN181" s="194"/>
      <c r="KO181" s="194"/>
      <c r="KP181" s="194"/>
      <c r="KQ181" s="194"/>
      <c r="KR181" s="194"/>
      <c r="KS181" s="194"/>
      <c r="KT181" s="194"/>
      <c r="KU181" s="194"/>
      <c r="KV181" s="194"/>
      <c r="KW181" s="194"/>
      <c r="KX181" s="194"/>
      <c r="KY181" s="194"/>
      <c r="KZ181" s="194"/>
      <c r="LA181" s="194"/>
      <c r="LB181" s="194"/>
      <c r="LC181" s="194"/>
      <c r="LD181" s="194"/>
      <c r="LE181" s="194"/>
      <c r="LF181" s="194"/>
      <c r="LG181" s="194"/>
      <c r="LH181" s="194"/>
      <c r="LI181" s="194"/>
      <c r="LJ181" s="194"/>
      <c r="LK181" s="194"/>
      <c r="LL181" s="194"/>
      <c r="LM181" s="194"/>
      <c r="LN181" s="194"/>
      <c r="LO181" s="194"/>
      <c r="LP181" s="194"/>
      <c r="LQ181" s="194"/>
      <c r="LR181" s="194"/>
      <c r="LS181" s="194"/>
      <c r="LT181" s="194"/>
      <c r="LU181" s="194"/>
      <c r="LV181" s="194"/>
      <c r="LW181" s="194"/>
      <c r="LX181" s="194"/>
      <c r="LY181" s="194"/>
      <c r="LZ181" s="194"/>
      <c r="MA181" s="194"/>
      <c r="MB181" s="194"/>
      <c r="MC181" s="194"/>
      <c r="MD181" s="194"/>
      <c r="ME181" s="194"/>
      <c r="MF181" s="194"/>
      <c r="MG181" s="194"/>
      <c r="MH181" s="194"/>
      <c r="MI181" s="194"/>
      <c r="MJ181" s="194"/>
      <c r="MK181" s="194"/>
      <c r="ML181" s="194"/>
      <c r="MM181" s="194"/>
      <c r="MN181" s="194"/>
      <c r="MO181" s="194"/>
      <c r="MP181" s="194"/>
      <c r="MQ181" s="194"/>
      <c r="MR181" s="194"/>
      <c r="MS181" s="194"/>
      <c r="MT181" s="194"/>
      <c r="MU181" s="194"/>
      <c r="MV181" s="194"/>
      <c r="MW181" s="194"/>
      <c r="MX181" s="194"/>
      <c r="MY181" s="194"/>
      <c r="MZ181" s="194"/>
      <c r="NA181" s="194"/>
      <c r="NB181" s="194"/>
      <c r="NC181" s="194"/>
      <c r="ND181" s="194"/>
      <c r="NE181" s="194"/>
      <c r="NF181" s="194"/>
      <c r="NG181" s="194"/>
      <c r="NH181" s="194"/>
      <c r="NI181" s="194"/>
      <c r="NJ181" s="194"/>
      <c r="NK181" s="194"/>
      <c r="NL181" s="194"/>
      <c r="NM181" s="194"/>
      <c r="NN181" s="194"/>
      <c r="NO181" s="194"/>
      <c r="NP181" s="194"/>
      <c r="NQ181" s="194"/>
      <c r="NR181" s="194"/>
      <c r="NS181" s="194"/>
      <c r="NT181" s="194"/>
      <c r="NU181" s="194"/>
      <c r="NV181" s="194"/>
      <c r="NW181" s="194"/>
      <c r="NX181" s="194"/>
      <c r="NY181" s="194"/>
      <c r="NZ181" s="194"/>
      <c r="OA181" s="194"/>
      <c r="OB181" s="194"/>
      <c r="OC181" s="194"/>
      <c r="OD181" s="194"/>
      <c r="OE181" s="194"/>
      <c r="OF181" s="194"/>
      <c r="OG181" s="194"/>
      <c r="OH181" s="194"/>
      <c r="OI181" s="194"/>
      <c r="OJ181" s="194"/>
      <c r="OK181" s="194"/>
      <c r="OL181" s="194"/>
      <c r="OM181" s="194"/>
      <c r="ON181" s="194"/>
      <c r="OO181" s="194"/>
      <c r="OP181" s="194"/>
      <c r="OQ181" s="194"/>
      <c r="OR181" s="194"/>
      <c r="OS181" s="194"/>
      <c r="OT181" s="194"/>
      <c r="OU181" s="194"/>
      <c r="OV181" s="194"/>
      <c r="OW181" s="194"/>
      <c r="OX181" s="194"/>
      <c r="OY181" s="194"/>
      <c r="OZ181" s="194"/>
      <c r="PA181" s="194"/>
      <c r="PB181" s="194"/>
      <c r="PC181" s="194"/>
      <c r="PD181" s="194"/>
      <c r="PE181" s="194"/>
      <c r="PF181" s="194"/>
      <c r="PG181" s="194"/>
      <c r="PH181" s="194"/>
      <c r="PI181" s="194"/>
      <c r="PJ181" s="194"/>
      <c r="PK181" s="194"/>
      <c r="PL181" s="194"/>
      <c r="PM181" s="194"/>
      <c r="PN181" s="194"/>
      <c r="PO181" s="194"/>
      <c r="PP181" s="194"/>
      <c r="PQ181" s="194"/>
      <c r="PR181" s="194"/>
      <c r="PS181" s="194"/>
      <c r="PT181" s="194"/>
      <c r="PU181" s="194"/>
      <c r="PV181" s="194"/>
      <c r="PW181" s="194"/>
      <c r="PX181" s="194"/>
      <c r="PY181" s="194"/>
      <c r="PZ181" s="194"/>
      <c r="QA181" s="194"/>
      <c r="QB181" s="194"/>
      <c r="QC181" s="194"/>
      <c r="QD181" s="194"/>
      <c r="QE181" s="194"/>
      <c r="QF181" s="194"/>
      <c r="QG181" s="194"/>
      <c r="QH181" s="194"/>
      <c r="QI181" s="194"/>
      <c r="QJ181" s="194"/>
      <c r="QK181" s="194"/>
      <c r="QL181" s="194"/>
      <c r="QM181" s="194"/>
      <c r="QN181" s="194"/>
      <c r="QO181" s="194"/>
      <c r="QP181" s="194"/>
      <c r="QQ181" s="194"/>
      <c r="QR181" s="194"/>
      <c r="QS181" s="194"/>
      <c r="QT181" s="194"/>
      <c r="QU181" s="194"/>
      <c r="QV181" s="194"/>
      <c r="QW181" s="194"/>
      <c r="QX181" s="194"/>
      <c r="QY181" s="194"/>
      <c r="QZ181" s="194"/>
      <c r="RA181" s="194"/>
      <c r="RB181" s="194"/>
      <c r="RC181" s="194"/>
      <c r="RD181" s="194"/>
      <c r="RE181" s="194"/>
      <c r="RF181" s="194"/>
      <c r="RG181" s="194"/>
      <c r="RH181" s="194"/>
      <c r="RI181" s="194"/>
      <c r="RJ181" s="194"/>
      <c r="RK181" s="194"/>
      <c r="RL181" s="194"/>
      <c r="RM181" s="194"/>
      <c r="RN181" s="194"/>
      <c r="RO181" s="194"/>
      <c r="RP181" s="194"/>
      <c r="RQ181" s="194"/>
      <c r="RR181" s="194"/>
      <c r="RS181" s="194"/>
      <c r="RT181" s="194"/>
      <c r="RU181" s="194"/>
      <c r="RV181" s="194"/>
      <c r="RW181" s="194"/>
      <c r="RX181" s="194"/>
      <c r="RY181" s="194"/>
      <c r="RZ181" s="194"/>
      <c r="SA181" s="194"/>
      <c r="SB181" s="194"/>
      <c r="SC181" s="194"/>
      <c r="SD181" s="194"/>
      <c r="SE181" s="194"/>
      <c r="SF181" s="194"/>
      <c r="SG181" s="194"/>
      <c r="SH181" s="194"/>
      <c r="SI181" s="194"/>
      <c r="SJ181" s="194"/>
      <c r="SK181" s="194"/>
      <c r="SL181" s="194"/>
      <c r="SM181" s="194"/>
      <c r="SN181" s="194"/>
      <c r="SO181" s="194"/>
      <c r="SP181" s="194"/>
      <c r="SQ181" s="194"/>
      <c r="SR181" s="194"/>
      <c r="SS181" s="194"/>
      <c r="ST181" s="194"/>
      <c r="SU181" s="194"/>
      <c r="SV181" s="194"/>
      <c r="SW181" s="194"/>
      <c r="SX181" s="194"/>
      <c r="SY181" s="194"/>
      <c r="SZ181" s="194"/>
      <c r="TA181" s="194"/>
      <c r="TB181" s="194"/>
      <c r="TC181" s="194"/>
      <c r="TD181" s="194"/>
      <c r="TE181" s="194"/>
      <c r="TF181" s="194"/>
      <c r="TG181" s="194"/>
      <c r="TH181" s="194"/>
      <c r="TI181" s="194"/>
      <c r="TJ181" s="194"/>
      <c r="TK181" s="194"/>
      <c r="TL181" s="194"/>
      <c r="TM181" s="194"/>
      <c r="TN181" s="194"/>
      <c r="TO181" s="194"/>
      <c r="TP181" s="194"/>
      <c r="TQ181" s="194"/>
      <c r="TR181" s="194"/>
      <c r="TS181" s="194"/>
      <c r="TT181" s="194"/>
      <c r="TU181" s="194"/>
      <c r="TV181" s="194"/>
      <c r="TW181" s="194"/>
      <c r="TX181" s="194"/>
      <c r="TY181" s="194"/>
      <c r="TZ181" s="194"/>
      <c r="UA181" s="194"/>
      <c r="UB181" s="194"/>
      <c r="UC181" s="194"/>
      <c r="UD181" s="194"/>
      <c r="UE181" s="194"/>
      <c r="UF181" s="194"/>
      <c r="UG181" s="194"/>
      <c r="UH181" s="194"/>
      <c r="UI181" s="194"/>
      <c r="UJ181" s="194"/>
      <c r="UK181" s="194"/>
      <c r="UL181" s="194"/>
      <c r="UM181" s="194"/>
      <c r="UN181" s="194"/>
      <c r="UO181" s="194"/>
      <c r="UP181" s="194"/>
      <c r="UQ181" s="194"/>
      <c r="UR181" s="194"/>
      <c r="US181" s="194"/>
      <c r="UT181" s="194"/>
      <c r="UU181" s="194"/>
      <c r="UV181" s="194"/>
      <c r="UW181" s="194"/>
      <c r="UX181" s="194"/>
      <c r="UY181" s="194"/>
      <c r="UZ181" s="194"/>
      <c r="VA181" s="194"/>
      <c r="VB181" s="194"/>
      <c r="VC181" s="194"/>
      <c r="VD181" s="194"/>
      <c r="VE181" s="194"/>
      <c r="VF181" s="194"/>
      <c r="VG181" s="194"/>
      <c r="VH181" s="194"/>
      <c r="VI181" s="194"/>
      <c r="VJ181" s="194"/>
      <c r="VK181" s="194"/>
      <c r="VL181" s="194"/>
      <c r="VM181" s="194"/>
      <c r="VN181" s="194"/>
      <c r="VO181" s="194"/>
      <c r="VP181" s="194"/>
      <c r="VQ181" s="194"/>
      <c r="VR181" s="194"/>
      <c r="VS181" s="194"/>
      <c r="VT181" s="194"/>
      <c r="VU181" s="194"/>
      <c r="VV181" s="194"/>
      <c r="VW181" s="194"/>
      <c r="VX181" s="194"/>
      <c r="VY181" s="194"/>
      <c r="VZ181" s="194"/>
      <c r="WA181" s="194"/>
      <c r="WB181" s="194"/>
      <c r="WC181" s="194"/>
      <c r="WD181" s="194"/>
      <c r="WE181" s="194"/>
      <c r="WF181" s="194"/>
      <c r="WG181" s="194"/>
      <c r="WH181" s="194"/>
      <c r="WI181" s="194"/>
      <c r="WJ181" s="194"/>
      <c r="WK181" s="194"/>
      <c r="WL181" s="194"/>
      <c r="WM181" s="194"/>
      <c r="WN181" s="194"/>
      <c r="WO181" s="194"/>
      <c r="WP181" s="194"/>
      <c r="WQ181" s="194"/>
      <c r="WR181" s="194"/>
      <c r="WS181" s="194"/>
      <c r="WT181" s="194"/>
      <c r="WU181" s="194"/>
      <c r="WV181" s="194"/>
      <c r="WW181" s="194"/>
      <c r="WX181" s="194"/>
      <c r="WY181" s="194"/>
      <c r="WZ181" s="194"/>
      <c r="XA181" s="194"/>
      <c r="XB181" s="194"/>
      <c r="XC181" s="194"/>
      <c r="XD181" s="194"/>
      <c r="XE181" s="194"/>
      <c r="XF181" s="194"/>
      <c r="XG181" s="194"/>
      <c r="XH181" s="194"/>
      <c r="XI181" s="194"/>
      <c r="XJ181" s="194"/>
      <c r="XK181" s="194"/>
      <c r="XL181" s="194"/>
      <c r="XM181" s="194"/>
      <c r="XN181" s="194"/>
      <c r="XO181" s="194"/>
      <c r="XP181" s="194"/>
      <c r="XQ181" s="194"/>
      <c r="XR181" s="194"/>
      <c r="XS181" s="194"/>
      <c r="XT181" s="194"/>
      <c r="XU181" s="194"/>
      <c r="XV181" s="194"/>
      <c r="XW181" s="194"/>
      <c r="XX181" s="194"/>
      <c r="XY181" s="194"/>
      <c r="XZ181" s="194"/>
      <c r="YA181" s="194"/>
      <c r="YB181" s="194"/>
      <c r="YC181" s="194"/>
      <c r="YD181" s="194"/>
      <c r="YE181" s="194"/>
      <c r="YF181" s="194"/>
      <c r="YG181" s="194"/>
      <c r="YH181" s="194"/>
      <c r="YI181" s="194"/>
      <c r="YJ181" s="194"/>
      <c r="YK181" s="194"/>
      <c r="YL181" s="194"/>
      <c r="YM181" s="194"/>
      <c r="YN181" s="194"/>
      <c r="YO181" s="194"/>
      <c r="YP181" s="194"/>
      <c r="YQ181" s="194"/>
      <c r="YR181" s="194"/>
      <c r="YS181" s="194"/>
      <c r="YT181" s="194"/>
      <c r="YU181" s="194"/>
      <c r="YV181" s="194"/>
      <c r="YW181" s="194"/>
      <c r="YX181" s="194"/>
      <c r="YY181" s="194"/>
      <c r="YZ181" s="194"/>
      <c r="ZA181" s="194"/>
      <c r="ZB181" s="194"/>
      <c r="ZC181" s="194"/>
      <c r="ZD181" s="194"/>
      <c r="ZE181" s="194"/>
      <c r="ZF181" s="194"/>
      <c r="ZG181" s="194"/>
      <c r="ZH181" s="194"/>
      <c r="ZI181" s="194"/>
      <c r="ZJ181" s="194"/>
      <c r="ZK181" s="194"/>
      <c r="ZL181" s="194"/>
      <c r="ZM181" s="194"/>
      <c r="ZN181" s="194"/>
      <c r="ZO181" s="194"/>
      <c r="ZP181" s="194"/>
      <c r="ZQ181" s="194"/>
      <c r="ZR181" s="194"/>
      <c r="ZS181" s="194"/>
      <c r="ZT181" s="194"/>
      <c r="ZU181" s="194"/>
      <c r="ZV181" s="194"/>
      <c r="ZW181" s="194"/>
      <c r="ZX181" s="194"/>
      <c r="ZY181" s="194"/>
      <c r="ZZ181" s="194"/>
      <c r="AAA181" s="194"/>
      <c r="AAB181" s="194"/>
      <c r="AAC181" s="194"/>
      <c r="AAD181" s="194"/>
      <c r="AAE181" s="194"/>
      <c r="AAF181" s="194"/>
      <c r="AAG181" s="194"/>
      <c r="AAH181" s="194"/>
      <c r="AAI181" s="194"/>
      <c r="AAJ181" s="194"/>
      <c r="AAK181" s="194"/>
      <c r="AAL181" s="194"/>
      <c r="AAM181" s="194"/>
      <c r="AAN181" s="194"/>
      <c r="AAO181" s="194"/>
      <c r="AAP181" s="194"/>
      <c r="AAQ181" s="194"/>
      <c r="AAR181" s="194"/>
      <c r="AAS181" s="194"/>
      <c r="AAT181" s="194"/>
      <c r="AAU181" s="194"/>
      <c r="AAV181" s="194"/>
      <c r="AAW181" s="194"/>
      <c r="AAX181" s="194"/>
      <c r="AAY181" s="194"/>
      <c r="AAZ181" s="194"/>
      <c r="ABA181" s="194"/>
      <c r="ABB181" s="194"/>
      <c r="ABC181" s="194"/>
      <c r="ABD181" s="194"/>
      <c r="ABE181" s="194"/>
      <c r="ABF181" s="194"/>
      <c r="ABG181" s="194"/>
      <c r="ABH181" s="194"/>
      <c r="ABI181" s="194"/>
      <c r="ABJ181" s="194"/>
      <c r="ABK181" s="194"/>
      <c r="ABL181" s="194"/>
      <c r="ABM181" s="194"/>
      <c r="ABN181" s="194"/>
      <c r="ABO181" s="194"/>
      <c r="ABP181" s="194"/>
      <c r="ABQ181" s="194"/>
      <c r="ABR181" s="194"/>
      <c r="ABS181" s="194"/>
      <c r="ABT181" s="194"/>
      <c r="ABU181" s="194"/>
      <c r="ABV181" s="194"/>
      <c r="ABW181" s="194"/>
      <c r="ABX181" s="194"/>
      <c r="ABY181" s="194"/>
      <c r="ABZ181" s="194"/>
      <c r="ACA181" s="194"/>
      <c r="ACB181" s="194"/>
      <c r="ACC181" s="194"/>
      <c r="ACD181" s="194"/>
      <c r="ACE181" s="194"/>
      <c r="ACF181" s="194"/>
      <c r="ACG181" s="194"/>
      <c r="ACH181" s="194"/>
      <c r="ACI181" s="194"/>
      <c r="ACJ181" s="194"/>
      <c r="ACK181" s="194"/>
      <c r="ACL181" s="194"/>
      <c r="ACM181" s="194"/>
      <c r="ACN181" s="194"/>
      <c r="ACO181" s="194"/>
      <c r="ACP181" s="194"/>
      <c r="ACQ181" s="194"/>
      <c r="ACR181" s="194"/>
      <c r="ACS181" s="194"/>
      <c r="ACT181" s="194"/>
      <c r="ACU181" s="194"/>
      <c r="ACV181" s="194"/>
      <c r="ACW181" s="194"/>
      <c r="ACX181" s="194"/>
      <c r="ACY181" s="194"/>
      <c r="ACZ181" s="194"/>
      <c r="ADA181" s="194"/>
      <c r="ADB181" s="194"/>
      <c r="ADC181" s="194"/>
      <c r="ADD181" s="194"/>
      <c r="ADE181" s="194"/>
      <c r="ADF181" s="194"/>
      <c r="ADG181" s="194"/>
      <c r="ADH181" s="194"/>
      <c r="ADI181" s="194"/>
      <c r="ADJ181" s="194"/>
      <c r="ADK181" s="194"/>
      <c r="ADL181" s="194"/>
      <c r="ADM181" s="194"/>
      <c r="ADN181" s="194"/>
      <c r="ADO181" s="194"/>
      <c r="ADP181" s="194"/>
      <c r="ADQ181" s="194"/>
      <c r="ADR181" s="194"/>
      <c r="ADS181" s="194"/>
      <c r="ADT181" s="194"/>
      <c r="ADU181" s="194"/>
      <c r="ADV181" s="194"/>
      <c r="ADW181" s="194"/>
      <c r="ADX181" s="194"/>
      <c r="ADY181" s="194"/>
      <c r="ADZ181" s="194"/>
      <c r="AEA181" s="194"/>
      <c r="AEB181" s="194"/>
      <c r="AEC181" s="194"/>
      <c r="AED181" s="194"/>
      <c r="AEE181" s="194"/>
      <c r="AEF181" s="194"/>
      <c r="AEG181" s="194"/>
      <c r="AEH181" s="194"/>
      <c r="AEI181" s="194"/>
      <c r="AEJ181" s="194"/>
      <c r="AEK181" s="194"/>
      <c r="AEL181" s="194"/>
      <c r="AEM181" s="194"/>
      <c r="AEN181" s="194"/>
      <c r="AEO181" s="194"/>
      <c r="AEP181" s="194"/>
      <c r="AEQ181" s="194"/>
      <c r="AER181" s="194"/>
      <c r="AES181" s="194"/>
      <c r="AET181" s="194"/>
      <c r="AEU181" s="194"/>
      <c r="AEV181" s="194"/>
      <c r="AEW181" s="194"/>
      <c r="AEX181" s="194"/>
      <c r="AEY181" s="194"/>
      <c r="AEZ181" s="194"/>
      <c r="AFA181" s="194"/>
      <c r="AFB181" s="194"/>
      <c r="AFC181" s="194"/>
      <c r="AFD181" s="194"/>
      <c r="AFE181" s="194"/>
      <c r="AFF181" s="194"/>
      <c r="AFG181" s="194"/>
      <c r="AFH181" s="194"/>
      <c r="AFI181" s="194"/>
      <c r="AFJ181" s="194"/>
      <c r="AFK181" s="194"/>
      <c r="AFL181" s="194"/>
      <c r="AFM181" s="194"/>
      <c r="AFN181" s="194"/>
      <c r="AFO181" s="194"/>
      <c r="AFP181" s="194"/>
      <c r="AFQ181" s="194"/>
      <c r="AFR181" s="194"/>
      <c r="AFS181" s="194"/>
      <c r="AFT181" s="194"/>
      <c r="AFU181" s="194"/>
      <c r="AFV181" s="194"/>
      <c r="AFW181" s="194"/>
      <c r="AFX181" s="194"/>
      <c r="AFY181" s="194"/>
      <c r="AFZ181" s="194"/>
      <c r="AGA181" s="194"/>
      <c r="AGB181" s="194"/>
      <c r="AGC181" s="194"/>
      <c r="AGD181" s="194"/>
      <c r="AGE181" s="194"/>
      <c r="AGF181" s="194"/>
      <c r="AGG181" s="194"/>
      <c r="AGH181" s="194"/>
      <c r="AGI181" s="194"/>
      <c r="AGJ181" s="194"/>
      <c r="AGK181" s="194"/>
      <c r="AGL181" s="194"/>
      <c r="AGM181" s="194"/>
      <c r="AGN181" s="194"/>
      <c r="AGO181" s="194"/>
      <c r="AGP181" s="194"/>
      <c r="AGQ181" s="194"/>
      <c r="AGR181" s="194"/>
      <c r="AGS181" s="194"/>
      <c r="AGT181" s="194"/>
      <c r="AGU181" s="194"/>
      <c r="AGV181" s="194"/>
      <c r="AGW181" s="194"/>
      <c r="AGX181" s="194"/>
      <c r="AGY181" s="194"/>
      <c r="AGZ181" s="194"/>
      <c r="AHA181" s="194"/>
      <c r="AHB181" s="194"/>
      <c r="AHC181" s="194"/>
      <c r="AHD181" s="194"/>
      <c r="AHE181" s="194"/>
      <c r="AHF181" s="194"/>
      <c r="AHG181" s="194"/>
      <c r="AHH181" s="194"/>
      <c r="AHI181" s="194"/>
      <c r="AHJ181" s="194"/>
      <c r="AHK181" s="194"/>
      <c r="AHL181" s="194"/>
      <c r="AHM181" s="194"/>
      <c r="AHN181" s="194"/>
      <c r="AHO181" s="194"/>
      <c r="AHP181" s="194"/>
      <c r="AHQ181" s="194"/>
      <c r="AHR181" s="194"/>
      <c r="AHS181" s="194"/>
      <c r="AHT181" s="194"/>
      <c r="AHU181" s="194"/>
      <c r="AHV181" s="194"/>
      <c r="AHW181" s="194"/>
      <c r="AHX181" s="194"/>
      <c r="AHY181" s="194"/>
      <c r="AHZ181" s="194"/>
      <c r="AIA181" s="194"/>
      <c r="AIB181" s="194"/>
      <c r="AIC181" s="194"/>
      <c r="AID181" s="194"/>
      <c r="AIE181" s="194"/>
      <c r="AIF181" s="194"/>
      <c r="AIG181" s="194"/>
      <c r="AIH181" s="194"/>
      <c r="AII181" s="194"/>
      <c r="AIJ181" s="194"/>
      <c r="AIK181" s="194"/>
      <c r="AIL181" s="194"/>
      <c r="AIM181" s="194"/>
      <c r="AIN181" s="194"/>
      <c r="AIO181" s="194"/>
      <c r="AIP181" s="194"/>
      <c r="AIQ181" s="194"/>
      <c r="AIR181" s="194"/>
      <c r="AIS181" s="194"/>
      <c r="AIT181" s="194"/>
      <c r="AIU181" s="194"/>
      <c r="AIV181" s="194"/>
      <c r="AIW181" s="194"/>
      <c r="AIX181" s="194"/>
      <c r="AIY181" s="194"/>
      <c r="AIZ181" s="194"/>
      <c r="AJA181" s="194"/>
      <c r="AJB181" s="194"/>
      <c r="AJC181" s="194"/>
      <c r="AJD181" s="194"/>
      <c r="AJE181" s="194"/>
      <c r="AJF181" s="194"/>
      <c r="AJG181" s="194"/>
      <c r="AJH181" s="194"/>
      <c r="AJI181" s="194"/>
      <c r="AJJ181" s="194"/>
      <c r="AJK181" s="194"/>
      <c r="AJL181" s="194"/>
      <c r="AJM181" s="194"/>
      <c r="AJN181" s="194"/>
      <c r="AJO181" s="194"/>
      <c r="AJP181" s="194"/>
      <c r="AJQ181" s="194"/>
      <c r="AJR181" s="194"/>
      <c r="AJS181" s="194"/>
      <c r="AJT181" s="194"/>
      <c r="AJU181" s="194"/>
      <c r="AJV181" s="194"/>
      <c r="AJW181" s="194"/>
      <c r="AJX181" s="194"/>
      <c r="AJY181" s="194"/>
      <c r="AJZ181" s="194"/>
      <c r="AKA181" s="194"/>
      <c r="AKB181" s="194"/>
      <c r="AKC181" s="194"/>
      <c r="AKD181" s="194"/>
      <c r="AKE181" s="194"/>
      <c r="AKF181" s="194"/>
      <c r="AKG181" s="194"/>
      <c r="AKH181" s="194"/>
      <c r="AKI181" s="194"/>
      <c r="AKJ181" s="194"/>
      <c r="AKK181" s="194"/>
      <c r="AKL181" s="194"/>
      <c r="AKM181" s="194"/>
      <c r="AKN181" s="194"/>
      <c r="AKO181" s="194"/>
      <c r="AKP181" s="194"/>
    </row>
    <row r="182" spans="1:978" s="116" customFormat="1" ht="15.6">
      <c r="A182" s="82"/>
      <c r="B182" s="95" t="s">
        <v>30</v>
      </c>
      <c r="C182" s="105">
        <v>2225756</v>
      </c>
      <c r="D182" s="84">
        <f t="shared" si="45"/>
        <v>-4.8039347194276383E-3</v>
      </c>
      <c r="E182" s="85"/>
      <c r="F182" s="83">
        <v>33000</v>
      </c>
      <c r="G182" s="84">
        <f t="shared" si="46"/>
        <v>-2.1352313167259829E-2</v>
      </c>
      <c r="H182" s="196"/>
      <c r="I182" s="88"/>
      <c r="J182" s="92"/>
      <c r="K182" s="84"/>
      <c r="L182" s="93">
        <v>309</v>
      </c>
      <c r="M182" s="84">
        <f t="shared" si="42"/>
        <v>-0.37195121951219512</v>
      </c>
      <c r="N182" s="92">
        <v>13424</v>
      </c>
      <c r="O182" s="84">
        <f t="shared" si="42"/>
        <v>-4.1005857979711346E-2</v>
      </c>
      <c r="P182" s="92">
        <v>4523</v>
      </c>
      <c r="Q182" s="84">
        <f t="shared" si="42"/>
        <v>-0.30703232725601348</v>
      </c>
      <c r="R182" s="93">
        <v>162</v>
      </c>
      <c r="S182" s="84">
        <f t="shared" si="42"/>
        <v>-0.72635135135135132</v>
      </c>
      <c r="T182" s="92">
        <v>33201</v>
      </c>
      <c r="U182" s="84">
        <f t="shared" si="42"/>
        <v>0.10599953362870185</v>
      </c>
      <c r="V182" s="92"/>
      <c r="W182" s="84"/>
      <c r="X182" s="92"/>
      <c r="Y182" s="84"/>
      <c r="Z182" s="90"/>
      <c r="AA182" s="166"/>
      <c r="AB182" s="92"/>
      <c r="AC182" s="84"/>
      <c r="AD182" s="92"/>
      <c r="AE182" s="84"/>
      <c r="AF182" s="92"/>
      <c r="AG182" s="84"/>
      <c r="AH182" s="4"/>
      <c r="AI182" s="4"/>
      <c r="AJ182" s="4"/>
      <c r="AK182" s="4"/>
      <c r="AL182" s="4"/>
      <c r="AM182" s="187"/>
      <c r="AN182" s="187"/>
      <c r="AO182" s="187"/>
      <c r="AP182" s="187"/>
      <c r="AQ182" s="187"/>
      <c r="AR182" s="187"/>
      <c r="AS182" s="187"/>
      <c r="AT182" s="187"/>
      <c r="AU182" s="187"/>
      <c r="AV182" s="205"/>
      <c r="AW182" s="187"/>
      <c r="AX182" s="188"/>
      <c r="AY182" s="187"/>
      <c r="AZ182" s="187"/>
      <c r="BA182" s="192"/>
      <c r="BB182" s="193"/>
      <c r="BC182" s="192"/>
      <c r="BD182" s="194"/>
      <c r="BE182" s="194"/>
      <c r="BF182" s="194"/>
      <c r="BG182" s="194"/>
      <c r="BH182" s="194"/>
      <c r="BI182" s="194"/>
      <c r="BJ182" s="194"/>
      <c r="BK182" s="194"/>
      <c r="BL182" s="194"/>
      <c r="BM182" s="194"/>
      <c r="BN182" s="194"/>
      <c r="BO182" s="194"/>
      <c r="BP182" s="194"/>
      <c r="BQ182" s="194"/>
      <c r="BR182" s="194"/>
      <c r="BS182" s="194"/>
      <c r="BT182" s="194"/>
      <c r="BU182" s="194"/>
      <c r="BV182" s="194"/>
      <c r="BW182" s="194"/>
      <c r="BX182" s="194"/>
      <c r="BY182" s="194"/>
      <c r="BZ182" s="194"/>
      <c r="CA182" s="194"/>
      <c r="CB182" s="194"/>
      <c r="CC182" s="195"/>
      <c r="CD182" s="194"/>
      <c r="CE182" s="194"/>
      <c r="CF182" s="194"/>
      <c r="CG182" s="194"/>
      <c r="CH182" s="194"/>
      <c r="CI182" s="194"/>
      <c r="CJ182" s="194"/>
      <c r="CK182" s="194"/>
      <c r="CL182" s="194"/>
      <c r="CM182" s="194"/>
      <c r="CN182" s="194"/>
      <c r="CO182" s="194"/>
      <c r="CP182" s="194"/>
      <c r="CQ182" s="194"/>
      <c r="CR182" s="194"/>
      <c r="CS182" s="194"/>
      <c r="CT182" s="194"/>
      <c r="CU182" s="194"/>
      <c r="CV182" s="194"/>
      <c r="CW182" s="194"/>
      <c r="CX182" s="194"/>
      <c r="CY182" s="194"/>
      <c r="CZ182" s="194"/>
      <c r="DA182" s="194"/>
      <c r="DB182" s="194"/>
      <c r="DC182" s="194"/>
      <c r="DD182" s="194"/>
      <c r="DE182" s="194"/>
      <c r="DF182" s="194"/>
      <c r="DG182" s="194"/>
      <c r="DH182" s="194"/>
      <c r="DI182" s="194"/>
      <c r="DJ182" s="194"/>
      <c r="DK182" s="194"/>
      <c r="DL182" s="194"/>
      <c r="DM182" s="194"/>
      <c r="DN182" s="194"/>
      <c r="DO182" s="194"/>
      <c r="DP182" s="194"/>
      <c r="DQ182" s="194"/>
      <c r="DR182" s="194"/>
      <c r="DS182" s="194"/>
      <c r="DT182" s="194"/>
      <c r="DU182" s="194"/>
      <c r="DV182" s="194"/>
      <c r="DW182" s="194"/>
      <c r="DX182" s="194"/>
      <c r="DY182" s="194"/>
      <c r="DZ182" s="194"/>
      <c r="EA182" s="194"/>
      <c r="EB182" s="194"/>
      <c r="EC182" s="194"/>
      <c r="ED182" s="194"/>
      <c r="EE182" s="194"/>
      <c r="EF182" s="194"/>
      <c r="EG182" s="194"/>
      <c r="EH182" s="194"/>
      <c r="EI182" s="194"/>
      <c r="EJ182" s="194"/>
      <c r="EK182" s="194"/>
      <c r="EL182" s="194"/>
      <c r="EM182" s="194"/>
      <c r="EN182" s="194"/>
      <c r="EO182" s="194"/>
      <c r="EP182" s="194"/>
      <c r="EQ182" s="194"/>
      <c r="ER182" s="194"/>
      <c r="ES182" s="194"/>
      <c r="ET182" s="194"/>
      <c r="EU182" s="194"/>
      <c r="EV182" s="194"/>
      <c r="EW182" s="194"/>
      <c r="EX182" s="194"/>
      <c r="EY182" s="194"/>
      <c r="EZ182" s="194"/>
      <c r="FA182" s="194"/>
      <c r="FB182" s="194"/>
      <c r="FC182" s="194"/>
      <c r="FD182" s="194"/>
      <c r="FE182" s="194"/>
      <c r="FF182" s="194"/>
      <c r="FG182" s="194"/>
      <c r="FH182" s="194"/>
      <c r="FI182" s="194"/>
      <c r="FJ182" s="194"/>
      <c r="FK182" s="194"/>
      <c r="FL182" s="194"/>
      <c r="FM182" s="194"/>
      <c r="FN182" s="194"/>
      <c r="FO182" s="194"/>
      <c r="FP182" s="194"/>
      <c r="FQ182" s="194"/>
      <c r="FR182" s="194"/>
      <c r="FS182" s="194"/>
      <c r="FT182" s="194"/>
      <c r="FU182" s="194"/>
      <c r="FV182" s="194"/>
      <c r="FW182" s="194"/>
      <c r="FX182" s="194"/>
      <c r="FY182" s="194"/>
      <c r="FZ182" s="194"/>
      <c r="GA182" s="194"/>
      <c r="GB182" s="194"/>
      <c r="GC182" s="194"/>
      <c r="GD182" s="194"/>
      <c r="GE182" s="194"/>
      <c r="GF182" s="194"/>
      <c r="GG182" s="194"/>
      <c r="GH182" s="194"/>
      <c r="GI182" s="194"/>
      <c r="GJ182" s="194"/>
      <c r="GK182" s="194"/>
      <c r="GL182" s="194"/>
      <c r="GM182" s="194"/>
      <c r="GN182" s="194"/>
      <c r="GO182" s="194"/>
      <c r="GP182" s="194"/>
      <c r="GQ182" s="194"/>
      <c r="GR182" s="194"/>
      <c r="GS182" s="194"/>
      <c r="GT182" s="194"/>
      <c r="GU182" s="194"/>
      <c r="GV182" s="194"/>
      <c r="GW182" s="194"/>
      <c r="GX182" s="194"/>
      <c r="GY182" s="194"/>
      <c r="GZ182" s="194"/>
      <c r="HA182" s="194"/>
      <c r="HB182" s="194"/>
      <c r="HC182" s="194"/>
      <c r="HD182" s="194"/>
      <c r="HE182" s="194"/>
      <c r="HF182" s="194"/>
      <c r="HG182" s="194"/>
      <c r="HH182" s="194"/>
      <c r="HI182" s="194"/>
      <c r="HJ182" s="194"/>
      <c r="HK182" s="194"/>
      <c r="HL182" s="194"/>
      <c r="HM182" s="194"/>
      <c r="HN182" s="194"/>
      <c r="HO182" s="194"/>
      <c r="HP182" s="194"/>
      <c r="HQ182" s="194"/>
      <c r="HR182" s="194"/>
      <c r="HS182" s="194"/>
      <c r="HT182" s="194"/>
      <c r="HU182" s="194"/>
      <c r="HV182" s="194"/>
      <c r="HW182" s="194"/>
      <c r="HX182" s="194"/>
      <c r="HY182" s="194"/>
      <c r="HZ182" s="194"/>
      <c r="IA182" s="194"/>
      <c r="IB182" s="194"/>
      <c r="IC182" s="194"/>
      <c r="ID182" s="194"/>
      <c r="IE182" s="194"/>
      <c r="IF182" s="194"/>
      <c r="IG182" s="194"/>
      <c r="IH182" s="194"/>
      <c r="II182" s="194"/>
      <c r="IJ182" s="194"/>
      <c r="IK182" s="194"/>
      <c r="IL182" s="194"/>
      <c r="IM182" s="194"/>
      <c r="IN182" s="194"/>
      <c r="IO182" s="194"/>
      <c r="IP182" s="194"/>
      <c r="IQ182" s="194"/>
      <c r="IR182" s="194"/>
      <c r="IS182" s="194"/>
      <c r="IT182" s="194"/>
      <c r="IU182" s="194"/>
      <c r="IV182" s="194"/>
      <c r="IW182" s="194"/>
      <c r="IX182" s="194"/>
      <c r="IY182" s="194"/>
      <c r="IZ182" s="194"/>
      <c r="JA182" s="194"/>
      <c r="JB182" s="194"/>
      <c r="JC182" s="194"/>
      <c r="JD182" s="194"/>
      <c r="JE182" s="194"/>
      <c r="JF182" s="194"/>
      <c r="JG182" s="194"/>
      <c r="JH182" s="194"/>
      <c r="JI182" s="194"/>
      <c r="JJ182" s="194"/>
      <c r="JK182" s="194"/>
      <c r="JL182" s="194"/>
      <c r="JM182" s="194"/>
      <c r="JN182" s="194"/>
      <c r="JO182" s="194"/>
      <c r="JP182" s="194"/>
      <c r="JQ182" s="194"/>
      <c r="JR182" s="194"/>
      <c r="JS182" s="194"/>
      <c r="JT182" s="194"/>
      <c r="JU182" s="194"/>
      <c r="JV182" s="194"/>
      <c r="JW182" s="194"/>
      <c r="JX182" s="194"/>
      <c r="JY182" s="194"/>
      <c r="JZ182" s="194"/>
      <c r="KA182" s="194"/>
      <c r="KB182" s="194"/>
      <c r="KC182" s="194"/>
      <c r="KD182" s="194"/>
      <c r="KE182" s="194"/>
      <c r="KF182" s="194"/>
      <c r="KG182" s="194"/>
      <c r="KH182" s="194"/>
      <c r="KI182" s="194"/>
      <c r="KJ182" s="194"/>
      <c r="KK182" s="194"/>
      <c r="KL182" s="194"/>
      <c r="KM182" s="194"/>
      <c r="KN182" s="194"/>
      <c r="KO182" s="194"/>
      <c r="KP182" s="194"/>
      <c r="KQ182" s="194"/>
      <c r="KR182" s="194"/>
      <c r="KS182" s="194"/>
      <c r="KT182" s="194"/>
      <c r="KU182" s="194"/>
      <c r="KV182" s="194"/>
      <c r="KW182" s="194"/>
      <c r="KX182" s="194"/>
      <c r="KY182" s="194"/>
      <c r="KZ182" s="194"/>
      <c r="LA182" s="194"/>
      <c r="LB182" s="194"/>
      <c r="LC182" s="194"/>
      <c r="LD182" s="194"/>
      <c r="LE182" s="194"/>
      <c r="LF182" s="194"/>
      <c r="LG182" s="194"/>
      <c r="LH182" s="194"/>
      <c r="LI182" s="194"/>
      <c r="LJ182" s="194"/>
      <c r="LK182" s="194"/>
      <c r="LL182" s="194"/>
      <c r="LM182" s="194"/>
      <c r="LN182" s="194"/>
      <c r="LO182" s="194"/>
      <c r="LP182" s="194"/>
      <c r="LQ182" s="194"/>
      <c r="LR182" s="194"/>
      <c r="LS182" s="194"/>
      <c r="LT182" s="194"/>
      <c r="LU182" s="194"/>
      <c r="LV182" s="194"/>
      <c r="LW182" s="194"/>
      <c r="LX182" s="194"/>
      <c r="LY182" s="194"/>
      <c r="LZ182" s="194"/>
      <c r="MA182" s="194"/>
      <c r="MB182" s="194"/>
      <c r="MC182" s="194"/>
      <c r="MD182" s="194"/>
      <c r="ME182" s="194"/>
      <c r="MF182" s="194"/>
      <c r="MG182" s="194"/>
      <c r="MH182" s="194"/>
      <c r="MI182" s="194"/>
      <c r="MJ182" s="194"/>
      <c r="MK182" s="194"/>
      <c r="ML182" s="194"/>
      <c r="MM182" s="194"/>
      <c r="MN182" s="194"/>
      <c r="MO182" s="194"/>
      <c r="MP182" s="194"/>
      <c r="MQ182" s="194"/>
      <c r="MR182" s="194"/>
      <c r="MS182" s="194"/>
      <c r="MT182" s="194"/>
      <c r="MU182" s="194"/>
      <c r="MV182" s="194"/>
      <c r="MW182" s="194"/>
      <c r="MX182" s="194"/>
      <c r="MY182" s="194"/>
      <c r="MZ182" s="194"/>
      <c r="NA182" s="194"/>
      <c r="NB182" s="194"/>
      <c r="NC182" s="194"/>
      <c r="ND182" s="194"/>
      <c r="NE182" s="194"/>
      <c r="NF182" s="194"/>
      <c r="NG182" s="194"/>
      <c r="NH182" s="194"/>
      <c r="NI182" s="194"/>
      <c r="NJ182" s="194"/>
      <c r="NK182" s="194"/>
      <c r="NL182" s="194"/>
      <c r="NM182" s="194"/>
      <c r="NN182" s="194"/>
      <c r="NO182" s="194"/>
      <c r="NP182" s="194"/>
      <c r="NQ182" s="194"/>
      <c r="NR182" s="194"/>
      <c r="NS182" s="194"/>
      <c r="NT182" s="194"/>
      <c r="NU182" s="194"/>
      <c r="NV182" s="194"/>
      <c r="NW182" s="194"/>
      <c r="NX182" s="194"/>
      <c r="NY182" s="194"/>
      <c r="NZ182" s="194"/>
      <c r="OA182" s="194"/>
      <c r="OB182" s="194"/>
      <c r="OC182" s="194"/>
      <c r="OD182" s="194"/>
      <c r="OE182" s="194"/>
      <c r="OF182" s="194"/>
      <c r="OG182" s="194"/>
      <c r="OH182" s="194"/>
      <c r="OI182" s="194"/>
      <c r="OJ182" s="194"/>
      <c r="OK182" s="194"/>
      <c r="OL182" s="194"/>
      <c r="OM182" s="194"/>
      <c r="ON182" s="194"/>
      <c r="OO182" s="194"/>
      <c r="OP182" s="194"/>
      <c r="OQ182" s="194"/>
      <c r="OR182" s="194"/>
      <c r="OS182" s="194"/>
      <c r="OT182" s="194"/>
      <c r="OU182" s="194"/>
      <c r="OV182" s="194"/>
      <c r="OW182" s="194"/>
      <c r="OX182" s="194"/>
      <c r="OY182" s="194"/>
      <c r="OZ182" s="194"/>
      <c r="PA182" s="194"/>
      <c r="PB182" s="194"/>
      <c r="PC182" s="194"/>
      <c r="PD182" s="194"/>
      <c r="PE182" s="194"/>
      <c r="PF182" s="194"/>
      <c r="PG182" s="194"/>
      <c r="PH182" s="194"/>
      <c r="PI182" s="194"/>
      <c r="PJ182" s="194"/>
      <c r="PK182" s="194"/>
      <c r="PL182" s="194"/>
      <c r="PM182" s="194"/>
      <c r="PN182" s="194"/>
      <c r="PO182" s="194"/>
      <c r="PP182" s="194"/>
      <c r="PQ182" s="194"/>
      <c r="PR182" s="194"/>
      <c r="PS182" s="194"/>
      <c r="PT182" s="194"/>
      <c r="PU182" s="194"/>
      <c r="PV182" s="194"/>
      <c r="PW182" s="194"/>
      <c r="PX182" s="194"/>
      <c r="PY182" s="194"/>
      <c r="PZ182" s="194"/>
      <c r="QA182" s="194"/>
      <c r="QB182" s="194"/>
      <c r="QC182" s="194"/>
      <c r="QD182" s="194"/>
      <c r="QE182" s="194"/>
      <c r="QF182" s="194"/>
      <c r="QG182" s="194"/>
      <c r="QH182" s="194"/>
      <c r="QI182" s="194"/>
      <c r="QJ182" s="194"/>
      <c r="QK182" s="194"/>
      <c r="QL182" s="194"/>
      <c r="QM182" s="194"/>
      <c r="QN182" s="194"/>
      <c r="QO182" s="194"/>
      <c r="QP182" s="194"/>
      <c r="QQ182" s="194"/>
      <c r="QR182" s="194"/>
      <c r="QS182" s="194"/>
      <c r="QT182" s="194"/>
      <c r="QU182" s="194"/>
      <c r="QV182" s="194"/>
      <c r="QW182" s="194"/>
      <c r="QX182" s="194"/>
      <c r="QY182" s="194"/>
      <c r="QZ182" s="194"/>
      <c r="RA182" s="194"/>
      <c r="RB182" s="194"/>
      <c r="RC182" s="194"/>
      <c r="RD182" s="194"/>
      <c r="RE182" s="194"/>
      <c r="RF182" s="194"/>
      <c r="RG182" s="194"/>
      <c r="RH182" s="194"/>
      <c r="RI182" s="194"/>
      <c r="RJ182" s="194"/>
      <c r="RK182" s="194"/>
      <c r="RL182" s="194"/>
      <c r="RM182" s="194"/>
      <c r="RN182" s="194"/>
      <c r="RO182" s="194"/>
      <c r="RP182" s="194"/>
      <c r="RQ182" s="194"/>
      <c r="RR182" s="194"/>
      <c r="RS182" s="194"/>
      <c r="RT182" s="194"/>
      <c r="RU182" s="194"/>
      <c r="RV182" s="194"/>
      <c r="RW182" s="194"/>
      <c r="RX182" s="194"/>
      <c r="RY182" s="194"/>
      <c r="RZ182" s="194"/>
      <c r="SA182" s="194"/>
      <c r="SB182" s="194"/>
      <c r="SC182" s="194"/>
      <c r="SD182" s="194"/>
      <c r="SE182" s="194"/>
      <c r="SF182" s="194"/>
      <c r="SG182" s="194"/>
      <c r="SH182" s="194"/>
      <c r="SI182" s="194"/>
      <c r="SJ182" s="194"/>
      <c r="SK182" s="194"/>
      <c r="SL182" s="194"/>
      <c r="SM182" s="194"/>
      <c r="SN182" s="194"/>
      <c r="SO182" s="194"/>
      <c r="SP182" s="194"/>
      <c r="SQ182" s="194"/>
      <c r="SR182" s="194"/>
      <c r="SS182" s="194"/>
      <c r="ST182" s="194"/>
      <c r="SU182" s="194"/>
      <c r="SV182" s="194"/>
      <c r="SW182" s="194"/>
      <c r="SX182" s="194"/>
      <c r="SY182" s="194"/>
      <c r="SZ182" s="194"/>
      <c r="TA182" s="194"/>
      <c r="TB182" s="194"/>
      <c r="TC182" s="194"/>
      <c r="TD182" s="194"/>
      <c r="TE182" s="194"/>
      <c r="TF182" s="194"/>
      <c r="TG182" s="194"/>
      <c r="TH182" s="194"/>
      <c r="TI182" s="194"/>
      <c r="TJ182" s="194"/>
      <c r="TK182" s="194"/>
      <c r="TL182" s="194"/>
      <c r="TM182" s="194"/>
      <c r="TN182" s="194"/>
      <c r="TO182" s="194"/>
      <c r="TP182" s="194"/>
      <c r="TQ182" s="194"/>
      <c r="TR182" s="194"/>
      <c r="TS182" s="194"/>
      <c r="TT182" s="194"/>
      <c r="TU182" s="194"/>
      <c r="TV182" s="194"/>
      <c r="TW182" s="194"/>
      <c r="TX182" s="194"/>
      <c r="TY182" s="194"/>
      <c r="TZ182" s="194"/>
      <c r="UA182" s="194"/>
      <c r="UB182" s="194"/>
      <c r="UC182" s="194"/>
      <c r="UD182" s="194"/>
      <c r="UE182" s="194"/>
      <c r="UF182" s="194"/>
      <c r="UG182" s="194"/>
      <c r="UH182" s="194"/>
      <c r="UI182" s="194"/>
      <c r="UJ182" s="194"/>
      <c r="UK182" s="194"/>
      <c r="UL182" s="194"/>
      <c r="UM182" s="194"/>
      <c r="UN182" s="194"/>
      <c r="UO182" s="194"/>
      <c r="UP182" s="194"/>
      <c r="UQ182" s="194"/>
      <c r="UR182" s="194"/>
      <c r="US182" s="194"/>
      <c r="UT182" s="194"/>
      <c r="UU182" s="194"/>
      <c r="UV182" s="194"/>
      <c r="UW182" s="194"/>
      <c r="UX182" s="194"/>
      <c r="UY182" s="194"/>
      <c r="UZ182" s="194"/>
      <c r="VA182" s="194"/>
      <c r="VB182" s="194"/>
      <c r="VC182" s="194"/>
      <c r="VD182" s="194"/>
      <c r="VE182" s="194"/>
      <c r="VF182" s="194"/>
      <c r="VG182" s="194"/>
      <c r="VH182" s="194"/>
      <c r="VI182" s="194"/>
      <c r="VJ182" s="194"/>
      <c r="VK182" s="194"/>
      <c r="VL182" s="194"/>
      <c r="VM182" s="194"/>
      <c r="VN182" s="194"/>
      <c r="VO182" s="194"/>
      <c r="VP182" s="194"/>
      <c r="VQ182" s="194"/>
      <c r="VR182" s="194"/>
      <c r="VS182" s="194"/>
      <c r="VT182" s="194"/>
      <c r="VU182" s="194"/>
      <c r="VV182" s="194"/>
      <c r="VW182" s="194"/>
      <c r="VX182" s="194"/>
      <c r="VY182" s="194"/>
      <c r="VZ182" s="194"/>
      <c r="WA182" s="194"/>
      <c r="WB182" s="194"/>
      <c r="WC182" s="194"/>
      <c r="WD182" s="194"/>
      <c r="WE182" s="194"/>
      <c r="WF182" s="194"/>
      <c r="WG182" s="194"/>
      <c r="WH182" s="194"/>
      <c r="WI182" s="194"/>
      <c r="WJ182" s="194"/>
      <c r="WK182" s="194"/>
      <c r="WL182" s="194"/>
      <c r="WM182" s="194"/>
      <c r="WN182" s="194"/>
      <c r="WO182" s="194"/>
      <c r="WP182" s="194"/>
      <c r="WQ182" s="194"/>
      <c r="WR182" s="194"/>
      <c r="WS182" s="194"/>
      <c r="WT182" s="194"/>
      <c r="WU182" s="194"/>
      <c r="WV182" s="194"/>
      <c r="WW182" s="194"/>
      <c r="WX182" s="194"/>
      <c r="WY182" s="194"/>
      <c r="WZ182" s="194"/>
      <c r="XA182" s="194"/>
      <c r="XB182" s="194"/>
      <c r="XC182" s="194"/>
      <c r="XD182" s="194"/>
      <c r="XE182" s="194"/>
      <c r="XF182" s="194"/>
      <c r="XG182" s="194"/>
      <c r="XH182" s="194"/>
      <c r="XI182" s="194"/>
      <c r="XJ182" s="194"/>
      <c r="XK182" s="194"/>
      <c r="XL182" s="194"/>
      <c r="XM182" s="194"/>
      <c r="XN182" s="194"/>
      <c r="XO182" s="194"/>
      <c r="XP182" s="194"/>
      <c r="XQ182" s="194"/>
      <c r="XR182" s="194"/>
      <c r="XS182" s="194"/>
      <c r="XT182" s="194"/>
      <c r="XU182" s="194"/>
      <c r="XV182" s="194"/>
      <c r="XW182" s="194"/>
      <c r="XX182" s="194"/>
      <c r="XY182" s="194"/>
      <c r="XZ182" s="194"/>
      <c r="YA182" s="194"/>
      <c r="YB182" s="194"/>
      <c r="YC182" s="194"/>
      <c r="YD182" s="194"/>
      <c r="YE182" s="194"/>
      <c r="YF182" s="194"/>
      <c r="YG182" s="194"/>
      <c r="YH182" s="194"/>
      <c r="YI182" s="194"/>
      <c r="YJ182" s="194"/>
      <c r="YK182" s="194"/>
      <c r="YL182" s="194"/>
      <c r="YM182" s="194"/>
      <c r="YN182" s="194"/>
      <c r="YO182" s="194"/>
      <c r="YP182" s="194"/>
      <c r="YQ182" s="194"/>
      <c r="YR182" s="194"/>
      <c r="YS182" s="194"/>
      <c r="YT182" s="194"/>
      <c r="YU182" s="194"/>
      <c r="YV182" s="194"/>
      <c r="YW182" s="194"/>
      <c r="YX182" s="194"/>
      <c r="YY182" s="194"/>
      <c r="YZ182" s="194"/>
      <c r="ZA182" s="194"/>
      <c r="ZB182" s="194"/>
      <c r="ZC182" s="194"/>
      <c r="ZD182" s="194"/>
      <c r="ZE182" s="194"/>
      <c r="ZF182" s="194"/>
      <c r="ZG182" s="194"/>
      <c r="ZH182" s="194"/>
      <c r="ZI182" s="194"/>
      <c r="ZJ182" s="194"/>
      <c r="ZK182" s="194"/>
      <c r="ZL182" s="194"/>
      <c r="ZM182" s="194"/>
      <c r="ZN182" s="194"/>
      <c r="ZO182" s="194"/>
      <c r="ZP182" s="194"/>
      <c r="ZQ182" s="194"/>
      <c r="ZR182" s="194"/>
      <c r="ZS182" s="194"/>
      <c r="ZT182" s="194"/>
      <c r="ZU182" s="194"/>
      <c r="ZV182" s="194"/>
      <c r="ZW182" s="194"/>
      <c r="ZX182" s="194"/>
      <c r="ZY182" s="194"/>
      <c r="ZZ182" s="194"/>
      <c r="AAA182" s="194"/>
      <c r="AAB182" s="194"/>
      <c r="AAC182" s="194"/>
      <c r="AAD182" s="194"/>
      <c r="AAE182" s="194"/>
      <c r="AAF182" s="194"/>
      <c r="AAG182" s="194"/>
      <c r="AAH182" s="194"/>
      <c r="AAI182" s="194"/>
      <c r="AAJ182" s="194"/>
      <c r="AAK182" s="194"/>
      <c r="AAL182" s="194"/>
      <c r="AAM182" s="194"/>
      <c r="AAN182" s="194"/>
      <c r="AAO182" s="194"/>
      <c r="AAP182" s="194"/>
      <c r="AAQ182" s="194"/>
      <c r="AAR182" s="194"/>
      <c r="AAS182" s="194"/>
      <c r="AAT182" s="194"/>
      <c r="AAU182" s="194"/>
      <c r="AAV182" s="194"/>
      <c r="AAW182" s="194"/>
      <c r="AAX182" s="194"/>
      <c r="AAY182" s="194"/>
      <c r="AAZ182" s="194"/>
      <c r="ABA182" s="194"/>
      <c r="ABB182" s="194"/>
      <c r="ABC182" s="194"/>
      <c r="ABD182" s="194"/>
      <c r="ABE182" s="194"/>
      <c r="ABF182" s="194"/>
      <c r="ABG182" s="194"/>
      <c r="ABH182" s="194"/>
      <c r="ABI182" s="194"/>
      <c r="ABJ182" s="194"/>
      <c r="ABK182" s="194"/>
      <c r="ABL182" s="194"/>
      <c r="ABM182" s="194"/>
      <c r="ABN182" s="194"/>
      <c r="ABO182" s="194"/>
      <c r="ABP182" s="194"/>
      <c r="ABQ182" s="194"/>
      <c r="ABR182" s="194"/>
      <c r="ABS182" s="194"/>
      <c r="ABT182" s="194"/>
      <c r="ABU182" s="194"/>
      <c r="ABV182" s="194"/>
      <c r="ABW182" s="194"/>
      <c r="ABX182" s="194"/>
      <c r="ABY182" s="194"/>
      <c r="ABZ182" s="194"/>
      <c r="ACA182" s="194"/>
      <c r="ACB182" s="194"/>
      <c r="ACC182" s="194"/>
      <c r="ACD182" s="194"/>
      <c r="ACE182" s="194"/>
      <c r="ACF182" s="194"/>
      <c r="ACG182" s="194"/>
      <c r="ACH182" s="194"/>
      <c r="ACI182" s="194"/>
      <c r="ACJ182" s="194"/>
      <c r="ACK182" s="194"/>
      <c r="ACL182" s="194"/>
      <c r="ACM182" s="194"/>
      <c r="ACN182" s="194"/>
      <c r="ACO182" s="194"/>
      <c r="ACP182" s="194"/>
      <c r="ACQ182" s="194"/>
      <c r="ACR182" s="194"/>
      <c r="ACS182" s="194"/>
      <c r="ACT182" s="194"/>
      <c r="ACU182" s="194"/>
      <c r="ACV182" s="194"/>
      <c r="ACW182" s="194"/>
      <c r="ACX182" s="194"/>
      <c r="ACY182" s="194"/>
      <c r="ACZ182" s="194"/>
      <c r="ADA182" s="194"/>
      <c r="ADB182" s="194"/>
      <c r="ADC182" s="194"/>
      <c r="ADD182" s="194"/>
      <c r="ADE182" s="194"/>
      <c r="ADF182" s="194"/>
      <c r="ADG182" s="194"/>
      <c r="ADH182" s="194"/>
      <c r="ADI182" s="194"/>
      <c r="ADJ182" s="194"/>
      <c r="ADK182" s="194"/>
      <c r="ADL182" s="194"/>
      <c r="ADM182" s="194"/>
      <c r="ADN182" s="194"/>
      <c r="ADO182" s="194"/>
      <c r="ADP182" s="194"/>
      <c r="ADQ182" s="194"/>
      <c r="ADR182" s="194"/>
      <c r="ADS182" s="194"/>
      <c r="ADT182" s="194"/>
      <c r="ADU182" s="194"/>
      <c r="ADV182" s="194"/>
      <c r="ADW182" s="194"/>
      <c r="ADX182" s="194"/>
      <c r="ADY182" s="194"/>
      <c r="ADZ182" s="194"/>
      <c r="AEA182" s="194"/>
      <c r="AEB182" s="194"/>
      <c r="AEC182" s="194"/>
      <c r="AED182" s="194"/>
      <c r="AEE182" s="194"/>
      <c r="AEF182" s="194"/>
      <c r="AEG182" s="194"/>
      <c r="AEH182" s="194"/>
      <c r="AEI182" s="194"/>
      <c r="AEJ182" s="194"/>
      <c r="AEK182" s="194"/>
      <c r="AEL182" s="194"/>
      <c r="AEM182" s="194"/>
      <c r="AEN182" s="194"/>
      <c r="AEO182" s="194"/>
      <c r="AEP182" s="194"/>
      <c r="AEQ182" s="194"/>
      <c r="AER182" s="194"/>
      <c r="AES182" s="194"/>
      <c r="AET182" s="194"/>
      <c r="AEU182" s="194"/>
      <c r="AEV182" s="194"/>
      <c r="AEW182" s="194"/>
      <c r="AEX182" s="194"/>
      <c r="AEY182" s="194"/>
      <c r="AEZ182" s="194"/>
      <c r="AFA182" s="194"/>
      <c r="AFB182" s="194"/>
      <c r="AFC182" s="194"/>
      <c r="AFD182" s="194"/>
      <c r="AFE182" s="194"/>
      <c r="AFF182" s="194"/>
      <c r="AFG182" s="194"/>
      <c r="AFH182" s="194"/>
      <c r="AFI182" s="194"/>
      <c r="AFJ182" s="194"/>
      <c r="AFK182" s="194"/>
      <c r="AFL182" s="194"/>
      <c r="AFM182" s="194"/>
      <c r="AFN182" s="194"/>
      <c r="AFO182" s="194"/>
      <c r="AFP182" s="194"/>
      <c r="AFQ182" s="194"/>
      <c r="AFR182" s="194"/>
      <c r="AFS182" s="194"/>
      <c r="AFT182" s="194"/>
      <c r="AFU182" s="194"/>
      <c r="AFV182" s="194"/>
      <c r="AFW182" s="194"/>
      <c r="AFX182" s="194"/>
      <c r="AFY182" s="194"/>
      <c r="AFZ182" s="194"/>
      <c r="AGA182" s="194"/>
      <c r="AGB182" s="194"/>
      <c r="AGC182" s="194"/>
      <c r="AGD182" s="194"/>
      <c r="AGE182" s="194"/>
      <c r="AGF182" s="194"/>
      <c r="AGG182" s="194"/>
      <c r="AGH182" s="194"/>
      <c r="AGI182" s="194"/>
      <c r="AGJ182" s="194"/>
      <c r="AGK182" s="194"/>
      <c r="AGL182" s="194"/>
      <c r="AGM182" s="194"/>
      <c r="AGN182" s="194"/>
      <c r="AGO182" s="194"/>
      <c r="AGP182" s="194"/>
      <c r="AGQ182" s="194"/>
      <c r="AGR182" s="194"/>
      <c r="AGS182" s="194"/>
      <c r="AGT182" s="194"/>
      <c r="AGU182" s="194"/>
      <c r="AGV182" s="194"/>
      <c r="AGW182" s="194"/>
      <c r="AGX182" s="194"/>
      <c r="AGY182" s="194"/>
      <c r="AGZ182" s="194"/>
      <c r="AHA182" s="194"/>
      <c r="AHB182" s="194"/>
      <c r="AHC182" s="194"/>
      <c r="AHD182" s="194"/>
      <c r="AHE182" s="194"/>
      <c r="AHF182" s="194"/>
      <c r="AHG182" s="194"/>
      <c r="AHH182" s="194"/>
      <c r="AHI182" s="194"/>
      <c r="AHJ182" s="194"/>
      <c r="AHK182" s="194"/>
      <c r="AHL182" s="194"/>
      <c r="AHM182" s="194"/>
      <c r="AHN182" s="194"/>
      <c r="AHO182" s="194"/>
      <c r="AHP182" s="194"/>
      <c r="AHQ182" s="194"/>
      <c r="AHR182" s="194"/>
      <c r="AHS182" s="194"/>
      <c r="AHT182" s="194"/>
      <c r="AHU182" s="194"/>
      <c r="AHV182" s="194"/>
      <c r="AHW182" s="194"/>
      <c r="AHX182" s="194"/>
      <c r="AHY182" s="194"/>
      <c r="AHZ182" s="194"/>
      <c r="AIA182" s="194"/>
      <c r="AIB182" s="194"/>
      <c r="AIC182" s="194"/>
      <c r="AID182" s="194"/>
      <c r="AIE182" s="194"/>
      <c r="AIF182" s="194"/>
      <c r="AIG182" s="194"/>
      <c r="AIH182" s="194"/>
      <c r="AII182" s="194"/>
      <c r="AIJ182" s="194"/>
      <c r="AIK182" s="194"/>
      <c r="AIL182" s="194"/>
      <c r="AIM182" s="194"/>
      <c r="AIN182" s="194"/>
      <c r="AIO182" s="194"/>
      <c r="AIP182" s="194"/>
      <c r="AIQ182" s="194"/>
      <c r="AIR182" s="194"/>
      <c r="AIS182" s="194"/>
      <c r="AIT182" s="194"/>
      <c r="AIU182" s="194"/>
      <c r="AIV182" s="194"/>
      <c r="AIW182" s="194"/>
      <c r="AIX182" s="194"/>
      <c r="AIY182" s="194"/>
      <c r="AIZ182" s="194"/>
      <c r="AJA182" s="194"/>
      <c r="AJB182" s="194"/>
      <c r="AJC182" s="194"/>
      <c r="AJD182" s="194"/>
      <c r="AJE182" s="194"/>
      <c r="AJF182" s="194"/>
      <c r="AJG182" s="194"/>
      <c r="AJH182" s="194"/>
      <c r="AJI182" s="194"/>
      <c r="AJJ182" s="194"/>
      <c r="AJK182" s="194"/>
      <c r="AJL182" s="194"/>
      <c r="AJM182" s="194"/>
      <c r="AJN182" s="194"/>
      <c r="AJO182" s="194"/>
      <c r="AJP182" s="194"/>
      <c r="AJQ182" s="194"/>
      <c r="AJR182" s="194"/>
      <c r="AJS182" s="194"/>
      <c r="AJT182" s="194"/>
      <c r="AJU182" s="194"/>
      <c r="AJV182" s="194"/>
      <c r="AJW182" s="194"/>
      <c r="AJX182" s="194"/>
      <c r="AJY182" s="194"/>
      <c r="AJZ182" s="194"/>
      <c r="AKA182" s="194"/>
      <c r="AKB182" s="194"/>
      <c r="AKC182" s="194"/>
      <c r="AKD182" s="194"/>
      <c r="AKE182" s="194"/>
      <c r="AKF182" s="194"/>
      <c r="AKG182" s="194"/>
      <c r="AKH182" s="194"/>
      <c r="AKI182" s="194"/>
      <c r="AKJ182" s="194"/>
      <c r="AKK182" s="194"/>
      <c r="AKL182" s="194"/>
      <c r="AKM182" s="194"/>
      <c r="AKN182" s="194"/>
      <c r="AKO182" s="194"/>
      <c r="AKP182" s="194"/>
    </row>
    <row r="183" spans="1:978" s="116" customFormat="1" ht="15.6">
      <c r="A183" s="82"/>
      <c r="B183" s="95" t="s">
        <v>103</v>
      </c>
      <c r="C183" s="105">
        <v>2347876</v>
      </c>
      <c r="D183" s="84">
        <f t="shared" si="45"/>
        <v>5.2034548703527417E-2</v>
      </c>
      <c r="E183" s="85"/>
      <c r="F183" s="83">
        <v>31516</v>
      </c>
      <c r="G183" s="84">
        <f t="shared" si="46"/>
        <v>-2.0512182993535522E-2</v>
      </c>
      <c r="H183" s="196">
        <v>37131</v>
      </c>
      <c r="I183" s="88">
        <f>(H183-H171)/H171</f>
        <v>-0.2359247674705737</v>
      </c>
      <c r="J183" s="92"/>
      <c r="K183" s="84"/>
      <c r="L183" s="93">
        <v>451</v>
      </c>
      <c r="M183" s="84">
        <f t="shared" si="42"/>
        <v>-0.17550274223034734</v>
      </c>
      <c r="N183" s="92">
        <v>15856</v>
      </c>
      <c r="O183" s="84">
        <f t="shared" si="42"/>
        <v>3.4172889507657622E-3</v>
      </c>
      <c r="P183" s="92">
        <v>5684</v>
      </c>
      <c r="Q183" s="84">
        <f t="shared" si="42"/>
        <v>-0.13551330798479089</v>
      </c>
      <c r="R183" s="93">
        <v>582</v>
      </c>
      <c r="S183" s="84">
        <f t="shared" si="42"/>
        <v>0.15019762845849804</v>
      </c>
      <c r="T183" s="92">
        <v>34753</v>
      </c>
      <c r="U183" s="84">
        <f t="shared" si="42"/>
        <v>1.6318175171808669E-2</v>
      </c>
      <c r="V183" s="92"/>
      <c r="W183" s="84"/>
      <c r="X183" s="92"/>
      <c r="Y183" s="84"/>
      <c r="Z183" s="90">
        <v>3488</v>
      </c>
      <c r="AA183" s="77">
        <f>Z183/Z171-1</f>
        <v>-9.5435684647302899E-2</v>
      </c>
      <c r="AB183" s="92"/>
      <c r="AC183" s="84"/>
      <c r="AD183" s="92"/>
      <c r="AE183" s="84"/>
      <c r="AF183" s="92"/>
      <c r="AG183" s="84"/>
      <c r="AH183" s="4"/>
      <c r="AI183" s="4"/>
      <c r="AJ183" s="4"/>
      <c r="AK183" s="4"/>
      <c r="AL183" s="4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205"/>
      <c r="AW183" s="187"/>
      <c r="AX183" s="188"/>
      <c r="AY183" s="187"/>
      <c r="AZ183" s="187"/>
      <c r="BA183" s="192"/>
      <c r="BB183" s="193"/>
      <c r="BC183" s="192"/>
      <c r="BD183" s="194"/>
      <c r="BE183" s="194"/>
      <c r="BF183" s="194"/>
      <c r="BG183" s="194"/>
      <c r="BH183" s="194"/>
      <c r="BI183" s="194"/>
      <c r="BJ183" s="194"/>
      <c r="BK183" s="194"/>
      <c r="BL183" s="194"/>
      <c r="BM183" s="194"/>
      <c r="BN183" s="194"/>
      <c r="BO183" s="194"/>
      <c r="BP183" s="194"/>
      <c r="BQ183" s="194"/>
      <c r="BR183" s="194"/>
      <c r="BS183" s="194"/>
      <c r="BT183" s="194"/>
      <c r="BU183" s="194"/>
      <c r="BV183" s="194"/>
      <c r="BW183" s="194"/>
      <c r="BX183" s="194"/>
      <c r="BY183" s="194"/>
      <c r="BZ183" s="194"/>
      <c r="CA183" s="194"/>
      <c r="CB183" s="194"/>
      <c r="CC183" s="195"/>
      <c r="CD183" s="194"/>
      <c r="CE183" s="194"/>
      <c r="CF183" s="194"/>
      <c r="CG183" s="194"/>
      <c r="CH183" s="194"/>
      <c r="CI183" s="194"/>
      <c r="CJ183" s="194"/>
      <c r="CK183" s="194"/>
      <c r="CL183" s="194"/>
      <c r="CM183" s="194"/>
      <c r="CN183" s="194"/>
      <c r="CO183" s="194"/>
      <c r="CP183" s="194"/>
      <c r="CQ183" s="194"/>
      <c r="CR183" s="194"/>
      <c r="CS183" s="194"/>
      <c r="CT183" s="194"/>
      <c r="CU183" s="194"/>
      <c r="CV183" s="194"/>
      <c r="CW183" s="194"/>
      <c r="CX183" s="194"/>
      <c r="CY183" s="194"/>
      <c r="CZ183" s="194"/>
      <c r="DA183" s="194"/>
      <c r="DB183" s="194"/>
      <c r="DC183" s="194"/>
      <c r="DD183" s="194"/>
      <c r="DE183" s="194"/>
      <c r="DF183" s="194"/>
      <c r="DG183" s="194"/>
      <c r="DH183" s="194"/>
      <c r="DI183" s="194"/>
      <c r="DJ183" s="194"/>
      <c r="DK183" s="194"/>
      <c r="DL183" s="194"/>
      <c r="DM183" s="194"/>
      <c r="DN183" s="194"/>
      <c r="DO183" s="194"/>
      <c r="DP183" s="194"/>
      <c r="DQ183" s="194"/>
      <c r="DR183" s="194"/>
      <c r="DS183" s="194"/>
      <c r="DT183" s="194"/>
      <c r="DU183" s="194"/>
      <c r="DV183" s="194"/>
      <c r="DW183" s="194"/>
      <c r="DX183" s="194"/>
      <c r="DY183" s="194"/>
      <c r="DZ183" s="194"/>
      <c r="EA183" s="194"/>
      <c r="EB183" s="194"/>
      <c r="EC183" s="194"/>
      <c r="ED183" s="194"/>
      <c r="EE183" s="194"/>
      <c r="EF183" s="194"/>
      <c r="EG183" s="194"/>
      <c r="EH183" s="194"/>
      <c r="EI183" s="194"/>
      <c r="EJ183" s="194"/>
      <c r="EK183" s="194"/>
      <c r="EL183" s="194"/>
      <c r="EM183" s="194"/>
      <c r="EN183" s="194"/>
      <c r="EO183" s="194"/>
      <c r="EP183" s="194"/>
      <c r="EQ183" s="194"/>
      <c r="ER183" s="194"/>
      <c r="ES183" s="194"/>
      <c r="ET183" s="194"/>
      <c r="EU183" s="194"/>
      <c r="EV183" s="194"/>
      <c r="EW183" s="194"/>
      <c r="EX183" s="194"/>
      <c r="EY183" s="194"/>
      <c r="EZ183" s="194"/>
      <c r="FA183" s="194"/>
      <c r="FB183" s="194"/>
      <c r="FC183" s="194"/>
      <c r="FD183" s="194"/>
      <c r="FE183" s="194"/>
      <c r="FF183" s="194"/>
      <c r="FG183" s="194"/>
      <c r="FH183" s="194"/>
      <c r="FI183" s="194"/>
      <c r="FJ183" s="194"/>
      <c r="FK183" s="194"/>
      <c r="FL183" s="194"/>
      <c r="FM183" s="194"/>
      <c r="FN183" s="194"/>
      <c r="FO183" s="194"/>
      <c r="FP183" s="194"/>
      <c r="FQ183" s="194"/>
      <c r="FR183" s="194"/>
      <c r="FS183" s="194"/>
      <c r="FT183" s="194"/>
      <c r="FU183" s="194"/>
      <c r="FV183" s="194"/>
      <c r="FW183" s="194"/>
      <c r="FX183" s="194"/>
      <c r="FY183" s="194"/>
      <c r="FZ183" s="194"/>
      <c r="GA183" s="194"/>
      <c r="GB183" s="194"/>
      <c r="GC183" s="194"/>
      <c r="GD183" s="194"/>
      <c r="GE183" s="194"/>
      <c r="GF183" s="194"/>
      <c r="GG183" s="194"/>
      <c r="GH183" s="194"/>
      <c r="GI183" s="194"/>
      <c r="GJ183" s="194"/>
      <c r="GK183" s="194"/>
      <c r="GL183" s="194"/>
      <c r="GM183" s="194"/>
      <c r="GN183" s="194"/>
      <c r="GO183" s="194"/>
      <c r="GP183" s="194"/>
      <c r="GQ183" s="194"/>
      <c r="GR183" s="194"/>
      <c r="GS183" s="194"/>
      <c r="GT183" s="194"/>
      <c r="GU183" s="194"/>
      <c r="GV183" s="194"/>
      <c r="GW183" s="194"/>
      <c r="GX183" s="194"/>
      <c r="GY183" s="194"/>
      <c r="GZ183" s="194"/>
      <c r="HA183" s="194"/>
      <c r="HB183" s="194"/>
      <c r="HC183" s="194"/>
      <c r="HD183" s="194"/>
      <c r="HE183" s="194"/>
      <c r="HF183" s="194"/>
      <c r="HG183" s="194"/>
      <c r="HH183" s="194"/>
      <c r="HI183" s="194"/>
      <c r="HJ183" s="194"/>
      <c r="HK183" s="194"/>
      <c r="HL183" s="194"/>
      <c r="HM183" s="194"/>
      <c r="HN183" s="194"/>
      <c r="HO183" s="194"/>
      <c r="HP183" s="194"/>
      <c r="HQ183" s="194"/>
      <c r="HR183" s="194"/>
      <c r="HS183" s="194"/>
      <c r="HT183" s="194"/>
      <c r="HU183" s="194"/>
      <c r="HV183" s="194"/>
      <c r="HW183" s="194"/>
      <c r="HX183" s="194"/>
      <c r="HY183" s="194"/>
      <c r="HZ183" s="194"/>
      <c r="IA183" s="194"/>
      <c r="IB183" s="194"/>
      <c r="IC183" s="194"/>
      <c r="ID183" s="194"/>
      <c r="IE183" s="194"/>
      <c r="IF183" s="194"/>
      <c r="IG183" s="194"/>
      <c r="IH183" s="194"/>
      <c r="II183" s="194"/>
      <c r="IJ183" s="194"/>
      <c r="IK183" s="194"/>
      <c r="IL183" s="194"/>
      <c r="IM183" s="194"/>
      <c r="IN183" s="194"/>
      <c r="IO183" s="194"/>
      <c r="IP183" s="194"/>
      <c r="IQ183" s="194"/>
      <c r="IR183" s="194"/>
      <c r="IS183" s="194"/>
      <c r="IT183" s="194"/>
      <c r="IU183" s="194"/>
      <c r="IV183" s="194"/>
      <c r="IW183" s="194"/>
      <c r="IX183" s="194"/>
      <c r="IY183" s="194"/>
      <c r="IZ183" s="194"/>
      <c r="JA183" s="194"/>
      <c r="JB183" s="194"/>
      <c r="JC183" s="194"/>
      <c r="JD183" s="194"/>
      <c r="JE183" s="194"/>
      <c r="JF183" s="194"/>
      <c r="JG183" s="194"/>
      <c r="JH183" s="194"/>
      <c r="JI183" s="194"/>
      <c r="JJ183" s="194"/>
      <c r="JK183" s="194"/>
      <c r="JL183" s="194"/>
      <c r="JM183" s="194"/>
      <c r="JN183" s="194"/>
      <c r="JO183" s="194"/>
      <c r="JP183" s="194"/>
      <c r="JQ183" s="194"/>
      <c r="JR183" s="194"/>
      <c r="JS183" s="194"/>
      <c r="JT183" s="194"/>
      <c r="JU183" s="194"/>
      <c r="JV183" s="194"/>
      <c r="JW183" s="194"/>
      <c r="JX183" s="194"/>
      <c r="JY183" s="194"/>
      <c r="JZ183" s="194"/>
      <c r="KA183" s="194"/>
      <c r="KB183" s="194"/>
      <c r="KC183" s="194"/>
      <c r="KD183" s="194"/>
      <c r="KE183" s="194"/>
      <c r="KF183" s="194"/>
      <c r="KG183" s="194"/>
      <c r="KH183" s="194"/>
      <c r="KI183" s="194"/>
      <c r="KJ183" s="194"/>
      <c r="KK183" s="194"/>
      <c r="KL183" s="194"/>
      <c r="KM183" s="194"/>
      <c r="KN183" s="194"/>
      <c r="KO183" s="194"/>
      <c r="KP183" s="194"/>
      <c r="KQ183" s="194"/>
      <c r="KR183" s="194"/>
      <c r="KS183" s="194"/>
      <c r="KT183" s="194"/>
      <c r="KU183" s="194"/>
      <c r="KV183" s="194"/>
      <c r="KW183" s="194"/>
      <c r="KX183" s="194"/>
      <c r="KY183" s="194"/>
      <c r="KZ183" s="194"/>
      <c r="LA183" s="194"/>
      <c r="LB183" s="194"/>
      <c r="LC183" s="194"/>
      <c r="LD183" s="194"/>
      <c r="LE183" s="194"/>
      <c r="LF183" s="194"/>
      <c r="LG183" s="194"/>
      <c r="LH183" s="194"/>
      <c r="LI183" s="194"/>
      <c r="LJ183" s="194"/>
      <c r="LK183" s="194"/>
      <c r="LL183" s="194"/>
      <c r="LM183" s="194"/>
      <c r="LN183" s="194"/>
      <c r="LO183" s="194"/>
      <c r="LP183" s="194"/>
      <c r="LQ183" s="194"/>
      <c r="LR183" s="194"/>
      <c r="LS183" s="194"/>
      <c r="LT183" s="194"/>
      <c r="LU183" s="194"/>
      <c r="LV183" s="194"/>
      <c r="LW183" s="194"/>
      <c r="LX183" s="194"/>
      <c r="LY183" s="194"/>
      <c r="LZ183" s="194"/>
      <c r="MA183" s="194"/>
      <c r="MB183" s="194"/>
      <c r="MC183" s="194"/>
      <c r="MD183" s="194"/>
      <c r="ME183" s="194"/>
      <c r="MF183" s="194"/>
      <c r="MG183" s="194"/>
      <c r="MH183" s="194"/>
      <c r="MI183" s="194"/>
      <c r="MJ183" s="194"/>
      <c r="MK183" s="194"/>
      <c r="ML183" s="194"/>
      <c r="MM183" s="194"/>
      <c r="MN183" s="194"/>
      <c r="MO183" s="194"/>
      <c r="MP183" s="194"/>
      <c r="MQ183" s="194"/>
      <c r="MR183" s="194"/>
      <c r="MS183" s="194"/>
      <c r="MT183" s="194"/>
      <c r="MU183" s="194"/>
      <c r="MV183" s="194"/>
      <c r="MW183" s="194"/>
      <c r="MX183" s="194"/>
      <c r="MY183" s="194"/>
      <c r="MZ183" s="194"/>
      <c r="NA183" s="194"/>
      <c r="NB183" s="194"/>
      <c r="NC183" s="194"/>
      <c r="ND183" s="194"/>
      <c r="NE183" s="194"/>
      <c r="NF183" s="194"/>
      <c r="NG183" s="194"/>
      <c r="NH183" s="194"/>
      <c r="NI183" s="194"/>
      <c r="NJ183" s="194"/>
      <c r="NK183" s="194"/>
      <c r="NL183" s="194"/>
      <c r="NM183" s="194"/>
      <c r="NN183" s="194"/>
      <c r="NO183" s="194"/>
      <c r="NP183" s="194"/>
      <c r="NQ183" s="194"/>
      <c r="NR183" s="194"/>
      <c r="NS183" s="194"/>
      <c r="NT183" s="194"/>
      <c r="NU183" s="194"/>
      <c r="NV183" s="194"/>
      <c r="NW183" s="194"/>
      <c r="NX183" s="194"/>
      <c r="NY183" s="194"/>
      <c r="NZ183" s="194"/>
      <c r="OA183" s="194"/>
      <c r="OB183" s="194"/>
      <c r="OC183" s="194"/>
      <c r="OD183" s="194"/>
      <c r="OE183" s="194"/>
      <c r="OF183" s="194"/>
      <c r="OG183" s="194"/>
      <c r="OH183" s="194"/>
      <c r="OI183" s="194"/>
      <c r="OJ183" s="194"/>
      <c r="OK183" s="194"/>
      <c r="OL183" s="194"/>
      <c r="OM183" s="194"/>
      <c r="ON183" s="194"/>
      <c r="OO183" s="194"/>
      <c r="OP183" s="194"/>
      <c r="OQ183" s="194"/>
      <c r="OR183" s="194"/>
      <c r="OS183" s="194"/>
      <c r="OT183" s="194"/>
      <c r="OU183" s="194"/>
      <c r="OV183" s="194"/>
      <c r="OW183" s="194"/>
      <c r="OX183" s="194"/>
      <c r="OY183" s="194"/>
      <c r="OZ183" s="194"/>
      <c r="PA183" s="194"/>
      <c r="PB183" s="194"/>
      <c r="PC183" s="194"/>
      <c r="PD183" s="194"/>
      <c r="PE183" s="194"/>
      <c r="PF183" s="194"/>
      <c r="PG183" s="194"/>
      <c r="PH183" s="194"/>
      <c r="PI183" s="194"/>
      <c r="PJ183" s="194"/>
      <c r="PK183" s="194"/>
      <c r="PL183" s="194"/>
      <c r="PM183" s="194"/>
      <c r="PN183" s="194"/>
      <c r="PO183" s="194"/>
      <c r="PP183" s="194"/>
      <c r="PQ183" s="194"/>
      <c r="PR183" s="194"/>
      <c r="PS183" s="194"/>
      <c r="PT183" s="194"/>
      <c r="PU183" s="194"/>
      <c r="PV183" s="194"/>
      <c r="PW183" s="194"/>
      <c r="PX183" s="194"/>
      <c r="PY183" s="194"/>
      <c r="PZ183" s="194"/>
      <c r="QA183" s="194"/>
      <c r="QB183" s="194"/>
      <c r="QC183" s="194"/>
      <c r="QD183" s="194"/>
      <c r="QE183" s="194"/>
      <c r="QF183" s="194"/>
      <c r="QG183" s="194"/>
      <c r="QH183" s="194"/>
      <c r="QI183" s="194"/>
      <c r="QJ183" s="194"/>
      <c r="QK183" s="194"/>
      <c r="QL183" s="194"/>
      <c r="QM183" s="194"/>
      <c r="QN183" s="194"/>
      <c r="QO183" s="194"/>
      <c r="QP183" s="194"/>
      <c r="QQ183" s="194"/>
      <c r="QR183" s="194"/>
      <c r="QS183" s="194"/>
      <c r="QT183" s="194"/>
      <c r="QU183" s="194"/>
      <c r="QV183" s="194"/>
      <c r="QW183" s="194"/>
      <c r="QX183" s="194"/>
      <c r="QY183" s="194"/>
      <c r="QZ183" s="194"/>
      <c r="RA183" s="194"/>
      <c r="RB183" s="194"/>
      <c r="RC183" s="194"/>
      <c r="RD183" s="194"/>
      <c r="RE183" s="194"/>
      <c r="RF183" s="194"/>
      <c r="RG183" s="194"/>
      <c r="RH183" s="194"/>
      <c r="RI183" s="194"/>
      <c r="RJ183" s="194"/>
      <c r="RK183" s="194"/>
      <c r="RL183" s="194"/>
      <c r="RM183" s="194"/>
      <c r="RN183" s="194"/>
      <c r="RO183" s="194"/>
      <c r="RP183" s="194"/>
      <c r="RQ183" s="194"/>
      <c r="RR183" s="194"/>
      <c r="RS183" s="194"/>
      <c r="RT183" s="194"/>
      <c r="RU183" s="194"/>
      <c r="RV183" s="194"/>
      <c r="RW183" s="194"/>
      <c r="RX183" s="194"/>
      <c r="RY183" s="194"/>
      <c r="RZ183" s="194"/>
      <c r="SA183" s="194"/>
      <c r="SB183" s="194"/>
      <c r="SC183" s="194"/>
      <c r="SD183" s="194"/>
      <c r="SE183" s="194"/>
      <c r="SF183" s="194"/>
      <c r="SG183" s="194"/>
      <c r="SH183" s="194"/>
      <c r="SI183" s="194"/>
      <c r="SJ183" s="194"/>
      <c r="SK183" s="194"/>
      <c r="SL183" s="194"/>
      <c r="SM183" s="194"/>
      <c r="SN183" s="194"/>
      <c r="SO183" s="194"/>
      <c r="SP183" s="194"/>
      <c r="SQ183" s="194"/>
      <c r="SR183" s="194"/>
      <c r="SS183" s="194"/>
      <c r="ST183" s="194"/>
      <c r="SU183" s="194"/>
      <c r="SV183" s="194"/>
      <c r="SW183" s="194"/>
      <c r="SX183" s="194"/>
      <c r="SY183" s="194"/>
      <c r="SZ183" s="194"/>
      <c r="TA183" s="194"/>
      <c r="TB183" s="194"/>
      <c r="TC183" s="194"/>
      <c r="TD183" s="194"/>
      <c r="TE183" s="194"/>
      <c r="TF183" s="194"/>
      <c r="TG183" s="194"/>
      <c r="TH183" s="194"/>
      <c r="TI183" s="194"/>
      <c r="TJ183" s="194"/>
      <c r="TK183" s="194"/>
      <c r="TL183" s="194"/>
      <c r="TM183" s="194"/>
      <c r="TN183" s="194"/>
      <c r="TO183" s="194"/>
      <c r="TP183" s="194"/>
      <c r="TQ183" s="194"/>
      <c r="TR183" s="194"/>
      <c r="TS183" s="194"/>
      <c r="TT183" s="194"/>
      <c r="TU183" s="194"/>
      <c r="TV183" s="194"/>
      <c r="TW183" s="194"/>
      <c r="TX183" s="194"/>
      <c r="TY183" s="194"/>
      <c r="TZ183" s="194"/>
      <c r="UA183" s="194"/>
      <c r="UB183" s="194"/>
      <c r="UC183" s="194"/>
      <c r="UD183" s="194"/>
      <c r="UE183" s="194"/>
      <c r="UF183" s="194"/>
      <c r="UG183" s="194"/>
      <c r="UH183" s="194"/>
      <c r="UI183" s="194"/>
      <c r="UJ183" s="194"/>
      <c r="UK183" s="194"/>
      <c r="UL183" s="194"/>
      <c r="UM183" s="194"/>
      <c r="UN183" s="194"/>
      <c r="UO183" s="194"/>
      <c r="UP183" s="194"/>
      <c r="UQ183" s="194"/>
      <c r="UR183" s="194"/>
      <c r="US183" s="194"/>
      <c r="UT183" s="194"/>
      <c r="UU183" s="194"/>
      <c r="UV183" s="194"/>
      <c r="UW183" s="194"/>
      <c r="UX183" s="194"/>
      <c r="UY183" s="194"/>
      <c r="UZ183" s="194"/>
      <c r="VA183" s="194"/>
      <c r="VB183" s="194"/>
      <c r="VC183" s="194"/>
      <c r="VD183" s="194"/>
      <c r="VE183" s="194"/>
      <c r="VF183" s="194"/>
      <c r="VG183" s="194"/>
      <c r="VH183" s="194"/>
      <c r="VI183" s="194"/>
      <c r="VJ183" s="194"/>
      <c r="VK183" s="194"/>
      <c r="VL183" s="194"/>
      <c r="VM183" s="194"/>
      <c r="VN183" s="194"/>
      <c r="VO183" s="194"/>
      <c r="VP183" s="194"/>
      <c r="VQ183" s="194"/>
      <c r="VR183" s="194"/>
      <c r="VS183" s="194"/>
      <c r="VT183" s="194"/>
      <c r="VU183" s="194"/>
      <c r="VV183" s="194"/>
      <c r="VW183" s="194"/>
      <c r="VX183" s="194"/>
      <c r="VY183" s="194"/>
      <c r="VZ183" s="194"/>
      <c r="WA183" s="194"/>
      <c r="WB183" s="194"/>
      <c r="WC183" s="194"/>
      <c r="WD183" s="194"/>
      <c r="WE183" s="194"/>
      <c r="WF183" s="194"/>
      <c r="WG183" s="194"/>
      <c r="WH183" s="194"/>
      <c r="WI183" s="194"/>
      <c r="WJ183" s="194"/>
      <c r="WK183" s="194"/>
      <c r="WL183" s="194"/>
      <c r="WM183" s="194"/>
      <c r="WN183" s="194"/>
      <c r="WO183" s="194"/>
      <c r="WP183" s="194"/>
      <c r="WQ183" s="194"/>
      <c r="WR183" s="194"/>
      <c r="WS183" s="194"/>
      <c r="WT183" s="194"/>
      <c r="WU183" s="194"/>
      <c r="WV183" s="194"/>
      <c r="WW183" s="194"/>
      <c r="WX183" s="194"/>
      <c r="WY183" s="194"/>
      <c r="WZ183" s="194"/>
      <c r="XA183" s="194"/>
      <c r="XB183" s="194"/>
      <c r="XC183" s="194"/>
      <c r="XD183" s="194"/>
      <c r="XE183" s="194"/>
      <c r="XF183" s="194"/>
      <c r="XG183" s="194"/>
      <c r="XH183" s="194"/>
      <c r="XI183" s="194"/>
      <c r="XJ183" s="194"/>
      <c r="XK183" s="194"/>
      <c r="XL183" s="194"/>
      <c r="XM183" s="194"/>
      <c r="XN183" s="194"/>
      <c r="XO183" s="194"/>
      <c r="XP183" s="194"/>
      <c r="XQ183" s="194"/>
      <c r="XR183" s="194"/>
      <c r="XS183" s="194"/>
      <c r="XT183" s="194"/>
      <c r="XU183" s="194"/>
      <c r="XV183" s="194"/>
      <c r="XW183" s="194"/>
      <c r="XX183" s="194"/>
      <c r="XY183" s="194"/>
      <c r="XZ183" s="194"/>
      <c r="YA183" s="194"/>
      <c r="YB183" s="194"/>
      <c r="YC183" s="194"/>
      <c r="YD183" s="194"/>
      <c r="YE183" s="194"/>
      <c r="YF183" s="194"/>
      <c r="YG183" s="194"/>
      <c r="YH183" s="194"/>
      <c r="YI183" s="194"/>
      <c r="YJ183" s="194"/>
      <c r="YK183" s="194"/>
      <c r="YL183" s="194"/>
      <c r="YM183" s="194"/>
      <c r="YN183" s="194"/>
      <c r="YO183" s="194"/>
      <c r="YP183" s="194"/>
      <c r="YQ183" s="194"/>
      <c r="YR183" s="194"/>
      <c r="YS183" s="194"/>
      <c r="YT183" s="194"/>
      <c r="YU183" s="194"/>
      <c r="YV183" s="194"/>
      <c r="YW183" s="194"/>
      <c r="YX183" s="194"/>
      <c r="YY183" s="194"/>
      <c r="YZ183" s="194"/>
      <c r="ZA183" s="194"/>
      <c r="ZB183" s="194"/>
      <c r="ZC183" s="194"/>
      <c r="ZD183" s="194"/>
      <c r="ZE183" s="194"/>
      <c r="ZF183" s="194"/>
      <c r="ZG183" s="194"/>
      <c r="ZH183" s="194"/>
      <c r="ZI183" s="194"/>
      <c r="ZJ183" s="194"/>
      <c r="ZK183" s="194"/>
      <c r="ZL183" s="194"/>
      <c r="ZM183" s="194"/>
      <c r="ZN183" s="194"/>
      <c r="ZO183" s="194"/>
      <c r="ZP183" s="194"/>
      <c r="ZQ183" s="194"/>
      <c r="ZR183" s="194"/>
      <c r="ZS183" s="194"/>
      <c r="ZT183" s="194"/>
      <c r="ZU183" s="194"/>
      <c r="ZV183" s="194"/>
      <c r="ZW183" s="194"/>
      <c r="ZX183" s="194"/>
      <c r="ZY183" s="194"/>
      <c r="ZZ183" s="194"/>
      <c r="AAA183" s="194"/>
      <c r="AAB183" s="194"/>
      <c r="AAC183" s="194"/>
      <c r="AAD183" s="194"/>
      <c r="AAE183" s="194"/>
      <c r="AAF183" s="194"/>
      <c r="AAG183" s="194"/>
      <c r="AAH183" s="194"/>
      <c r="AAI183" s="194"/>
      <c r="AAJ183" s="194"/>
      <c r="AAK183" s="194"/>
      <c r="AAL183" s="194"/>
      <c r="AAM183" s="194"/>
      <c r="AAN183" s="194"/>
      <c r="AAO183" s="194"/>
      <c r="AAP183" s="194"/>
      <c r="AAQ183" s="194"/>
      <c r="AAR183" s="194"/>
      <c r="AAS183" s="194"/>
      <c r="AAT183" s="194"/>
      <c r="AAU183" s="194"/>
      <c r="AAV183" s="194"/>
      <c r="AAW183" s="194"/>
      <c r="AAX183" s="194"/>
      <c r="AAY183" s="194"/>
      <c r="AAZ183" s="194"/>
      <c r="ABA183" s="194"/>
      <c r="ABB183" s="194"/>
      <c r="ABC183" s="194"/>
      <c r="ABD183" s="194"/>
      <c r="ABE183" s="194"/>
      <c r="ABF183" s="194"/>
      <c r="ABG183" s="194"/>
      <c r="ABH183" s="194"/>
      <c r="ABI183" s="194"/>
      <c r="ABJ183" s="194"/>
      <c r="ABK183" s="194"/>
      <c r="ABL183" s="194"/>
      <c r="ABM183" s="194"/>
      <c r="ABN183" s="194"/>
      <c r="ABO183" s="194"/>
      <c r="ABP183" s="194"/>
      <c r="ABQ183" s="194"/>
      <c r="ABR183" s="194"/>
      <c r="ABS183" s="194"/>
      <c r="ABT183" s="194"/>
      <c r="ABU183" s="194"/>
      <c r="ABV183" s="194"/>
      <c r="ABW183" s="194"/>
      <c r="ABX183" s="194"/>
      <c r="ABY183" s="194"/>
      <c r="ABZ183" s="194"/>
      <c r="ACA183" s="194"/>
      <c r="ACB183" s="194"/>
      <c r="ACC183" s="194"/>
      <c r="ACD183" s="194"/>
      <c r="ACE183" s="194"/>
      <c r="ACF183" s="194"/>
      <c r="ACG183" s="194"/>
      <c r="ACH183" s="194"/>
      <c r="ACI183" s="194"/>
      <c r="ACJ183" s="194"/>
      <c r="ACK183" s="194"/>
      <c r="ACL183" s="194"/>
      <c r="ACM183" s="194"/>
      <c r="ACN183" s="194"/>
      <c r="ACO183" s="194"/>
      <c r="ACP183" s="194"/>
      <c r="ACQ183" s="194"/>
      <c r="ACR183" s="194"/>
      <c r="ACS183" s="194"/>
      <c r="ACT183" s="194"/>
      <c r="ACU183" s="194"/>
      <c r="ACV183" s="194"/>
      <c r="ACW183" s="194"/>
      <c r="ACX183" s="194"/>
      <c r="ACY183" s="194"/>
      <c r="ACZ183" s="194"/>
      <c r="ADA183" s="194"/>
      <c r="ADB183" s="194"/>
      <c r="ADC183" s="194"/>
      <c r="ADD183" s="194"/>
      <c r="ADE183" s="194"/>
      <c r="ADF183" s="194"/>
      <c r="ADG183" s="194"/>
      <c r="ADH183" s="194"/>
      <c r="ADI183" s="194"/>
      <c r="ADJ183" s="194"/>
      <c r="ADK183" s="194"/>
      <c r="ADL183" s="194"/>
      <c r="ADM183" s="194"/>
      <c r="ADN183" s="194"/>
      <c r="ADO183" s="194"/>
      <c r="ADP183" s="194"/>
      <c r="ADQ183" s="194"/>
      <c r="ADR183" s="194"/>
      <c r="ADS183" s="194"/>
      <c r="ADT183" s="194"/>
      <c r="ADU183" s="194"/>
      <c r="ADV183" s="194"/>
      <c r="ADW183" s="194"/>
      <c r="ADX183" s="194"/>
      <c r="ADY183" s="194"/>
      <c r="ADZ183" s="194"/>
      <c r="AEA183" s="194"/>
      <c r="AEB183" s="194"/>
      <c r="AEC183" s="194"/>
      <c r="AED183" s="194"/>
      <c r="AEE183" s="194"/>
      <c r="AEF183" s="194"/>
      <c r="AEG183" s="194"/>
      <c r="AEH183" s="194"/>
      <c r="AEI183" s="194"/>
      <c r="AEJ183" s="194"/>
      <c r="AEK183" s="194"/>
      <c r="AEL183" s="194"/>
      <c r="AEM183" s="194"/>
      <c r="AEN183" s="194"/>
      <c r="AEO183" s="194"/>
      <c r="AEP183" s="194"/>
      <c r="AEQ183" s="194"/>
      <c r="AER183" s="194"/>
      <c r="AES183" s="194"/>
      <c r="AET183" s="194"/>
      <c r="AEU183" s="194"/>
      <c r="AEV183" s="194"/>
      <c r="AEW183" s="194"/>
      <c r="AEX183" s="194"/>
      <c r="AEY183" s="194"/>
      <c r="AEZ183" s="194"/>
      <c r="AFA183" s="194"/>
      <c r="AFB183" s="194"/>
      <c r="AFC183" s="194"/>
      <c r="AFD183" s="194"/>
      <c r="AFE183" s="194"/>
      <c r="AFF183" s="194"/>
      <c r="AFG183" s="194"/>
      <c r="AFH183" s="194"/>
      <c r="AFI183" s="194"/>
      <c r="AFJ183" s="194"/>
      <c r="AFK183" s="194"/>
      <c r="AFL183" s="194"/>
      <c r="AFM183" s="194"/>
      <c r="AFN183" s="194"/>
      <c r="AFO183" s="194"/>
      <c r="AFP183" s="194"/>
      <c r="AFQ183" s="194"/>
      <c r="AFR183" s="194"/>
      <c r="AFS183" s="194"/>
      <c r="AFT183" s="194"/>
      <c r="AFU183" s="194"/>
      <c r="AFV183" s="194"/>
      <c r="AFW183" s="194"/>
      <c r="AFX183" s="194"/>
      <c r="AFY183" s="194"/>
      <c r="AFZ183" s="194"/>
      <c r="AGA183" s="194"/>
      <c r="AGB183" s="194"/>
      <c r="AGC183" s="194"/>
      <c r="AGD183" s="194"/>
      <c r="AGE183" s="194"/>
      <c r="AGF183" s="194"/>
      <c r="AGG183" s="194"/>
      <c r="AGH183" s="194"/>
      <c r="AGI183" s="194"/>
      <c r="AGJ183" s="194"/>
      <c r="AGK183" s="194"/>
      <c r="AGL183" s="194"/>
      <c r="AGM183" s="194"/>
      <c r="AGN183" s="194"/>
      <c r="AGO183" s="194"/>
      <c r="AGP183" s="194"/>
      <c r="AGQ183" s="194"/>
      <c r="AGR183" s="194"/>
      <c r="AGS183" s="194"/>
      <c r="AGT183" s="194"/>
      <c r="AGU183" s="194"/>
      <c r="AGV183" s="194"/>
      <c r="AGW183" s="194"/>
      <c r="AGX183" s="194"/>
      <c r="AGY183" s="194"/>
      <c r="AGZ183" s="194"/>
      <c r="AHA183" s="194"/>
      <c r="AHB183" s="194"/>
      <c r="AHC183" s="194"/>
      <c r="AHD183" s="194"/>
      <c r="AHE183" s="194"/>
      <c r="AHF183" s="194"/>
      <c r="AHG183" s="194"/>
      <c r="AHH183" s="194"/>
      <c r="AHI183" s="194"/>
      <c r="AHJ183" s="194"/>
      <c r="AHK183" s="194"/>
      <c r="AHL183" s="194"/>
      <c r="AHM183" s="194"/>
      <c r="AHN183" s="194"/>
      <c r="AHO183" s="194"/>
      <c r="AHP183" s="194"/>
      <c r="AHQ183" s="194"/>
      <c r="AHR183" s="194"/>
      <c r="AHS183" s="194"/>
      <c r="AHT183" s="194"/>
      <c r="AHU183" s="194"/>
      <c r="AHV183" s="194"/>
      <c r="AHW183" s="194"/>
      <c r="AHX183" s="194"/>
      <c r="AHY183" s="194"/>
      <c r="AHZ183" s="194"/>
      <c r="AIA183" s="194"/>
      <c r="AIB183" s="194"/>
      <c r="AIC183" s="194"/>
      <c r="AID183" s="194"/>
      <c r="AIE183" s="194"/>
      <c r="AIF183" s="194"/>
      <c r="AIG183" s="194"/>
      <c r="AIH183" s="194"/>
      <c r="AII183" s="194"/>
      <c r="AIJ183" s="194"/>
      <c r="AIK183" s="194"/>
      <c r="AIL183" s="194"/>
      <c r="AIM183" s="194"/>
      <c r="AIN183" s="194"/>
      <c r="AIO183" s="194"/>
      <c r="AIP183" s="194"/>
      <c r="AIQ183" s="194"/>
      <c r="AIR183" s="194"/>
      <c r="AIS183" s="194"/>
      <c r="AIT183" s="194"/>
      <c r="AIU183" s="194"/>
      <c r="AIV183" s="194"/>
      <c r="AIW183" s="194"/>
      <c r="AIX183" s="194"/>
      <c r="AIY183" s="194"/>
      <c r="AIZ183" s="194"/>
      <c r="AJA183" s="194"/>
      <c r="AJB183" s="194"/>
      <c r="AJC183" s="194"/>
      <c r="AJD183" s="194"/>
      <c r="AJE183" s="194"/>
      <c r="AJF183" s="194"/>
      <c r="AJG183" s="194"/>
      <c r="AJH183" s="194"/>
      <c r="AJI183" s="194"/>
      <c r="AJJ183" s="194"/>
      <c r="AJK183" s="194"/>
      <c r="AJL183" s="194"/>
      <c r="AJM183" s="194"/>
      <c r="AJN183" s="194"/>
      <c r="AJO183" s="194"/>
      <c r="AJP183" s="194"/>
      <c r="AJQ183" s="194"/>
      <c r="AJR183" s="194"/>
      <c r="AJS183" s="194"/>
      <c r="AJT183" s="194"/>
      <c r="AJU183" s="194"/>
      <c r="AJV183" s="194"/>
      <c r="AJW183" s="194"/>
      <c r="AJX183" s="194"/>
      <c r="AJY183" s="194"/>
      <c r="AJZ183" s="194"/>
      <c r="AKA183" s="194"/>
      <c r="AKB183" s="194"/>
      <c r="AKC183" s="194"/>
      <c r="AKD183" s="194"/>
      <c r="AKE183" s="194"/>
      <c r="AKF183" s="194"/>
      <c r="AKG183" s="194"/>
      <c r="AKH183" s="194"/>
      <c r="AKI183" s="194"/>
      <c r="AKJ183" s="194"/>
      <c r="AKK183" s="194"/>
      <c r="AKL183" s="194"/>
      <c r="AKM183" s="194"/>
      <c r="AKN183" s="194"/>
      <c r="AKO183" s="194"/>
      <c r="AKP183" s="194"/>
    </row>
    <row r="184" spans="1:978" s="116" customFormat="1" ht="15.6">
      <c r="A184" s="82"/>
      <c r="B184" s="95" t="s">
        <v>36</v>
      </c>
      <c r="C184" s="105">
        <v>2295810</v>
      </c>
      <c r="D184" s="84">
        <f t="shared" si="45"/>
        <v>3.0552392170206E-2</v>
      </c>
      <c r="E184" s="85"/>
      <c r="F184" s="83"/>
      <c r="G184" s="84"/>
      <c r="H184" s="196"/>
      <c r="I184" s="88"/>
      <c r="J184" s="92"/>
      <c r="K184" s="84"/>
      <c r="L184" s="93">
        <v>73</v>
      </c>
      <c r="M184" s="84">
        <f t="shared" si="42"/>
        <v>-0.66666666666666674</v>
      </c>
      <c r="N184" s="92">
        <v>9237</v>
      </c>
      <c r="O184" s="84">
        <f t="shared" si="42"/>
        <v>6.8231756678616806E-2</v>
      </c>
      <c r="P184" s="92"/>
      <c r="Q184" s="84"/>
      <c r="R184" s="93">
        <v>208</v>
      </c>
      <c r="S184" s="84">
        <f t="shared" si="42"/>
        <v>5.117647058823529</v>
      </c>
      <c r="T184" s="92">
        <v>18891</v>
      </c>
      <c r="U184" s="84">
        <f t="shared" si="42"/>
        <v>-7.3743564599166422E-2</v>
      </c>
      <c r="V184" s="92"/>
      <c r="W184" s="84"/>
      <c r="X184" s="92"/>
      <c r="Y184" s="84"/>
      <c r="Z184" s="90"/>
      <c r="AA184" s="77"/>
      <c r="AB184" s="92"/>
      <c r="AC184" s="84"/>
      <c r="AD184" s="92"/>
      <c r="AE184" s="84"/>
      <c r="AF184" s="92"/>
      <c r="AG184" s="84"/>
      <c r="AH184" s="4"/>
      <c r="AI184" s="4"/>
      <c r="AJ184" s="4"/>
      <c r="AK184" s="4"/>
      <c r="AL184" s="4"/>
      <c r="AM184" s="187"/>
      <c r="AN184" s="187"/>
      <c r="AO184" s="187"/>
      <c r="AP184" s="187"/>
      <c r="AQ184" s="187"/>
      <c r="AR184" s="187"/>
      <c r="AS184" s="187"/>
      <c r="AT184" s="187"/>
      <c r="AU184" s="187"/>
      <c r="AV184" s="205"/>
      <c r="AW184" s="187"/>
      <c r="AX184" s="188"/>
      <c r="AY184" s="187"/>
      <c r="AZ184" s="187"/>
      <c r="BA184" s="192"/>
      <c r="BB184" s="193"/>
      <c r="BC184" s="192"/>
      <c r="BD184" s="194"/>
      <c r="BE184" s="194"/>
      <c r="BF184" s="194"/>
      <c r="BG184" s="194"/>
      <c r="BH184" s="194"/>
      <c r="BI184" s="194"/>
      <c r="BJ184" s="194"/>
      <c r="BK184" s="194"/>
      <c r="BL184" s="194"/>
      <c r="BM184" s="194"/>
      <c r="BN184" s="194"/>
      <c r="BO184" s="194"/>
      <c r="BP184" s="194"/>
      <c r="BQ184" s="194"/>
      <c r="BR184" s="194"/>
      <c r="BS184" s="194"/>
      <c r="BT184" s="194"/>
      <c r="BU184" s="194"/>
      <c r="BV184" s="194"/>
      <c r="BW184" s="194"/>
      <c r="BX184" s="194"/>
      <c r="BY184" s="194"/>
      <c r="BZ184" s="194"/>
      <c r="CA184" s="194"/>
      <c r="CB184" s="194"/>
      <c r="CC184" s="195"/>
      <c r="CD184" s="194"/>
      <c r="CE184" s="194"/>
      <c r="CF184" s="194"/>
      <c r="CG184" s="194"/>
      <c r="CH184" s="194"/>
      <c r="CI184" s="194"/>
      <c r="CJ184" s="194"/>
      <c r="CK184" s="194"/>
      <c r="CL184" s="194"/>
      <c r="CM184" s="194"/>
      <c r="CN184" s="194"/>
      <c r="CO184" s="194"/>
      <c r="CP184" s="194"/>
      <c r="CQ184" s="194"/>
      <c r="CR184" s="194"/>
      <c r="CS184" s="194"/>
      <c r="CT184" s="194"/>
      <c r="CU184" s="194"/>
      <c r="CV184" s="194"/>
      <c r="CW184" s="194"/>
      <c r="CX184" s="194"/>
      <c r="CY184" s="194"/>
      <c r="CZ184" s="194"/>
      <c r="DA184" s="194"/>
      <c r="DB184" s="194"/>
      <c r="DC184" s="194"/>
      <c r="DD184" s="194"/>
      <c r="DE184" s="194"/>
      <c r="DF184" s="194"/>
      <c r="DG184" s="194"/>
      <c r="DH184" s="194"/>
      <c r="DI184" s="194"/>
      <c r="DJ184" s="194"/>
      <c r="DK184" s="194"/>
      <c r="DL184" s="194"/>
      <c r="DM184" s="194"/>
      <c r="DN184" s="194"/>
      <c r="DO184" s="194"/>
      <c r="DP184" s="194"/>
      <c r="DQ184" s="194"/>
      <c r="DR184" s="194"/>
      <c r="DS184" s="194"/>
      <c r="DT184" s="194"/>
      <c r="DU184" s="194"/>
      <c r="DV184" s="194"/>
      <c r="DW184" s="194"/>
      <c r="DX184" s="194"/>
      <c r="DY184" s="194"/>
      <c r="DZ184" s="194"/>
      <c r="EA184" s="194"/>
      <c r="EB184" s="194"/>
      <c r="EC184" s="194"/>
      <c r="ED184" s="194"/>
      <c r="EE184" s="194"/>
      <c r="EF184" s="194"/>
      <c r="EG184" s="194"/>
      <c r="EH184" s="194"/>
      <c r="EI184" s="194"/>
      <c r="EJ184" s="194"/>
      <c r="EK184" s="194"/>
      <c r="EL184" s="194"/>
      <c r="EM184" s="194"/>
      <c r="EN184" s="194"/>
      <c r="EO184" s="194"/>
      <c r="EP184" s="194"/>
      <c r="EQ184" s="194"/>
      <c r="ER184" s="194"/>
      <c r="ES184" s="194"/>
      <c r="ET184" s="194"/>
      <c r="EU184" s="194"/>
      <c r="EV184" s="194"/>
      <c r="EW184" s="194"/>
      <c r="EX184" s="194"/>
      <c r="EY184" s="194"/>
      <c r="EZ184" s="194"/>
      <c r="FA184" s="194"/>
      <c r="FB184" s="194"/>
      <c r="FC184" s="194"/>
      <c r="FD184" s="194"/>
      <c r="FE184" s="194"/>
      <c r="FF184" s="194"/>
      <c r="FG184" s="194"/>
      <c r="FH184" s="194"/>
      <c r="FI184" s="194"/>
      <c r="FJ184" s="194"/>
      <c r="FK184" s="194"/>
      <c r="FL184" s="194"/>
      <c r="FM184" s="194"/>
      <c r="FN184" s="194"/>
      <c r="FO184" s="194"/>
      <c r="FP184" s="194"/>
      <c r="FQ184" s="194"/>
      <c r="FR184" s="194"/>
      <c r="FS184" s="194"/>
      <c r="FT184" s="194"/>
      <c r="FU184" s="194"/>
      <c r="FV184" s="194"/>
      <c r="FW184" s="194"/>
      <c r="FX184" s="194"/>
      <c r="FY184" s="194"/>
      <c r="FZ184" s="194"/>
      <c r="GA184" s="194"/>
      <c r="GB184" s="194"/>
      <c r="GC184" s="194"/>
      <c r="GD184" s="194"/>
      <c r="GE184" s="194"/>
      <c r="GF184" s="194"/>
      <c r="GG184" s="194"/>
      <c r="GH184" s="194"/>
      <c r="GI184" s="194"/>
      <c r="GJ184" s="194"/>
      <c r="GK184" s="194"/>
      <c r="GL184" s="194"/>
      <c r="GM184" s="194"/>
      <c r="GN184" s="194"/>
      <c r="GO184" s="194"/>
      <c r="GP184" s="194"/>
      <c r="GQ184" s="194"/>
      <c r="GR184" s="194"/>
      <c r="GS184" s="194"/>
      <c r="GT184" s="194"/>
      <c r="GU184" s="194"/>
      <c r="GV184" s="194"/>
      <c r="GW184" s="194"/>
      <c r="GX184" s="194"/>
      <c r="GY184" s="194"/>
      <c r="GZ184" s="194"/>
      <c r="HA184" s="194"/>
      <c r="HB184" s="194"/>
      <c r="HC184" s="194"/>
      <c r="HD184" s="194"/>
      <c r="HE184" s="194"/>
      <c r="HF184" s="194"/>
      <c r="HG184" s="194"/>
      <c r="HH184" s="194"/>
      <c r="HI184" s="194"/>
      <c r="HJ184" s="194"/>
      <c r="HK184" s="194"/>
      <c r="HL184" s="194"/>
      <c r="HM184" s="194"/>
      <c r="HN184" s="194"/>
      <c r="HO184" s="194"/>
      <c r="HP184" s="194"/>
      <c r="HQ184" s="194"/>
      <c r="HR184" s="194"/>
      <c r="HS184" s="194"/>
      <c r="HT184" s="194"/>
      <c r="HU184" s="194"/>
      <c r="HV184" s="194"/>
      <c r="HW184" s="194"/>
      <c r="HX184" s="194"/>
      <c r="HY184" s="194"/>
      <c r="HZ184" s="194"/>
      <c r="IA184" s="194"/>
      <c r="IB184" s="194"/>
      <c r="IC184" s="194"/>
      <c r="ID184" s="194"/>
      <c r="IE184" s="194"/>
      <c r="IF184" s="194"/>
      <c r="IG184" s="194"/>
      <c r="IH184" s="194"/>
      <c r="II184" s="194"/>
      <c r="IJ184" s="194"/>
      <c r="IK184" s="194"/>
      <c r="IL184" s="194"/>
      <c r="IM184" s="194"/>
      <c r="IN184" s="194"/>
      <c r="IO184" s="194"/>
      <c r="IP184" s="194"/>
      <c r="IQ184" s="194"/>
      <c r="IR184" s="194"/>
      <c r="IS184" s="194"/>
      <c r="IT184" s="194"/>
      <c r="IU184" s="194"/>
      <c r="IV184" s="194"/>
      <c r="IW184" s="194"/>
      <c r="IX184" s="194"/>
      <c r="IY184" s="194"/>
      <c r="IZ184" s="194"/>
      <c r="JA184" s="194"/>
      <c r="JB184" s="194"/>
      <c r="JC184" s="194"/>
      <c r="JD184" s="194"/>
      <c r="JE184" s="194"/>
      <c r="JF184" s="194"/>
      <c r="JG184" s="194"/>
      <c r="JH184" s="194"/>
      <c r="JI184" s="194"/>
      <c r="JJ184" s="194"/>
      <c r="JK184" s="194"/>
      <c r="JL184" s="194"/>
      <c r="JM184" s="194"/>
      <c r="JN184" s="194"/>
      <c r="JO184" s="194"/>
      <c r="JP184" s="194"/>
      <c r="JQ184" s="194"/>
      <c r="JR184" s="194"/>
      <c r="JS184" s="194"/>
      <c r="JT184" s="194"/>
      <c r="JU184" s="194"/>
      <c r="JV184" s="194"/>
      <c r="JW184" s="194"/>
      <c r="JX184" s="194"/>
      <c r="JY184" s="194"/>
      <c r="JZ184" s="194"/>
      <c r="KA184" s="194"/>
      <c r="KB184" s="194"/>
      <c r="KC184" s="194"/>
      <c r="KD184" s="194"/>
      <c r="KE184" s="194"/>
      <c r="KF184" s="194"/>
      <c r="KG184" s="194"/>
      <c r="KH184" s="194"/>
      <c r="KI184" s="194"/>
      <c r="KJ184" s="194"/>
      <c r="KK184" s="194"/>
      <c r="KL184" s="194"/>
      <c r="KM184" s="194"/>
      <c r="KN184" s="194"/>
      <c r="KO184" s="194"/>
      <c r="KP184" s="194"/>
      <c r="KQ184" s="194"/>
      <c r="KR184" s="194"/>
      <c r="KS184" s="194"/>
      <c r="KT184" s="194"/>
      <c r="KU184" s="194"/>
      <c r="KV184" s="194"/>
      <c r="KW184" s="194"/>
      <c r="KX184" s="194"/>
      <c r="KY184" s="194"/>
      <c r="KZ184" s="194"/>
      <c r="LA184" s="194"/>
      <c r="LB184" s="194"/>
      <c r="LC184" s="194"/>
      <c r="LD184" s="194"/>
      <c r="LE184" s="194"/>
      <c r="LF184" s="194"/>
      <c r="LG184" s="194"/>
      <c r="LH184" s="194"/>
      <c r="LI184" s="194"/>
      <c r="LJ184" s="194"/>
      <c r="LK184" s="194"/>
      <c r="LL184" s="194"/>
      <c r="LM184" s="194"/>
      <c r="LN184" s="194"/>
      <c r="LO184" s="194"/>
      <c r="LP184" s="194"/>
      <c r="LQ184" s="194"/>
      <c r="LR184" s="194"/>
      <c r="LS184" s="194"/>
      <c r="LT184" s="194"/>
      <c r="LU184" s="194"/>
      <c r="LV184" s="194"/>
      <c r="LW184" s="194"/>
      <c r="LX184" s="194"/>
      <c r="LY184" s="194"/>
      <c r="LZ184" s="194"/>
      <c r="MA184" s="194"/>
      <c r="MB184" s="194"/>
      <c r="MC184" s="194"/>
      <c r="MD184" s="194"/>
      <c r="ME184" s="194"/>
      <c r="MF184" s="194"/>
      <c r="MG184" s="194"/>
      <c r="MH184" s="194"/>
      <c r="MI184" s="194"/>
      <c r="MJ184" s="194"/>
      <c r="MK184" s="194"/>
      <c r="ML184" s="194"/>
      <c r="MM184" s="194"/>
      <c r="MN184" s="194"/>
      <c r="MO184" s="194"/>
      <c r="MP184" s="194"/>
      <c r="MQ184" s="194"/>
      <c r="MR184" s="194"/>
      <c r="MS184" s="194"/>
      <c r="MT184" s="194"/>
      <c r="MU184" s="194"/>
      <c r="MV184" s="194"/>
      <c r="MW184" s="194"/>
      <c r="MX184" s="194"/>
      <c r="MY184" s="194"/>
      <c r="MZ184" s="194"/>
      <c r="NA184" s="194"/>
      <c r="NB184" s="194"/>
      <c r="NC184" s="194"/>
      <c r="ND184" s="194"/>
      <c r="NE184" s="194"/>
      <c r="NF184" s="194"/>
      <c r="NG184" s="194"/>
      <c r="NH184" s="194"/>
      <c r="NI184" s="194"/>
      <c r="NJ184" s="194"/>
      <c r="NK184" s="194"/>
      <c r="NL184" s="194"/>
      <c r="NM184" s="194"/>
      <c r="NN184" s="194"/>
      <c r="NO184" s="194"/>
      <c r="NP184" s="194"/>
      <c r="NQ184" s="194"/>
      <c r="NR184" s="194"/>
      <c r="NS184" s="194"/>
      <c r="NT184" s="194"/>
      <c r="NU184" s="194"/>
      <c r="NV184" s="194"/>
      <c r="NW184" s="194"/>
      <c r="NX184" s="194"/>
      <c r="NY184" s="194"/>
      <c r="NZ184" s="194"/>
      <c r="OA184" s="194"/>
      <c r="OB184" s="194"/>
      <c r="OC184" s="194"/>
      <c r="OD184" s="194"/>
      <c r="OE184" s="194"/>
      <c r="OF184" s="194"/>
      <c r="OG184" s="194"/>
      <c r="OH184" s="194"/>
      <c r="OI184" s="194"/>
      <c r="OJ184" s="194"/>
      <c r="OK184" s="194"/>
      <c r="OL184" s="194"/>
      <c r="OM184" s="194"/>
      <c r="ON184" s="194"/>
      <c r="OO184" s="194"/>
      <c r="OP184" s="194"/>
      <c r="OQ184" s="194"/>
      <c r="OR184" s="194"/>
      <c r="OS184" s="194"/>
      <c r="OT184" s="194"/>
      <c r="OU184" s="194"/>
      <c r="OV184" s="194"/>
      <c r="OW184" s="194"/>
      <c r="OX184" s="194"/>
      <c r="OY184" s="194"/>
      <c r="OZ184" s="194"/>
      <c r="PA184" s="194"/>
      <c r="PB184" s="194"/>
      <c r="PC184" s="194"/>
      <c r="PD184" s="194"/>
      <c r="PE184" s="194"/>
      <c r="PF184" s="194"/>
      <c r="PG184" s="194"/>
      <c r="PH184" s="194"/>
      <c r="PI184" s="194"/>
      <c r="PJ184" s="194"/>
      <c r="PK184" s="194"/>
      <c r="PL184" s="194"/>
      <c r="PM184" s="194"/>
      <c r="PN184" s="194"/>
      <c r="PO184" s="194"/>
      <c r="PP184" s="194"/>
      <c r="PQ184" s="194"/>
      <c r="PR184" s="194"/>
      <c r="PS184" s="194"/>
      <c r="PT184" s="194"/>
      <c r="PU184" s="194"/>
      <c r="PV184" s="194"/>
      <c r="PW184" s="194"/>
      <c r="PX184" s="194"/>
      <c r="PY184" s="194"/>
      <c r="PZ184" s="194"/>
      <c r="QA184" s="194"/>
      <c r="QB184" s="194"/>
      <c r="QC184" s="194"/>
      <c r="QD184" s="194"/>
      <c r="QE184" s="194"/>
      <c r="QF184" s="194"/>
      <c r="QG184" s="194"/>
      <c r="QH184" s="194"/>
      <c r="QI184" s="194"/>
      <c r="QJ184" s="194"/>
      <c r="QK184" s="194"/>
      <c r="QL184" s="194"/>
      <c r="QM184" s="194"/>
      <c r="QN184" s="194"/>
      <c r="QO184" s="194"/>
      <c r="QP184" s="194"/>
      <c r="QQ184" s="194"/>
      <c r="QR184" s="194"/>
      <c r="QS184" s="194"/>
      <c r="QT184" s="194"/>
      <c r="QU184" s="194"/>
      <c r="QV184" s="194"/>
      <c r="QW184" s="194"/>
      <c r="QX184" s="194"/>
      <c r="QY184" s="194"/>
      <c r="QZ184" s="194"/>
      <c r="RA184" s="194"/>
      <c r="RB184" s="194"/>
      <c r="RC184" s="194"/>
      <c r="RD184" s="194"/>
      <c r="RE184" s="194"/>
      <c r="RF184" s="194"/>
      <c r="RG184" s="194"/>
      <c r="RH184" s="194"/>
      <c r="RI184" s="194"/>
      <c r="RJ184" s="194"/>
      <c r="RK184" s="194"/>
      <c r="RL184" s="194"/>
      <c r="RM184" s="194"/>
      <c r="RN184" s="194"/>
      <c r="RO184" s="194"/>
      <c r="RP184" s="194"/>
      <c r="RQ184" s="194"/>
      <c r="RR184" s="194"/>
      <c r="RS184" s="194"/>
      <c r="RT184" s="194"/>
      <c r="RU184" s="194"/>
      <c r="RV184" s="194"/>
      <c r="RW184" s="194"/>
      <c r="RX184" s="194"/>
      <c r="RY184" s="194"/>
      <c r="RZ184" s="194"/>
      <c r="SA184" s="194"/>
      <c r="SB184" s="194"/>
      <c r="SC184" s="194"/>
      <c r="SD184" s="194"/>
      <c r="SE184" s="194"/>
      <c r="SF184" s="194"/>
      <c r="SG184" s="194"/>
      <c r="SH184" s="194"/>
      <c r="SI184" s="194"/>
      <c r="SJ184" s="194"/>
      <c r="SK184" s="194"/>
      <c r="SL184" s="194"/>
      <c r="SM184" s="194"/>
      <c r="SN184" s="194"/>
      <c r="SO184" s="194"/>
      <c r="SP184" s="194"/>
      <c r="SQ184" s="194"/>
      <c r="SR184" s="194"/>
      <c r="SS184" s="194"/>
      <c r="ST184" s="194"/>
      <c r="SU184" s="194"/>
      <c r="SV184" s="194"/>
      <c r="SW184" s="194"/>
      <c r="SX184" s="194"/>
      <c r="SY184" s="194"/>
      <c r="SZ184" s="194"/>
      <c r="TA184" s="194"/>
      <c r="TB184" s="194"/>
      <c r="TC184" s="194"/>
      <c r="TD184" s="194"/>
      <c r="TE184" s="194"/>
      <c r="TF184" s="194"/>
      <c r="TG184" s="194"/>
      <c r="TH184" s="194"/>
      <c r="TI184" s="194"/>
      <c r="TJ184" s="194"/>
      <c r="TK184" s="194"/>
      <c r="TL184" s="194"/>
      <c r="TM184" s="194"/>
      <c r="TN184" s="194"/>
      <c r="TO184" s="194"/>
      <c r="TP184" s="194"/>
      <c r="TQ184" s="194"/>
      <c r="TR184" s="194"/>
      <c r="TS184" s="194"/>
      <c r="TT184" s="194"/>
      <c r="TU184" s="194"/>
      <c r="TV184" s="194"/>
      <c r="TW184" s="194"/>
      <c r="TX184" s="194"/>
      <c r="TY184" s="194"/>
      <c r="TZ184" s="194"/>
      <c r="UA184" s="194"/>
      <c r="UB184" s="194"/>
      <c r="UC184" s="194"/>
      <c r="UD184" s="194"/>
      <c r="UE184" s="194"/>
      <c r="UF184" s="194"/>
      <c r="UG184" s="194"/>
      <c r="UH184" s="194"/>
      <c r="UI184" s="194"/>
      <c r="UJ184" s="194"/>
      <c r="UK184" s="194"/>
      <c r="UL184" s="194"/>
      <c r="UM184" s="194"/>
      <c r="UN184" s="194"/>
      <c r="UO184" s="194"/>
      <c r="UP184" s="194"/>
      <c r="UQ184" s="194"/>
      <c r="UR184" s="194"/>
      <c r="US184" s="194"/>
      <c r="UT184" s="194"/>
      <c r="UU184" s="194"/>
      <c r="UV184" s="194"/>
      <c r="UW184" s="194"/>
      <c r="UX184" s="194"/>
      <c r="UY184" s="194"/>
      <c r="UZ184" s="194"/>
      <c r="VA184" s="194"/>
      <c r="VB184" s="194"/>
      <c r="VC184" s="194"/>
      <c r="VD184" s="194"/>
      <c r="VE184" s="194"/>
      <c r="VF184" s="194"/>
      <c r="VG184" s="194"/>
      <c r="VH184" s="194"/>
      <c r="VI184" s="194"/>
      <c r="VJ184" s="194"/>
      <c r="VK184" s="194"/>
      <c r="VL184" s="194"/>
      <c r="VM184" s="194"/>
      <c r="VN184" s="194"/>
      <c r="VO184" s="194"/>
      <c r="VP184" s="194"/>
      <c r="VQ184" s="194"/>
      <c r="VR184" s="194"/>
      <c r="VS184" s="194"/>
      <c r="VT184" s="194"/>
      <c r="VU184" s="194"/>
      <c r="VV184" s="194"/>
      <c r="VW184" s="194"/>
      <c r="VX184" s="194"/>
      <c r="VY184" s="194"/>
      <c r="VZ184" s="194"/>
      <c r="WA184" s="194"/>
      <c r="WB184" s="194"/>
      <c r="WC184" s="194"/>
      <c r="WD184" s="194"/>
      <c r="WE184" s="194"/>
      <c r="WF184" s="194"/>
      <c r="WG184" s="194"/>
      <c r="WH184" s="194"/>
      <c r="WI184" s="194"/>
      <c r="WJ184" s="194"/>
      <c r="WK184" s="194"/>
      <c r="WL184" s="194"/>
      <c r="WM184" s="194"/>
      <c r="WN184" s="194"/>
      <c r="WO184" s="194"/>
      <c r="WP184" s="194"/>
      <c r="WQ184" s="194"/>
      <c r="WR184" s="194"/>
      <c r="WS184" s="194"/>
      <c r="WT184" s="194"/>
      <c r="WU184" s="194"/>
      <c r="WV184" s="194"/>
      <c r="WW184" s="194"/>
      <c r="WX184" s="194"/>
      <c r="WY184" s="194"/>
      <c r="WZ184" s="194"/>
      <c r="XA184" s="194"/>
      <c r="XB184" s="194"/>
      <c r="XC184" s="194"/>
      <c r="XD184" s="194"/>
      <c r="XE184" s="194"/>
      <c r="XF184" s="194"/>
      <c r="XG184" s="194"/>
      <c r="XH184" s="194"/>
      <c r="XI184" s="194"/>
      <c r="XJ184" s="194"/>
      <c r="XK184" s="194"/>
      <c r="XL184" s="194"/>
      <c r="XM184" s="194"/>
      <c r="XN184" s="194"/>
      <c r="XO184" s="194"/>
      <c r="XP184" s="194"/>
      <c r="XQ184" s="194"/>
      <c r="XR184" s="194"/>
      <c r="XS184" s="194"/>
      <c r="XT184" s="194"/>
      <c r="XU184" s="194"/>
      <c r="XV184" s="194"/>
      <c r="XW184" s="194"/>
      <c r="XX184" s="194"/>
      <c r="XY184" s="194"/>
      <c r="XZ184" s="194"/>
      <c r="YA184" s="194"/>
      <c r="YB184" s="194"/>
      <c r="YC184" s="194"/>
      <c r="YD184" s="194"/>
      <c r="YE184" s="194"/>
      <c r="YF184" s="194"/>
      <c r="YG184" s="194"/>
      <c r="YH184" s="194"/>
      <c r="YI184" s="194"/>
      <c r="YJ184" s="194"/>
      <c r="YK184" s="194"/>
      <c r="YL184" s="194"/>
      <c r="YM184" s="194"/>
      <c r="YN184" s="194"/>
      <c r="YO184" s="194"/>
      <c r="YP184" s="194"/>
      <c r="YQ184" s="194"/>
      <c r="YR184" s="194"/>
      <c r="YS184" s="194"/>
      <c r="YT184" s="194"/>
      <c r="YU184" s="194"/>
      <c r="YV184" s="194"/>
      <c r="YW184" s="194"/>
      <c r="YX184" s="194"/>
      <c r="YY184" s="194"/>
      <c r="YZ184" s="194"/>
      <c r="ZA184" s="194"/>
      <c r="ZB184" s="194"/>
      <c r="ZC184" s="194"/>
      <c r="ZD184" s="194"/>
      <c r="ZE184" s="194"/>
      <c r="ZF184" s="194"/>
      <c r="ZG184" s="194"/>
      <c r="ZH184" s="194"/>
      <c r="ZI184" s="194"/>
      <c r="ZJ184" s="194"/>
      <c r="ZK184" s="194"/>
      <c r="ZL184" s="194"/>
      <c r="ZM184" s="194"/>
      <c r="ZN184" s="194"/>
      <c r="ZO184" s="194"/>
      <c r="ZP184" s="194"/>
      <c r="ZQ184" s="194"/>
      <c r="ZR184" s="194"/>
      <c r="ZS184" s="194"/>
      <c r="ZT184" s="194"/>
      <c r="ZU184" s="194"/>
      <c r="ZV184" s="194"/>
      <c r="ZW184" s="194"/>
      <c r="ZX184" s="194"/>
      <c r="ZY184" s="194"/>
      <c r="ZZ184" s="194"/>
      <c r="AAA184" s="194"/>
      <c r="AAB184" s="194"/>
      <c r="AAC184" s="194"/>
      <c r="AAD184" s="194"/>
      <c r="AAE184" s="194"/>
      <c r="AAF184" s="194"/>
      <c r="AAG184" s="194"/>
      <c r="AAH184" s="194"/>
      <c r="AAI184" s="194"/>
      <c r="AAJ184" s="194"/>
      <c r="AAK184" s="194"/>
      <c r="AAL184" s="194"/>
      <c r="AAM184" s="194"/>
      <c r="AAN184" s="194"/>
      <c r="AAO184" s="194"/>
      <c r="AAP184" s="194"/>
      <c r="AAQ184" s="194"/>
      <c r="AAR184" s="194"/>
      <c r="AAS184" s="194"/>
      <c r="AAT184" s="194"/>
      <c r="AAU184" s="194"/>
      <c r="AAV184" s="194"/>
      <c r="AAW184" s="194"/>
      <c r="AAX184" s="194"/>
      <c r="AAY184" s="194"/>
      <c r="AAZ184" s="194"/>
      <c r="ABA184" s="194"/>
      <c r="ABB184" s="194"/>
      <c r="ABC184" s="194"/>
      <c r="ABD184" s="194"/>
      <c r="ABE184" s="194"/>
      <c r="ABF184" s="194"/>
      <c r="ABG184" s="194"/>
      <c r="ABH184" s="194"/>
      <c r="ABI184" s="194"/>
      <c r="ABJ184" s="194"/>
      <c r="ABK184" s="194"/>
      <c r="ABL184" s="194"/>
      <c r="ABM184" s="194"/>
      <c r="ABN184" s="194"/>
      <c r="ABO184" s="194"/>
      <c r="ABP184" s="194"/>
      <c r="ABQ184" s="194"/>
      <c r="ABR184" s="194"/>
      <c r="ABS184" s="194"/>
      <c r="ABT184" s="194"/>
      <c r="ABU184" s="194"/>
      <c r="ABV184" s="194"/>
      <c r="ABW184" s="194"/>
      <c r="ABX184" s="194"/>
      <c r="ABY184" s="194"/>
      <c r="ABZ184" s="194"/>
      <c r="ACA184" s="194"/>
      <c r="ACB184" s="194"/>
      <c r="ACC184" s="194"/>
      <c r="ACD184" s="194"/>
      <c r="ACE184" s="194"/>
      <c r="ACF184" s="194"/>
      <c r="ACG184" s="194"/>
      <c r="ACH184" s="194"/>
      <c r="ACI184" s="194"/>
      <c r="ACJ184" s="194"/>
      <c r="ACK184" s="194"/>
      <c r="ACL184" s="194"/>
      <c r="ACM184" s="194"/>
      <c r="ACN184" s="194"/>
      <c r="ACO184" s="194"/>
      <c r="ACP184" s="194"/>
      <c r="ACQ184" s="194"/>
      <c r="ACR184" s="194"/>
      <c r="ACS184" s="194"/>
      <c r="ACT184" s="194"/>
      <c r="ACU184" s="194"/>
      <c r="ACV184" s="194"/>
      <c r="ACW184" s="194"/>
      <c r="ACX184" s="194"/>
      <c r="ACY184" s="194"/>
      <c r="ACZ184" s="194"/>
      <c r="ADA184" s="194"/>
      <c r="ADB184" s="194"/>
      <c r="ADC184" s="194"/>
      <c r="ADD184" s="194"/>
      <c r="ADE184" s="194"/>
      <c r="ADF184" s="194"/>
      <c r="ADG184" s="194"/>
      <c r="ADH184" s="194"/>
      <c r="ADI184" s="194"/>
      <c r="ADJ184" s="194"/>
      <c r="ADK184" s="194"/>
      <c r="ADL184" s="194"/>
      <c r="ADM184" s="194"/>
      <c r="ADN184" s="194"/>
      <c r="ADO184" s="194"/>
      <c r="ADP184" s="194"/>
      <c r="ADQ184" s="194"/>
      <c r="ADR184" s="194"/>
      <c r="ADS184" s="194"/>
      <c r="ADT184" s="194"/>
      <c r="ADU184" s="194"/>
      <c r="ADV184" s="194"/>
      <c r="ADW184" s="194"/>
      <c r="ADX184" s="194"/>
      <c r="ADY184" s="194"/>
      <c r="ADZ184" s="194"/>
      <c r="AEA184" s="194"/>
      <c r="AEB184" s="194"/>
      <c r="AEC184" s="194"/>
      <c r="AED184" s="194"/>
      <c r="AEE184" s="194"/>
      <c r="AEF184" s="194"/>
      <c r="AEG184" s="194"/>
      <c r="AEH184" s="194"/>
      <c r="AEI184" s="194"/>
      <c r="AEJ184" s="194"/>
      <c r="AEK184" s="194"/>
      <c r="AEL184" s="194"/>
      <c r="AEM184" s="194"/>
      <c r="AEN184" s="194"/>
      <c r="AEO184" s="194"/>
      <c r="AEP184" s="194"/>
      <c r="AEQ184" s="194"/>
      <c r="AER184" s="194"/>
      <c r="AES184" s="194"/>
      <c r="AET184" s="194"/>
      <c r="AEU184" s="194"/>
      <c r="AEV184" s="194"/>
      <c r="AEW184" s="194"/>
      <c r="AEX184" s="194"/>
      <c r="AEY184" s="194"/>
      <c r="AEZ184" s="194"/>
      <c r="AFA184" s="194"/>
      <c r="AFB184" s="194"/>
      <c r="AFC184" s="194"/>
      <c r="AFD184" s="194"/>
      <c r="AFE184" s="194"/>
      <c r="AFF184" s="194"/>
      <c r="AFG184" s="194"/>
      <c r="AFH184" s="194"/>
      <c r="AFI184" s="194"/>
      <c r="AFJ184" s="194"/>
      <c r="AFK184" s="194"/>
      <c r="AFL184" s="194"/>
      <c r="AFM184" s="194"/>
      <c r="AFN184" s="194"/>
      <c r="AFO184" s="194"/>
      <c r="AFP184" s="194"/>
      <c r="AFQ184" s="194"/>
      <c r="AFR184" s="194"/>
      <c r="AFS184" s="194"/>
      <c r="AFT184" s="194"/>
      <c r="AFU184" s="194"/>
      <c r="AFV184" s="194"/>
      <c r="AFW184" s="194"/>
      <c r="AFX184" s="194"/>
      <c r="AFY184" s="194"/>
      <c r="AFZ184" s="194"/>
      <c r="AGA184" s="194"/>
      <c r="AGB184" s="194"/>
      <c r="AGC184" s="194"/>
      <c r="AGD184" s="194"/>
      <c r="AGE184" s="194"/>
      <c r="AGF184" s="194"/>
      <c r="AGG184" s="194"/>
      <c r="AGH184" s="194"/>
      <c r="AGI184" s="194"/>
      <c r="AGJ184" s="194"/>
      <c r="AGK184" s="194"/>
      <c r="AGL184" s="194"/>
      <c r="AGM184" s="194"/>
      <c r="AGN184" s="194"/>
      <c r="AGO184" s="194"/>
      <c r="AGP184" s="194"/>
      <c r="AGQ184" s="194"/>
      <c r="AGR184" s="194"/>
      <c r="AGS184" s="194"/>
      <c r="AGT184" s="194"/>
      <c r="AGU184" s="194"/>
      <c r="AGV184" s="194"/>
      <c r="AGW184" s="194"/>
      <c r="AGX184" s="194"/>
      <c r="AGY184" s="194"/>
      <c r="AGZ184" s="194"/>
      <c r="AHA184" s="194"/>
      <c r="AHB184" s="194"/>
      <c r="AHC184" s="194"/>
      <c r="AHD184" s="194"/>
      <c r="AHE184" s="194"/>
      <c r="AHF184" s="194"/>
      <c r="AHG184" s="194"/>
      <c r="AHH184" s="194"/>
      <c r="AHI184" s="194"/>
      <c r="AHJ184" s="194"/>
      <c r="AHK184" s="194"/>
      <c r="AHL184" s="194"/>
      <c r="AHM184" s="194"/>
      <c r="AHN184" s="194"/>
      <c r="AHO184" s="194"/>
      <c r="AHP184" s="194"/>
      <c r="AHQ184" s="194"/>
      <c r="AHR184" s="194"/>
      <c r="AHS184" s="194"/>
      <c r="AHT184" s="194"/>
      <c r="AHU184" s="194"/>
      <c r="AHV184" s="194"/>
      <c r="AHW184" s="194"/>
      <c r="AHX184" s="194"/>
      <c r="AHY184" s="194"/>
      <c r="AHZ184" s="194"/>
      <c r="AIA184" s="194"/>
      <c r="AIB184" s="194"/>
      <c r="AIC184" s="194"/>
      <c r="AID184" s="194"/>
      <c r="AIE184" s="194"/>
      <c r="AIF184" s="194"/>
      <c r="AIG184" s="194"/>
      <c r="AIH184" s="194"/>
      <c r="AII184" s="194"/>
      <c r="AIJ184" s="194"/>
      <c r="AIK184" s="194"/>
      <c r="AIL184" s="194"/>
      <c r="AIM184" s="194"/>
      <c r="AIN184" s="194"/>
      <c r="AIO184" s="194"/>
      <c r="AIP184" s="194"/>
      <c r="AIQ184" s="194"/>
      <c r="AIR184" s="194"/>
      <c r="AIS184" s="194"/>
      <c r="AIT184" s="194"/>
      <c r="AIU184" s="194"/>
      <c r="AIV184" s="194"/>
      <c r="AIW184" s="194"/>
      <c r="AIX184" s="194"/>
      <c r="AIY184" s="194"/>
      <c r="AIZ184" s="194"/>
      <c r="AJA184" s="194"/>
      <c r="AJB184" s="194"/>
      <c r="AJC184" s="194"/>
      <c r="AJD184" s="194"/>
      <c r="AJE184" s="194"/>
      <c r="AJF184" s="194"/>
      <c r="AJG184" s="194"/>
      <c r="AJH184" s="194"/>
      <c r="AJI184" s="194"/>
      <c r="AJJ184" s="194"/>
      <c r="AJK184" s="194"/>
      <c r="AJL184" s="194"/>
      <c r="AJM184" s="194"/>
      <c r="AJN184" s="194"/>
      <c r="AJO184" s="194"/>
      <c r="AJP184" s="194"/>
      <c r="AJQ184" s="194"/>
      <c r="AJR184" s="194"/>
      <c r="AJS184" s="194"/>
      <c r="AJT184" s="194"/>
      <c r="AJU184" s="194"/>
      <c r="AJV184" s="194"/>
      <c r="AJW184" s="194"/>
      <c r="AJX184" s="194"/>
      <c r="AJY184" s="194"/>
      <c r="AJZ184" s="194"/>
      <c r="AKA184" s="194"/>
      <c r="AKB184" s="194"/>
      <c r="AKC184" s="194"/>
      <c r="AKD184" s="194"/>
      <c r="AKE184" s="194"/>
      <c r="AKF184" s="194"/>
      <c r="AKG184" s="194"/>
      <c r="AKH184" s="194"/>
      <c r="AKI184" s="194"/>
      <c r="AKJ184" s="194"/>
      <c r="AKK184" s="194"/>
      <c r="AKL184" s="194"/>
      <c r="AKM184" s="194"/>
      <c r="AKN184" s="194"/>
      <c r="AKO184" s="194"/>
      <c r="AKP184" s="194"/>
    </row>
    <row r="185" spans="1:978" s="116" customFormat="1" ht="15.6">
      <c r="A185" s="112"/>
      <c r="B185" s="113" t="s">
        <v>32</v>
      </c>
      <c r="C185" s="114">
        <v>2495279</v>
      </c>
      <c r="D185" s="110">
        <f t="shared" si="45"/>
        <v>3.7563068049042414E-2</v>
      </c>
      <c r="E185" s="85"/>
      <c r="F185" s="96"/>
      <c r="G185" s="110"/>
      <c r="H185" s="197"/>
      <c r="I185" s="207"/>
      <c r="J185" s="115"/>
      <c r="K185" s="110"/>
      <c r="L185" s="109">
        <v>14</v>
      </c>
      <c r="M185" s="110">
        <f t="shared" si="42"/>
        <v>-0.81818181818181812</v>
      </c>
      <c r="N185" s="115">
        <v>606</v>
      </c>
      <c r="O185" s="110">
        <f t="shared" si="42"/>
        <v>-0.88632526730444572</v>
      </c>
      <c r="P185" s="115"/>
      <c r="Q185" s="110"/>
      <c r="R185" s="109">
        <v>1</v>
      </c>
      <c r="S185" s="110">
        <f t="shared" si="42"/>
        <v>0</v>
      </c>
      <c r="T185" s="115">
        <v>18528</v>
      </c>
      <c r="U185" s="110">
        <f t="shared" si="42"/>
        <v>6.7834706933318056E-2</v>
      </c>
      <c r="V185" s="115"/>
      <c r="W185" s="110"/>
      <c r="X185" s="115"/>
      <c r="Y185" s="110"/>
      <c r="Z185" s="98"/>
      <c r="AA185" s="79"/>
      <c r="AB185" s="115"/>
      <c r="AC185" s="110"/>
      <c r="AD185" s="115"/>
      <c r="AE185" s="110"/>
      <c r="AF185" s="115"/>
      <c r="AG185" s="110"/>
      <c r="AH185" s="4"/>
      <c r="AI185" s="4"/>
      <c r="AJ185" s="4"/>
      <c r="AK185" s="4"/>
      <c r="AL185" s="4"/>
      <c r="AM185" s="187"/>
      <c r="AN185" s="187"/>
      <c r="AO185" s="187"/>
      <c r="AP185" s="187"/>
      <c r="AQ185" s="187"/>
      <c r="AR185" s="187"/>
      <c r="AS185" s="187"/>
      <c r="AT185" s="187"/>
      <c r="AU185" s="187"/>
      <c r="AV185" s="205"/>
      <c r="AW185" s="187"/>
      <c r="AX185" s="188"/>
      <c r="AY185" s="187"/>
      <c r="AZ185" s="187"/>
      <c r="BA185" s="192"/>
      <c r="BB185" s="193"/>
      <c r="BC185" s="192"/>
      <c r="BD185" s="194"/>
      <c r="BE185" s="194"/>
      <c r="BF185" s="194"/>
      <c r="BG185" s="194"/>
      <c r="BH185" s="194"/>
      <c r="BI185" s="194"/>
      <c r="BJ185" s="194"/>
      <c r="BK185" s="194"/>
      <c r="BL185" s="194"/>
      <c r="BM185" s="194"/>
      <c r="BN185" s="194"/>
      <c r="BO185" s="194"/>
      <c r="BP185" s="194"/>
      <c r="BQ185" s="194"/>
      <c r="BR185" s="194"/>
      <c r="BS185" s="194"/>
      <c r="BT185" s="194"/>
      <c r="BU185" s="194"/>
      <c r="BV185" s="194"/>
      <c r="BW185" s="194"/>
      <c r="BX185" s="194"/>
      <c r="BY185" s="194"/>
      <c r="BZ185" s="194"/>
      <c r="CA185" s="194"/>
      <c r="CB185" s="194"/>
      <c r="CC185" s="195"/>
      <c r="CD185" s="194"/>
      <c r="CE185" s="194"/>
      <c r="CF185" s="194"/>
      <c r="CG185" s="194"/>
      <c r="CH185" s="194"/>
      <c r="CI185" s="194"/>
      <c r="CJ185" s="194"/>
      <c r="CK185" s="194"/>
      <c r="CL185" s="194"/>
      <c r="CM185" s="194"/>
      <c r="CN185" s="194"/>
      <c r="CO185" s="194"/>
      <c r="CP185" s="194"/>
      <c r="CQ185" s="194"/>
      <c r="CR185" s="194"/>
      <c r="CS185" s="194"/>
      <c r="CT185" s="194"/>
      <c r="CU185" s="194"/>
      <c r="CV185" s="194"/>
      <c r="CW185" s="194"/>
      <c r="CX185" s="194"/>
      <c r="CY185" s="194"/>
      <c r="CZ185" s="194"/>
      <c r="DA185" s="194"/>
      <c r="DB185" s="194"/>
      <c r="DC185" s="194"/>
      <c r="DD185" s="194"/>
      <c r="DE185" s="194"/>
      <c r="DF185" s="194"/>
      <c r="DG185" s="194"/>
      <c r="DH185" s="194"/>
      <c r="DI185" s="194"/>
      <c r="DJ185" s="194"/>
      <c r="DK185" s="194"/>
      <c r="DL185" s="194"/>
      <c r="DM185" s="194"/>
      <c r="DN185" s="194"/>
      <c r="DO185" s="194"/>
      <c r="DP185" s="194"/>
      <c r="DQ185" s="194"/>
      <c r="DR185" s="194"/>
      <c r="DS185" s="194"/>
      <c r="DT185" s="194"/>
      <c r="DU185" s="194"/>
      <c r="DV185" s="194"/>
      <c r="DW185" s="194"/>
      <c r="DX185" s="194"/>
      <c r="DY185" s="194"/>
      <c r="DZ185" s="194"/>
      <c r="EA185" s="194"/>
      <c r="EB185" s="194"/>
      <c r="EC185" s="194"/>
      <c r="ED185" s="194"/>
      <c r="EE185" s="194"/>
      <c r="EF185" s="194"/>
      <c r="EG185" s="194"/>
      <c r="EH185" s="194"/>
      <c r="EI185" s="194"/>
      <c r="EJ185" s="194"/>
      <c r="EK185" s="194"/>
      <c r="EL185" s="194"/>
      <c r="EM185" s="194"/>
      <c r="EN185" s="194"/>
      <c r="EO185" s="194"/>
      <c r="EP185" s="194"/>
      <c r="EQ185" s="194"/>
      <c r="ER185" s="194"/>
      <c r="ES185" s="194"/>
      <c r="ET185" s="194"/>
      <c r="EU185" s="194"/>
      <c r="EV185" s="194"/>
      <c r="EW185" s="194"/>
      <c r="EX185" s="194"/>
      <c r="EY185" s="194"/>
      <c r="EZ185" s="194"/>
      <c r="FA185" s="194"/>
      <c r="FB185" s="194"/>
      <c r="FC185" s="194"/>
      <c r="FD185" s="194"/>
      <c r="FE185" s="194"/>
      <c r="FF185" s="194"/>
      <c r="FG185" s="194"/>
      <c r="FH185" s="194"/>
      <c r="FI185" s="194"/>
      <c r="FJ185" s="194"/>
      <c r="FK185" s="194"/>
      <c r="FL185" s="194"/>
      <c r="FM185" s="194"/>
      <c r="FN185" s="194"/>
      <c r="FO185" s="194"/>
      <c r="FP185" s="194"/>
      <c r="FQ185" s="194"/>
      <c r="FR185" s="194"/>
      <c r="FS185" s="194"/>
      <c r="FT185" s="194"/>
      <c r="FU185" s="194"/>
      <c r="FV185" s="194"/>
      <c r="FW185" s="194"/>
      <c r="FX185" s="194"/>
      <c r="FY185" s="194"/>
      <c r="FZ185" s="194"/>
      <c r="GA185" s="194"/>
      <c r="GB185" s="194"/>
      <c r="GC185" s="194"/>
      <c r="GD185" s="194"/>
      <c r="GE185" s="194"/>
      <c r="GF185" s="194"/>
      <c r="GG185" s="194"/>
      <c r="GH185" s="194"/>
      <c r="GI185" s="194"/>
      <c r="GJ185" s="194"/>
      <c r="GK185" s="194"/>
      <c r="GL185" s="194"/>
      <c r="GM185" s="194"/>
      <c r="GN185" s="194"/>
      <c r="GO185" s="194"/>
      <c r="GP185" s="194"/>
      <c r="GQ185" s="194"/>
      <c r="GR185" s="194"/>
      <c r="GS185" s="194"/>
      <c r="GT185" s="194"/>
      <c r="GU185" s="194"/>
      <c r="GV185" s="194"/>
      <c r="GW185" s="194"/>
      <c r="GX185" s="194"/>
      <c r="GY185" s="194"/>
      <c r="GZ185" s="194"/>
      <c r="HA185" s="194"/>
      <c r="HB185" s="194"/>
      <c r="HC185" s="194"/>
      <c r="HD185" s="194"/>
      <c r="HE185" s="194"/>
      <c r="HF185" s="194"/>
      <c r="HG185" s="194"/>
      <c r="HH185" s="194"/>
      <c r="HI185" s="194"/>
      <c r="HJ185" s="194"/>
      <c r="HK185" s="194"/>
      <c r="HL185" s="194"/>
      <c r="HM185" s="194"/>
      <c r="HN185" s="194"/>
      <c r="HO185" s="194"/>
      <c r="HP185" s="194"/>
      <c r="HQ185" s="194"/>
      <c r="HR185" s="194"/>
      <c r="HS185" s="194"/>
      <c r="HT185" s="194"/>
      <c r="HU185" s="194"/>
      <c r="HV185" s="194"/>
      <c r="HW185" s="194"/>
      <c r="HX185" s="194"/>
      <c r="HY185" s="194"/>
      <c r="HZ185" s="194"/>
      <c r="IA185" s="194"/>
      <c r="IB185" s="194"/>
      <c r="IC185" s="194"/>
      <c r="ID185" s="194"/>
      <c r="IE185" s="194"/>
      <c r="IF185" s="194"/>
      <c r="IG185" s="194"/>
      <c r="IH185" s="194"/>
      <c r="II185" s="194"/>
      <c r="IJ185" s="194"/>
      <c r="IK185" s="194"/>
      <c r="IL185" s="194"/>
      <c r="IM185" s="194"/>
      <c r="IN185" s="194"/>
      <c r="IO185" s="194"/>
      <c r="IP185" s="194"/>
      <c r="IQ185" s="194"/>
      <c r="IR185" s="194"/>
      <c r="IS185" s="194"/>
      <c r="IT185" s="194"/>
      <c r="IU185" s="194"/>
      <c r="IV185" s="194"/>
      <c r="IW185" s="194"/>
      <c r="IX185" s="194"/>
      <c r="IY185" s="194"/>
      <c r="IZ185" s="194"/>
      <c r="JA185" s="194"/>
      <c r="JB185" s="194"/>
      <c r="JC185" s="194"/>
      <c r="JD185" s="194"/>
      <c r="JE185" s="194"/>
      <c r="JF185" s="194"/>
      <c r="JG185" s="194"/>
      <c r="JH185" s="194"/>
      <c r="JI185" s="194"/>
      <c r="JJ185" s="194"/>
      <c r="JK185" s="194"/>
      <c r="JL185" s="194"/>
      <c r="JM185" s="194"/>
      <c r="JN185" s="194"/>
      <c r="JO185" s="194"/>
      <c r="JP185" s="194"/>
      <c r="JQ185" s="194"/>
      <c r="JR185" s="194"/>
      <c r="JS185" s="194"/>
      <c r="JT185" s="194"/>
      <c r="JU185" s="194"/>
      <c r="JV185" s="194"/>
      <c r="JW185" s="194"/>
      <c r="JX185" s="194"/>
      <c r="JY185" s="194"/>
      <c r="JZ185" s="194"/>
      <c r="KA185" s="194"/>
      <c r="KB185" s="194"/>
      <c r="KC185" s="194"/>
      <c r="KD185" s="194"/>
      <c r="KE185" s="194"/>
      <c r="KF185" s="194"/>
      <c r="KG185" s="194"/>
      <c r="KH185" s="194"/>
      <c r="KI185" s="194"/>
      <c r="KJ185" s="194"/>
      <c r="KK185" s="194"/>
      <c r="KL185" s="194"/>
      <c r="KM185" s="194"/>
      <c r="KN185" s="194"/>
      <c r="KO185" s="194"/>
      <c r="KP185" s="194"/>
      <c r="KQ185" s="194"/>
      <c r="KR185" s="194"/>
      <c r="KS185" s="194"/>
      <c r="KT185" s="194"/>
      <c r="KU185" s="194"/>
      <c r="KV185" s="194"/>
      <c r="KW185" s="194"/>
      <c r="KX185" s="194"/>
      <c r="KY185" s="194"/>
      <c r="KZ185" s="194"/>
      <c r="LA185" s="194"/>
      <c r="LB185" s="194"/>
      <c r="LC185" s="194"/>
      <c r="LD185" s="194"/>
      <c r="LE185" s="194"/>
      <c r="LF185" s="194"/>
      <c r="LG185" s="194"/>
      <c r="LH185" s="194"/>
      <c r="LI185" s="194"/>
      <c r="LJ185" s="194"/>
      <c r="LK185" s="194"/>
      <c r="LL185" s="194"/>
      <c r="LM185" s="194"/>
      <c r="LN185" s="194"/>
      <c r="LO185" s="194"/>
      <c r="LP185" s="194"/>
      <c r="LQ185" s="194"/>
      <c r="LR185" s="194"/>
      <c r="LS185" s="194"/>
      <c r="LT185" s="194"/>
      <c r="LU185" s="194"/>
      <c r="LV185" s="194"/>
      <c r="LW185" s="194"/>
      <c r="LX185" s="194"/>
      <c r="LY185" s="194"/>
      <c r="LZ185" s="194"/>
      <c r="MA185" s="194"/>
      <c r="MB185" s="194"/>
      <c r="MC185" s="194"/>
      <c r="MD185" s="194"/>
      <c r="ME185" s="194"/>
      <c r="MF185" s="194"/>
      <c r="MG185" s="194"/>
      <c r="MH185" s="194"/>
      <c r="MI185" s="194"/>
      <c r="MJ185" s="194"/>
      <c r="MK185" s="194"/>
      <c r="ML185" s="194"/>
      <c r="MM185" s="194"/>
      <c r="MN185" s="194"/>
      <c r="MO185" s="194"/>
      <c r="MP185" s="194"/>
      <c r="MQ185" s="194"/>
      <c r="MR185" s="194"/>
      <c r="MS185" s="194"/>
      <c r="MT185" s="194"/>
      <c r="MU185" s="194"/>
      <c r="MV185" s="194"/>
      <c r="MW185" s="194"/>
      <c r="MX185" s="194"/>
      <c r="MY185" s="194"/>
      <c r="MZ185" s="194"/>
      <c r="NA185" s="194"/>
      <c r="NB185" s="194"/>
      <c r="NC185" s="194"/>
      <c r="ND185" s="194"/>
      <c r="NE185" s="194"/>
      <c r="NF185" s="194"/>
      <c r="NG185" s="194"/>
      <c r="NH185" s="194"/>
      <c r="NI185" s="194"/>
      <c r="NJ185" s="194"/>
      <c r="NK185" s="194"/>
      <c r="NL185" s="194"/>
      <c r="NM185" s="194"/>
      <c r="NN185" s="194"/>
      <c r="NO185" s="194"/>
      <c r="NP185" s="194"/>
      <c r="NQ185" s="194"/>
      <c r="NR185" s="194"/>
      <c r="NS185" s="194"/>
      <c r="NT185" s="194"/>
      <c r="NU185" s="194"/>
      <c r="NV185" s="194"/>
      <c r="NW185" s="194"/>
      <c r="NX185" s="194"/>
      <c r="NY185" s="194"/>
      <c r="NZ185" s="194"/>
      <c r="OA185" s="194"/>
      <c r="OB185" s="194"/>
      <c r="OC185" s="194"/>
      <c r="OD185" s="194"/>
      <c r="OE185" s="194"/>
      <c r="OF185" s="194"/>
      <c r="OG185" s="194"/>
      <c r="OH185" s="194"/>
      <c r="OI185" s="194"/>
      <c r="OJ185" s="194"/>
      <c r="OK185" s="194"/>
      <c r="OL185" s="194"/>
      <c r="OM185" s="194"/>
      <c r="ON185" s="194"/>
      <c r="OO185" s="194"/>
      <c r="OP185" s="194"/>
      <c r="OQ185" s="194"/>
      <c r="OR185" s="194"/>
      <c r="OS185" s="194"/>
      <c r="OT185" s="194"/>
      <c r="OU185" s="194"/>
      <c r="OV185" s="194"/>
      <c r="OW185" s="194"/>
      <c r="OX185" s="194"/>
      <c r="OY185" s="194"/>
      <c r="OZ185" s="194"/>
      <c r="PA185" s="194"/>
      <c r="PB185" s="194"/>
      <c r="PC185" s="194"/>
      <c r="PD185" s="194"/>
      <c r="PE185" s="194"/>
      <c r="PF185" s="194"/>
      <c r="PG185" s="194"/>
      <c r="PH185" s="194"/>
      <c r="PI185" s="194"/>
      <c r="PJ185" s="194"/>
      <c r="PK185" s="194"/>
      <c r="PL185" s="194"/>
      <c r="PM185" s="194"/>
      <c r="PN185" s="194"/>
      <c r="PO185" s="194"/>
      <c r="PP185" s="194"/>
      <c r="PQ185" s="194"/>
      <c r="PR185" s="194"/>
      <c r="PS185" s="194"/>
      <c r="PT185" s="194"/>
      <c r="PU185" s="194"/>
      <c r="PV185" s="194"/>
      <c r="PW185" s="194"/>
      <c r="PX185" s="194"/>
      <c r="PY185" s="194"/>
      <c r="PZ185" s="194"/>
      <c r="QA185" s="194"/>
      <c r="QB185" s="194"/>
      <c r="QC185" s="194"/>
      <c r="QD185" s="194"/>
      <c r="QE185" s="194"/>
      <c r="QF185" s="194"/>
      <c r="QG185" s="194"/>
      <c r="QH185" s="194"/>
      <c r="QI185" s="194"/>
      <c r="QJ185" s="194"/>
      <c r="QK185" s="194"/>
      <c r="QL185" s="194"/>
      <c r="QM185" s="194"/>
      <c r="QN185" s="194"/>
      <c r="QO185" s="194"/>
      <c r="QP185" s="194"/>
      <c r="QQ185" s="194"/>
      <c r="QR185" s="194"/>
      <c r="QS185" s="194"/>
      <c r="QT185" s="194"/>
      <c r="QU185" s="194"/>
      <c r="QV185" s="194"/>
      <c r="QW185" s="194"/>
      <c r="QX185" s="194"/>
      <c r="QY185" s="194"/>
      <c r="QZ185" s="194"/>
      <c r="RA185" s="194"/>
      <c r="RB185" s="194"/>
      <c r="RC185" s="194"/>
      <c r="RD185" s="194"/>
      <c r="RE185" s="194"/>
      <c r="RF185" s="194"/>
      <c r="RG185" s="194"/>
      <c r="RH185" s="194"/>
      <c r="RI185" s="194"/>
      <c r="RJ185" s="194"/>
      <c r="RK185" s="194"/>
      <c r="RL185" s="194"/>
      <c r="RM185" s="194"/>
      <c r="RN185" s="194"/>
      <c r="RO185" s="194"/>
      <c r="RP185" s="194"/>
      <c r="RQ185" s="194"/>
      <c r="RR185" s="194"/>
      <c r="RS185" s="194"/>
      <c r="RT185" s="194"/>
      <c r="RU185" s="194"/>
      <c r="RV185" s="194"/>
      <c r="RW185" s="194"/>
      <c r="RX185" s="194"/>
      <c r="RY185" s="194"/>
      <c r="RZ185" s="194"/>
      <c r="SA185" s="194"/>
      <c r="SB185" s="194"/>
      <c r="SC185" s="194"/>
      <c r="SD185" s="194"/>
      <c r="SE185" s="194"/>
      <c r="SF185" s="194"/>
      <c r="SG185" s="194"/>
      <c r="SH185" s="194"/>
      <c r="SI185" s="194"/>
      <c r="SJ185" s="194"/>
      <c r="SK185" s="194"/>
      <c r="SL185" s="194"/>
      <c r="SM185" s="194"/>
      <c r="SN185" s="194"/>
      <c r="SO185" s="194"/>
      <c r="SP185" s="194"/>
      <c r="SQ185" s="194"/>
      <c r="SR185" s="194"/>
      <c r="SS185" s="194"/>
      <c r="ST185" s="194"/>
      <c r="SU185" s="194"/>
      <c r="SV185" s="194"/>
      <c r="SW185" s="194"/>
      <c r="SX185" s="194"/>
      <c r="SY185" s="194"/>
      <c r="SZ185" s="194"/>
      <c r="TA185" s="194"/>
      <c r="TB185" s="194"/>
      <c r="TC185" s="194"/>
      <c r="TD185" s="194"/>
      <c r="TE185" s="194"/>
      <c r="TF185" s="194"/>
      <c r="TG185" s="194"/>
      <c r="TH185" s="194"/>
      <c r="TI185" s="194"/>
      <c r="TJ185" s="194"/>
      <c r="TK185" s="194"/>
      <c r="TL185" s="194"/>
      <c r="TM185" s="194"/>
      <c r="TN185" s="194"/>
      <c r="TO185" s="194"/>
      <c r="TP185" s="194"/>
      <c r="TQ185" s="194"/>
      <c r="TR185" s="194"/>
      <c r="TS185" s="194"/>
      <c r="TT185" s="194"/>
      <c r="TU185" s="194"/>
      <c r="TV185" s="194"/>
      <c r="TW185" s="194"/>
      <c r="TX185" s="194"/>
      <c r="TY185" s="194"/>
      <c r="TZ185" s="194"/>
      <c r="UA185" s="194"/>
      <c r="UB185" s="194"/>
      <c r="UC185" s="194"/>
      <c r="UD185" s="194"/>
      <c r="UE185" s="194"/>
      <c r="UF185" s="194"/>
      <c r="UG185" s="194"/>
      <c r="UH185" s="194"/>
      <c r="UI185" s="194"/>
      <c r="UJ185" s="194"/>
      <c r="UK185" s="194"/>
      <c r="UL185" s="194"/>
      <c r="UM185" s="194"/>
      <c r="UN185" s="194"/>
      <c r="UO185" s="194"/>
      <c r="UP185" s="194"/>
      <c r="UQ185" s="194"/>
      <c r="UR185" s="194"/>
      <c r="US185" s="194"/>
      <c r="UT185" s="194"/>
      <c r="UU185" s="194"/>
      <c r="UV185" s="194"/>
      <c r="UW185" s="194"/>
      <c r="UX185" s="194"/>
      <c r="UY185" s="194"/>
      <c r="UZ185" s="194"/>
      <c r="VA185" s="194"/>
      <c r="VB185" s="194"/>
      <c r="VC185" s="194"/>
      <c r="VD185" s="194"/>
      <c r="VE185" s="194"/>
      <c r="VF185" s="194"/>
      <c r="VG185" s="194"/>
      <c r="VH185" s="194"/>
      <c r="VI185" s="194"/>
      <c r="VJ185" s="194"/>
      <c r="VK185" s="194"/>
      <c r="VL185" s="194"/>
      <c r="VM185" s="194"/>
      <c r="VN185" s="194"/>
      <c r="VO185" s="194"/>
      <c r="VP185" s="194"/>
      <c r="VQ185" s="194"/>
      <c r="VR185" s="194"/>
      <c r="VS185" s="194"/>
      <c r="VT185" s="194"/>
      <c r="VU185" s="194"/>
      <c r="VV185" s="194"/>
      <c r="VW185" s="194"/>
      <c r="VX185" s="194"/>
      <c r="VY185" s="194"/>
      <c r="VZ185" s="194"/>
      <c r="WA185" s="194"/>
      <c r="WB185" s="194"/>
      <c r="WC185" s="194"/>
      <c r="WD185" s="194"/>
      <c r="WE185" s="194"/>
      <c r="WF185" s="194"/>
      <c r="WG185" s="194"/>
      <c r="WH185" s="194"/>
      <c r="WI185" s="194"/>
      <c r="WJ185" s="194"/>
      <c r="WK185" s="194"/>
      <c r="WL185" s="194"/>
      <c r="WM185" s="194"/>
      <c r="WN185" s="194"/>
      <c r="WO185" s="194"/>
      <c r="WP185" s="194"/>
      <c r="WQ185" s="194"/>
      <c r="WR185" s="194"/>
      <c r="WS185" s="194"/>
      <c r="WT185" s="194"/>
      <c r="WU185" s="194"/>
      <c r="WV185" s="194"/>
      <c r="WW185" s="194"/>
      <c r="WX185" s="194"/>
      <c r="WY185" s="194"/>
      <c r="WZ185" s="194"/>
      <c r="XA185" s="194"/>
      <c r="XB185" s="194"/>
      <c r="XC185" s="194"/>
      <c r="XD185" s="194"/>
      <c r="XE185" s="194"/>
      <c r="XF185" s="194"/>
      <c r="XG185" s="194"/>
      <c r="XH185" s="194"/>
      <c r="XI185" s="194"/>
      <c r="XJ185" s="194"/>
      <c r="XK185" s="194"/>
      <c r="XL185" s="194"/>
      <c r="XM185" s="194"/>
      <c r="XN185" s="194"/>
      <c r="XO185" s="194"/>
      <c r="XP185" s="194"/>
      <c r="XQ185" s="194"/>
      <c r="XR185" s="194"/>
      <c r="XS185" s="194"/>
      <c r="XT185" s="194"/>
      <c r="XU185" s="194"/>
      <c r="XV185" s="194"/>
      <c r="XW185" s="194"/>
      <c r="XX185" s="194"/>
      <c r="XY185" s="194"/>
      <c r="XZ185" s="194"/>
      <c r="YA185" s="194"/>
      <c r="YB185" s="194"/>
      <c r="YC185" s="194"/>
      <c r="YD185" s="194"/>
      <c r="YE185" s="194"/>
      <c r="YF185" s="194"/>
      <c r="YG185" s="194"/>
      <c r="YH185" s="194"/>
      <c r="YI185" s="194"/>
      <c r="YJ185" s="194"/>
      <c r="YK185" s="194"/>
      <c r="YL185" s="194"/>
      <c r="YM185" s="194"/>
      <c r="YN185" s="194"/>
      <c r="YO185" s="194"/>
      <c r="YP185" s="194"/>
      <c r="YQ185" s="194"/>
      <c r="YR185" s="194"/>
      <c r="YS185" s="194"/>
      <c r="YT185" s="194"/>
      <c r="YU185" s="194"/>
      <c r="YV185" s="194"/>
      <c r="YW185" s="194"/>
      <c r="YX185" s="194"/>
      <c r="YY185" s="194"/>
      <c r="YZ185" s="194"/>
      <c r="ZA185" s="194"/>
      <c r="ZB185" s="194"/>
      <c r="ZC185" s="194"/>
      <c r="ZD185" s="194"/>
      <c r="ZE185" s="194"/>
      <c r="ZF185" s="194"/>
      <c r="ZG185" s="194"/>
      <c r="ZH185" s="194"/>
      <c r="ZI185" s="194"/>
      <c r="ZJ185" s="194"/>
      <c r="ZK185" s="194"/>
      <c r="ZL185" s="194"/>
      <c r="ZM185" s="194"/>
      <c r="ZN185" s="194"/>
      <c r="ZO185" s="194"/>
      <c r="ZP185" s="194"/>
      <c r="ZQ185" s="194"/>
      <c r="ZR185" s="194"/>
      <c r="ZS185" s="194"/>
      <c r="ZT185" s="194"/>
      <c r="ZU185" s="194"/>
      <c r="ZV185" s="194"/>
      <c r="ZW185" s="194"/>
      <c r="ZX185" s="194"/>
      <c r="ZY185" s="194"/>
      <c r="ZZ185" s="194"/>
      <c r="AAA185" s="194"/>
      <c r="AAB185" s="194"/>
      <c r="AAC185" s="194"/>
      <c r="AAD185" s="194"/>
      <c r="AAE185" s="194"/>
      <c r="AAF185" s="194"/>
      <c r="AAG185" s="194"/>
      <c r="AAH185" s="194"/>
      <c r="AAI185" s="194"/>
      <c r="AAJ185" s="194"/>
      <c r="AAK185" s="194"/>
      <c r="AAL185" s="194"/>
      <c r="AAM185" s="194"/>
      <c r="AAN185" s="194"/>
      <c r="AAO185" s="194"/>
      <c r="AAP185" s="194"/>
      <c r="AAQ185" s="194"/>
      <c r="AAR185" s="194"/>
      <c r="AAS185" s="194"/>
      <c r="AAT185" s="194"/>
      <c r="AAU185" s="194"/>
      <c r="AAV185" s="194"/>
      <c r="AAW185" s="194"/>
      <c r="AAX185" s="194"/>
      <c r="AAY185" s="194"/>
      <c r="AAZ185" s="194"/>
      <c r="ABA185" s="194"/>
      <c r="ABB185" s="194"/>
      <c r="ABC185" s="194"/>
      <c r="ABD185" s="194"/>
      <c r="ABE185" s="194"/>
      <c r="ABF185" s="194"/>
      <c r="ABG185" s="194"/>
      <c r="ABH185" s="194"/>
      <c r="ABI185" s="194"/>
      <c r="ABJ185" s="194"/>
      <c r="ABK185" s="194"/>
      <c r="ABL185" s="194"/>
      <c r="ABM185" s="194"/>
      <c r="ABN185" s="194"/>
      <c r="ABO185" s="194"/>
      <c r="ABP185" s="194"/>
      <c r="ABQ185" s="194"/>
      <c r="ABR185" s="194"/>
      <c r="ABS185" s="194"/>
      <c r="ABT185" s="194"/>
      <c r="ABU185" s="194"/>
      <c r="ABV185" s="194"/>
      <c r="ABW185" s="194"/>
      <c r="ABX185" s="194"/>
      <c r="ABY185" s="194"/>
      <c r="ABZ185" s="194"/>
      <c r="ACA185" s="194"/>
      <c r="ACB185" s="194"/>
      <c r="ACC185" s="194"/>
      <c r="ACD185" s="194"/>
      <c r="ACE185" s="194"/>
      <c r="ACF185" s="194"/>
      <c r="ACG185" s="194"/>
      <c r="ACH185" s="194"/>
      <c r="ACI185" s="194"/>
      <c r="ACJ185" s="194"/>
      <c r="ACK185" s="194"/>
      <c r="ACL185" s="194"/>
      <c r="ACM185" s="194"/>
      <c r="ACN185" s="194"/>
      <c r="ACO185" s="194"/>
      <c r="ACP185" s="194"/>
      <c r="ACQ185" s="194"/>
      <c r="ACR185" s="194"/>
      <c r="ACS185" s="194"/>
      <c r="ACT185" s="194"/>
      <c r="ACU185" s="194"/>
      <c r="ACV185" s="194"/>
      <c r="ACW185" s="194"/>
      <c r="ACX185" s="194"/>
      <c r="ACY185" s="194"/>
      <c r="ACZ185" s="194"/>
      <c r="ADA185" s="194"/>
      <c r="ADB185" s="194"/>
      <c r="ADC185" s="194"/>
      <c r="ADD185" s="194"/>
      <c r="ADE185" s="194"/>
      <c r="ADF185" s="194"/>
      <c r="ADG185" s="194"/>
      <c r="ADH185" s="194"/>
      <c r="ADI185" s="194"/>
      <c r="ADJ185" s="194"/>
      <c r="ADK185" s="194"/>
      <c r="ADL185" s="194"/>
      <c r="ADM185" s="194"/>
      <c r="ADN185" s="194"/>
      <c r="ADO185" s="194"/>
      <c r="ADP185" s="194"/>
      <c r="ADQ185" s="194"/>
      <c r="ADR185" s="194"/>
      <c r="ADS185" s="194"/>
      <c r="ADT185" s="194"/>
      <c r="ADU185" s="194"/>
      <c r="ADV185" s="194"/>
      <c r="ADW185" s="194"/>
      <c r="ADX185" s="194"/>
      <c r="ADY185" s="194"/>
      <c r="ADZ185" s="194"/>
      <c r="AEA185" s="194"/>
      <c r="AEB185" s="194"/>
      <c r="AEC185" s="194"/>
      <c r="AED185" s="194"/>
      <c r="AEE185" s="194"/>
      <c r="AEF185" s="194"/>
      <c r="AEG185" s="194"/>
      <c r="AEH185" s="194"/>
      <c r="AEI185" s="194"/>
      <c r="AEJ185" s="194"/>
      <c r="AEK185" s="194"/>
      <c r="AEL185" s="194"/>
      <c r="AEM185" s="194"/>
      <c r="AEN185" s="194"/>
      <c r="AEO185" s="194"/>
      <c r="AEP185" s="194"/>
      <c r="AEQ185" s="194"/>
      <c r="AER185" s="194"/>
      <c r="AES185" s="194"/>
      <c r="AET185" s="194"/>
      <c r="AEU185" s="194"/>
      <c r="AEV185" s="194"/>
      <c r="AEW185" s="194"/>
      <c r="AEX185" s="194"/>
      <c r="AEY185" s="194"/>
      <c r="AEZ185" s="194"/>
      <c r="AFA185" s="194"/>
      <c r="AFB185" s="194"/>
      <c r="AFC185" s="194"/>
      <c r="AFD185" s="194"/>
      <c r="AFE185" s="194"/>
      <c r="AFF185" s="194"/>
      <c r="AFG185" s="194"/>
      <c r="AFH185" s="194"/>
      <c r="AFI185" s="194"/>
      <c r="AFJ185" s="194"/>
      <c r="AFK185" s="194"/>
      <c r="AFL185" s="194"/>
      <c r="AFM185" s="194"/>
      <c r="AFN185" s="194"/>
      <c r="AFO185" s="194"/>
      <c r="AFP185" s="194"/>
      <c r="AFQ185" s="194"/>
      <c r="AFR185" s="194"/>
      <c r="AFS185" s="194"/>
      <c r="AFT185" s="194"/>
      <c r="AFU185" s="194"/>
      <c r="AFV185" s="194"/>
      <c r="AFW185" s="194"/>
      <c r="AFX185" s="194"/>
      <c r="AFY185" s="194"/>
      <c r="AFZ185" s="194"/>
      <c r="AGA185" s="194"/>
      <c r="AGB185" s="194"/>
      <c r="AGC185" s="194"/>
      <c r="AGD185" s="194"/>
      <c r="AGE185" s="194"/>
      <c r="AGF185" s="194"/>
      <c r="AGG185" s="194"/>
      <c r="AGH185" s="194"/>
      <c r="AGI185" s="194"/>
      <c r="AGJ185" s="194"/>
      <c r="AGK185" s="194"/>
      <c r="AGL185" s="194"/>
      <c r="AGM185" s="194"/>
      <c r="AGN185" s="194"/>
      <c r="AGO185" s="194"/>
      <c r="AGP185" s="194"/>
      <c r="AGQ185" s="194"/>
      <c r="AGR185" s="194"/>
      <c r="AGS185" s="194"/>
      <c r="AGT185" s="194"/>
      <c r="AGU185" s="194"/>
      <c r="AGV185" s="194"/>
      <c r="AGW185" s="194"/>
      <c r="AGX185" s="194"/>
      <c r="AGY185" s="194"/>
      <c r="AGZ185" s="194"/>
      <c r="AHA185" s="194"/>
      <c r="AHB185" s="194"/>
      <c r="AHC185" s="194"/>
      <c r="AHD185" s="194"/>
      <c r="AHE185" s="194"/>
      <c r="AHF185" s="194"/>
      <c r="AHG185" s="194"/>
      <c r="AHH185" s="194"/>
      <c r="AHI185" s="194"/>
      <c r="AHJ185" s="194"/>
      <c r="AHK185" s="194"/>
      <c r="AHL185" s="194"/>
      <c r="AHM185" s="194"/>
      <c r="AHN185" s="194"/>
      <c r="AHO185" s="194"/>
      <c r="AHP185" s="194"/>
      <c r="AHQ185" s="194"/>
      <c r="AHR185" s="194"/>
      <c r="AHS185" s="194"/>
      <c r="AHT185" s="194"/>
      <c r="AHU185" s="194"/>
      <c r="AHV185" s="194"/>
      <c r="AHW185" s="194"/>
      <c r="AHX185" s="194"/>
      <c r="AHY185" s="194"/>
      <c r="AHZ185" s="194"/>
      <c r="AIA185" s="194"/>
      <c r="AIB185" s="194"/>
      <c r="AIC185" s="194"/>
      <c r="AID185" s="194"/>
      <c r="AIE185" s="194"/>
      <c r="AIF185" s="194"/>
      <c r="AIG185" s="194"/>
      <c r="AIH185" s="194"/>
      <c r="AII185" s="194"/>
      <c r="AIJ185" s="194"/>
      <c r="AIK185" s="194"/>
      <c r="AIL185" s="194"/>
      <c r="AIM185" s="194"/>
      <c r="AIN185" s="194"/>
      <c r="AIO185" s="194"/>
      <c r="AIP185" s="194"/>
      <c r="AIQ185" s="194"/>
      <c r="AIR185" s="194"/>
      <c r="AIS185" s="194"/>
      <c r="AIT185" s="194"/>
      <c r="AIU185" s="194"/>
      <c r="AIV185" s="194"/>
      <c r="AIW185" s="194"/>
      <c r="AIX185" s="194"/>
      <c r="AIY185" s="194"/>
      <c r="AIZ185" s="194"/>
      <c r="AJA185" s="194"/>
      <c r="AJB185" s="194"/>
      <c r="AJC185" s="194"/>
      <c r="AJD185" s="194"/>
      <c r="AJE185" s="194"/>
      <c r="AJF185" s="194"/>
      <c r="AJG185" s="194"/>
      <c r="AJH185" s="194"/>
      <c r="AJI185" s="194"/>
      <c r="AJJ185" s="194"/>
      <c r="AJK185" s="194"/>
      <c r="AJL185" s="194"/>
      <c r="AJM185" s="194"/>
      <c r="AJN185" s="194"/>
      <c r="AJO185" s="194"/>
      <c r="AJP185" s="194"/>
      <c r="AJQ185" s="194"/>
      <c r="AJR185" s="194"/>
      <c r="AJS185" s="194"/>
      <c r="AJT185" s="194"/>
      <c r="AJU185" s="194"/>
      <c r="AJV185" s="194"/>
      <c r="AJW185" s="194"/>
      <c r="AJX185" s="194"/>
      <c r="AJY185" s="194"/>
      <c r="AJZ185" s="194"/>
      <c r="AKA185" s="194"/>
      <c r="AKB185" s="194"/>
      <c r="AKC185" s="194"/>
      <c r="AKD185" s="194"/>
      <c r="AKE185" s="194"/>
      <c r="AKF185" s="194"/>
      <c r="AKG185" s="194"/>
      <c r="AKH185" s="194"/>
      <c r="AKI185" s="194"/>
      <c r="AKJ185" s="194"/>
      <c r="AKK185" s="194"/>
      <c r="AKL185" s="194"/>
      <c r="AKM185" s="194"/>
      <c r="AKN185" s="194"/>
      <c r="AKO185" s="194"/>
      <c r="AKP185" s="194"/>
    </row>
    <row r="186" spans="1:978" s="116" customFormat="1" ht="15.6">
      <c r="A186" s="82" t="s">
        <v>55</v>
      </c>
      <c r="B186" s="95" t="s">
        <v>10</v>
      </c>
      <c r="C186" s="105">
        <v>2912331</v>
      </c>
      <c r="D186" s="84">
        <f t="shared" si="45"/>
        <v>1.588925554105991E-2</v>
      </c>
      <c r="E186" s="85"/>
      <c r="F186" s="83"/>
      <c r="G186" s="84"/>
      <c r="H186" s="107">
        <v>42116</v>
      </c>
      <c r="I186" s="88">
        <f>(H186-H174)/H174</f>
        <v>-0.10831639566395664</v>
      </c>
      <c r="J186" s="92"/>
      <c r="K186" s="84"/>
      <c r="L186" s="93">
        <v>102</v>
      </c>
      <c r="M186" s="84">
        <f t="shared" si="42"/>
        <v>-9.7087378640776656E-3</v>
      </c>
      <c r="N186" s="92"/>
      <c r="O186" s="84"/>
      <c r="P186" s="92"/>
      <c r="Q186" s="84"/>
      <c r="R186" s="93">
        <v>405</v>
      </c>
      <c r="S186" s="84">
        <f t="shared" si="42"/>
        <v>24.3125</v>
      </c>
      <c r="T186" s="92">
        <v>23696</v>
      </c>
      <c r="U186" s="84">
        <f t="shared" si="42"/>
        <v>8.2009132420091335E-2</v>
      </c>
      <c r="V186" s="92"/>
      <c r="W186" s="84"/>
      <c r="X186" s="92"/>
      <c r="Y186" s="84"/>
      <c r="Z186" s="90">
        <v>2477</v>
      </c>
      <c r="AA186" s="166">
        <f>Z186/Z174-1</f>
        <v>-0.18546530746464973</v>
      </c>
      <c r="AB186" s="92"/>
      <c r="AC186" s="84"/>
      <c r="AD186" s="92"/>
      <c r="AE186" s="84"/>
      <c r="AF186" s="92"/>
      <c r="AG186" s="84"/>
      <c r="AH186" s="189"/>
      <c r="AI186" s="189"/>
      <c r="AJ186" s="189"/>
      <c r="AK186" s="189"/>
      <c r="AL186" s="189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205"/>
      <c r="AW186" s="187"/>
      <c r="AX186" s="188"/>
      <c r="AY186" s="187"/>
      <c r="AZ186" s="187"/>
      <c r="BA186" s="192"/>
      <c r="BB186" s="193"/>
      <c r="BC186" s="192"/>
      <c r="BD186" s="194"/>
      <c r="BE186" s="194"/>
      <c r="BF186" s="194"/>
      <c r="BG186" s="194"/>
      <c r="BH186" s="194"/>
      <c r="BI186" s="194"/>
      <c r="BJ186" s="194"/>
      <c r="BK186" s="194"/>
      <c r="BL186" s="194"/>
      <c r="BM186" s="194"/>
      <c r="BN186" s="194"/>
      <c r="BO186" s="194"/>
      <c r="BP186" s="194"/>
      <c r="BQ186" s="194"/>
      <c r="BR186" s="194"/>
      <c r="BS186" s="194"/>
      <c r="BT186" s="194"/>
      <c r="BU186" s="194"/>
      <c r="BV186" s="194"/>
      <c r="BW186" s="194"/>
      <c r="BX186" s="194"/>
      <c r="BY186" s="194"/>
      <c r="BZ186" s="194"/>
      <c r="CA186" s="194"/>
      <c r="CB186" s="194"/>
      <c r="CC186" s="195"/>
      <c r="CD186" s="194"/>
      <c r="CE186" s="194"/>
      <c r="CF186" s="194"/>
      <c r="CG186" s="194"/>
      <c r="CH186" s="194"/>
      <c r="CI186" s="194"/>
      <c r="CJ186" s="194"/>
      <c r="CK186" s="194"/>
      <c r="CL186" s="194"/>
      <c r="CM186" s="194"/>
      <c r="CN186" s="194"/>
      <c r="CO186" s="194"/>
      <c r="CP186" s="194"/>
      <c r="CQ186" s="194"/>
      <c r="CR186" s="194"/>
      <c r="CS186" s="194"/>
      <c r="CT186" s="194"/>
      <c r="CU186" s="194"/>
      <c r="CV186" s="194"/>
      <c r="CW186" s="194"/>
      <c r="CX186" s="194"/>
      <c r="CY186" s="194"/>
      <c r="CZ186" s="194"/>
      <c r="DA186" s="194"/>
      <c r="DB186" s="194"/>
      <c r="DC186" s="194"/>
      <c r="DD186" s="194"/>
      <c r="DE186" s="194"/>
      <c r="DF186" s="194"/>
      <c r="DG186" s="194"/>
      <c r="DH186" s="194"/>
      <c r="DI186" s="194"/>
      <c r="DJ186" s="194"/>
      <c r="DK186" s="194"/>
      <c r="DL186" s="194"/>
      <c r="DM186" s="194"/>
      <c r="DN186" s="194"/>
      <c r="DO186" s="194"/>
      <c r="DP186" s="194"/>
      <c r="DQ186" s="194"/>
      <c r="DR186" s="194"/>
      <c r="DS186" s="194"/>
      <c r="DT186" s="194"/>
      <c r="DU186" s="194"/>
      <c r="DV186" s="194"/>
      <c r="DW186" s="194"/>
      <c r="DX186" s="194"/>
      <c r="DY186" s="194"/>
      <c r="DZ186" s="194"/>
      <c r="EA186" s="194"/>
      <c r="EB186" s="194"/>
      <c r="EC186" s="194"/>
      <c r="ED186" s="194"/>
      <c r="EE186" s="194"/>
      <c r="EF186" s="194"/>
      <c r="EG186" s="194"/>
      <c r="EH186" s="194"/>
      <c r="EI186" s="194"/>
      <c r="EJ186" s="194"/>
      <c r="EK186" s="194"/>
      <c r="EL186" s="194"/>
      <c r="EM186" s="194"/>
      <c r="EN186" s="194"/>
      <c r="EO186" s="194"/>
      <c r="EP186" s="194"/>
      <c r="EQ186" s="194"/>
      <c r="ER186" s="194"/>
      <c r="ES186" s="194"/>
      <c r="ET186" s="194"/>
      <c r="EU186" s="194"/>
      <c r="EV186" s="194"/>
      <c r="EW186" s="194"/>
      <c r="EX186" s="194"/>
      <c r="EY186" s="194"/>
      <c r="EZ186" s="194"/>
      <c r="FA186" s="194"/>
      <c r="FB186" s="194"/>
      <c r="FC186" s="194"/>
      <c r="FD186" s="194"/>
      <c r="FE186" s="194"/>
      <c r="FF186" s="194"/>
      <c r="FG186" s="194"/>
      <c r="FH186" s="194"/>
      <c r="FI186" s="194"/>
      <c r="FJ186" s="194"/>
      <c r="FK186" s="194"/>
      <c r="FL186" s="194"/>
      <c r="FM186" s="194"/>
      <c r="FN186" s="194"/>
      <c r="FO186" s="194"/>
      <c r="FP186" s="194"/>
      <c r="FQ186" s="194"/>
      <c r="FR186" s="194"/>
      <c r="FS186" s="194"/>
      <c r="FT186" s="194"/>
      <c r="FU186" s="194"/>
      <c r="FV186" s="194"/>
      <c r="FW186" s="194"/>
      <c r="FX186" s="194"/>
      <c r="FY186" s="194"/>
      <c r="FZ186" s="194"/>
      <c r="GA186" s="194"/>
      <c r="GB186" s="194"/>
      <c r="GC186" s="194"/>
      <c r="GD186" s="194"/>
      <c r="GE186" s="194"/>
      <c r="GF186" s="194"/>
      <c r="GG186" s="194"/>
      <c r="GH186" s="194"/>
      <c r="GI186" s="194"/>
      <c r="GJ186" s="194"/>
      <c r="GK186" s="194"/>
      <c r="GL186" s="194"/>
      <c r="GM186" s="194"/>
      <c r="GN186" s="194"/>
      <c r="GO186" s="194"/>
      <c r="GP186" s="194"/>
      <c r="GQ186" s="194"/>
      <c r="GR186" s="194"/>
      <c r="GS186" s="194"/>
      <c r="GT186" s="194"/>
      <c r="GU186" s="194"/>
      <c r="GV186" s="194"/>
      <c r="GW186" s="194"/>
      <c r="GX186" s="194"/>
      <c r="GY186" s="194"/>
      <c r="GZ186" s="194"/>
      <c r="HA186" s="194"/>
      <c r="HB186" s="194"/>
      <c r="HC186" s="194"/>
      <c r="HD186" s="194"/>
      <c r="HE186" s="194"/>
      <c r="HF186" s="194"/>
      <c r="HG186" s="194"/>
      <c r="HH186" s="194"/>
      <c r="HI186" s="194"/>
      <c r="HJ186" s="194"/>
      <c r="HK186" s="194"/>
      <c r="HL186" s="194"/>
      <c r="HM186" s="194"/>
      <c r="HN186" s="194"/>
      <c r="HO186" s="194"/>
      <c r="HP186" s="194"/>
      <c r="HQ186" s="194"/>
      <c r="HR186" s="194"/>
      <c r="HS186" s="194"/>
      <c r="HT186" s="194"/>
      <c r="HU186" s="194"/>
      <c r="HV186" s="194"/>
      <c r="HW186" s="194"/>
      <c r="HX186" s="194"/>
      <c r="HY186" s="194"/>
      <c r="HZ186" s="194"/>
      <c r="IA186" s="194"/>
      <c r="IB186" s="194"/>
      <c r="IC186" s="194"/>
      <c r="ID186" s="194"/>
      <c r="IE186" s="194"/>
      <c r="IF186" s="194"/>
      <c r="IG186" s="194"/>
      <c r="IH186" s="194"/>
      <c r="II186" s="194"/>
      <c r="IJ186" s="194"/>
      <c r="IK186" s="194"/>
      <c r="IL186" s="194"/>
      <c r="IM186" s="194"/>
      <c r="IN186" s="194"/>
      <c r="IO186" s="194"/>
      <c r="IP186" s="194"/>
      <c r="IQ186" s="194"/>
      <c r="IR186" s="194"/>
      <c r="IS186" s="194"/>
      <c r="IT186" s="194"/>
      <c r="IU186" s="194"/>
      <c r="IV186" s="194"/>
      <c r="IW186" s="194"/>
      <c r="IX186" s="194"/>
      <c r="IY186" s="194"/>
      <c r="IZ186" s="194"/>
      <c r="JA186" s="194"/>
      <c r="JB186" s="194"/>
      <c r="JC186" s="194"/>
      <c r="JD186" s="194"/>
      <c r="JE186" s="194"/>
      <c r="JF186" s="194"/>
      <c r="JG186" s="194"/>
      <c r="JH186" s="194"/>
      <c r="JI186" s="194"/>
      <c r="JJ186" s="194"/>
      <c r="JK186" s="194"/>
      <c r="JL186" s="194"/>
      <c r="JM186" s="194"/>
      <c r="JN186" s="194"/>
      <c r="JO186" s="194"/>
      <c r="JP186" s="194"/>
      <c r="JQ186" s="194"/>
      <c r="JR186" s="194"/>
      <c r="JS186" s="194"/>
      <c r="JT186" s="194"/>
      <c r="JU186" s="194"/>
      <c r="JV186" s="194"/>
      <c r="JW186" s="194"/>
      <c r="JX186" s="194"/>
      <c r="JY186" s="194"/>
      <c r="JZ186" s="194"/>
      <c r="KA186" s="194"/>
      <c r="KB186" s="194"/>
      <c r="KC186" s="194"/>
      <c r="KD186" s="194"/>
      <c r="KE186" s="194"/>
      <c r="KF186" s="194"/>
      <c r="KG186" s="194"/>
      <c r="KH186" s="194"/>
      <c r="KI186" s="194"/>
      <c r="KJ186" s="194"/>
      <c r="KK186" s="194"/>
      <c r="KL186" s="194"/>
      <c r="KM186" s="194"/>
      <c r="KN186" s="194"/>
      <c r="KO186" s="194"/>
      <c r="KP186" s="194"/>
      <c r="KQ186" s="194"/>
      <c r="KR186" s="194"/>
      <c r="KS186" s="194"/>
      <c r="KT186" s="194"/>
      <c r="KU186" s="194"/>
      <c r="KV186" s="194"/>
      <c r="KW186" s="194"/>
      <c r="KX186" s="194"/>
      <c r="KY186" s="194"/>
      <c r="KZ186" s="194"/>
      <c r="LA186" s="194"/>
      <c r="LB186" s="194"/>
      <c r="LC186" s="194"/>
      <c r="LD186" s="194"/>
      <c r="LE186" s="194"/>
      <c r="LF186" s="194"/>
      <c r="LG186" s="194"/>
      <c r="LH186" s="194"/>
      <c r="LI186" s="194"/>
      <c r="LJ186" s="194"/>
      <c r="LK186" s="194"/>
      <c r="LL186" s="194"/>
      <c r="LM186" s="194"/>
      <c r="LN186" s="194"/>
      <c r="LO186" s="194"/>
      <c r="LP186" s="194"/>
      <c r="LQ186" s="194"/>
      <c r="LR186" s="194"/>
      <c r="LS186" s="194"/>
      <c r="LT186" s="194"/>
      <c r="LU186" s="194"/>
      <c r="LV186" s="194"/>
      <c r="LW186" s="194"/>
      <c r="LX186" s="194"/>
      <c r="LY186" s="194"/>
      <c r="LZ186" s="194"/>
      <c r="MA186" s="194"/>
      <c r="MB186" s="194"/>
      <c r="MC186" s="194"/>
      <c r="MD186" s="194"/>
      <c r="ME186" s="194"/>
      <c r="MF186" s="194"/>
      <c r="MG186" s="194"/>
      <c r="MH186" s="194"/>
      <c r="MI186" s="194"/>
      <c r="MJ186" s="194"/>
      <c r="MK186" s="194"/>
      <c r="ML186" s="194"/>
      <c r="MM186" s="194"/>
      <c r="MN186" s="194"/>
      <c r="MO186" s="194"/>
      <c r="MP186" s="194"/>
      <c r="MQ186" s="194"/>
      <c r="MR186" s="194"/>
      <c r="MS186" s="194"/>
      <c r="MT186" s="194"/>
      <c r="MU186" s="194"/>
      <c r="MV186" s="194"/>
      <c r="MW186" s="194"/>
      <c r="MX186" s="194"/>
      <c r="MY186" s="194"/>
      <c r="MZ186" s="194"/>
      <c r="NA186" s="194"/>
      <c r="NB186" s="194"/>
      <c r="NC186" s="194"/>
      <c r="ND186" s="194"/>
      <c r="NE186" s="194"/>
      <c r="NF186" s="194"/>
      <c r="NG186" s="194"/>
      <c r="NH186" s="194"/>
      <c r="NI186" s="194"/>
      <c r="NJ186" s="194"/>
      <c r="NK186" s="194"/>
      <c r="NL186" s="194"/>
      <c r="NM186" s="194"/>
      <c r="NN186" s="194"/>
      <c r="NO186" s="194"/>
      <c r="NP186" s="194"/>
      <c r="NQ186" s="194"/>
      <c r="NR186" s="194"/>
      <c r="NS186" s="194"/>
      <c r="NT186" s="194"/>
      <c r="NU186" s="194"/>
      <c r="NV186" s="194"/>
      <c r="NW186" s="194"/>
      <c r="NX186" s="194"/>
      <c r="NY186" s="194"/>
      <c r="NZ186" s="194"/>
      <c r="OA186" s="194"/>
      <c r="OB186" s="194"/>
      <c r="OC186" s="194"/>
      <c r="OD186" s="194"/>
      <c r="OE186" s="194"/>
      <c r="OF186" s="194"/>
      <c r="OG186" s="194"/>
      <c r="OH186" s="194"/>
      <c r="OI186" s="194"/>
      <c r="OJ186" s="194"/>
      <c r="OK186" s="194"/>
      <c r="OL186" s="194"/>
      <c r="OM186" s="194"/>
      <c r="ON186" s="194"/>
      <c r="OO186" s="194"/>
      <c r="OP186" s="194"/>
      <c r="OQ186" s="194"/>
      <c r="OR186" s="194"/>
      <c r="OS186" s="194"/>
      <c r="OT186" s="194"/>
      <c r="OU186" s="194"/>
      <c r="OV186" s="194"/>
      <c r="OW186" s="194"/>
      <c r="OX186" s="194"/>
      <c r="OY186" s="194"/>
      <c r="OZ186" s="194"/>
      <c r="PA186" s="194"/>
      <c r="PB186" s="194"/>
      <c r="PC186" s="194"/>
      <c r="PD186" s="194"/>
      <c r="PE186" s="194"/>
      <c r="PF186" s="194"/>
      <c r="PG186" s="194"/>
      <c r="PH186" s="194"/>
      <c r="PI186" s="194"/>
      <c r="PJ186" s="194"/>
      <c r="PK186" s="194"/>
      <c r="PL186" s="194"/>
      <c r="PM186" s="194"/>
      <c r="PN186" s="194"/>
      <c r="PO186" s="194"/>
      <c r="PP186" s="194"/>
      <c r="PQ186" s="194"/>
      <c r="PR186" s="194"/>
      <c r="PS186" s="194"/>
      <c r="PT186" s="194"/>
      <c r="PU186" s="194"/>
      <c r="PV186" s="194"/>
      <c r="PW186" s="194"/>
      <c r="PX186" s="194"/>
      <c r="PY186" s="194"/>
      <c r="PZ186" s="194"/>
      <c r="QA186" s="194"/>
      <c r="QB186" s="194"/>
      <c r="QC186" s="194"/>
      <c r="QD186" s="194"/>
      <c r="QE186" s="194"/>
      <c r="QF186" s="194"/>
      <c r="QG186" s="194"/>
      <c r="QH186" s="194"/>
      <c r="QI186" s="194"/>
      <c r="QJ186" s="194"/>
      <c r="QK186" s="194"/>
      <c r="QL186" s="194"/>
      <c r="QM186" s="194"/>
      <c r="QN186" s="194"/>
      <c r="QO186" s="194"/>
      <c r="QP186" s="194"/>
      <c r="QQ186" s="194"/>
      <c r="QR186" s="194"/>
      <c r="QS186" s="194"/>
      <c r="QT186" s="194"/>
      <c r="QU186" s="194"/>
      <c r="QV186" s="194"/>
      <c r="QW186" s="194"/>
      <c r="QX186" s="194"/>
      <c r="QY186" s="194"/>
      <c r="QZ186" s="194"/>
      <c r="RA186" s="194"/>
      <c r="RB186" s="194"/>
      <c r="RC186" s="194"/>
      <c r="RD186" s="194"/>
      <c r="RE186" s="194"/>
      <c r="RF186" s="194"/>
      <c r="RG186" s="194"/>
      <c r="RH186" s="194"/>
      <c r="RI186" s="194"/>
      <c r="RJ186" s="194"/>
      <c r="RK186" s="194"/>
      <c r="RL186" s="194"/>
      <c r="RM186" s="194"/>
      <c r="RN186" s="194"/>
      <c r="RO186" s="194"/>
      <c r="RP186" s="194"/>
      <c r="RQ186" s="194"/>
      <c r="RR186" s="194"/>
      <c r="RS186" s="194"/>
      <c r="RT186" s="194"/>
      <c r="RU186" s="194"/>
      <c r="RV186" s="194"/>
      <c r="RW186" s="194"/>
      <c r="RX186" s="194"/>
      <c r="RY186" s="194"/>
      <c r="RZ186" s="194"/>
      <c r="SA186" s="194"/>
      <c r="SB186" s="194"/>
      <c r="SC186" s="194"/>
      <c r="SD186" s="194"/>
      <c r="SE186" s="194"/>
      <c r="SF186" s="194"/>
      <c r="SG186" s="194"/>
      <c r="SH186" s="194"/>
      <c r="SI186" s="194"/>
      <c r="SJ186" s="194"/>
      <c r="SK186" s="194"/>
      <c r="SL186" s="194"/>
      <c r="SM186" s="194"/>
      <c r="SN186" s="194"/>
      <c r="SO186" s="194"/>
      <c r="SP186" s="194"/>
      <c r="SQ186" s="194"/>
      <c r="SR186" s="194"/>
      <c r="SS186" s="194"/>
      <c r="ST186" s="194"/>
      <c r="SU186" s="194"/>
      <c r="SV186" s="194"/>
      <c r="SW186" s="194"/>
      <c r="SX186" s="194"/>
      <c r="SY186" s="194"/>
      <c r="SZ186" s="194"/>
      <c r="TA186" s="194"/>
      <c r="TB186" s="194"/>
      <c r="TC186" s="194"/>
      <c r="TD186" s="194"/>
      <c r="TE186" s="194"/>
      <c r="TF186" s="194"/>
      <c r="TG186" s="194"/>
      <c r="TH186" s="194"/>
      <c r="TI186" s="194"/>
      <c r="TJ186" s="194"/>
      <c r="TK186" s="194"/>
      <c r="TL186" s="194"/>
      <c r="TM186" s="194"/>
      <c r="TN186" s="194"/>
      <c r="TO186" s="194"/>
      <c r="TP186" s="194"/>
      <c r="TQ186" s="194"/>
      <c r="TR186" s="194"/>
      <c r="TS186" s="194"/>
      <c r="TT186" s="194"/>
      <c r="TU186" s="194"/>
      <c r="TV186" s="194"/>
      <c r="TW186" s="194"/>
      <c r="TX186" s="194"/>
      <c r="TY186" s="194"/>
      <c r="TZ186" s="194"/>
      <c r="UA186" s="194"/>
      <c r="UB186" s="194"/>
      <c r="UC186" s="194"/>
      <c r="UD186" s="194"/>
      <c r="UE186" s="194"/>
      <c r="UF186" s="194"/>
      <c r="UG186" s="194"/>
      <c r="UH186" s="194"/>
      <c r="UI186" s="194"/>
      <c r="UJ186" s="194"/>
      <c r="UK186" s="194"/>
      <c r="UL186" s="194"/>
      <c r="UM186" s="194"/>
      <c r="UN186" s="194"/>
      <c r="UO186" s="194"/>
      <c r="UP186" s="194"/>
      <c r="UQ186" s="194"/>
      <c r="UR186" s="194"/>
      <c r="US186" s="194"/>
      <c r="UT186" s="194"/>
      <c r="UU186" s="194"/>
      <c r="UV186" s="194"/>
      <c r="UW186" s="194"/>
      <c r="UX186" s="194"/>
      <c r="UY186" s="194"/>
      <c r="UZ186" s="194"/>
      <c r="VA186" s="194"/>
      <c r="VB186" s="194"/>
      <c r="VC186" s="194"/>
      <c r="VD186" s="194"/>
      <c r="VE186" s="194"/>
      <c r="VF186" s="194"/>
      <c r="VG186" s="194"/>
      <c r="VH186" s="194"/>
      <c r="VI186" s="194"/>
      <c r="VJ186" s="194"/>
      <c r="VK186" s="194"/>
      <c r="VL186" s="194"/>
      <c r="VM186" s="194"/>
      <c r="VN186" s="194"/>
      <c r="VO186" s="194"/>
      <c r="VP186" s="194"/>
      <c r="VQ186" s="194"/>
      <c r="VR186" s="194"/>
      <c r="VS186" s="194"/>
      <c r="VT186" s="194"/>
      <c r="VU186" s="194"/>
      <c r="VV186" s="194"/>
      <c r="VW186" s="194"/>
      <c r="VX186" s="194"/>
      <c r="VY186" s="194"/>
      <c r="VZ186" s="194"/>
      <c r="WA186" s="194"/>
      <c r="WB186" s="194"/>
      <c r="WC186" s="194"/>
      <c r="WD186" s="194"/>
      <c r="WE186" s="194"/>
      <c r="WF186" s="194"/>
      <c r="WG186" s="194"/>
      <c r="WH186" s="194"/>
      <c r="WI186" s="194"/>
      <c r="WJ186" s="194"/>
      <c r="WK186" s="194"/>
      <c r="WL186" s="194"/>
      <c r="WM186" s="194"/>
      <c r="WN186" s="194"/>
      <c r="WO186" s="194"/>
      <c r="WP186" s="194"/>
      <c r="WQ186" s="194"/>
      <c r="WR186" s="194"/>
      <c r="WS186" s="194"/>
      <c r="WT186" s="194"/>
      <c r="WU186" s="194"/>
      <c r="WV186" s="194"/>
      <c r="WW186" s="194"/>
      <c r="WX186" s="194"/>
      <c r="WY186" s="194"/>
      <c r="WZ186" s="194"/>
      <c r="XA186" s="194"/>
      <c r="XB186" s="194"/>
      <c r="XC186" s="194"/>
      <c r="XD186" s="194"/>
      <c r="XE186" s="194"/>
      <c r="XF186" s="194"/>
      <c r="XG186" s="194"/>
      <c r="XH186" s="194"/>
      <c r="XI186" s="194"/>
      <c r="XJ186" s="194"/>
      <c r="XK186" s="194"/>
      <c r="XL186" s="194"/>
      <c r="XM186" s="194"/>
      <c r="XN186" s="194"/>
      <c r="XO186" s="194"/>
      <c r="XP186" s="194"/>
      <c r="XQ186" s="194"/>
      <c r="XR186" s="194"/>
      <c r="XS186" s="194"/>
      <c r="XT186" s="194"/>
      <c r="XU186" s="194"/>
      <c r="XV186" s="194"/>
      <c r="XW186" s="194"/>
      <c r="XX186" s="194"/>
      <c r="XY186" s="194"/>
      <c r="XZ186" s="194"/>
      <c r="YA186" s="194"/>
      <c r="YB186" s="194"/>
      <c r="YC186" s="194"/>
      <c r="YD186" s="194"/>
      <c r="YE186" s="194"/>
      <c r="YF186" s="194"/>
      <c r="YG186" s="194"/>
      <c r="YH186" s="194"/>
      <c r="YI186" s="194"/>
      <c r="YJ186" s="194"/>
      <c r="YK186" s="194"/>
      <c r="YL186" s="194"/>
      <c r="YM186" s="194"/>
      <c r="YN186" s="194"/>
      <c r="YO186" s="194"/>
      <c r="YP186" s="194"/>
      <c r="YQ186" s="194"/>
      <c r="YR186" s="194"/>
      <c r="YS186" s="194"/>
      <c r="YT186" s="194"/>
      <c r="YU186" s="194"/>
      <c r="YV186" s="194"/>
      <c r="YW186" s="194"/>
      <c r="YX186" s="194"/>
      <c r="YY186" s="194"/>
      <c r="YZ186" s="194"/>
      <c r="ZA186" s="194"/>
      <c r="ZB186" s="194"/>
      <c r="ZC186" s="194"/>
      <c r="ZD186" s="194"/>
      <c r="ZE186" s="194"/>
      <c r="ZF186" s="194"/>
      <c r="ZG186" s="194"/>
      <c r="ZH186" s="194"/>
      <c r="ZI186" s="194"/>
      <c r="ZJ186" s="194"/>
      <c r="ZK186" s="194"/>
      <c r="ZL186" s="194"/>
      <c r="ZM186" s="194"/>
      <c r="ZN186" s="194"/>
      <c r="ZO186" s="194"/>
      <c r="ZP186" s="194"/>
      <c r="ZQ186" s="194"/>
      <c r="ZR186" s="194"/>
      <c r="ZS186" s="194"/>
      <c r="ZT186" s="194"/>
      <c r="ZU186" s="194"/>
      <c r="ZV186" s="194"/>
      <c r="ZW186" s="194"/>
      <c r="ZX186" s="194"/>
      <c r="ZY186" s="194"/>
      <c r="ZZ186" s="194"/>
      <c r="AAA186" s="194"/>
      <c r="AAB186" s="194"/>
      <c r="AAC186" s="194"/>
      <c r="AAD186" s="194"/>
      <c r="AAE186" s="194"/>
      <c r="AAF186" s="194"/>
      <c r="AAG186" s="194"/>
      <c r="AAH186" s="194"/>
      <c r="AAI186" s="194"/>
      <c r="AAJ186" s="194"/>
      <c r="AAK186" s="194"/>
      <c r="AAL186" s="194"/>
      <c r="AAM186" s="194"/>
      <c r="AAN186" s="194"/>
      <c r="AAO186" s="194"/>
      <c r="AAP186" s="194"/>
      <c r="AAQ186" s="194"/>
      <c r="AAR186" s="194"/>
      <c r="AAS186" s="194"/>
      <c r="AAT186" s="194"/>
      <c r="AAU186" s="194"/>
      <c r="AAV186" s="194"/>
      <c r="AAW186" s="194"/>
      <c r="AAX186" s="194"/>
      <c r="AAY186" s="194"/>
      <c r="AAZ186" s="194"/>
      <c r="ABA186" s="194"/>
      <c r="ABB186" s="194"/>
      <c r="ABC186" s="194"/>
      <c r="ABD186" s="194"/>
      <c r="ABE186" s="194"/>
      <c r="ABF186" s="194"/>
      <c r="ABG186" s="194"/>
      <c r="ABH186" s="194"/>
      <c r="ABI186" s="194"/>
      <c r="ABJ186" s="194"/>
      <c r="ABK186" s="194"/>
      <c r="ABL186" s="194"/>
      <c r="ABM186" s="194"/>
      <c r="ABN186" s="194"/>
      <c r="ABO186" s="194"/>
      <c r="ABP186" s="194"/>
      <c r="ABQ186" s="194"/>
      <c r="ABR186" s="194"/>
      <c r="ABS186" s="194"/>
      <c r="ABT186" s="194"/>
      <c r="ABU186" s="194"/>
      <c r="ABV186" s="194"/>
      <c r="ABW186" s="194"/>
      <c r="ABX186" s="194"/>
      <c r="ABY186" s="194"/>
      <c r="ABZ186" s="194"/>
      <c r="ACA186" s="194"/>
      <c r="ACB186" s="194"/>
      <c r="ACC186" s="194"/>
      <c r="ACD186" s="194"/>
      <c r="ACE186" s="194"/>
      <c r="ACF186" s="194"/>
      <c r="ACG186" s="194"/>
      <c r="ACH186" s="194"/>
      <c r="ACI186" s="194"/>
      <c r="ACJ186" s="194"/>
      <c r="ACK186" s="194"/>
      <c r="ACL186" s="194"/>
      <c r="ACM186" s="194"/>
      <c r="ACN186" s="194"/>
      <c r="ACO186" s="194"/>
      <c r="ACP186" s="194"/>
      <c r="ACQ186" s="194"/>
      <c r="ACR186" s="194"/>
      <c r="ACS186" s="194"/>
      <c r="ACT186" s="194"/>
      <c r="ACU186" s="194"/>
      <c r="ACV186" s="194"/>
      <c r="ACW186" s="194"/>
      <c r="ACX186" s="194"/>
      <c r="ACY186" s="194"/>
      <c r="ACZ186" s="194"/>
      <c r="ADA186" s="194"/>
      <c r="ADB186" s="194"/>
      <c r="ADC186" s="194"/>
      <c r="ADD186" s="194"/>
      <c r="ADE186" s="194"/>
      <c r="ADF186" s="194"/>
      <c r="ADG186" s="194"/>
      <c r="ADH186" s="194"/>
      <c r="ADI186" s="194"/>
      <c r="ADJ186" s="194"/>
      <c r="ADK186" s="194"/>
      <c r="ADL186" s="194"/>
      <c r="ADM186" s="194"/>
      <c r="ADN186" s="194"/>
      <c r="ADO186" s="194"/>
      <c r="ADP186" s="194"/>
      <c r="ADQ186" s="194"/>
      <c r="ADR186" s="194"/>
      <c r="ADS186" s="194"/>
      <c r="ADT186" s="194"/>
      <c r="ADU186" s="194"/>
      <c r="ADV186" s="194"/>
      <c r="ADW186" s="194"/>
      <c r="ADX186" s="194"/>
      <c r="ADY186" s="194"/>
      <c r="ADZ186" s="194"/>
      <c r="AEA186" s="194"/>
      <c r="AEB186" s="194"/>
      <c r="AEC186" s="194"/>
      <c r="AED186" s="194"/>
      <c r="AEE186" s="194"/>
      <c r="AEF186" s="194"/>
      <c r="AEG186" s="194"/>
      <c r="AEH186" s="194"/>
      <c r="AEI186" s="194"/>
      <c r="AEJ186" s="194"/>
      <c r="AEK186" s="194"/>
      <c r="AEL186" s="194"/>
      <c r="AEM186" s="194"/>
      <c r="AEN186" s="194"/>
      <c r="AEO186" s="194"/>
      <c r="AEP186" s="194"/>
      <c r="AEQ186" s="194"/>
      <c r="AER186" s="194"/>
      <c r="AES186" s="194"/>
      <c r="AET186" s="194"/>
      <c r="AEU186" s="194"/>
      <c r="AEV186" s="194"/>
      <c r="AEW186" s="194"/>
      <c r="AEX186" s="194"/>
      <c r="AEY186" s="194"/>
      <c r="AEZ186" s="194"/>
      <c r="AFA186" s="194"/>
      <c r="AFB186" s="194"/>
      <c r="AFC186" s="194"/>
      <c r="AFD186" s="194"/>
      <c r="AFE186" s="194"/>
      <c r="AFF186" s="194"/>
      <c r="AFG186" s="194"/>
      <c r="AFH186" s="194"/>
      <c r="AFI186" s="194"/>
      <c r="AFJ186" s="194"/>
      <c r="AFK186" s="194"/>
      <c r="AFL186" s="194"/>
      <c r="AFM186" s="194"/>
      <c r="AFN186" s="194"/>
      <c r="AFO186" s="194"/>
      <c r="AFP186" s="194"/>
      <c r="AFQ186" s="194"/>
      <c r="AFR186" s="194"/>
      <c r="AFS186" s="194"/>
      <c r="AFT186" s="194"/>
      <c r="AFU186" s="194"/>
      <c r="AFV186" s="194"/>
      <c r="AFW186" s="194"/>
      <c r="AFX186" s="194"/>
      <c r="AFY186" s="194"/>
      <c r="AFZ186" s="194"/>
      <c r="AGA186" s="194"/>
      <c r="AGB186" s="194"/>
      <c r="AGC186" s="194"/>
      <c r="AGD186" s="194"/>
      <c r="AGE186" s="194"/>
      <c r="AGF186" s="194"/>
      <c r="AGG186" s="194"/>
      <c r="AGH186" s="194"/>
      <c r="AGI186" s="194"/>
      <c r="AGJ186" s="194"/>
      <c r="AGK186" s="194"/>
      <c r="AGL186" s="194"/>
      <c r="AGM186" s="194"/>
      <c r="AGN186" s="194"/>
      <c r="AGO186" s="194"/>
      <c r="AGP186" s="194"/>
      <c r="AGQ186" s="194"/>
      <c r="AGR186" s="194"/>
      <c r="AGS186" s="194"/>
      <c r="AGT186" s="194"/>
      <c r="AGU186" s="194"/>
      <c r="AGV186" s="194"/>
      <c r="AGW186" s="194"/>
      <c r="AGX186" s="194"/>
      <c r="AGY186" s="194"/>
      <c r="AGZ186" s="194"/>
      <c r="AHA186" s="194"/>
      <c r="AHB186" s="194"/>
      <c r="AHC186" s="194"/>
      <c r="AHD186" s="194"/>
      <c r="AHE186" s="194"/>
      <c r="AHF186" s="194"/>
      <c r="AHG186" s="194"/>
      <c r="AHH186" s="194"/>
      <c r="AHI186" s="194"/>
      <c r="AHJ186" s="194"/>
      <c r="AHK186" s="194"/>
      <c r="AHL186" s="194"/>
      <c r="AHM186" s="194"/>
      <c r="AHN186" s="194"/>
      <c r="AHO186" s="194"/>
      <c r="AHP186" s="194"/>
      <c r="AHQ186" s="194"/>
      <c r="AHR186" s="194"/>
      <c r="AHS186" s="194"/>
      <c r="AHT186" s="194"/>
      <c r="AHU186" s="194"/>
      <c r="AHV186" s="194"/>
      <c r="AHW186" s="194"/>
      <c r="AHX186" s="194"/>
      <c r="AHY186" s="194"/>
      <c r="AHZ186" s="194"/>
      <c r="AIA186" s="194"/>
      <c r="AIB186" s="194"/>
      <c r="AIC186" s="194"/>
      <c r="AID186" s="194"/>
      <c r="AIE186" s="194"/>
      <c r="AIF186" s="194"/>
      <c r="AIG186" s="194"/>
      <c r="AIH186" s="194"/>
      <c r="AII186" s="194"/>
      <c r="AIJ186" s="194"/>
      <c r="AIK186" s="194"/>
      <c r="AIL186" s="194"/>
      <c r="AIM186" s="194"/>
      <c r="AIN186" s="194"/>
      <c r="AIO186" s="194"/>
      <c r="AIP186" s="194"/>
      <c r="AIQ186" s="194"/>
      <c r="AIR186" s="194"/>
      <c r="AIS186" s="194"/>
      <c r="AIT186" s="194"/>
      <c r="AIU186" s="194"/>
      <c r="AIV186" s="194"/>
      <c r="AIW186" s="194"/>
      <c r="AIX186" s="194"/>
      <c r="AIY186" s="194"/>
      <c r="AIZ186" s="194"/>
      <c r="AJA186" s="194"/>
      <c r="AJB186" s="194"/>
      <c r="AJC186" s="194"/>
      <c r="AJD186" s="194"/>
      <c r="AJE186" s="194"/>
      <c r="AJF186" s="194"/>
      <c r="AJG186" s="194"/>
      <c r="AJH186" s="194"/>
      <c r="AJI186" s="194"/>
      <c r="AJJ186" s="194"/>
      <c r="AJK186" s="194"/>
      <c r="AJL186" s="194"/>
      <c r="AJM186" s="194"/>
      <c r="AJN186" s="194"/>
      <c r="AJO186" s="194"/>
      <c r="AJP186" s="194"/>
      <c r="AJQ186" s="194"/>
      <c r="AJR186" s="194"/>
      <c r="AJS186" s="194"/>
      <c r="AJT186" s="194"/>
      <c r="AJU186" s="194"/>
      <c r="AJV186" s="194"/>
      <c r="AJW186" s="194"/>
      <c r="AJX186" s="194"/>
      <c r="AJY186" s="194"/>
      <c r="AJZ186" s="194"/>
      <c r="AKA186" s="194"/>
      <c r="AKB186" s="194"/>
      <c r="AKC186" s="194"/>
      <c r="AKD186" s="194"/>
      <c r="AKE186" s="194"/>
      <c r="AKF186" s="194"/>
      <c r="AKG186" s="194"/>
      <c r="AKH186" s="194"/>
      <c r="AKI186" s="194"/>
      <c r="AKJ186" s="194"/>
      <c r="AKK186" s="194"/>
      <c r="AKL186" s="194"/>
      <c r="AKM186" s="194"/>
      <c r="AKN186" s="194"/>
      <c r="AKO186" s="194"/>
      <c r="AKP186" s="194"/>
    </row>
    <row r="187" spans="1:978" s="116" customFormat="1" ht="15.6">
      <c r="A187" s="82"/>
      <c r="B187" s="95" t="s">
        <v>11</v>
      </c>
      <c r="C187" s="105">
        <v>2617946</v>
      </c>
      <c r="D187" s="84">
        <f t="shared" si="45"/>
        <v>0.13281514697692653</v>
      </c>
      <c r="E187" s="85"/>
      <c r="F187" s="83"/>
      <c r="G187" s="84"/>
      <c r="H187" s="107"/>
      <c r="I187" s="88"/>
      <c r="J187" s="92"/>
      <c r="K187" s="84"/>
      <c r="L187" s="93">
        <v>20</v>
      </c>
      <c r="M187" s="84">
        <f t="shared" si="42"/>
        <v>-0.88235294117647056</v>
      </c>
      <c r="N187" s="92"/>
      <c r="O187" s="84"/>
      <c r="P187" s="92"/>
      <c r="Q187" s="84"/>
      <c r="R187" s="93">
        <v>200</v>
      </c>
      <c r="S187" s="84">
        <f t="shared" si="42"/>
        <v>99</v>
      </c>
      <c r="T187" s="92">
        <v>20481</v>
      </c>
      <c r="U187" s="84">
        <f t="shared" si="42"/>
        <v>0.32425966636492953</v>
      </c>
      <c r="V187" s="92"/>
      <c r="W187" s="84"/>
      <c r="X187" s="92"/>
      <c r="Y187" s="84"/>
      <c r="Z187" s="90"/>
      <c r="AA187" s="166"/>
      <c r="AB187" s="92"/>
      <c r="AC187" s="84"/>
      <c r="AD187" s="92"/>
      <c r="AE187" s="84"/>
      <c r="AF187" s="92"/>
      <c r="AG187" s="84"/>
      <c r="AH187" s="189"/>
      <c r="AI187" s="189"/>
      <c r="AJ187" s="189"/>
      <c r="AK187" s="189"/>
      <c r="AL187" s="189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205"/>
      <c r="AW187" s="187"/>
      <c r="AX187" s="188"/>
      <c r="AY187" s="187"/>
      <c r="AZ187" s="187"/>
      <c r="BA187" s="192"/>
      <c r="BB187" s="193"/>
      <c r="BC187" s="192"/>
      <c r="BD187" s="194"/>
      <c r="BE187" s="194"/>
      <c r="BF187" s="194"/>
      <c r="BG187" s="194"/>
      <c r="BH187" s="194"/>
      <c r="BI187" s="194"/>
      <c r="BJ187" s="194"/>
      <c r="BK187" s="194"/>
      <c r="BL187" s="194"/>
      <c r="BM187" s="194"/>
      <c r="BN187" s="194"/>
      <c r="BO187" s="194"/>
      <c r="BP187" s="194"/>
      <c r="BQ187" s="194"/>
      <c r="BR187" s="194"/>
      <c r="BS187" s="194"/>
      <c r="BT187" s="194"/>
      <c r="BU187" s="194"/>
      <c r="BV187" s="194"/>
      <c r="BW187" s="194"/>
      <c r="BX187" s="194"/>
      <c r="BY187" s="194"/>
      <c r="BZ187" s="194"/>
      <c r="CA187" s="194"/>
      <c r="CB187" s="194"/>
      <c r="CC187" s="195"/>
      <c r="CD187" s="194"/>
      <c r="CE187" s="194"/>
      <c r="CF187" s="194"/>
      <c r="CG187" s="194"/>
      <c r="CH187" s="194"/>
      <c r="CI187" s="194"/>
      <c r="CJ187" s="194"/>
      <c r="CK187" s="194"/>
      <c r="CL187" s="194"/>
      <c r="CM187" s="194"/>
      <c r="CN187" s="194"/>
      <c r="CO187" s="194"/>
      <c r="CP187" s="194"/>
      <c r="CQ187" s="194"/>
      <c r="CR187" s="194"/>
      <c r="CS187" s="194"/>
      <c r="CT187" s="194"/>
      <c r="CU187" s="194"/>
      <c r="CV187" s="194"/>
      <c r="CW187" s="194"/>
      <c r="CX187" s="194"/>
      <c r="CY187" s="194"/>
      <c r="CZ187" s="194"/>
      <c r="DA187" s="194"/>
      <c r="DB187" s="194"/>
      <c r="DC187" s="194"/>
      <c r="DD187" s="194"/>
      <c r="DE187" s="194"/>
      <c r="DF187" s="194"/>
      <c r="DG187" s="194"/>
      <c r="DH187" s="194"/>
      <c r="DI187" s="194"/>
      <c r="DJ187" s="194"/>
      <c r="DK187" s="194"/>
      <c r="DL187" s="194"/>
      <c r="DM187" s="194"/>
      <c r="DN187" s="194"/>
      <c r="DO187" s="194"/>
      <c r="DP187" s="194"/>
      <c r="DQ187" s="194"/>
      <c r="DR187" s="194"/>
      <c r="DS187" s="194"/>
      <c r="DT187" s="194"/>
      <c r="DU187" s="194"/>
      <c r="DV187" s="194"/>
      <c r="DW187" s="194"/>
      <c r="DX187" s="194"/>
      <c r="DY187" s="194"/>
      <c r="DZ187" s="194"/>
      <c r="EA187" s="194"/>
      <c r="EB187" s="194"/>
      <c r="EC187" s="194"/>
      <c r="ED187" s="194"/>
      <c r="EE187" s="194"/>
      <c r="EF187" s="194"/>
      <c r="EG187" s="194"/>
      <c r="EH187" s="194"/>
      <c r="EI187" s="194"/>
      <c r="EJ187" s="194"/>
      <c r="EK187" s="194"/>
      <c r="EL187" s="194"/>
      <c r="EM187" s="194"/>
      <c r="EN187" s="194"/>
      <c r="EO187" s="194"/>
      <c r="EP187" s="194"/>
      <c r="EQ187" s="194"/>
      <c r="ER187" s="194"/>
      <c r="ES187" s="194"/>
      <c r="ET187" s="194"/>
      <c r="EU187" s="194"/>
      <c r="EV187" s="194"/>
      <c r="EW187" s="194"/>
      <c r="EX187" s="194"/>
      <c r="EY187" s="194"/>
      <c r="EZ187" s="194"/>
      <c r="FA187" s="194"/>
      <c r="FB187" s="194"/>
      <c r="FC187" s="194"/>
      <c r="FD187" s="194"/>
      <c r="FE187" s="194"/>
      <c r="FF187" s="194"/>
      <c r="FG187" s="194"/>
      <c r="FH187" s="194"/>
      <c r="FI187" s="194"/>
      <c r="FJ187" s="194"/>
      <c r="FK187" s="194"/>
      <c r="FL187" s="194"/>
      <c r="FM187" s="194"/>
      <c r="FN187" s="194"/>
      <c r="FO187" s="194"/>
      <c r="FP187" s="194"/>
      <c r="FQ187" s="194"/>
      <c r="FR187" s="194"/>
      <c r="FS187" s="194"/>
      <c r="FT187" s="194"/>
      <c r="FU187" s="194"/>
      <c r="FV187" s="194"/>
      <c r="FW187" s="194"/>
      <c r="FX187" s="194"/>
      <c r="FY187" s="194"/>
      <c r="FZ187" s="194"/>
      <c r="GA187" s="194"/>
      <c r="GB187" s="194"/>
      <c r="GC187" s="194"/>
      <c r="GD187" s="194"/>
      <c r="GE187" s="194"/>
      <c r="GF187" s="194"/>
      <c r="GG187" s="194"/>
      <c r="GH187" s="194"/>
      <c r="GI187" s="194"/>
      <c r="GJ187" s="194"/>
      <c r="GK187" s="194"/>
      <c r="GL187" s="194"/>
      <c r="GM187" s="194"/>
      <c r="GN187" s="194"/>
      <c r="GO187" s="194"/>
      <c r="GP187" s="194"/>
      <c r="GQ187" s="194"/>
      <c r="GR187" s="194"/>
      <c r="GS187" s="194"/>
      <c r="GT187" s="194"/>
      <c r="GU187" s="194"/>
      <c r="GV187" s="194"/>
      <c r="GW187" s="194"/>
      <c r="GX187" s="194"/>
      <c r="GY187" s="194"/>
      <c r="GZ187" s="194"/>
      <c r="HA187" s="194"/>
      <c r="HB187" s="194"/>
      <c r="HC187" s="194"/>
      <c r="HD187" s="194"/>
      <c r="HE187" s="194"/>
      <c r="HF187" s="194"/>
      <c r="HG187" s="194"/>
      <c r="HH187" s="194"/>
      <c r="HI187" s="194"/>
      <c r="HJ187" s="194"/>
      <c r="HK187" s="194"/>
      <c r="HL187" s="194"/>
      <c r="HM187" s="194"/>
      <c r="HN187" s="194"/>
      <c r="HO187" s="194"/>
      <c r="HP187" s="194"/>
      <c r="HQ187" s="194"/>
      <c r="HR187" s="194"/>
      <c r="HS187" s="194"/>
      <c r="HT187" s="194"/>
      <c r="HU187" s="194"/>
      <c r="HV187" s="194"/>
      <c r="HW187" s="194"/>
      <c r="HX187" s="194"/>
      <c r="HY187" s="194"/>
      <c r="HZ187" s="194"/>
      <c r="IA187" s="194"/>
      <c r="IB187" s="194"/>
      <c r="IC187" s="194"/>
      <c r="ID187" s="194"/>
      <c r="IE187" s="194"/>
      <c r="IF187" s="194"/>
      <c r="IG187" s="194"/>
      <c r="IH187" s="194"/>
      <c r="II187" s="194"/>
      <c r="IJ187" s="194"/>
      <c r="IK187" s="194"/>
      <c r="IL187" s="194"/>
      <c r="IM187" s="194"/>
      <c r="IN187" s="194"/>
      <c r="IO187" s="194"/>
      <c r="IP187" s="194"/>
      <c r="IQ187" s="194"/>
      <c r="IR187" s="194"/>
      <c r="IS187" s="194"/>
      <c r="IT187" s="194"/>
      <c r="IU187" s="194"/>
      <c r="IV187" s="194"/>
      <c r="IW187" s="194"/>
      <c r="IX187" s="194"/>
      <c r="IY187" s="194"/>
      <c r="IZ187" s="194"/>
      <c r="JA187" s="194"/>
      <c r="JB187" s="194"/>
      <c r="JC187" s="194"/>
      <c r="JD187" s="194"/>
      <c r="JE187" s="194"/>
      <c r="JF187" s="194"/>
      <c r="JG187" s="194"/>
      <c r="JH187" s="194"/>
      <c r="JI187" s="194"/>
      <c r="JJ187" s="194"/>
      <c r="JK187" s="194"/>
      <c r="JL187" s="194"/>
      <c r="JM187" s="194"/>
      <c r="JN187" s="194"/>
      <c r="JO187" s="194"/>
      <c r="JP187" s="194"/>
      <c r="JQ187" s="194"/>
      <c r="JR187" s="194"/>
      <c r="JS187" s="194"/>
      <c r="JT187" s="194"/>
      <c r="JU187" s="194"/>
      <c r="JV187" s="194"/>
      <c r="JW187" s="194"/>
      <c r="JX187" s="194"/>
      <c r="JY187" s="194"/>
      <c r="JZ187" s="194"/>
      <c r="KA187" s="194"/>
      <c r="KB187" s="194"/>
      <c r="KC187" s="194"/>
      <c r="KD187" s="194"/>
      <c r="KE187" s="194"/>
      <c r="KF187" s="194"/>
      <c r="KG187" s="194"/>
      <c r="KH187" s="194"/>
      <c r="KI187" s="194"/>
      <c r="KJ187" s="194"/>
      <c r="KK187" s="194"/>
      <c r="KL187" s="194"/>
      <c r="KM187" s="194"/>
      <c r="KN187" s="194"/>
      <c r="KO187" s="194"/>
      <c r="KP187" s="194"/>
      <c r="KQ187" s="194"/>
      <c r="KR187" s="194"/>
      <c r="KS187" s="194"/>
      <c r="KT187" s="194"/>
      <c r="KU187" s="194"/>
      <c r="KV187" s="194"/>
      <c r="KW187" s="194"/>
      <c r="KX187" s="194"/>
      <c r="KY187" s="194"/>
      <c r="KZ187" s="194"/>
      <c r="LA187" s="194"/>
      <c r="LB187" s="194"/>
      <c r="LC187" s="194"/>
      <c r="LD187" s="194"/>
      <c r="LE187" s="194"/>
      <c r="LF187" s="194"/>
      <c r="LG187" s="194"/>
      <c r="LH187" s="194"/>
      <c r="LI187" s="194"/>
      <c r="LJ187" s="194"/>
      <c r="LK187" s="194"/>
      <c r="LL187" s="194"/>
      <c r="LM187" s="194"/>
      <c r="LN187" s="194"/>
      <c r="LO187" s="194"/>
      <c r="LP187" s="194"/>
      <c r="LQ187" s="194"/>
      <c r="LR187" s="194"/>
      <c r="LS187" s="194"/>
      <c r="LT187" s="194"/>
      <c r="LU187" s="194"/>
      <c r="LV187" s="194"/>
      <c r="LW187" s="194"/>
      <c r="LX187" s="194"/>
      <c r="LY187" s="194"/>
      <c r="LZ187" s="194"/>
      <c r="MA187" s="194"/>
      <c r="MB187" s="194"/>
      <c r="MC187" s="194"/>
      <c r="MD187" s="194"/>
      <c r="ME187" s="194"/>
      <c r="MF187" s="194"/>
      <c r="MG187" s="194"/>
      <c r="MH187" s="194"/>
      <c r="MI187" s="194"/>
      <c r="MJ187" s="194"/>
      <c r="MK187" s="194"/>
      <c r="ML187" s="194"/>
      <c r="MM187" s="194"/>
      <c r="MN187" s="194"/>
      <c r="MO187" s="194"/>
      <c r="MP187" s="194"/>
      <c r="MQ187" s="194"/>
      <c r="MR187" s="194"/>
      <c r="MS187" s="194"/>
      <c r="MT187" s="194"/>
      <c r="MU187" s="194"/>
      <c r="MV187" s="194"/>
      <c r="MW187" s="194"/>
      <c r="MX187" s="194"/>
      <c r="MY187" s="194"/>
      <c r="MZ187" s="194"/>
      <c r="NA187" s="194"/>
      <c r="NB187" s="194"/>
      <c r="NC187" s="194"/>
      <c r="ND187" s="194"/>
      <c r="NE187" s="194"/>
      <c r="NF187" s="194"/>
      <c r="NG187" s="194"/>
      <c r="NH187" s="194"/>
      <c r="NI187" s="194"/>
      <c r="NJ187" s="194"/>
      <c r="NK187" s="194"/>
      <c r="NL187" s="194"/>
      <c r="NM187" s="194"/>
      <c r="NN187" s="194"/>
      <c r="NO187" s="194"/>
      <c r="NP187" s="194"/>
      <c r="NQ187" s="194"/>
      <c r="NR187" s="194"/>
      <c r="NS187" s="194"/>
      <c r="NT187" s="194"/>
      <c r="NU187" s="194"/>
      <c r="NV187" s="194"/>
      <c r="NW187" s="194"/>
      <c r="NX187" s="194"/>
      <c r="NY187" s="194"/>
      <c r="NZ187" s="194"/>
      <c r="OA187" s="194"/>
      <c r="OB187" s="194"/>
      <c r="OC187" s="194"/>
      <c r="OD187" s="194"/>
      <c r="OE187" s="194"/>
      <c r="OF187" s="194"/>
      <c r="OG187" s="194"/>
      <c r="OH187" s="194"/>
      <c r="OI187" s="194"/>
      <c r="OJ187" s="194"/>
      <c r="OK187" s="194"/>
      <c r="OL187" s="194"/>
      <c r="OM187" s="194"/>
      <c r="ON187" s="194"/>
      <c r="OO187" s="194"/>
      <c r="OP187" s="194"/>
      <c r="OQ187" s="194"/>
      <c r="OR187" s="194"/>
      <c r="OS187" s="194"/>
      <c r="OT187" s="194"/>
      <c r="OU187" s="194"/>
      <c r="OV187" s="194"/>
      <c r="OW187" s="194"/>
      <c r="OX187" s="194"/>
      <c r="OY187" s="194"/>
      <c r="OZ187" s="194"/>
      <c r="PA187" s="194"/>
      <c r="PB187" s="194"/>
      <c r="PC187" s="194"/>
      <c r="PD187" s="194"/>
      <c r="PE187" s="194"/>
      <c r="PF187" s="194"/>
      <c r="PG187" s="194"/>
      <c r="PH187" s="194"/>
      <c r="PI187" s="194"/>
      <c r="PJ187" s="194"/>
      <c r="PK187" s="194"/>
      <c r="PL187" s="194"/>
      <c r="PM187" s="194"/>
      <c r="PN187" s="194"/>
      <c r="PO187" s="194"/>
      <c r="PP187" s="194"/>
      <c r="PQ187" s="194"/>
      <c r="PR187" s="194"/>
      <c r="PS187" s="194"/>
      <c r="PT187" s="194"/>
      <c r="PU187" s="194"/>
      <c r="PV187" s="194"/>
      <c r="PW187" s="194"/>
      <c r="PX187" s="194"/>
      <c r="PY187" s="194"/>
      <c r="PZ187" s="194"/>
      <c r="QA187" s="194"/>
      <c r="QB187" s="194"/>
      <c r="QC187" s="194"/>
      <c r="QD187" s="194"/>
      <c r="QE187" s="194"/>
      <c r="QF187" s="194"/>
      <c r="QG187" s="194"/>
      <c r="QH187" s="194"/>
      <c r="QI187" s="194"/>
      <c r="QJ187" s="194"/>
      <c r="QK187" s="194"/>
      <c r="QL187" s="194"/>
      <c r="QM187" s="194"/>
      <c r="QN187" s="194"/>
      <c r="QO187" s="194"/>
      <c r="QP187" s="194"/>
      <c r="QQ187" s="194"/>
      <c r="QR187" s="194"/>
      <c r="QS187" s="194"/>
      <c r="QT187" s="194"/>
      <c r="QU187" s="194"/>
      <c r="QV187" s="194"/>
      <c r="QW187" s="194"/>
      <c r="QX187" s="194"/>
      <c r="QY187" s="194"/>
      <c r="QZ187" s="194"/>
      <c r="RA187" s="194"/>
      <c r="RB187" s="194"/>
      <c r="RC187" s="194"/>
      <c r="RD187" s="194"/>
      <c r="RE187" s="194"/>
      <c r="RF187" s="194"/>
      <c r="RG187" s="194"/>
      <c r="RH187" s="194"/>
      <c r="RI187" s="194"/>
      <c r="RJ187" s="194"/>
      <c r="RK187" s="194"/>
      <c r="RL187" s="194"/>
      <c r="RM187" s="194"/>
      <c r="RN187" s="194"/>
      <c r="RO187" s="194"/>
      <c r="RP187" s="194"/>
      <c r="RQ187" s="194"/>
      <c r="RR187" s="194"/>
      <c r="RS187" s="194"/>
      <c r="RT187" s="194"/>
      <c r="RU187" s="194"/>
      <c r="RV187" s="194"/>
      <c r="RW187" s="194"/>
      <c r="RX187" s="194"/>
      <c r="RY187" s="194"/>
      <c r="RZ187" s="194"/>
      <c r="SA187" s="194"/>
      <c r="SB187" s="194"/>
      <c r="SC187" s="194"/>
      <c r="SD187" s="194"/>
      <c r="SE187" s="194"/>
      <c r="SF187" s="194"/>
      <c r="SG187" s="194"/>
      <c r="SH187" s="194"/>
      <c r="SI187" s="194"/>
      <c r="SJ187" s="194"/>
      <c r="SK187" s="194"/>
      <c r="SL187" s="194"/>
      <c r="SM187" s="194"/>
      <c r="SN187" s="194"/>
      <c r="SO187" s="194"/>
      <c r="SP187" s="194"/>
      <c r="SQ187" s="194"/>
      <c r="SR187" s="194"/>
      <c r="SS187" s="194"/>
      <c r="ST187" s="194"/>
      <c r="SU187" s="194"/>
      <c r="SV187" s="194"/>
      <c r="SW187" s="194"/>
      <c r="SX187" s="194"/>
      <c r="SY187" s="194"/>
      <c r="SZ187" s="194"/>
      <c r="TA187" s="194"/>
      <c r="TB187" s="194"/>
      <c r="TC187" s="194"/>
      <c r="TD187" s="194"/>
      <c r="TE187" s="194"/>
      <c r="TF187" s="194"/>
      <c r="TG187" s="194"/>
      <c r="TH187" s="194"/>
      <c r="TI187" s="194"/>
      <c r="TJ187" s="194"/>
      <c r="TK187" s="194"/>
      <c r="TL187" s="194"/>
      <c r="TM187" s="194"/>
      <c r="TN187" s="194"/>
      <c r="TO187" s="194"/>
      <c r="TP187" s="194"/>
      <c r="TQ187" s="194"/>
      <c r="TR187" s="194"/>
      <c r="TS187" s="194"/>
      <c r="TT187" s="194"/>
      <c r="TU187" s="194"/>
      <c r="TV187" s="194"/>
      <c r="TW187" s="194"/>
      <c r="TX187" s="194"/>
      <c r="TY187" s="194"/>
      <c r="TZ187" s="194"/>
      <c r="UA187" s="194"/>
      <c r="UB187" s="194"/>
      <c r="UC187" s="194"/>
      <c r="UD187" s="194"/>
      <c r="UE187" s="194"/>
      <c r="UF187" s="194"/>
      <c r="UG187" s="194"/>
      <c r="UH187" s="194"/>
      <c r="UI187" s="194"/>
      <c r="UJ187" s="194"/>
      <c r="UK187" s="194"/>
      <c r="UL187" s="194"/>
      <c r="UM187" s="194"/>
      <c r="UN187" s="194"/>
      <c r="UO187" s="194"/>
      <c r="UP187" s="194"/>
      <c r="UQ187" s="194"/>
      <c r="UR187" s="194"/>
      <c r="US187" s="194"/>
      <c r="UT187" s="194"/>
      <c r="UU187" s="194"/>
      <c r="UV187" s="194"/>
      <c r="UW187" s="194"/>
      <c r="UX187" s="194"/>
      <c r="UY187" s="194"/>
      <c r="UZ187" s="194"/>
      <c r="VA187" s="194"/>
      <c r="VB187" s="194"/>
      <c r="VC187" s="194"/>
      <c r="VD187" s="194"/>
      <c r="VE187" s="194"/>
      <c r="VF187" s="194"/>
      <c r="VG187" s="194"/>
      <c r="VH187" s="194"/>
      <c r="VI187" s="194"/>
      <c r="VJ187" s="194"/>
      <c r="VK187" s="194"/>
      <c r="VL187" s="194"/>
      <c r="VM187" s="194"/>
      <c r="VN187" s="194"/>
      <c r="VO187" s="194"/>
      <c r="VP187" s="194"/>
      <c r="VQ187" s="194"/>
      <c r="VR187" s="194"/>
      <c r="VS187" s="194"/>
      <c r="VT187" s="194"/>
      <c r="VU187" s="194"/>
      <c r="VV187" s="194"/>
      <c r="VW187" s="194"/>
      <c r="VX187" s="194"/>
      <c r="VY187" s="194"/>
      <c r="VZ187" s="194"/>
      <c r="WA187" s="194"/>
      <c r="WB187" s="194"/>
      <c r="WC187" s="194"/>
      <c r="WD187" s="194"/>
      <c r="WE187" s="194"/>
      <c r="WF187" s="194"/>
      <c r="WG187" s="194"/>
      <c r="WH187" s="194"/>
      <c r="WI187" s="194"/>
      <c r="WJ187" s="194"/>
      <c r="WK187" s="194"/>
      <c r="WL187" s="194"/>
      <c r="WM187" s="194"/>
      <c r="WN187" s="194"/>
      <c r="WO187" s="194"/>
      <c r="WP187" s="194"/>
      <c r="WQ187" s="194"/>
      <c r="WR187" s="194"/>
      <c r="WS187" s="194"/>
      <c r="WT187" s="194"/>
      <c r="WU187" s="194"/>
      <c r="WV187" s="194"/>
      <c r="WW187" s="194"/>
      <c r="WX187" s="194"/>
      <c r="WY187" s="194"/>
      <c r="WZ187" s="194"/>
      <c r="XA187" s="194"/>
      <c r="XB187" s="194"/>
      <c r="XC187" s="194"/>
      <c r="XD187" s="194"/>
      <c r="XE187" s="194"/>
      <c r="XF187" s="194"/>
      <c r="XG187" s="194"/>
      <c r="XH187" s="194"/>
      <c r="XI187" s="194"/>
      <c r="XJ187" s="194"/>
      <c r="XK187" s="194"/>
      <c r="XL187" s="194"/>
      <c r="XM187" s="194"/>
      <c r="XN187" s="194"/>
      <c r="XO187" s="194"/>
      <c r="XP187" s="194"/>
      <c r="XQ187" s="194"/>
      <c r="XR187" s="194"/>
      <c r="XS187" s="194"/>
      <c r="XT187" s="194"/>
      <c r="XU187" s="194"/>
      <c r="XV187" s="194"/>
      <c r="XW187" s="194"/>
      <c r="XX187" s="194"/>
      <c r="XY187" s="194"/>
      <c r="XZ187" s="194"/>
      <c r="YA187" s="194"/>
      <c r="YB187" s="194"/>
      <c r="YC187" s="194"/>
      <c r="YD187" s="194"/>
      <c r="YE187" s="194"/>
      <c r="YF187" s="194"/>
      <c r="YG187" s="194"/>
      <c r="YH187" s="194"/>
      <c r="YI187" s="194"/>
      <c r="YJ187" s="194"/>
      <c r="YK187" s="194"/>
      <c r="YL187" s="194"/>
      <c r="YM187" s="194"/>
      <c r="YN187" s="194"/>
      <c r="YO187" s="194"/>
      <c r="YP187" s="194"/>
      <c r="YQ187" s="194"/>
      <c r="YR187" s="194"/>
      <c r="YS187" s="194"/>
      <c r="YT187" s="194"/>
      <c r="YU187" s="194"/>
      <c r="YV187" s="194"/>
      <c r="YW187" s="194"/>
      <c r="YX187" s="194"/>
      <c r="YY187" s="194"/>
      <c r="YZ187" s="194"/>
      <c r="ZA187" s="194"/>
      <c r="ZB187" s="194"/>
      <c r="ZC187" s="194"/>
      <c r="ZD187" s="194"/>
      <c r="ZE187" s="194"/>
      <c r="ZF187" s="194"/>
      <c r="ZG187" s="194"/>
      <c r="ZH187" s="194"/>
      <c r="ZI187" s="194"/>
      <c r="ZJ187" s="194"/>
      <c r="ZK187" s="194"/>
      <c r="ZL187" s="194"/>
      <c r="ZM187" s="194"/>
      <c r="ZN187" s="194"/>
      <c r="ZO187" s="194"/>
      <c r="ZP187" s="194"/>
      <c r="ZQ187" s="194"/>
      <c r="ZR187" s="194"/>
      <c r="ZS187" s="194"/>
      <c r="ZT187" s="194"/>
      <c r="ZU187" s="194"/>
      <c r="ZV187" s="194"/>
      <c r="ZW187" s="194"/>
      <c r="ZX187" s="194"/>
      <c r="ZY187" s="194"/>
      <c r="ZZ187" s="194"/>
      <c r="AAA187" s="194"/>
      <c r="AAB187" s="194"/>
      <c r="AAC187" s="194"/>
      <c r="AAD187" s="194"/>
      <c r="AAE187" s="194"/>
      <c r="AAF187" s="194"/>
      <c r="AAG187" s="194"/>
      <c r="AAH187" s="194"/>
      <c r="AAI187" s="194"/>
      <c r="AAJ187" s="194"/>
      <c r="AAK187" s="194"/>
      <c r="AAL187" s="194"/>
      <c r="AAM187" s="194"/>
      <c r="AAN187" s="194"/>
      <c r="AAO187" s="194"/>
      <c r="AAP187" s="194"/>
      <c r="AAQ187" s="194"/>
      <c r="AAR187" s="194"/>
      <c r="AAS187" s="194"/>
      <c r="AAT187" s="194"/>
      <c r="AAU187" s="194"/>
      <c r="AAV187" s="194"/>
      <c r="AAW187" s="194"/>
      <c r="AAX187" s="194"/>
      <c r="AAY187" s="194"/>
      <c r="AAZ187" s="194"/>
      <c r="ABA187" s="194"/>
      <c r="ABB187" s="194"/>
      <c r="ABC187" s="194"/>
      <c r="ABD187" s="194"/>
      <c r="ABE187" s="194"/>
      <c r="ABF187" s="194"/>
      <c r="ABG187" s="194"/>
      <c r="ABH187" s="194"/>
      <c r="ABI187" s="194"/>
      <c r="ABJ187" s="194"/>
      <c r="ABK187" s="194"/>
      <c r="ABL187" s="194"/>
      <c r="ABM187" s="194"/>
      <c r="ABN187" s="194"/>
      <c r="ABO187" s="194"/>
      <c r="ABP187" s="194"/>
      <c r="ABQ187" s="194"/>
      <c r="ABR187" s="194"/>
      <c r="ABS187" s="194"/>
      <c r="ABT187" s="194"/>
      <c r="ABU187" s="194"/>
      <c r="ABV187" s="194"/>
      <c r="ABW187" s="194"/>
      <c r="ABX187" s="194"/>
      <c r="ABY187" s="194"/>
      <c r="ABZ187" s="194"/>
      <c r="ACA187" s="194"/>
      <c r="ACB187" s="194"/>
      <c r="ACC187" s="194"/>
      <c r="ACD187" s="194"/>
      <c r="ACE187" s="194"/>
      <c r="ACF187" s="194"/>
      <c r="ACG187" s="194"/>
      <c r="ACH187" s="194"/>
      <c r="ACI187" s="194"/>
      <c r="ACJ187" s="194"/>
      <c r="ACK187" s="194"/>
      <c r="ACL187" s="194"/>
      <c r="ACM187" s="194"/>
      <c r="ACN187" s="194"/>
      <c r="ACO187" s="194"/>
      <c r="ACP187" s="194"/>
      <c r="ACQ187" s="194"/>
      <c r="ACR187" s="194"/>
      <c r="ACS187" s="194"/>
      <c r="ACT187" s="194"/>
      <c r="ACU187" s="194"/>
      <c r="ACV187" s="194"/>
      <c r="ACW187" s="194"/>
      <c r="ACX187" s="194"/>
      <c r="ACY187" s="194"/>
      <c r="ACZ187" s="194"/>
      <c r="ADA187" s="194"/>
      <c r="ADB187" s="194"/>
      <c r="ADC187" s="194"/>
      <c r="ADD187" s="194"/>
      <c r="ADE187" s="194"/>
      <c r="ADF187" s="194"/>
      <c r="ADG187" s="194"/>
      <c r="ADH187" s="194"/>
      <c r="ADI187" s="194"/>
      <c r="ADJ187" s="194"/>
      <c r="ADK187" s="194"/>
      <c r="ADL187" s="194"/>
      <c r="ADM187" s="194"/>
      <c r="ADN187" s="194"/>
      <c r="ADO187" s="194"/>
      <c r="ADP187" s="194"/>
      <c r="ADQ187" s="194"/>
      <c r="ADR187" s="194"/>
      <c r="ADS187" s="194"/>
      <c r="ADT187" s="194"/>
      <c r="ADU187" s="194"/>
      <c r="ADV187" s="194"/>
      <c r="ADW187" s="194"/>
      <c r="ADX187" s="194"/>
      <c r="ADY187" s="194"/>
      <c r="ADZ187" s="194"/>
      <c r="AEA187" s="194"/>
      <c r="AEB187" s="194"/>
      <c r="AEC187" s="194"/>
      <c r="AED187" s="194"/>
      <c r="AEE187" s="194"/>
      <c r="AEF187" s="194"/>
      <c r="AEG187" s="194"/>
      <c r="AEH187" s="194"/>
      <c r="AEI187" s="194"/>
      <c r="AEJ187" s="194"/>
      <c r="AEK187" s="194"/>
      <c r="AEL187" s="194"/>
      <c r="AEM187" s="194"/>
      <c r="AEN187" s="194"/>
      <c r="AEO187" s="194"/>
      <c r="AEP187" s="194"/>
      <c r="AEQ187" s="194"/>
      <c r="AER187" s="194"/>
      <c r="AES187" s="194"/>
      <c r="AET187" s="194"/>
      <c r="AEU187" s="194"/>
      <c r="AEV187" s="194"/>
      <c r="AEW187" s="194"/>
      <c r="AEX187" s="194"/>
      <c r="AEY187" s="194"/>
      <c r="AEZ187" s="194"/>
      <c r="AFA187" s="194"/>
      <c r="AFB187" s="194"/>
      <c r="AFC187" s="194"/>
      <c r="AFD187" s="194"/>
      <c r="AFE187" s="194"/>
      <c r="AFF187" s="194"/>
      <c r="AFG187" s="194"/>
      <c r="AFH187" s="194"/>
      <c r="AFI187" s="194"/>
      <c r="AFJ187" s="194"/>
      <c r="AFK187" s="194"/>
      <c r="AFL187" s="194"/>
      <c r="AFM187" s="194"/>
      <c r="AFN187" s="194"/>
      <c r="AFO187" s="194"/>
      <c r="AFP187" s="194"/>
      <c r="AFQ187" s="194"/>
      <c r="AFR187" s="194"/>
      <c r="AFS187" s="194"/>
      <c r="AFT187" s="194"/>
      <c r="AFU187" s="194"/>
      <c r="AFV187" s="194"/>
      <c r="AFW187" s="194"/>
      <c r="AFX187" s="194"/>
      <c r="AFY187" s="194"/>
      <c r="AFZ187" s="194"/>
      <c r="AGA187" s="194"/>
      <c r="AGB187" s="194"/>
      <c r="AGC187" s="194"/>
      <c r="AGD187" s="194"/>
      <c r="AGE187" s="194"/>
      <c r="AGF187" s="194"/>
      <c r="AGG187" s="194"/>
      <c r="AGH187" s="194"/>
      <c r="AGI187" s="194"/>
      <c r="AGJ187" s="194"/>
      <c r="AGK187" s="194"/>
      <c r="AGL187" s="194"/>
      <c r="AGM187" s="194"/>
      <c r="AGN187" s="194"/>
      <c r="AGO187" s="194"/>
      <c r="AGP187" s="194"/>
      <c r="AGQ187" s="194"/>
      <c r="AGR187" s="194"/>
      <c r="AGS187" s="194"/>
      <c r="AGT187" s="194"/>
      <c r="AGU187" s="194"/>
      <c r="AGV187" s="194"/>
      <c r="AGW187" s="194"/>
      <c r="AGX187" s="194"/>
      <c r="AGY187" s="194"/>
      <c r="AGZ187" s="194"/>
      <c r="AHA187" s="194"/>
      <c r="AHB187" s="194"/>
      <c r="AHC187" s="194"/>
      <c r="AHD187" s="194"/>
      <c r="AHE187" s="194"/>
      <c r="AHF187" s="194"/>
      <c r="AHG187" s="194"/>
      <c r="AHH187" s="194"/>
      <c r="AHI187" s="194"/>
      <c r="AHJ187" s="194"/>
      <c r="AHK187" s="194"/>
      <c r="AHL187" s="194"/>
      <c r="AHM187" s="194"/>
      <c r="AHN187" s="194"/>
      <c r="AHO187" s="194"/>
      <c r="AHP187" s="194"/>
      <c r="AHQ187" s="194"/>
      <c r="AHR187" s="194"/>
      <c r="AHS187" s="194"/>
      <c r="AHT187" s="194"/>
      <c r="AHU187" s="194"/>
      <c r="AHV187" s="194"/>
      <c r="AHW187" s="194"/>
      <c r="AHX187" s="194"/>
      <c r="AHY187" s="194"/>
      <c r="AHZ187" s="194"/>
      <c r="AIA187" s="194"/>
      <c r="AIB187" s="194"/>
      <c r="AIC187" s="194"/>
      <c r="AID187" s="194"/>
      <c r="AIE187" s="194"/>
      <c r="AIF187" s="194"/>
      <c r="AIG187" s="194"/>
      <c r="AIH187" s="194"/>
      <c r="AII187" s="194"/>
      <c r="AIJ187" s="194"/>
      <c r="AIK187" s="194"/>
      <c r="AIL187" s="194"/>
      <c r="AIM187" s="194"/>
      <c r="AIN187" s="194"/>
      <c r="AIO187" s="194"/>
      <c r="AIP187" s="194"/>
      <c r="AIQ187" s="194"/>
      <c r="AIR187" s="194"/>
      <c r="AIS187" s="194"/>
      <c r="AIT187" s="194"/>
      <c r="AIU187" s="194"/>
      <c r="AIV187" s="194"/>
      <c r="AIW187" s="194"/>
      <c r="AIX187" s="194"/>
      <c r="AIY187" s="194"/>
      <c r="AIZ187" s="194"/>
      <c r="AJA187" s="194"/>
      <c r="AJB187" s="194"/>
      <c r="AJC187" s="194"/>
      <c r="AJD187" s="194"/>
      <c r="AJE187" s="194"/>
      <c r="AJF187" s="194"/>
      <c r="AJG187" s="194"/>
      <c r="AJH187" s="194"/>
      <c r="AJI187" s="194"/>
      <c r="AJJ187" s="194"/>
      <c r="AJK187" s="194"/>
      <c r="AJL187" s="194"/>
      <c r="AJM187" s="194"/>
      <c r="AJN187" s="194"/>
      <c r="AJO187" s="194"/>
      <c r="AJP187" s="194"/>
      <c r="AJQ187" s="194"/>
      <c r="AJR187" s="194"/>
      <c r="AJS187" s="194"/>
      <c r="AJT187" s="194"/>
      <c r="AJU187" s="194"/>
      <c r="AJV187" s="194"/>
      <c r="AJW187" s="194"/>
      <c r="AJX187" s="194"/>
      <c r="AJY187" s="194"/>
      <c r="AJZ187" s="194"/>
      <c r="AKA187" s="194"/>
      <c r="AKB187" s="194"/>
      <c r="AKC187" s="194"/>
      <c r="AKD187" s="194"/>
      <c r="AKE187" s="194"/>
      <c r="AKF187" s="194"/>
      <c r="AKG187" s="194"/>
      <c r="AKH187" s="194"/>
      <c r="AKI187" s="194"/>
      <c r="AKJ187" s="194"/>
      <c r="AKK187" s="194"/>
      <c r="AKL187" s="194"/>
      <c r="AKM187" s="194"/>
      <c r="AKN187" s="194"/>
      <c r="AKO187" s="194"/>
      <c r="AKP187" s="194"/>
    </row>
    <row r="188" spans="1:978" s="116" customFormat="1" ht="15.6">
      <c r="A188" s="82"/>
      <c r="B188" s="95" t="s">
        <v>24</v>
      </c>
      <c r="C188" s="105">
        <v>2334153</v>
      </c>
      <c r="D188" s="84">
        <f t="shared" si="45"/>
        <v>3.6220042484900627E-2</v>
      </c>
      <c r="E188" s="85"/>
      <c r="F188" s="83"/>
      <c r="G188" s="84"/>
      <c r="H188" s="107"/>
      <c r="I188" s="88"/>
      <c r="J188" s="92"/>
      <c r="K188" s="84"/>
      <c r="L188" s="93">
        <v>351</v>
      </c>
      <c r="M188" s="84">
        <f t="shared" si="42"/>
        <v>1.0172413793103448</v>
      </c>
      <c r="N188" s="92"/>
      <c r="O188" s="84"/>
      <c r="P188" s="92"/>
      <c r="Q188" s="84"/>
      <c r="R188" s="93">
        <v>374</v>
      </c>
      <c r="S188" s="84">
        <f t="shared" si="42"/>
        <v>4.7619047619047672E-2</v>
      </c>
      <c r="T188" s="92">
        <v>22641</v>
      </c>
      <c r="U188" s="84">
        <f t="shared" si="42"/>
        <v>0.11862648221343863</v>
      </c>
      <c r="V188" s="92"/>
      <c r="W188" s="84"/>
      <c r="X188" s="92"/>
      <c r="Y188" s="84"/>
      <c r="Z188" s="90"/>
      <c r="AA188" s="166"/>
      <c r="AB188" s="92"/>
      <c r="AC188" s="84"/>
      <c r="AD188" s="92"/>
      <c r="AE188" s="84"/>
      <c r="AF188" s="92"/>
      <c r="AG188" s="84"/>
      <c r="AH188" s="189"/>
      <c r="AI188" s="189"/>
      <c r="AJ188" s="189"/>
      <c r="AK188" s="189"/>
      <c r="AL188" s="189"/>
      <c r="AM188" s="187"/>
      <c r="AN188" s="187"/>
      <c r="AO188" s="187"/>
      <c r="AP188" s="187"/>
      <c r="AQ188" s="187"/>
      <c r="AR188" s="187"/>
      <c r="AS188" s="187"/>
      <c r="AT188" s="187"/>
      <c r="AU188" s="187"/>
      <c r="AV188" s="205"/>
      <c r="AW188" s="187"/>
      <c r="AX188" s="188"/>
      <c r="AY188" s="187"/>
      <c r="AZ188" s="187"/>
      <c r="BA188" s="192"/>
      <c r="BB188" s="193"/>
      <c r="BC188" s="192"/>
      <c r="BD188" s="194"/>
      <c r="BE188" s="194"/>
      <c r="BF188" s="194"/>
      <c r="BG188" s="194"/>
      <c r="BH188" s="194"/>
      <c r="BI188" s="194"/>
      <c r="BJ188" s="194"/>
      <c r="BK188" s="194"/>
      <c r="BL188" s="194"/>
      <c r="BM188" s="194"/>
      <c r="BN188" s="194"/>
      <c r="BO188" s="194"/>
      <c r="BP188" s="194"/>
      <c r="BQ188" s="194"/>
      <c r="BR188" s="194"/>
      <c r="BS188" s="194"/>
      <c r="BT188" s="194"/>
      <c r="BU188" s="194"/>
      <c r="BV188" s="194"/>
      <c r="BW188" s="194"/>
      <c r="BX188" s="194"/>
      <c r="BY188" s="194"/>
      <c r="BZ188" s="194"/>
      <c r="CA188" s="194"/>
      <c r="CB188" s="194"/>
      <c r="CC188" s="195"/>
      <c r="CD188" s="194"/>
      <c r="CE188" s="194"/>
      <c r="CF188" s="194"/>
      <c r="CG188" s="194"/>
      <c r="CH188" s="194"/>
      <c r="CI188" s="194"/>
      <c r="CJ188" s="194"/>
      <c r="CK188" s="194"/>
      <c r="CL188" s="194"/>
      <c r="CM188" s="194"/>
      <c r="CN188" s="194"/>
      <c r="CO188" s="194"/>
      <c r="CP188" s="194"/>
      <c r="CQ188" s="194"/>
      <c r="CR188" s="194"/>
      <c r="CS188" s="194"/>
      <c r="CT188" s="194"/>
      <c r="CU188" s="194"/>
      <c r="CV188" s="194"/>
      <c r="CW188" s="194"/>
      <c r="CX188" s="194"/>
      <c r="CY188" s="194"/>
      <c r="CZ188" s="194"/>
      <c r="DA188" s="194"/>
      <c r="DB188" s="194"/>
      <c r="DC188" s="194"/>
      <c r="DD188" s="194"/>
      <c r="DE188" s="194"/>
      <c r="DF188" s="194"/>
      <c r="DG188" s="194"/>
      <c r="DH188" s="194"/>
      <c r="DI188" s="194"/>
      <c r="DJ188" s="194"/>
      <c r="DK188" s="194"/>
      <c r="DL188" s="194"/>
      <c r="DM188" s="194"/>
      <c r="DN188" s="194"/>
      <c r="DO188" s="194"/>
      <c r="DP188" s="194"/>
      <c r="DQ188" s="194"/>
      <c r="DR188" s="194"/>
      <c r="DS188" s="194"/>
      <c r="DT188" s="194"/>
      <c r="DU188" s="194"/>
      <c r="DV188" s="194"/>
      <c r="DW188" s="194"/>
      <c r="DX188" s="194"/>
      <c r="DY188" s="194"/>
      <c r="DZ188" s="194"/>
      <c r="EA188" s="194"/>
      <c r="EB188" s="194"/>
      <c r="EC188" s="194"/>
      <c r="ED188" s="194"/>
      <c r="EE188" s="194"/>
      <c r="EF188" s="194"/>
      <c r="EG188" s="194"/>
      <c r="EH188" s="194"/>
      <c r="EI188" s="194"/>
      <c r="EJ188" s="194"/>
      <c r="EK188" s="194"/>
      <c r="EL188" s="194"/>
      <c r="EM188" s="194"/>
      <c r="EN188" s="194"/>
      <c r="EO188" s="194"/>
      <c r="EP188" s="194"/>
      <c r="EQ188" s="194"/>
      <c r="ER188" s="194"/>
      <c r="ES188" s="194"/>
      <c r="ET188" s="194"/>
      <c r="EU188" s="194"/>
      <c r="EV188" s="194"/>
      <c r="EW188" s="194"/>
      <c r="EX188" s="194"/>
      <c r="EY188" s="194"/>
      <c r="EZ188" s="194"/>
      <c r="FA188" s="194"/>
      <c r="FB188" s="194"/>
      <c r="FC188" s="194"/>
      <c r="FD188" s="194"/>
      <c r="FE188" s="194"/>
      <c r="FF188" s="194"/>
      <c r="FG188" s="194"/>
      <c r="FH188" s="194"/>
      <c r="FI188" s="194"/>
      <c r="FJ188" s="194"/>
      <c r="FK188" s="194"/>
      <c r="FL188" s="194"/>
      <c r="FM188" s="194"/>
      <c r="FN188" s="194"/>
      <c r="FO188" s="194"/>
      <c r="FP188" s="194"/>
      <c r="FQ188" s="194"/>
      <c r="FR188" s="194"/>
      <c r="FS188" s="194"/>
      <c r="FT188" s="194"/>
      <c r="FU188" s="194"/>
      <c r="FV188" s="194"/>
      <c r="FW188" s="194"/>
      <c r="FX188" s="194"/>
      <c r="FY188" s="194"/>
      <c r="FZ188" s="194"/>
      <c r="GA188" s="194"/>
      <c r="GB188" s="194"/>
      <c r="GC188" s="194"/>
      <c r="GD188" s="194"/>
      <c r="GE188" s="194"/>
      <c r="GF188" s="194"/>
      <c r="GG188" s="194"/>
      <c r="GH188" s="194"/>
      <c r="GI188" s="194"/>
      <c r="GJ188" s="194"/>
      <c r="GK188" s="194"/>
      <c r="GL188" s="194"/>
      <c r="GM188" s="194"/>
      <c r="GN188" s="194"/>
      <c r="GO188" s="194"/>
      <c r="GP188" s="194"/>
      <c r="GQ188" s="194"/>
      <c r="GR188" s="194"/>
      <c r="GS188" s="194"/>
      <c r="GT188" s="194"/>
      <c r="GU188" s="194"/>
      <c r="GV188" s="194"/>
      <c r="GW188" s="194"/>
      <c r="GX188" s="194"/>
      <c r="GY188" s="194"/>
      <c r="GZ188" s="194"/>
      <c r="HA188" s="194"/>
      <c r="HB188" s="194"/>
      <c r="HC188" s="194"/>
      <c r="HD188" s="194"/>
      <c r="HE188" s="194"/>
      <c r="HF188" s="194"/>
      <c r="HG188" s="194"/>
      <c r="HH188" s="194"/>
      <c r="HI188" s="194"/>
      <c r="HJ188" s="194"/>
      <c r="HK188" s="194"/>
      <c r="HL188" s="194"/>
      <c r="HM188" s="194"/>
      <c r="HN188" s="194"/>
      <c r="HO188" s="194"/>
      <c r="HP188" s="194"/>
      <c r="HQ188" s="194"/>
      <c r="HR188" s="194"/>
      <c r="HS188" s="194"/>
      <c r="HT188" s="194"/>
      <c r="HU188" s="194"/>
      <c r="HV188" s="194"/>
      <c r="HW188" s="194"/>
      <c r="HX188" s="194"/>
      <c r="HY188" s="194"/>
      <c r="HZ188" s="194"/>
      <c r="IA188" s="194"/>
      <c r="IB188" s="194"/>
      <c r="IC188" s="194"/>
      <c r="ID188" s="194"/>
      <c r="IE188" s="194"/>
      <c r="IF188" s="194"/>
      <c r="IG188" s="194"/>
      <c r="IH188" s="194"/>
      <c r="II188" s="194"/>
      <c r="IJ188" s="194"/>
      <c r="IK188" s="194"/>
      <c r="IL188" s="194"/>
      <c r="IM188" s="194"/>
      <c r="IN188" s="194"/>
      <c r="IO188" s="194"/>
      <c r="IP188" s="194"/>
      <c r="IQ188" s="194"/>
      <c r="IR188" s="194"/>
      <c r="IS188" s="194"/>
      <c r="IT188" s="194"/>
      <c r="IU188" s="194"/>
      <c r="IV188" s="194"/>
      <c r="IW188" s="194"/>
      <c r="IX188" s="194"/>
      <c r="IY188" s="194"/>
      <c r="IZ188" s="194"/>
      <c r="JA188" s="194"/>
      <c r="JB188" s="194"/>
      <c r="JC188" s="194"/>
      <c r="JD188" s="194"/>
      <c r="JE188" s="194"/>
      <c r="JF188" s="194"/>
      <c r="JG188" s="194"/>
      <c r="JH188" s="194"/>
      <c r="JI188" s="194"/>
      <c r="JJ188" s="194"/>
      <c r="JK188" s="194"/>
      <c r="JL188" s="194"/>
      <c r="JM188" s="194"/>
      <c r="JN188" s="194"/>
      <c r="JO188" s="194"/>
      <c r="JP188" s="194"/>
      <c r="JQ188" s="194"/>
      <c r="JR188" s="194"/>
      <c r="JS188" s="194"/>
      <c r="JT188" s="194"/>
      <c r="JU188" s="194"/>
      <c r="JV188" s="194"/>
      <c r="JW188" s="194"/>
      <c r="JX188" s="194"/>
      <c r="JY188" s="194"/>
      <c r="JZ188" s="194"/>
      <c r="KA188" s="194"/>
      <c r="KB188" s="194"/>
      <c r="KC188" s="194"/>
      <c r="KD188" s="194"/>
      <c r="KE188" s="194"/>
      <c r="KF188" s="194"/>
      <c r="KG188" s="194"/>
      <c r="KH188" s="194"/>
      <c r="KI188" s="194"/>
      <c r="KJ188" s="194"/>
      <c r="KK188" s="194"/>
      <c r="KL188" s="194"/>
      <c r="KM188" s="194"/>
      <c r="KN188" s="194"/>
      <c r="KO188" s="194"/>
      <c r="KP188" s="194"/>
      <c r="KQ188" s="194"/>
      <c r="KR188" s="194"/>
      <c r="KS188" s="194"/>
      <c r="KT188" s="194"/>
      <c r="KU188" s="194"/>
      <c r="KV188" s="194"/>
      <c r="KW188" s="194"/>
      <c r="KX188" s="194"/>
      <c r="KY188" s="194"/>
      <c r="KZ188" s="194"/>
      <c r="LA188" s="194"/>
      <c r="LB188" s="194"/>
      <c r="LC188" s="194"/>
      <c r="LD188" s="194"/>
      <c r="LE188" s="194"/>
      <c r="LF188" s="194"/>
      <c r="LG188" s="194"/>
      <c r="LH188" s="194"/>
      <c r="LI188" s="194"/>
      <c r="LJ188" s="194"/>
      <c r="LK188" s="194"/>
      <c r="LL188" s="194"/>
      <c r="LM188" s="194"/>
      <c r="LN188" s="194"/>
      <c r="LO188" s="194"/>
      <c r="LP188" s="194"/>
      <c r="LQ188" s="194"/>
      <c r="LR188" s="194"/>
      <c r="LS188" s="194"/>
      <c r="LT188" s="194"/>
      <c r="LU188" s="194"/>
      <c r="LV188" s="194"/>
      <c r="LW188" s="194"/>
      <c r="LX188" s="194"/>
      <c r="LY188" s="194"/>
      <c r="LZ188" s="194"/>
      <c r="MA188" s="194"/>
      <c r="MB188" s="194"/>
      <c r="MC188" s="194"/>
      <c r="MD188" s="194"/>
      <c r="ME188" s="194"/>
      <c r="MF188" s="194"/>
      <c r="MG188" s="194"/>
      <c r="MH188" s="194"/>
      <c r="MI188" s="194"/>
      <c r="MJ188" s="194"/>
      <c r="MK188" s="194"/>
      <c r="ML188" s="194"/>
      <c r="MM188" s="194"/>
      <c r="MN188" s="194"/>
      <c r="MO188" s="194"/>
      <c r="MP188" s="194"/>
      <c r="MQ188" s="194"/>
      <c r="MR188" s="194"/>
      <c r="MS188" s="194"/>
      <c r="MT188" s="194"/>
      <c r="MU188" s="194"/>
      <c r="MV188" s="194"/>
      <c r="MW188" s="194"/>
      <c r="MX188" s="194"/>
      <c r="MY188" s="194"/>
      <c r="MZ188" s="194"/>
      <c r="NA188" s="194"/>
      <c r="NB188" s="194"/>
      <c r="NC188" s="194"/>
      <c r="ND188" s="194"/>
      <c r="NE188" s="194"/>
      <c r="NF188" s="194"/>
      <c r="NG188" s="194"/>
      <c r="NH188" s="194"/>
      <c r="NI188" s="194"/>
      <c r="NJ188" s="194"/>
      <c r="NK188" s="194"/>
      <c r="NL188" s="194"/>
      <c r="NM188" s="194"/>
      <c r="NN188" s="194"/>
      <c r="NO188" s="194"/>
      <c r="NP188" s="194"/>
      <c r="NQ188" s="194"/>
      <c r="NR188" s="194"/>
      <c r="NS188" s="194"/>
      <c r="NT188" s="194"/>
      <c r="NU188" s="194"/>
      <c r="NV188" s="194"/>
      <c r="NW188" s="194"/>
      <c r="NX188" s="194"/>
      <c r="NY188" s="194"/>
      <c r="NZ188" s="194"/>
      <c r="OA188" s="194"/>
      <c r="OB188" s="194"/>
      <c r="OC188" s="194"/>
      <c r="OD188" s="194"/>
      <c r="OE188" s="194"/>
      <c r="OF188" s="194"/>
      <c r="OG188" s="194"/>
      <c r="OH188" s="194"/>
      <c r="OI188" s="194"/>
      <c r="OJ188" s="194"/>
      <c r="OK188" s="194"/>
      <c r="OL188" s="194"/>
      <c r="OM188" s="194"/>
      <c r="ON188" s="194"/>
      <c r="OO188" s="194"/>
      <c r="OP188" s="194"/>
      <c r="OQ188" s="194"/>
      <c r="OR188" s="194"/>
      <c r="OS188" s="194"/>
      <c r="OT188" s="194"/>
      <c r="OU188" s="194"/>
      <c r="OV188" s="194"/>
      <c r="OW188" s="194"/>
      <c r="OX188" s="194"/>
      <c r="OY188" s="194"/>
      <c r="OZ188" s="194"/>
      <c r="PA188" s="194"/>
      <c r="PB188" s="194"/>
      <c r="PC188" s="194"/>
      <c r="PD188" s="194"/>
      <c r="PE188" s="194"/>
      <c r="PF188" s="194"/>
      <c r="PG188" s="194"/>
      <c r="PH188" s="194"/>
      <c r="PI188" s="194"/>
      <c r="PJ188" s="194"/>
      <c r="PK188" s="194"/>
      <c r="PL188" s="194"/>
      <c r="PM188" s="194"/>
      <c r="PN188" s="194"/>
      <c r="PO188" s="194"/>
      <c r="PP188" s="194"/>
      <c r="PQ188" s="194"/>
      <c r="PR188" s="194"/>
      <c r="PS188" s="194"/>
      <c r="PT188" s="194"/>
      <c r="PU188" s="194"/>
      <c r="PV188" s="194"/>
      <c r="PW188" s="194"/>
      <c r="PX188" s="194"/>
      <c r="PY188" s="194"/>
      <c r="PZ188" s="194"/>
      <c r="QA188" s="194"/>
      <c r="QB188" s="194"/>
      <c r="QC188" s="194"/>
      <c r="QD188" s="194"/>
      <c r="QE188" s="194"/>
      <c r="QF188" s="194"/>
      <c r="QG188" s="194"/>
      <c r="QH188" s="194"/>
      <c r="QI188" s="194"/>
      <c r="QJ188" s="194"/>
      <c r="QK188" s="194"/>
      <c r="QL188" s="194"/>
      <c r="QM188" s="194"/>
      <c r="QN188" s="194"/>
      <c r="QO188" s="194"/>
      <c r="QP188" s="194"/>
      <c r="QQ188" s="194"/>
      <c r="QR188" s="194"/>
      <c r="QS188" s="194"/>
      <c r="QT188" s="194"/>
      <c r="QU188" s="194"/>
      <c r="QV188" s="194"/>
      <c r="QW188" s="194"/>
      <c r="QX188" s="194"/>
      <c r="QY188" s="194"/>
      <c r="QZ188" s="194"/>
      <c r="RA188" s="194"/>
      <c r="RB188" s="194"/>
      <c r="RC188" s="194"/>
      <c r="RD188" s="194"/>
      <c r="RE188" s="194"/>
      <c r="RF188" s="194"/>
      <c r="RG188" s="194"/>
      <c r="RH188" s="194"/>
      <c r="RI188" s="194"/>
      <c r="RJ188" s="194"/>
      <c r="RK188" s="194"/>
      <c r="RL188" s="194"/>
      <c r="RM188" s="194"/>
      <c r="RN188" s="194"/>
      <c r="RO188" s="194"/>
      <c r="RP188" s="194"/>
      <c r="RQ188" s="194"/>
      <c r="RR188" s="194"/>
      <c r="RS188" s="194"/>
      <c r="RT188" s="194"/>
      <c r="RU188" s="194"/>
      <c r="RV188" s="194"/>
      <c r="RW188" s="194"/>
      <c r="RX188" s="194"/>
      <c r="RY188" s="194"/>
      <c r="RZ188" s="194"/>
      <c r="SA188" s="194"/>
      <c r="SB188" s="194"/>
      <c r="SC188" s="194"/>
      <c r="SD188" s="194"/>
      <c r="SE188" s="194"/>
      <c r="SF188" s="194"/>
      <c r="SG188" s="194"/>
      <c r="SH188" s="194"/>
      <c r="SI188" s="194"/>
      <c r="SJ188" s="194"/>
      <c r="SK188" s="194"/>
      <c r="SL188" s="194"/>
      <c r="SM188" s="194"/>
      <c r="SN188" s="194"/>
      <c r="SO188" s="194"/>
      <c r="SP188" s="194"/>
      <c r="SQ188" s="194"/>
      <c r="SR188" s="194"/>
      <c r="SS188" s="194"/>
      <c r="ST188" s="194"/>
      <c r="SU188" s="194"/>
      <c r="SV188" s="194"/>
      <c r="SW188" s="194"/>
      <c r="SX188" s="194"/>
      <c r="SY188" s="194"/>
      <c r="SZ188" s="194"/>
      <c r="TA188" s="194"/>
      <c r="TB188" s="194"/>
      <c r="TC188" s="194"/>
      <c r="TD188" s="194"/>
      <c r="TE188" s="194"/>
      <c r="TF188" s="194"/>
      <c r="TG188" s="194"/>
      <c r="TH188" s="194"/>
      <c r="TI188" s="194"/>
      <c r="TJ188" s="194"/>
      <c r="TK188" s="194"/>
      <c r="TL188" s="194"/>
      <c r="TM188" s="194"/>
      <c r="TN188" s="194"/>
      <c r="TO188" s="194"/>
      <c r="TP188" s="194"/>
      <c r="TQ188" s="194"/>
      <c r="TR188" s="194"/>
      <c r="TS188" s="194"/>
      <c r="TT188" s="194"/>
      <c r="TU188" s="194"/>
      <c r="TV188" s="194"/>
      <c r="TW188" s="194"/>
      <c r="TX188" s="194"/>
      <c r="TY188" s="194"/>
      <c r="TZ188" s="194"/>
      <c r="UA188" s="194"/>
      <c r="UB188" s="194"/>
      <c r="UC188" s="194"/>
      <c r="UD188" s="194"/>
      <c r="UE188" s="194"/>
      <c r="UF188" s="194"/>
      <c r="UG188" s="194"/>
      <c r="UH188" s="194"/>
      <c r="UI188" s="194"/>
      <c r="UJ188" s="194"/>
      <c r="UK188" s="194"/>
      <c r="UL188" s="194"/>
      <c r="UM188" s="194"/>
      <c r="UN188" s="194"/>
      <c r="UO188" s="194"/>
      <c r="UP188" s="194"/>
      <c r="UQ188" s="194"/>
      <c r="UR188" s="194"/>
      <c r="US188" s="194"/>
      <c r="UT188" s="194"/>
      <c r="UU188" s="194"/>
      <c r="UV188" s="194"/>
      <c r="UW188" s="194"/>
      <c r="UX188" s="194"/>
      <c r="UY188" s="194"/>
      <c r="UZ188" s="194"/>
      <c r="VA188" s="194"/>
      <c r="VB188" s="194"/>
      <c r="VC188" s="194"/>
      <c r="VD188" s="194"/>
      <c r="VE188" s="194"/>
      <c r="VF188" s="194"/>
      <c r="VG188" s="194"/>
      <c r="VH188" s="194"/>
      <c r="VI188" s="194"/>
      <c r="VJ188" s="194"/>
      <c r="VK188" s="194"/>
      <c r="VL188" s="194"/>
      <c r="VM188" s="194"/>
      <c r="VN188" s="194"/>
      <c r="VO188" s="194"/>
      <c r="VP188" s="194"/>
      <c r="VQ188" s="194"/>
      <c r="VR188" s="194"/>
      <c r="VS188" s="194"/>
      <c r="VT188" s="194"/>
      <c r="VU188" s="194"/>
      <c r="VV188" s="194"/>
      <c r="VW188" s="194"/>
      <c r="VX188" s="194"/>
      <c r="VY188" s="194"/>
      <c r="VZ188" s="194"/>
      <c r="WA188" s="194"/>
      <c r="WB188" s="194"/>
      <c r="WC188" s="194"/>
      <c r="WD188" s="194"/>
      <c r="WE188" s="194"/>
      <c r="WF188" s="194"/>
      <c r="WG188" s="194"/>
      <c r="WH188" s="194"/>
      <c r="WI188" s="194"/>
      <c r="WJ188" s="194"/>
      <c r="WK188" s="194"/>
      <c r="WL188" s="194"/>
      <c r="WM188" s="194"/>
      <c r="WN188" s="194"/>
      <c r="WO188" s="194"/>
      <c r="WP188" s="194"/>
      <c r="WQ188" s="194"/>
      <c r="WR188" s="194"/>
      <c r="WS188" s="194"/>
      <c r="WT188" s="194"/>
      <c r="WU188" s="194"/>
      <c r="WV188" s="194"/>
      <c r="WW188" s="194"/>
      <c r="WX188" s="194"/>
      <c r="WY188" s="194"/>
      <c r="WZ188" s="194"/>
      <c r="XA188" s="194"/>
      <c r="XB188" s="194"/>
      <c r="XC188" s="194"/>
      <c r="XD188" s="194"/>
      <c r="XE188" s="194"/>
      <c r="XF188" s="194"/>
      <c r="XG188" s="194"/>
      <c r="XH188" s="194"/>
      <c r="XI188" s="194"/>
      <c r="XJ188" s="194"/>
      <c r="XK188" s="194"/>
      <c r="XL188" s="194"/>
      <c r="XM188" s="194"/>
      <c r="XN188" s="194"/>
      <c r="XO188" s="194"/>
      <c r="XP188" s="194"/>
      <c r="XQ188" s="194"/>
      <c r="XR188" s="194"/>
      <c r="XS188" s="194"/>
      <c r="XT188" s="194"/>
      <c r="XU188" s="194"/>
      <c r="XV188" s="194"/>
      <c r="XW188" s="194"/>
      <c r="XX188" s="194"/>
      <c r="XY188" s="194"/>
      <c r="XZ188" s="194"/>
      <c r="YA188" s="194"/>
      <c r="YB188" s="194"/>
      <c r="YC188" s="194"/>
      <c r="YD188" s="194"/>
      <c r="YE188" s="194"/>
      <c r="YF188" s="194"/>
      <c r="YG188" s="194"/>
      <c r="YH188" s="194"/>
      <c r="YI188" s="194"/>
      <c r="YJ188" s="194"/>
      <c r="YK188" s="194"/>
      <c r="YL188" s="194"/>
      <c r="YM188" s="194"/>
      <c r="YN188" s="194"/>
      <c r="YO188" s="194"/>
      <c r="YP188" s="194"/>
      <c r="YQ188" s="194"/>
      <c r="YR188" s="194"/>
      <c r="YS188" s="194"/>
      <c r="YT188" s="194"/>
      <c r="YU188" s="194"/>
      <c r="YV188" s="194"/>
      <c r="YW188" s="194"/>
      <c r="YX188" s="194"/>
      <c r="YY188" s="194"/>
      <c r="YZ188" s="194"/>
      <c r="ZA188" s="194"/>
      <c r="ZB188" s="194"/>
      <c r="ZC188" s="194"/>
      <c r="ZD188" s="194"/>
      <c r="ZE188" s="194"/>
      <c r="ZF188" s="194"/>
      <c r="ZG188" s="194"/>
      <c r="ZH188" s="194"/>
      <c r="ZI188" s="194"/>
      <c r="ZJ188" s="194"/>
      <c r="ZK188" s="194"/>
      <c r="ZL188" s="194"/>
      <c r="ZM188" s="194"/>
      <c r="ZN188" s="194"/>
      <c r="ZO188" s="194"/>
      <c r="ZP188" s="194"/>
      <c r="ZQ188" s="194"/>
      <c r="ZR188" s="194"/>
      <c r="ZS188" s="194"/>
      <c r="ZT188" s="194"/>
      <c r="ZU188" s="194"/>
      <c r="ZV188" s="194"/>
      <c r="ZW188" s="194"/>
      <c r="ZX188" s="194"/>
      <c r="ZY188" s="194"/>
      <c r="ZZ188" s="194"/>
      <c r="AAA188" s="194"/>
      <c r="AAB188" s="194"/>
      <c r="AAC188" s="194"/>
      <c r="AAD188" s="194"/>
      <c r="AAE188" s="194"/>
      <c r="AAF188" s="194"/>
      <c r="AAG188" s="194"/>
      <c r="AAH188" s="194"/>
      <c r="AAI188" s="194"/>
      <c r="AAJ188" s="194"/>
      <c r="AAK188" s="194"/>
      <c r="AAL188" s="194"/>
      <c r="AAM188" s="194"/>
      <c r="AAN188" s="194"/>
      <c r="AAO188" s="194"/>
      <c r="AAP188" s="194"/>
      <c r="AAQ188" s="194"/>
      <c r="AAR188" s="194"/>
      <c r="AAS188" s="194"/>
      <c r="AAT188" s="194"/>
      <c r="AAU188" s="194"/>
      <c r="AAV188" s="194"/>
      <c r="AAW188" s="194"/>
      <c r="AAX188" s="194"/>
      <c r="AAY188" s="194"/>
      <c r="AAZ188" s="194"/>
      <c r="ABA188" s="194"/>
      <c r="ABB188" s="194"/>
      <c r="ABC188" s="194"/>
      <c r="ABD188" s="194"/>
      <c r="ABE188" s="194"/>
      <c r="ABF188" s="194"/>
      <c r="ABG188" s="194"/>
      <c r="ABH188" s="194"/>
      <c r="ABI188" s="194"/>
      <c r="ABJ188" s="194"/>
      <c r="ABK188" s="194"/>
      <c r="ABL188" s="194"/>
      <c r="ABM188" s="194"/>
      <c r="ABN188" s="194"/>
      <c r="ABO188" s="194"/>
      <c r="ABP188" s="194"/>
      <c r="ABQ188" s="194"/>
      <c r="ABR188" s="194"/>
      <c r="ABS188" s="194"/>
      <c r="ABT188" s="194"/>
      <c r="ABU188" s="194"/>
      <c r="ABV188" s="194"/>
      <c r="ABW188" s="194"/>
      <c r="ABX188" s="194"/>
      <c r="ABY188" s="194"/>
      <c r="ABZ188" s="194"/>
      <c r="ACA188" s="194"/>
      <c r="ACB188" s="194"/>
      <c r="ACC188" s="194"/>
      <c r="ACD188" s="194"/>
      <c r="ACE188" s="194"/>
      <c r="ACF188" s="194"/>
      <c r="ACG188" s="194"/>
      <c r="ACH188" s="194"/>
      <c r="ACI188" s="194"/>
      <c r="ACJ188" s="194"/>
      <c r="ACK188" s="194"/>
      <c r="ACL188" s="194"/>
      <c r="ACM188" s="194"/>
      <c r="ACN188" s="194"/>
      <c r="ACO188" s="194"/>
      <c r="ACP188" s="194"/>
      <c r="ACQ188" s="194"/>
      <c r="ACR188" s="194"/>
      <c r="ACS188" s="194"/>
      <c r="ACT188" s="194"/>
      <c r="ACU188" s="194"/>
      <c r="ACV188" s="194"/>
      <c r="ACW188" s="194"/>
      <c r="ACX188" s="194"/>
      <c r="ACY188" s="194"/>
      <c r="ACZ188" s="194"/>
      <c r="ADA188" s="194"/>
      <c r="ADB188" s="194"/>
      <c r="ADC188" s="194"/>
      <c r="ADD188" s="194"/>
      <c r="ADE188" s="194"/>
      <c r="ADF188" s="194"/>
      <c r="ADG188" s="194"/>
      <c r="ADH188" s="194"/>
      <c r="ADI188" s="194"/>
      <c r="ADJ188" s="194"/>
      <c r="ADK188" s="194"/>
      <c r="ADL188" s="194"/>
      <c r="ADM188" s="194"/>
      <c r="ADN188" s="194"/>
      <c r="ADO188" s="194"/>
      <c r="ADP188" s="194"/>
      <c r="ADQ188" s="194"/>
      <c r="ADR188" s="194"/>
      <c r="ADS188" s="194"/>
      <c r="ADT188" s="194"/>
      <c r="ADU188" s="194"/>
      <c r="ADV188" s="194"/>
      <c r="ADW188" s="194"/>
      <c r="ADX188" s="194"/>
      <c r="ADY188" s="194"/>
      <c r="ADZ188" s="194"/>
      <c r="AEA188" s="194"/>
      <c r="AEB188" s="194"/>
      <c r="AEC188" s="194"/>
      <c r="AED188" s="194"/>
      <c r="AEE188" s="194"/>
      <c r="AEF188" s="194"/>
      <c r="AEG188" s="194"/>
      <c r="AEH188" s="194"/>
      <c r="AEI188" s="194"/>
      <c r="AEJ188" s="194"/>
      <c r="AEK188" s="194"/>
      <c r="AEL188" s="194"/>
      <c r="AEM188" s="194"/>
      <c r="AEN188" s="194"/>
      <c r="AEO188" s="194"/>
      <c r="AEP188" s="194"/>
      <c r="AEQ188" s="194"/>
      <c r="AER188" s="194"/>
      <c r="AES188" s="194"/>
      <c r="AET188" s="194"/>
      <c r="AEU188" s="194"/>
      <c r="AEV188" s="194"/>
      <c r="AEW188" s="194"/>
      <c r="AEX188" s="194"/>
      <c r="AEY188" s="194"/>
      <c r="AEZ188" s="194"/>
      <c r="AFA188" s="194"/>
      <c r="AFB188" s="194"/>
      <c r="AFC188" s="194"/>
      <c r="AFD188" s="194"/>
      <c r="AFE188" s="194"/>
      <c r="AFF188" s="194"/>
      <c r="AFG188" s="194"/>
      <c r="AFH188" s="194"/>
      <c r="AFI188" s="194"/>
      <c r="AFJ188" s="194"/>
      <c r="AFK188" s="194"/>
      <c r="AFL188" s="194"/>
      <c r="AFM188" s="194"/>
      <c r="AFN188" s="194"/>
      <c r="AFO188" s="194"/>
      <c r="AFP188" s="194"/>
      <c r="AFQ188" s="194"/>
      <c r="AFR188" s="194"/>
      <c r="AFS188" s="194"/>
      <c r="AFT188" s="194"/>
      <c r="AFU188" s="194"/>
      <c r="AFV188" s="194"/>
      <c r="AFW188" s="194"/>
      <c r="AFX188" s="194"/>
      <c r="AFY188" s="194"/>
      <c r="AFZ188" s="194"/>
      <c r="AGA188" s="194"/>
      <c r="AGB188" s="194"/>
      <c r="AGC188" s="194"/>
      <c r="AGD188" s="194"/>
      <c r="AGE188" s="194"/>
      <c r="AGF188" s="194"/>
      <c r="AGG188" s="194"/>
      <c r="AGH188" s="194"/>
      <c r="AGI188" s="194"/>
      <c r="AGJ188" s="194"/>
      <c r="AGK188" s="194"/>
      <c r="AGL188" s="194"/>
      <c r="AGM188" s="194"/>
      <c r="AGN188" s="194"/>
      <c r="AGO188" s="194"/>
      <c r="AGP188" s="194"/>
      <c r="AGQ188" s="194"/>
      <c r="AGR188" s="194"/>
      <c r="AGS188" s="194"/>
      <c r="AGT188" s="194"/>
      <c r="AGU188" s="194"/>
      <c r="AGV188" s="194"/>
      <c r="AGW188" s="194"/>
      <c r="AGX188" s="194"/>
      <c r="AGY188" s="194"/>
      <c r="AGZ188" s="194"/>
      <c r="AHA188" s="194"/>
      <c r="AHB188" s="194"/>
      <c r="AHC188" s="194"/>
      <c r="AHD188" s="194"/>
      <c r="AHE188" s="194"/>
      <c r="AHF188" s="194"/>
      <c r="AHG188" s="194"/>
      <c r="AHH188" s="194"/>
      <c r="AHI188" s="194"/>
      <c r="AHJ188" s="194"/>
      <c r="AHK188" s="194"/>
      <c r="AHL188" s="194"/>
      <c r="AHM188" s="194"/>
      <c r="AHN188" s="194"/>
      <c r="AHO188" s="194"/>
      <c r="AHP188" s="194"/>
      <c r="AHQ188" s="194"/>
      <c r="AHR188" s="194"/>
      <c r="AHS188" s="194"/>
      <c r="AHT188" s="194"/>
      <c r="AHU188" s="194"/>
      <c r="AHV188" s="194"/>
      <c r="AHW188" s="194"/>
      <c r="AHX188" s="194"/>
      <c r="AHY188" s="194"/>
      <c r="AHZ188" s="194"/>
      <c r="AIA188" s="194"/>
      <c r="AIB188" s="194"/>
      <c r="AIC188" s="194"/>
      <c r="AID188" s="194"/>
      <c r="AIE188" s="194"/>
      <c r="AIF188" s="194"/>
      <c r="AIG188" s="194"/>
      <c r="AIH188" s="194"/>
      <c r="AII188" s="194"/>
      <c r="AIJ188" s="194"/>
      <c r="AIK188" s="194"/>
      <c r="AIL188" s="194"/>
      <c r="AIM188" s="194"/>
      <c r="AIN188" s="194"/>
      <c r="AIO188" s="194"/>
      <c r="AIP188" s="194"/>
      <c r="AIQ188" s="194"/>
      <c r="AIR188" s="194"/>
      <c r="AIS188" s="194"/>
      <c r="AIT188" s="194"/>
      <c r="AIU188" s="194"/>
      <c r="AIV188" s="194"/>
      <c r="AIW188" s="194"/>
      <c r="AIX188" s="194"/>
      <c r="AIY188" s="194"/>
      <c r="AIZ188" s="194"/>
      <c r="AJA188" s="194"/>
      <c r="AJB188" s="194"/>
      <c r="AJC188" s="194"/>
      <c r="AJD188" s="194"/>
      <c r="AJE188" s="194"/>
      <c r="AJF188" s="194"/>
      <c r="AJG188" s="194"/>
      <c r="AJH188" s="194"/>
      <c r="AJI188" s="194"/>
      <c r="AJJ188" s="194"/>
      <c r="AJK188" s="194"/>
      <c r="AJL188" s="194"/>
      <c r="AJM188" s="194"/>
      <c r="AJN188" s="194"/>
      <c r="AJO188" s="194"/>
      <c r="AJP188" s="194"/>
      <c r="AJQ188" s="194"/>
      <c r="AJR188" s="194"/>
      <c r="AJS188" s="194"/>
      <c r="AJT188" s="194"/>
      <c r="AJU188" s="194"/>
      <c r="AJV188" s="194"/>
      <c r="AJW188" s="194"/>
      <c r="AJX188" s="194"/>
      <c r="AJY188" s="194"/>
      <c r="AJZ188" s="194"/>
      <c r="AKA188" s="194"/>
      <c r="AKB188" s="194"/>
      <c r="AKC188" s="194"/>
      <c r="AKD188" s="194"/>
      <c r="AKE188" s="194"/>
      <c r="AKF188" s="194"/>
      <c r="AKG188" s="194"/>
      <c r="AKH188" s="194"/>
      <c r="AKI188" s="194"/>
      <c r="AKJ188" s="194"/>
      <c r="AKK188" s="194"/>
      <c r="AKL188" s="194"/>
      <c r="AKM188" s="194"/>
      <c r="AKN188" s="194"/>
      <c r="AKO188" s="194"/>
      <c r="AKP188" s="194"/>
    </row>
    <row r="189" spans="1:978" s="116" customFormat="1" ht="15.6">
      <c r="A189" s="82"/>
      <c r="B189" s="95" t="s">
        <v>13</v>
      </c>
      <c r="C189" s="105">
        <v>2246417</v>
      </c>
      <c r="D189" s="84">
        <f t="shared" si="45"/>
        <v>7.2715451529010711E-3</v>
      </c>
      <c r="E189" s="85"/>
      <c r="F189" s="83"/>
      <c r="G189" s="84"/>
      <c r="H189" s="107"/>
      <c r="I189" s="106"/>
      <c r="J189" s="92"/>
      <c r="K189" s="84"/>
      <c r="L189" s="93">
        <v>229</v>
      </c>
      <c r="M189" s="84">
        <f t="shared" si="42"/>
        <v>-0.39895013123359579</v>
      </c>
      <c r="N189" s="92"/>
      <c r="O189" s="84"/>
      <c r="P189" s="92"/>
      <c r="Q189" s="84"/>
      <c r="R189" s="93">
        <v>277</v>
      </c>
      <c r="S189" s="84">
        <f t="shared" si="42"/>
        <v>0.16877637130801681</v>
      </c>
      <c r="T189" s="92">
        <v>26032</v>
      </c>
      <c r="U189" s="84">
        <f t="shared" si="42"/>
        <v>8.6477462437395625E-2</v>
      </c>
      <c r="V189" s="92"/>
      <c r="W189" s="84"/>
      <c r="X189" s="92"/>
      <c r="Y189" s="84"/>
      <c r="Z189" s="93"/>
      <c r="AA189" s="86"/>
      <c r="AB189" s="92"/>
      <c r="AC189" s="84"/>
      <c r="AD189" s="92"/>
      <c r="AE189" s="84"/>
      <c r="AF189" s="92"/>
      <c r="AG189" s="84"/>
      <c r="AH189" s="189"/>
      <c r="AI189" s="189"/>
      <c r="AJ189" s="189"/>
      <c r="AK189" s="189"/>
      <c r="AL189" s="189"/>
      <c r="AM189" s="187"/>
      <c r="AN189" s="187"/>
      <c r="AO189" s="187"/>
      <c r="AP189" s="187"/>
      <c r="AQ189" s="187"/>
      <c r="AR189" s="187"/>
      <c r="AS189" s="187"/>
      <c r="AT189" s="187"/>
      <c r="AU189" s="187"/>
      <c r="AV189" s="205"/>
      <c r="AW189" s="187"/>
      <c r="AX189" s="188"/>
      <c r="AY189" s="187"/>
      <c r="AZ189" s="187"/>
      <c r="BA189" s="192"/>
      <c r="BB189" s="193"/>
      <c r="BC189" s="192"/>
      <c r="BD189" s="194"/>
      <c r="BE189" s="194"/>
      <c r="BF189" s="194"/>
      <c r="BG189" s="194"/>
      <c r="BH189" s="194"/>
      <c r="BI189" s="194"/>
      <c r="BJ189" s="194"/>
      <c r="BK189" s="194"/>
      <c r="BL189" s="194"/>
      <c r="BM189" s="194"/>
      <c r="BN189" s="194"/>
      <c r="BO189" s="194"/>
      <c r="BP189" s="194"/>
      <c r="BQ189" s="194"/>
      <c r="BR189" s="194"/>
      <c r="BS189" s="194"/>
      <c r="BT189" s="194"/>
      <c r="BU189" s="194"/>
      <c r="BV189" s="194"/>
      <c r="BW189" s="194"/>
      <c r="BX189" s="194"/>
      <c r="BY189" s="194"/>
      <c r="BZ189" s="194"/>
      <c r="CA189" s="194"/>
      <c r="CB189" s="194"/>
      <c r="CC189" s="195"/>
      <c r="CD189" s="194"/>
      <c r="CE189" s="194"/>
      <c r="CF189" s="194"/>
      <c r="CG189" s="194"/>
      <c r="CH189" s="194"/>
      <c r="CI189" s="194"/>
      <c r="CJ189" s="194"/>
      <c r="CK189" s="194"/>
      <c r="CL189" s="194"/>
      <c r="CM189" s="194"/>
      <c r="CN189" s="194"/>
      <c r="CO189" s="194"/>
      <c r="CP189" s="194"/>
      <c r="CQ189" s="194"/>
      <c r="CR189" s="194"/>
      <c r="CS189" s="194"/>
      <c r="CT189" s="194"/>
      <c r="CU189" s="194"/>
      <c r="CV189" s="194"/>
      <c r="CW189" s="194"/>
      <c r="CX189" s="194"/>
      <c r="CY189" s="194"/>
      <c r="CZ189" s="194"/>
      <c r="DA189" s="194"/>
      <c r="DB189" s="194"/>
      <c r="DC189" s="194"/>
      <c r="DD189" s="194"/>
      <c r="DE189" s="194"/>
      <c r="DF189" s="194"/>
      <c r="DG189" s="194"/>
      <c r="DH189" s="194"/>
      <c r="DI189" s="194"/>
      <c r="DJ189" s="194"/>
      <c r="DK189" s="194"/>
      <c r="DL189" s="194"/>
      <c r="DM189" s="194"/>
      <c r="DN189" s="194"/>
      <c r="DO189" s="194"/>
      <c r="DP189" s="194"/>
      <c r="DQ189" s="194"/>
      <c r="DR189" s="194"/>
      <c r="DS189" s="194"/>
      <c r="DT189" s="194"/>
      <c r="DU189" s="194"/>
      <c r="DV189" s="194"/>
      <c r="DW189" s="194"/>
      <c r="DX189" s="194"/>
      <c r="DY189" s="194"/>
      <c r="DZ189" s="194"/>
      <c r="EA189" s="194"/>
      <c r="EB189" s="194"/>
      <c r="EC189" s="194"/>
      <c r="ED189" s="194"/>
      <c r="EE189" s="194"/>
      <c r="EF189" s="194"/>
      <c r="EG189" s="194"/>
      <c r="EH189" s="194"/>
      <c r="EI189" s="194"/>
      <c r="EJ189" s="194"/>
      <c r="EK189" s="194"/>
      <c r="EL189" s="194"/>
      <c r="EM189" s="194"/>
      <c r="EN189" s="194"/>
      <c r="EO189" s="194"/>
      <c r="EP189" s="194"/>
      <c r="EQ189" s="194"/>
      <c r="ER189" s="194"/>
      <c r="ES189" s="194"/>
      <c r="ET189" s="194"/>
      <c r="EU189" s="194"/>
      <c r="EV189" s="194"/>
      <c r="EW189" s="194"/>
      <c r="EX189" s="194"/>
      <c r="EY189" s="194"/>
      <c r="EZ189" s="194"/>
      <c r="FA189" s="194"/>
      <c r="FB189" s="194"/>
      <c r="FC189" s="194"/>
      <c r="FD189" s="194"/>
      <c r="FE189" s="194"/>
      <c r="FF189" s="194"/>
      <c r="FG189" s="194"/>
      <c r="FH189" s="194"/>
      <c r="FI189" s="194"/>
      <c r="FJ189" s="194"/>
      <c r="FK189" s="194"/>
      <c r="FL189" s="194"/>
      <c r="FM189" s="194"/>
      <c r="FN189" s="194"/>
      <c r="FO189" s="194"/>
      <c r="FP189" s="194"/>
      <c r="FQ189" s="194"/>
      <c r="FR189" s="194"/>
      <c r="FS189" s="194"/>
      <c r="FT189" s="194"/>
      <c r="FU189" s="194"/>
      <c r="FV189" s="194"/>
      <c r="FW189" s="194"/>
      <c r="FX189" s="194"/>
      <c r="FY189" s="194"/>
      <c r="FZ189" s="194"/>
      <c r="GA189" s="194"/>
      <c r="GB189" s="194"/>
      <c r="GC189" s="194"/>
      <c r="GD189" s="194"/>
      <c r="GE189" s="194"/>
      <c r="GF189" s="194"/>
      <c r="GG189" s="194"/>
      <c r="GH189" s="194"/>
      <c r="GI189" s="194"/>
      <c r="GJ189" s="194"/>
      <c r="GK189" s="194"/>
      <c r="GL189" s="194"/>
      <c r="GM189" s="194"/>
      <c r="GN189" s="194"/>
      <c r="GO189" s="194"/>
      <c r="GP189" s="194"/>
      <c r="GQ189" s="194"/>
      <c r="GR189" s="194"/>
      <c r="GS189" s="194"/>
      <c r="GT189" s="194"/>
      <c r="GU189" s="194"/>
      <c r="GV189" s="194"/>
      <c r="GW189" s="194"/>
      <c r="GX189" s="194"/>
      <c r="GY189" s="194"/>
      <c r="GZ189" s="194"/>
      <c r="HA189" s="194"/>
      <c r="HB189" s="194"/>
      <c r="HC189" s="194"/>
      <c r="HD189" s="194"/>
      <c r="HE189" s="194"/>
      <c r="HF189" s="194"/>
      <c r="HG189" s="194"/>
      <c r="HH189" s="194"/>
      <c r="HI189" s="194"/>
      <c r="HJ189" s="194"/>
      <c r="HK189" s="194"/>
      <c r="HL189" s="194"/>
      <c r="HM189" s="194"/>
      <c r="HN189" s="194"/>
      <c r="HO189" s="194"/>
      <c r="HP189" s="194"/>
      <c r="HQ189" s="194"/>
      <c r="HR189" s="194"/>
      <c r="HS189" s="194"/>
      <c r="HT189" s="194"/>
      <c r="HU189" s="194"/>
      <c r="HV189" s="194"/>
      <c r="HW189" s="194"/>
      <c r="HX189" s="194"/>
      <c r="HY189" s="194"/>
      <c r="HZ189" s="194"/>
      <c r="IA189" s="194"/>
      <c r="IB189" s="194"/>
      <c r="IC189" s="194"/>
      <c r="ID189" s="194"/>
      <c r="IE189" s="194"/>
      <c r="IF189" s="194"/>
      <c r="IG189" s="194"/>
      <c r="IH189" s="194"/>
      <c r="II189" s="194"/>
      <c r="IJ189" s="194"/>
      <c r="IK189" s="194"/>
      <c r="IL189" s="194"/>
      <c r="IM189" s="194"/>
      <c r="IN189" s="194"/>
      <c r="IO189" s="194"/>
      <c r="IP189" s="194"/>
      <c r="IQ189" s="194"/>
      <c r="IR189" s="194"/>
      <c r="IS189" s="194"/>
      <c r="IT189" s="194"/>
      <c r="IU189" s="194"/>
      <c r="IV189" s="194"/>
      <c r="IW189" s="194"/>
      <c r="IX189" s="194"/>
      <c r="IY189" s="194"/>
      <c r="IZ189" s="194"/>
      <c r="JA189" s="194"/>
      <c r="JB189" s="194"/>
      <c r="JC189" s="194"/>
      <c r="JD189" s="194"/>
      <c r="JE189" s="194"/>
      <c r="JF189" s="194"/>
      <c r="JG189" s="194"/>
      <c r="JH189" s="194"/>
      <c r="JI189" s="194"/>
      <c r="JJ189" s="194"/>
      <c r="JK189" s="194"/>
      <c r="JL189" s="194"/>
      <c r="JM189" s="194"/>
      <c r="JN189" s="194"/>
      <c r="JO189" s="194"/>
      <c r="JP189" s="194"/>
      <c r="JQ189" s="194"/>
      <c r="JR189" s="194"/>
      <c r="JS189" s="194"/>
      <c r="JT189" s="194"/>
      <c r="JU189" s="194"/>
      <c r="JV189" s="194"/>
      <c r="JW189" s="194"/>
      <c r="JX189" s="194"/>
      <c r="JY189" s="194"/>
      <c r="JZ189" s="194"/>
      <c r="KA189" s="194"/>
      <c r="KB189" s="194"/>
      <c r="KC189" s="194"/>
      <c r="KD189" s="194"/>
      <c r="KE189" s="194"/>
      <c r="KF189" s="194"/>
      <c r="KG189" s="194"/>
      <c r="KH189" s="194"/>
      <c r="KI189" s="194"/>
      <c r="KJ189" s="194"/>
      <c r="KK189" s="194"/>
      <c r="KL189" s="194"/>
      <c r="KM189" s="194"/>
      <c r="KN189" s="194"/>
      <c r="KO189" s="194"/>
      <c r="KP189" s="194"/>
      <c r="KQ189" s="194"/>
      <c r="KR189" s="194"/>
      <c r="KS189" s="194"/>
      <c r="KT189" s="194"/>
      <c r="KU189" s="194"/>
      <c r="KV189" s="194"/>
      <c r="KW189" s="194"/>
      <c r="KX189" s="194"/>
      <c r="KY189" s="194"/>
      <c r="KZ189" s="194"/>
      <c r="LA189" s="194"/>
      <c r="LB189" s="194"/>
      <c r="LC189" s="194"/>
      <c r="LD189" s="194"/>
      <c r="LE189" s="194"/>
      <c r="LF189" s="194"/>
      <c r="LG189" s="194"/>
      <c r="LH189" s="194"/>
      <c r="LI189" s="194"/>
      <c r="LJ189" s="194"/>
      <c r="LK189" s="194"/>
      <c r="LL189" s="194"/>
      <c r="LM189" s="194"/>
      <c r="LN189" s="194"/>
      <c r="LO189" s="194"/>
      <c r="LP189" s="194"/>
      <c r="LQ189" s="194"/>
      <c r="LR189" s="194"/>
      <c r="LS189" s="194"/>
      <c r="LT189" s="194"/>
      <c r="LU189" s="194"/>
      <c r="LV189" s="194"/>
      <c r="LW189" s="194"/>
      <c r="LX189" s="194"/>
      <c r="LY189" s="194"/>
      <c r="LZ189" s="194"/>
      <c r="MA189" s="194"/>
      <c r="MB189" s="194"/>
      <c r="MC189" s="194"/>
      <c r="MD189" s="194"/>
      <c r="ME189" s="194"/>
      <c r="MF189" s="194"/>
      <c r="MG189" s="194"/>
      <c r="MH189" s="194"/>
      <c r="MI189" s="194"/>
      <c r="MJ189" s="194"/>
      <c r="MK189" s="194"/>
      <c r="ML189" s="194"/>
      <c r="MM189" s="194"/>
      <c r="MN189" s="194"/>
      <c r="MO189" s="194"/>
      <c r="MP189" s="194"/>
      <c r="MQ189" s="194"/>
      <c r="MR189" s="194"/>
      <c r="MS189" s="194"/>
      <c r="MT189" s="194"/>
      <c r="MU189" s="194"/>
      <c r="MV189" s="194"/>
      <c r="MW189" s="194"/>
      <c r="MX189" s="194"/>
      <c r="MY189" s="194"/>
      <c r="MZ189" s="194"/>
      <c r="NA189" s="194"/>
      <c r="NB189" s="194"/>
      <c r="NC189" s="194"/>
      <c r="ND189" s="194"/>
      <c r="NE189" s="194"/>
      <c r="NF189" s="194"/>
      <c r="NG189" s="194"/>
      <c r="NH189" s="194"/>
      <c r="NI189" s="194"/>
      <c r="NJ189" s="194"/>
      <c r="NK189" s="194"/>
      <c r="NL189" s="194"/>
      <c r="NM189" s="194"/>
      <c r="NN189" s="194"/>
      <c r="NO189" s="194"/>
      <c r="NP189" s="194"/>
      <c r="NQ189" s="194"/>
      <c r="NR189" s="194"/>
      <c r="NS189" s="194"/>
      <c r="NT189" s="194"/>
      <c r="NU189" s="194"/>
      <c r="NV189" s="194"/>
      <c r="NW189" s="194"/>
      <c r="NX189" s="194"/>
      <c r="NY189" s="194"/>
      <c r="NZ189" s="194"/>
      <c r="OA189" s="194"/>
      <c r="OB189" s="194"/>
      <c r="OC189" s="194"/>
      <c r="OD189" s="194"/>
      <c r="OE189" s="194"/>
      <c r="OF189" s="194"/>
      <c r="OG189" s="194"/>
      <c r="OH189" s="194"/>
      <c r="OI189" s="194"/>
      <c r="OJ189" s="194"/>
      <c r="OK189" s="194"/>
      <c r="OL189" s="194"/>
      <c r="OM189" s="194"/>
      <c r="ON189" s="194"/>
      <c r="OO189" s="194"/>
      <c r="OP189" s="194"/>
      <c r="OQ189" s="194"/>
      <c r="OR189" s="194"/>
      <c r="OS189" s="194"/>
      <c r="OT189" s="194"/>
      <c r="OU189" s="194"/>
      <c r="OV189" s="194"/>
      <c r="OW189" s="194"/>
      <c r="OX189" s="194"/>
      <c r="OY189" s="194"/>
      <c r="OZ189" s="194"/>
      <c r="PA189" s="194"/>
      <c r="PB189" s="194"/>
      <c r="PC189" s="194"/>
      <c r="PD189" s="194"/>
      <c r="PE189" s="194"/>
      <c r="PF189" s="194"/>
      <c r="PG189" s="194"/>
      <c r="PH189" s="194"/>
      <c r="PI189" s="194"/>
      <c r="PJ189" s="194"/>
      <c r="PK189" s="194"/>
      <c r="PL189" s="194"/>
      <c r="PM189" s="194"/>
      <c r="PN189" s="194"/>
      <c r="PO189" s="194"/>
      <c r="PP189" s="194"/>
      <c r="PQ189" s="194"/>
      <c r="PR189" s="194"/>
      <c r="PS189" s="194"/>
      <c r="PT189" s="194"/>
      <c r="PU189" s="194"/>
      <c r="PV189" s="194"/>
      <c r="PW189" s="194"/>
      <c r="PX189" s="194"/>
      <c r="PY189" s="194"/>
      <c r="PZ189" s="194"/>
      <c r="QA189" s="194"/>
      <c r="QB189" s="194"/>
      <c r="QC189" s="194"/>
      <c r="QD189" s="194"/>
      <c r="QE189" s="194"/>
      <c r="QF189" s="194"/>
      <c r="QG189" s="194"/>
      <c r="QH189" s="194"/>
      <c r="QI189" s="194"/>
      <c r="QJ189" s="194"/>
      <c r="QK189" s="194"/>
      <c r="QL189" s="194"/>
      <c r="QM189" s="194"/>
      <c r="QN189" s="194"/>
      <c r="QO189" s="194"/>
      <c r="QP189" s="194"/>
      <c r="QQ189" s="194"/>
      <c r="QR189" s="194"/>
      <c r="QS189" s="194"/>
      <c r="QT189" s="194"/>
      <c r="QU189" s="194"/>
      <c r="QV189" s="194"/>
      <c r="QW189" s="194"/>
      <c r="QX189" s="194"/>
      <c r="QY189" s="194"/>
      <c r="QZ189" s="194"/>
      <c r="RA189" s="194"/>
      <c r="RB189" s="194"/>
      <c r="RC189" s="194"/>
      <c r="RD189" s="194"/>
      <c r="RE189" s="194"/>
      <c r="RF189" s="194"/>
      <c r="RG189" s="194"/>
      <c r="RH189" s="194"/>
      <c r="RI189" s="194"/>
      <c r="RJ189" s="194"/>
      <c r="RK189" s="194"/>
      <c r="RL189" s="194"/>
      <c r="RM189" s="194"/>
      <c r="RN189" s="194"/>
      <c r="RO189" s="194"/>
      <c r="RP189" s="194"/>
      <c r="RQ189" s="194"/>
      <c r="RR189" s="194"/>
      <c r="RS189" s="194"/>
      <c r="RT189" s="194"/>
      <c r="RU189" s="194"/>
      <c r="RV189" s="194"/>
      <c r="RW189" s="194"/>
      <c r="RX189" s="194"/>
      <c r="RY189" s="194"/>
      <c r="RZ189" s="194"/>
      <c r="SA189" s="194"/>
      <c r="SB189" s="194"/>
      <c r="SC189" s="194"/>
      <c r="SD189" s="194"/>
      <c r="SE189" s="194"/>
      <c r="SF189" s="194"/>
      <c r="SG189" s="194"/>
      <c r="SH189" s="194"/>
      <c r="SI189" s="194"/>
      <c r="SJ189" s="194"/>
      <c r="SK189" s="194"/>
      <c r="SL189" s="194"/>
      <c r="SM189" s="194"/>
      <c r="SN189" s="194"/>
      <c r="SO189" s="194"/>
      <c r="SP189" s="194"/>
      <c r="SQ189" s="194"/>
      <c r="SR189" s="194"/>
      <c r="SS189" s="194"/>
      <c r="ST189" s="194"/>
      <c r="SU189" s="194"/>
      <c r="SV189" s="194"/>
      <c r="SW189" s="194"/>
      <c r="SX189" s="194"/>
      <c r="SY189" s="194"/>
      <c r="SZ189" s="194"/>
      <c r="TA189" s="194"/>
      <c r="TB189" s="194"/>
      <c r="TC189" s="194"/>
      <c r="TD189" s="194"/>
      <c r="TE189" s="194"/>
      <c r="TF189" s="194"/>
      <c r="TG189" s="194"/>
      <c r="TH189" s="194"/>
      <c r="TI189" s="194"/>
      <c r="TJ189" s="194"/>
      <c r="TK189" s="194"/>
      <c r="TL189" s="194"/>
      <c r="TM189" s="194"/>
      <c r="TN189" s="194"/>
      <c r="TO189" s="194"/>
      <c r="TP189" s="194"/>
      <c r="TQ189" s="194"/>
      <c r="TR189" s="194"/>
      <c r="TS189" s="194"/>
      <c r="TT189" s="194"/>
      <c r="TU189" s="194"/>
      <c r="TV189" s="194"/>
      <c r="TW189" s="194"/>
      <c r="TX189" s="194"/>
      <c r="TY189" s="194"/>
      <c r="TZ189" s="194"/>
      <c r="UA189" s="194"/>
      <c r="UB189" s="194"/>
      <c r="UC189" s="194"/>
      <c r="UD189" s="194"/>
      <c r="UE189" s="194"/>
      <c r="UF189" s="194"/>
      <c r="UG189" s="194"/>
      <c r="UH189" s="194"/>
      <c r="UI189" s="194"/>
      <c r="UJ189" s="194"/>
      <c r="UK189" s="194"/>
      <c r="UL189" s="194"/>
      <c r="UM189" s="194"/>
      <c r="UN189" s="194"/>
      <c r="UO189" s="194"/>
      <c r="UP189" s="194"/>
      <c r="UQ189" s="194"/>
      <c r="UR189" s="194"/>
      <c r="US189" s="194"/>
      <c r="UT189" s="194"/>
      <c r="UU189" s="194"/>
      <c r="UV189" s="194"/>
      <c r="UW189" s="194"/>
      <c r="UX189" s="194"/>
      <c r="UY189" s="194"/>
      <c r="UZ189" s="194"/>
      <c r="VA189" s="194"/>
      <c r="VB189" s="194"/>
      <c r="VC189" s="194"/>
      <c r="VD189" s="194"/>
      <c r="VE189" s="194"/>
      <c r="VF189" s="194"/>
      <c r="VG189" s="194"/>
      <c r="VH189" s="194"/>
      <c r="VI189" s="194"/>
      <c r="VJ189" s="194"/>
      <c r="VK189" s="194"/>
      <c r="VL189" s="194"/>
      <c r="VM189" s="194"/>
      <c r="VN189" s="194"/>
      <c r="VO189" s="194"/>
      <c r="VP189" s="194"/>
      <c r="VQ189" s="194"/>
      <c r="VR189" s="194"/>
      <c r="VS189" s="194"/>
      <c r="VT189" s="194"/>
      <c r="VU189" s="194"/>
      <c r="VV189" s="194"/>
      <c r="VW189" s="194"/>
      <c r="VX189" s="194"/>
      <c r="VY189" s="194"/>
      <c r="VZ189" s="194"/>
      <c r="WA189" s="194"/>
      <c r="WB189" s="194"/>
      <c r="WC189" s="194"/>
      <c r="WD189" s="194"/>
      <c r="WE189" s="194"/>
      <c r="WF189" s="194"/>
      <c r="WG189" s="194"/>
      <c r="WH189" s="194"/>
      <c r="WI189" s="194"/>
      <c r="WJ189" s="194"/>
      <c r="WK189" s="194"/>
      <c r="WL189" s="194"/>
      <c r="WM189" s="194"/>
      <c r="WN189" s="194"/>
      <c r="WO189" s="194"/>
      <c r="WP189" s="194"/>
      <c r="WQ189" s="194"/>
      <c r="WR189" s="194"/>
      <c r="WS189" s="194"/>
      <c r="WT189" s="194"/>
      <c r="WU189" s="194"/>
      <c r="WV189" s="194"/>
      <c r="WW189" s="194"/>
      <c r="WX189" s="194"/>
      <c r="WY189" s="194"/>
      <c r="WZ189" s="194"/>
      <c r="XA189" s="194"/>
      <c r="XB189" s="194"/>
      <c r="XC189" s="194"/>
      <c r="XD189" s="194"/>
      <c r="XE189" s="194"/>
      <c r="XF189" s="194"/>
      <c r="XG189" s="194"/>
      <c r="XH189" s="194"/>
      <c r="XI189" s="194"/>
      <c r="XJ189" s="194"/>
      <c r="XK189" s="194"/>
      <c r="XL189" s="194"/>
      <c r="XM189" s="194"/>
      <c r="XN189" s="194"/>
      <c r="XO189" s="194"/>
      <c r="XP189" s="194"/>
      <c r="XQ189" s="194"/>
      <c r="XR189" s="194"/>
      <c r="XS189" s="194"/>
      <c r="XT189" s="194"/>
      <c r="XU189" s="194"/>
      <c r="XV189" s="194"/>
      <c r="XW189" s="194"/>
      <c r="XX189" s="194"/>
      <c r="XY189" s="194"/>
      <c r="XZ189" s="194"/>
      <c r="YA189" s="194"/>
      <c r="YB189" s="194"/>
      <c r="YC189" s="194"/>
      <c r="YD189" s="194"/>
      <c r="YE189" s="194"/>
      <c r="YF189" s="194"/>
      <c r="YG189" s="194"/>
      <c r="YH189" s="194"/>
      <c r="YI189" s="194"/>
      <c r="YJ189" s="194"/>
      <c r="YK189" s="194"/>
      <c r="YL189" s="194"/>
      <c r="YM189" s="194"/>
      <c r="YN189" s="194"/>
      <c r="YO189" s="194"/>
      <c r="YP189" s="194"/>
      <c r="YQ189" s="194"/>
      <c r="YR189" s="194"/>
      <c r="YS189" s="194"/>
      <c r="YT189" s="194"/>
      <c r="YU189" s="194"/>
      <c r="YV189" s="194"/>
      <c r="YW189" s="194"/>
      <c r="YX189" s="194"/>
      <c r="YY189" s="194"/>
      <c r="YZ189" s="194"/>
      <c r="ZA189" s="194"/>
      <c r="ZB189" s="194"/>
      <c r="ZC189" s="194"/>
      <c r="ZD189" s="194"/>
      <c r="ZE189" s="194"/>
      <c r="ZF189" s="194"/>
      <c r="ZG189" s="194"/>
      <c r="ZH189" s="194"/>
      <c r="ZI189" s="194"/>
      <c r="ZJ189" s="194"/>
      <c r="ZK189" s="194"/>
      <c r="ZL189" s="194"/>
      <c r="ZM189" s="194"/>
      <c r="ZN189" s="194"/>
      <c r="ZO189" s="194"/>
      <c r="ZP189" s="194"/>
      <c r="ZQ189" s="194"/>
      <c r="ZR189" s="194"/>
      <c r="ZS189" s="194"/>
      <c r="ZT189" s="194"/>
      <c r="ZU189" s="194"/>
      <c r="ZV189" s="194"/>
      <c r="ZW189" s="194"/>
      <c r="ZX189" s="194"/>
      <c r="ZY189" s="194"/>
      <c r="ZZ189" s="194"/>
      <c r="AAA189" s="194"/>
      <c r="AAB189" s="194"/>
      <c r="AAC189" s="194"/>
      <c r="AAD189" s="194"/>
      <c r="AAE189" s="194"/>
      <c r="AAF189" s="194"/>
      <c r="AAG189" s="194"/>
      <c r="AAH189" s="194"/>
      <c r="AAI189" s="194"/>
      <c r="AAJ189" s="194"/>
      <c r="AAK189" s="194"/>
      <c r="AAL189" s="194"/>
      <c r="AAM189" s="194"/>
      <c r="AAN189" s="194"/>
      <c r="AAO189" s="194"/>
      <c r="AAP189" s="194"/>
      <c r="AAQ189" s="194"/>
      <c r="AAR189" s="194"/>
      <c r="AAS189" s="194"/>
      <c r="AAT189" s="194"/>
      <c r="AAU189" s="194"/>
      <c r="AAV189" s="194"/>
      <c r="AAW189" s="194"/>
      <c r="AAX189" s="194"/>
      <c r="AAY189" s="194"/>
      <c r="AAZ189" s="194"/>
      <c r="ABA189" s="194"/>
      <c r="ABB189" s="194"/>
      <c r="ABC189" s="194"/>
      <c r="ABD189" s="194"/>
      <c r="ABE189" s="194"/>
      <c r="ABF189" s="194"/>
      <c r="ABG189" s="194"/>
      <c r="ABH189" s="194"/>
      <c r="ABI189" s="194"/>
      <c r="ABJ189" s="194"/>
      <c r="ABK189" s="194"/>
      <c r="ABL189" s="194"/>
      <c r="ABM189" s="194"/>
      <c r="ABN189" s="194"/>
      <c r="ABO189" s="194"/>
      <c r="ABP189" s="194"/>
      <c r="ABQ189" s="194"/>
      <c r="ABR189" s="194"/>
      <c r="ABS189" s="194"/>
      <c r="ABT189" s="194"/>
      <c r="ABU189" s="194"/>
      <c r="ABV189" s="194"/>
      <c r="ABW189" s="194"/>
      <c r="ABX189" s="194"/>
      <c r="ABY189" s="194"/>
      <c r="ABZ189" s="194"/>
      <c r="ACA189" s="194"/>
      <c r="ACB189" s="194"/>
      <c r="ACC189" s="194"/>
      <c r="ACD189" s="194"/>
      <c r="ACE189" s="194"/>
      <c r="ACF189" s="194"/>
      <c r="ACG189" s="194"/>
      <c r="ACH189" s="194"/>
      <c r="ACI189" s="194"/>
      <c r="ACJ189" s="194"/>
      <c r="ACK189" s="194"/>
      <c r="ACL189" s="194"/>
      <c r="ACM189" s="194"/>
      <c r="ACN189" s="194"/>
      <c r="ACO189" s="194"/>
      <c r="ACP189" s="194"/>
      <c r="ACQ189" s="194"/>
      <c r="ACR189" s="194"/>
      <c r="ACS189" s="194"/>
      <c r="ACT189" s="194"/>
      <c r="ACU189" s="194"/>
      <c r="ACV189" s="194"/>
      <c r="ACW189" s="194"/>
      <c r="ACX189" s="194"/>
      <c r="ACY189" s="194"/>
      <c r="ACZ189" s="194"/>
      <c r="ADA189" s="194"/>
      <c r="ADB189" s="194"/>
      <c r="ADC189" s="194"/>
      <c r="ADD189" s="194"/>
      <c r="ADE189" s="194"/>
      <c r="ADF189" s="194"/>
      <c r="ADG189" s="194"/>
      <c r="ADH189" s="194"/>
      <c r="ADI189" s="194"/>
      <c r="ADJ189" s="194"/>
      <c r="ADK189" s="194"/>
      <c r="ADL189" s="194"/>
      <c r="ADM189" s="194"/>
      <c r="ADN189" s="194"/>
      <c r="ADO189" s="194"/>
      <c r="ADP189" s="194"/>
      <c r="ADQ189" s="194"/>
      <c r="ADR189" s="194"/>
      <c r="ADS189" s="194"/>
      <c r="ADT189" s="194"/>
      <c r="ADU189" s="194"/>
      <c r="ADV189" s="194"/>
      <c r="ADW189" s="194"/>
      <c r="ADX189" s="194"/>
      <c r="ADY189" s="194"/>
      <c r="ADZ189" s="194"/>
      <c r="AEA189" s="194"/>
      <c r="AEB189" s="194"/>
      <c r="AEC189" s="194"/>
      <c r="AED189" s="194"/>
      <c r="AEE189" s="194"/>
      <c r="AEF189" s="194"/>
      <c r="AEG189" s="194"/>
      <c r="AEH189" s="194"/>
      <c r="AEI189" s="194"/>
      <c r="AEJ189" s="194"/>
      <c r="AEK189" s="194"/>
      <c r="AEL189" s="194"/>
      <c r="AEM189" s="194"/>
      <c r="AEN189" s="194"/>
      <c r="AEO189" s="194"/>
      <c r="AEP189" s="194"/>
      <c r="AEQ189" s="194"/>
      <c r="AER189" s="194"/>
      <c r="AES189" s="194"/>
      <c r="AET189" s="194"/>
      <c r="AEU189" s="194"/>
      <c r="AEV189" s="194"/>
      <c r="AEW189" s="194"/>
      <c r="AEX189" s="194"/>
      <c r="AEY189" s="194"/>
      <c r="AEZ189" s="194"/>
      <c r="AFA189" s="194"/>
      <c r="AFB189" s="194"/>
      <c r="AFC189" s="194"/>
      <c r="AFD189" s="194"/>
      <c r="AFE189" s="194"/>
      <c r="AFF189" s="194"/>
      <c r="AFG189" s="194"/>
      <c r="AFH189" s="194"/>
      <c r="AFI189" s="194"/>
      <c r="AFJ189" s="194"/>
      <c r="AFK189" s="194"/>
      <c r="AFL189" s="194"/>
      <c r="AFM189" s="194"/>
      <c r="AFN189" s="194"/>
      <c r="AFO189" s="194"/>
      <c r="AFP189" s="194"/>
      <c r="AFQ189" s="194"/>
      <c r="AFR189" s="194"/>
      <c r="AFS189" s="194"/>
      <c r="AFT189" s="194"/>
      <c r="AFU189" s="194"/>
      <c r="AFV189" s="194"/>
      <c r="AFW189" s="194"/>
      <c r="AFX189" s="194"/>
      <c r="AFY189" s="194"/>
      <c r="AFZ189" s="194"/>
      <c r="AGA189" s="194"/>
      <c r="AGB189" s="194"/>
      <c r="AGC189" s="194"/>
      <c r="AGD189" s="194"/>
      <c r="AGE189" s="194"/>
      <c r="AGF189" s="194"/>
      <c r="AGG189" s="194"/>
      <c r="AGH189" s="194"/>
      <c r="AGI189" s="194"/>
      <c r="AGJ189" s="194"/>
      <c r="AGK189" s="194"/>
      <c r="AGL189" s="194"/>
      <c r="AGM189" s="194"/>
      <c r="AGN189" s="194"/>
      <c r="AGO189" s="194"/>
      <c r="AGP189" s="194"/>
      <c r="AGQ189" s="194"/>
      <c r="AGR189" s="194"/>
      <c r="AGS189" s="194"/>
      <c r="AGT189" s="194"/>
      <c r="AGU189" s="194"/>
      <c r="AGV189" s="194"/>
      <c r="AGW189" s="194"/>
      <c r="AGX189" s="194"/>
      <c r="AGY189" s="194"/>
      <c r="AGZ189" s="194"/>
      <c r="AHA189" s="194"/>
      <c r="AHB189" s="194"/>
      <c r="AHC189" s="194"/>
      <c r="AHD189" s="194"/>
      <c r="AHE189" s="194"/>
      <c r="AHF189" s="194"/>
      <c r="AHG189" s="194"/>
      <c r="AHH189" s="194"/>
      <c r="AHI189" s="194"/>
      <c r="AHJ189" s="194"/>
      <c r="AHK189" s="194"/>
      <c r="AHL189" s="194"/>
      <c r="AHM189" s="194"/>
      <c r="AHN189" s="194"/>
      <c r="AHO189" s="194"/>
      <c r="AHP189" s="194"/>
      <c r="AHQ189" s="194"/>
      <c r="AHR189" s="194"/>
      <c r="AHS189" s="194"/>
      <c r="AHT189" s="194"/>
      <c r="AHU189" s="194"/>
      <c r="AHV189" s="194"/>
      <c r="AHW189" s="194"/>
      <c r="AHX189" s="194"/>
      <c r="AHY189" s="194"/>
      <c r="AHZ189" s="194"/>
      <c r="AIA189" s="194"/>
      <c r="AIB189" s="194"/>
      <c r="AIC189" s="194"/>
      <c r="AID189" s="194"/>
      <c r="AIE189" s="194"/>
      <c r="AIF189" s="194"/>
      <c r="AIG189" s="194"/>
      <c r="AIH189" s="194"/>
      <c r="AII189" s="194"/>
      <c r="AIJ189" s="194"/>
      <c r="AIK189" s="194"/>
      <c r="AIL189" s="194"/>
      <c r="AIM189" s="194"/>
      <c r="AIN189" s="194"/>
      <c r="AIO189" s="194"/>
      <c r="AIP189" s="194"/>
      <c r="AIQ189" s="194"/>
      <c r="AIR189" s="194"/>
      <c r="AIS189" s="194"/>
      <c r="AIT189" s="194"/>
      <c r="AIU189" s="194"/>
      <c r="AIV189" s="194"/>
      <c r="AIW189" s="194"/>
      <c r="AIX189" s="194"/>
      <c r="AIY189" s="194"/>
      <c r="AIZ189" s="194"/>
      <c r="AJA189" s="194"/>
      <c r="AJB189" s="194"/>
      <c r="AJC189" s="194"/>
      <c r="AJD189" s="194"/>
      <c r="AJE189" s="194"/>
      <c r="AJF189" s="194"/>
      <c r="AJG189" s="194"/>
      <c r="AJH189" s="194"/>
      <c r="AJI189" s="194"/>
      <c r="AJJ189" s="194"/>
      <c r="AJK189" s="194"/>
      <c r="AJL189" s="194"/>
      <c r="AJM189" s="194"/>
      <c r="AJN189" s="194"/>
      <c r="AJO189" s="194"/>
      <c r="AJP189" s="194"/>
      <c r="AJQ189" s="194"/>
      <c r="AJR189" s="194"/>
      <c r="AJS189" s="194"/>
      <c r="AJT189" s="194"/>
      <c r="AJU189" s="194"/>
      <c r="AJV189" s="194"/>
      <c r="AJW189" s="194"/>
      <c r="AJX189" s="194"/>
      <c r="AJY189" s="194"/>
      <c r="AJZ189" s="194"/>
      <c r="AKA189" s="194"/>
      <c r="AKB189" s="194"/>
      <c r="AKC189" s="194"/>
      <c r="AKD189" s="194"/>
      <c r="AKE189" s="194"/>
      <c r="AKF189" s="194"/>
      <c r="AKG189" s="194"/>
      <c r="AKH189" s="194"/>
      <c r="AKI189" s="194"/>
      <c r="AKJ189" s="194"/>
      <c r="AKK189" s="194"/>
      <c r="AKL189" s="194"/>
      <c r="AKM189" s="194"/>
      <c r="AKN189" s="194"/>
      <c r="AKO189" s="194"/>
      <c r="AKP189" s="194"/>
    </row>
    <row r="190" spans="1:978" s="116" customFormat="1" ht="15.6">
      <c r="A190" s="82"/>
      <c r="B190" s="95" t="s">
        <v>14</v>
      </c>
      <c r="C190" s="105">
        <v>2401204</v>
      </c>
      <c r="D190" s="84">
        <f t="shared" si="45"/>
        <v>2.9867921331809377E-2</v>
      </c>
      <c r="E190" s="85"/>
      <c r="F190" s="83"/>
      <c r="G190" s="84"/>
      <c r="H190" s="107"/>
      <c r="I190" s="106"/>
      <c r="J190" s="92"/>
      <c r="K190" s="84"/>
      <c r="L190" s="93">
        <v>443</v>
      </c>
      <c r="M190" s="84">
        <f t="shared" si="42"/>
        <v>6.8181818181818343E-3</v>
      </c>
      <c r="N190" s="92"/>
      <c r="O190" s="84"/>
      <c r="P190" s="92"/>
      <c r="Q190" s="84"/>
      <c r="R190" s="93">
        <v>315</v>
      </c>
      <c r="S190" s="84">
        <f t="shared" si="42"/>
        <v>-0.16666666666666663</v>
      </c>
      <c r="T190" s="92">
        <v>32149</v>
      </c>
      <c r="U190" s="84">
        <f t="shared" si="42"/>
        <v>9.8998393327180079E-2</v>
      </c>
      <c r="V190" s="92"/>
      <c r="W190" s="84"/>
      <c r="X190" s="92"/>
      <c r="Y190" s="84"/>
      <c r="Z190" s="93"/>
      <c r="AA190" s="86"/>
      <c r="AB190" s="92"/>
      <c r="AC190" s="84"/>
      <c r="AD190" s="92"/>
      <c r="AE190" s="84"/>
      <c r="AF190" s="92"/>
      <c r="AG190" s="84"/>
      <c r="AH190" s="189"/>
      <c r="AI190" s="189"/>
      <c r="AJ190" s="189"/>
      <c r="AK190" s="189"/>
      <c r="AL190" s="189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205"/>
      <c r="AW190" s="187"/>
      <c r="AX190" s="188"/>
      <c r="AY190" s="187"/>
      <c r="AZ190" s="187"/>
      <c r="BA190" s="192"/>
      <c r="BB190" s="193"/>
      <c r="BC190" s="192"/>
      <c r="BD190" s="194"/>
      <c r="BE190" s="194"/>
      <c r="BF190" s="194"/>
      <c r="BG190" s="194"/>
      <c r="BH190" s="194"/>
      <c r="BI190" s="194"/>
      <c r="BJ190" s="194"/>
      <c r="BK190" s="194"/>
      <c r="BL190" s="194"/>
      <c r="BM190" s="194"/>
      <c r="BN190" s="194"/>
      <c r="BO190" s="194"/>
      <c r="BP190" s="194"/>
      <c r="BQ190" s="194"/>
      <c r="BR190" s="194"/>
      <c r="BS190" s="194"/>
      <c r="BT190" s="194"/>
      <c r="BU190" s="194"/>
      <c r="BV190" s="194"/>
      <c r="BW190" s="194"/>
      <c r="BX190" s="194"/>
      <c r="BY190" s="194"/>
      <c r="BZ190" s="194"/>
      <c r="CA190" s="194"/>
      <c r="CB190" s="194"/>
      <c r="CC190" s="195"/>
      <c r="CD190" s="194"/>
      <c r="CE190" s="194"/>
      <c r="CF190" s="194"/>
      <c r="CG190" s="194"/>
      <c r="CH190" s="194"/>
      <c r="CI190" s="194"/>
      <c r="CJ190" s="194"/>
      <c r="CK190" s="194"/>
      <c r="CL190" s="194"/>
      <c r="CM190" s="194"/>
      <c r="CN190" s="194"/>
      <c r="CO190" s="194"/>
      <c r="CP190" s="194"/>
      <c r="CQ190" s="194"/>
      <c r="CR190" s="194"/>
      <c r="CS190" s="194"/>
      <c r="CT190" s="194"/>
      <c r="CU190" s="194"/>
      <c r="CV190" s="194"/>
      <c r="CW190" s="194"/>
      <c r="CX190" s="194"/>
      <c r="CY190" s="194"/>
      <c r="CZ190" s="194"/>
      <c r="DA190" s="194"/>
      <c r="DB190" s="194"/>
      <c r="DC190" s="194"/>
      <c r="DD190" s="194"/>
      <c r="DE190" s="194"/>
      <c r="DF190" s="194"/>
      <c r="DG190" s="194"/>
      <c r="DH190" s="194"/>
      <c r="DI190" s="194"/>
      <c r="DJ190" s="194"/>
      <c r="DK190" s="194"/>
      <c r="DL190" s="194"/>
      <c r="DM190" s="194"/>
      <c r="DN190" s="194"/>
      <c r="DO190" s="194"/>
      <c r="DP190" s="194"/>
      <c r="DQ190" s="194"/>
      <c r="DR190" s="194"/>
      <c r="DS190" s="194"/>
      <c r="DT190" s="194"/>
      <c r="DU190" s="194"/>
      <c r="DV190" s="194"/>
      <c r="DW190" s="194"/>
      <c r="DX190" s="194"/>
      <c r="DY190" s="194"/>
      <c r="DZ190" s="194"/>
      <c r="EA190" s="194"/>
      <c r="EB190" s="194"/>
      <c r="EC190" s="194"/>
      <c r="ED190" s="194"/>
      <c r="EE190" s="194"/>
      <c r="EF190" s="194"/>
      <c r="EG190" s="194"/>
      <c r="EH190" s="194"/>
      <c r="EI190" s="194"/>
      <c r="EJ190" s="194"/>
      <c r="EK190" s="194"/>
      <c r="EL190" s="194"/>
      <c r="EM190" s="194"/>
      <c r="EN190" s="194"/>
      <c r="EO190" s="194"/>
      <c r="EP190" s="194"/>
      <c r="EQ190" s="194"/>
      <c r="ER190" s="194"/>
      <c r="ES190" s="194"/>
      <c r="ET190" s="194"/>
      <c r="EU190" s="194"/>
      <c r="EV190" s="194"/>
      <c r="EW190" s="194"/>
      <c r="EX190" s="194"/>
      <c r="EY190" s="194"/>
      <c r="EZ190" s="194"/>
      <c r="FA190" s="194"/>
      <c r="FB190" s="194"/>
      <c r="FC190" s="194"/>
      <c r="FD190" s="194"/>
      <c r="FE190" s="194"/>
      <c r="FF190" s="194"/>
      <c r="FG190" s="194"/>
      <c r="FH190" s="194"/>
      <c r="FI190" s="194"/>
      <c r="FJ190" s="194"/>
      <c r="FK190" s="194"/>
      <c r="FL190" s="194"/>
      <c r="FM190" s="194"/>
      <c r="FN190" s="194"/>
      <c r="FO190" s="194"/>
      <c r="FP190" s="194"/>
      <c r="FQ190" s="194"/>
      <c r="FR190" s="194"/>
      <c r="FS190" s="194"/>
      <c r="FT190" s="194"/>
      <c r="FU190" s="194"/>
      <c r="FV190" s="194"/>
      <c r="FW190" s="194"/>
      <c r="FX190" s="194"/>
      <c r="FY190" s="194"/>
      <c r="FZ190" s="194"/>
      <c r="GA190" s="194"/>
      <c r="GB190" s="194"/>
      <c r="GC190" s="194"/>
      <c r="GD190" s="194"/>
      <c r="GE190" s="194"/>
      <c r="GF190" s="194"/>
      <c r="GG190" s="194"/>
      <c r="GH190" s="194"/>
      <c r="GI190" s="194"/>
      <c r="GJ190" s="194"/>
      <c r="GK190" s="194"/>
      <c r="GL190" s="194"/>
      <c r="GM190" s="194"/>
      <c r="GN190" s="194"/>
      <c r="GO190" s="194"/>
      <c r="GP190" s="194"/>
      <c r="GQ190" s="194"/>
      <c r="GR190" s="194"/>
      <c r="GS190" s="194"/>
      <c r="GT190" s="194"/>
      <c r="GU190" s="194"/>
      <c r="GV190" s="194"/>
      <c r="GW190" s="194"/>
      <c r="GX190" s="194"/>
      <c r="GY190" s="194"/>
      <c r="GZ190" s="194"/>
      <c r="HA190" s="194"/>
      <c r="HB190" s="194"/>
      <c r="HC190" s="194"/>
      <c r="HD190" s="194"/>
      <c r="HE190" s="194"/>
      <c r="HF190" s="194"/>
      <c r="HG190" s="194"/>
      <c r="HH190" s="194"/>
      <c r="HI190" s="194"/>
      <c r="HJ190" s="194"/>
      <c r="HK190" s="194"/>
      <c r="HL190" s="194"/>
      <c r="HM190" s="194"/>
      <c r="HN190" s="194"/>
      <c r="HO190" s="194"/>
      <c r="HP190" s="194"/>
      <c r="HQ190" s="194"/>
      <c r="HR190" s="194"/>
      <c r="HS190" s="194"/>
      <c r="HT190" s="194"/>
      <c r="HU190" s="194"/>
      <c r="HV190" s="194"/>
      <c r="HW190" s="194"/>
      <c r="HX190" s="194"/>
      <c r="HY190" s="194"/>
      <c r="HZ190" s="194"/>
      <c r="IA190" s="194"/>
      <c r="IB190" s="194"/>
      <c r="IC190" s="194"/>
      <c r="ID190" s="194"/>
      <c r="IE190" s="194"/>
      <c r="IF190" s="194"/>
      <c r="IG190" s="194"/>
      <c r="IH190" s="194"/>
      <c r="II190" s="194"/>
      <c r="IJ190" s="194"/>
      <c r="IK190" s="194"/>
      <c r="IL190" s="194"/>
      <c r="IM190" s="194"/>
      <c r="IN190" s="194"/>
      <c r="IO190" s="194"/>
      <c r="IP190" s="194"/>
      <c r="IQ190" s="194"/>
      <c r="IR190" s="194"/>
      <c r="IS190" s="194"/>
      <c r="IT190" s="194"/>
      <c r="IU190" s="194"/>
      <c r="IV190" s="194"/>
      <c r="IW190" s="194"/>
      <c r="IX190" s="194"/>
      <c r="IY190" s="194"/>
      <c r="IZ190" s="194"/>
      <c r="JA190" s="194"/>
      <c r="JB190" s="194"/>
      <c r="JC190" s="194"/>
      <c r="JD190" s="194"/>
      <c r="JE190" s="194"/>
      <c r="JF190" s="194"/>
      <c r="JG190" s="194"/>
      <c r="JH190" s="194"/>
      <c r="JI190" s="194"/>
      <c r="JJ190" s="194"/>
      <c r="JK190" s="194"/>
      <c r="JL190" s="194"/>
      <c r="JM190" s="194"/>
      <c r="JN190" s="194"/>
      <c r="JO190" s="194"/>
      <c r="JP190" s="194"/>
      <c r="JQ190" s="194"/>
      <c r="JR190" s="194"/>
      <c r="JS190" s="194"/>
      <c r="JT190" s="194"/>
      <c r="JU190" s="194"/>
      <c r="JV190" s="194"/>
      <c r="JW190" s="194"/>
      <c r="JX190" s="194"/>
      <c r="JY190" s="194"/>
      <c r="JZ190" s="194"/>
      <c r="KA190" s="194"/>
      <c r="KB190" s="194"/>
      <c r="KC190" s="194"/>
      <c r="KD190" s="194"/>
      <c r="KE190" s="194"/>
      <c r="KF190" s="194"/>
      <c r="KG190" s="194"/>
      <c r="KH190" s="194"/>
      <c r="KI190" s="194"/>
      <c r="KJ190" s="194"/>
      <c r="KK190" s="194"/>
      <c r="KL190" s="194"/>
      <c r="KM190" s="194"/>
      <c r="KN190" s="194"/>
      <c r="KO190" s="194"/>
      <c r="KP190" s="194"/>
      <c r="KQ190" s="194"/>
      <c r="KR190" s="194"/>
      <c r="KS190" s="194"/>
      <c r="KT190" s="194"/>
      <c r="KU190" s="194"/>
      <c r="KV190" s="194"/>
      <c r="KW190" s="194"/>
      <c r="KX190" s="194"/>
      <c r="KY190" s="194"/>
      <c r="KZ190" s="194"/>
      <c r="LA190" s="194"/>
      <c r="LB190" s="194"/>
      <c r="LC190" s="194"/>
      <c r="LD190" s="194"/>
      <c r="LE190" s="194"/>
      <c r="LF190" s="194"/>
      <c r="LG190" s="194"/>
      <c r="LH190" s="194"/>
      <c r="LI190" s="194"/>
      <c r="LJ190" s="194"/>
      <c r="LK190" s="194"/>
      <c r="LL190" s="194"/>
      <c r="LM190" s="194"/>
      <c r="LN190" s="194"/>
      <c r="LO190" s="194"/>
      <c r="LP190" s="194"/>
      <c r="LQ190" s="194"/>
      <c r="LR190" s="194"/>
      <c r="LS190" s="194"/>
      <c r="LT190" s="194"/>
      <c r="LU190" s="194"/>
      <c r="LV190" s="194"/>
      <c r="LW190" s="194"/>
      <c r="LX190" s="194"/>
      <c r="LY190" s="194"/>
      <c r="LZ190" s="194"/>
      <c r="MA190" s="194"/>
      <c r="MB190" s="194"/>
      <c r="MC190" s="194"/>
      <c r="MD190" s="194"/>
      <c r="ME190" s="194"/>
      <c r="MF190" s="194"/>
      <c r="MG190" s="194"/>
      <c r="MH190" s="194"/>
      <c r="MI190" s="194"/>
      <c r="MJ190" s="194"/>
      <c r="MK190" s="194"/>
      <c r="ML190" s="194"/>
      <c r="MM190" s="194"/>
      <c r="MN190" s="194"/>
      <c r="MO190" s="194"/>
      <c r="MP190" s="194"/>
      <c r="MQ190" s="194"/>
      <c r="MR190" s="194"/>
      <c r="MS190" s="194"/>
      <c r="MT190" s="194"/>
      <c r="MU190" s="194"/>
      <c r="MV190" s="194"/>
      <c r="MW190" s="194"/>
      <c r="MX190" s="194"/>
      <c r="MY190" s="194"/>
      <c r="MZ190" s="194"/>
      <c r="NA190" s="194"/>
      <c r="NB190" s="194"/>
      <c r="NC190" s="194"/>
      <c r="ND190" s="194"/>
      <c r="NE190" s="194"/>
      <c r="NF190" s="194"/>
      <c r="NG190" s="194"/>
      <c r="NH190" s="194"/>
      <c r="NI190" s="194"/>
      <c r="NJ190" s="194"/>
      <c r="NK190" s="194"/>
      <c r="NL190" s="194"/>
      <c r="NM190" s="194"/>
      <c r="NN190" s="194"/>
      <c r="NO190" s="194"/>
      <c r="NP190" s="194"/>
      <c r="NQ190" s="194"/>
      <c r="NR190" s="194"/>
      <c r="NS190" s="194"/>
      <c r="NT190" s="194"/>
      <c r="NU190" s="194"/>
      <c r="NV190" s="194"/>
      <c r="NW190" s="194"/>
      <c r="NX190" s="194"/>
      <c r="NY190" s="194"/>
      <c r="NZ190" s="194"/>
      <c r="OA190" s="194"/>
      <c r="OB190" s="194"/>
      <c r="OC190" s="194"/>
      <c r="OD190" s="194"/>
      <c r="OE190" s="194"/>
      <c r="OF190" s="194"/>
      <c r="OG190" s="194"/>
      <c r="OH190" s="194"/>
      <c r="OI190" s="194"/>
      <c r="OJ190" s="194"/>
      <c r="OK190" s="194"/>
      <c r="OL190" s="194"/>
      <c r="OM190" s="194"/>
      <c r="ON190" s="194"/>
      <c r="OO190" s="194"/>
      <c r="OP190" s="194"/>
      <c r="OQ190" s="194"/>
      <c r="OR190" s="194"/>
      <c r="OS190" s="194"/>
      <c r="OT190" s="194"/>
      <c r="OU190" s="194"/>
      <c r="OV190" s="194"/>
      <c r="OW190" s="194"/>
      <c r="OX190" s="194"/>
      <c r="OY190" s="194"/>
      <c r="OZ190" s="194"/>
      <c r="PA190" s="194"/>
      <c r="PB190" s="194"/>
      <c r="PC190" s="194"/>
      <c r="PD190" s="194"/>
      <c r="PE190" s="194"/>
      <c r="PF190" s="194"/>
      <c r="PG190" s="194"/>
      <c r="PH190" s="194"/>
      <c r="PI190" s="194"/>
      <c r="PJ190" s="194"/>
      <c r="PK190" s="194"/>
      <c r="PL190" s="194"/>
      <c r="PM190" s="194"/>
      <c r="PN190" s="194"/>
      <c r="PO190" s="194"/>
      <c r="PP190" s="194"/>
      <c r="PQ190" s="194"/>
      <c r="PR190" s="194"/>
      <c r="PS190" s="194"/>
      <c r="PT190" s="194"/>
      <c r="PU190" s="194"/>
      <c r="PV190" s="194"/>
      <c r="PW190" s="194"/>
      <c r="PX190" s="194"/>
      <c r="PY190" s="194"/>
      <c r="PZ190" s="194"/>
      <c r="QA190" s="194"/>
      <c r="QB190" s="194"/>
      <c r="QC190" s="194"/>
      <c r="QD190" s="194"/>
      <c r="QE190" s="194"/>
      <c r="QF190" s="194"/>
      <c r="QG190" s="194"/>
      <c r="QH190" s="194"/>
      <c r="QI190" s="194"/>
      <c r="QJ190" s="194"/>
      <c r="QK190" s="194"/>
      <c r="QL190" s="194"/>
      <c r="QM190" s="194"/>
      <c r="QN190" s="194"/>
      <c r="QO190" s="194"/>
      <c r="QP190" s="194"/>
      <c r="QQ190" s="194"/>
      <c r="QR190" s="194"/>
      <c r="QS190" s="194"/>
      <c r="QT190" s="194"/>
      <c r="QU190" s="194"/>
      <c r="QV190" s="194"/>
      <c r="QW190" s="194"/>
      <c r="QX190" s="194"/>
      <c r="QY190" s="194"/>
      <c r="QZ190" s="194"/>
      <c r="RA190" s="194"/>
      <c r="RB190" s="194"/>
      <c r="RC190" s="194"/>
      <c r="RD190" s="194"/>
      <c r="RE190" s="194"/>
      <c r="RF190" s="194"/>
      <c r="RG190" s="194"/>
      <c r="RH190" s="194"/>
      <c r="RI190" s="194"/>
      <c r="RJ190" s="194"/>
      <c r="RK190" s="194"/>
      <c r="RL190" s="194"/>
      <c r="RM190" s="194"/>
      <c r="RN190" s="194"/>
      <c r="RO190" s="194"/>
      <c r="RP190" s="194"/>
      <c r="RQ190" s="194"/>
      <c r="RR190" s="194"/>
      <c r="RS190" s="194"/>
      <c r="RT190" s="194"/>
      <c r="RU190" s="194"/>
      <c r="RV190" s="194"/>
      <c r="RW190" s="194"/>
      <c r="RX190" s="194"/>
      <c r="RY190" s="194"/>
      <c r="RZ190" s="194"/>
      <c r="SA190" s="194"/>
      <c r="SB190" s="194"/>
      <c r="SC190" s="194"/>
      <c r="SD190" s="194"/>
      <c r="SE190" s="194"/>
      <c r="SF190" s="194"/>
      <c r="SG190" s="194"/>
      <c r="SH190" s="194"/>
      <c r="SI190" s="194"/>
      <c r="SJ190" s="194"/>
      <c r="SK190" s="194"/>
      <c r="SL190" s="194"/>
      <c r="SM190" s="194"/>
      <c r="SN190" s="194"/>
      <c r="SO190" s="194"/>
      <c r="SP190" s="194"/>
      <c r="SQ190" s="194"/>
      <c r="SR190" s="194"/>
      <c r="SS190" s="194"/>
      <c r="ST190" s="194"/>
      <c r="SU190" s="194"/>
      <c r="SV190" s="194"/>
      <c r="SW190" s="194"/>
      <c r="SX190" s="194"/>
      <c r="SY190" s="194"/>
      <c r="SZ190" s="194"/>
      <c r="TA190" s="194"/>
      <c r="TB190" s="194"/>
      <c r="TC190" s="194"/>
      <c r="TD190" s="194"/>
      <c r="TE190" s="194"/>
      <c r="TF190" s="194"/>
      <c r="TG190" s="194"/>
      <c r="TH190" s="194"/>
      <c r="TI190" s="194"/>
      <c r="TJ190" s="194"/>
      <c r="TK190" s="194"/>
      <c r="TL190" s="194"/>
      <c r="TM190" s="194"/>
      <c r="TN190" s="194"/>
      <c r="TO190" s="194"/>
      <c r="TP190" s="194"/>
      <c r="TQ190" s="194"/>
      <c r="TR190" s="194"/>
      <c r="TS190" s="194"/>
      <c r="TT190" s="194"/>
      <c r="TU190" s="194"/>
      <c r="TV190" s="194"/>
      <c r="TW190" s="194"/>
      <c r="TX190" s="194"/>
      <c r="TY190" s="194"/>
      <c r="TZ190" s="194"/>
      <c r="UA190" s="194"/>
      <c r="UB190" s="194"/>
      <c r="UC190" s="194"/>
      <c r="UD190" s="194"/>
      <c r="UE190" s="194"/>
      <c r="UF190" s="194"/>
      <c r="UG190" s="194"/>
      <c r="UH190" s="194"/>
      <c r="UI190" s="194"/>
      <c r="UJ190" s="194"/>
      <c r="UK190" s="194"/>
      <c r="UL190" s="194"/>
      <c r="UM190" s="194"/>
      <c r="UN190" s="194"/>
      <c r="UO190" s="194"/>
      <c r="UP190" s="194"/>
      <c r="UQ190" s="194"/>
      <c r="UR190" s="194"/>
      <c r="US190" s="194"/>
      <c r="UT190" s="194"/>
      <c r="UU190" s="194"/>
      <c r="UV190" s="194"/>
      <c r="UW190" s="194"/>
      <c r="UX190" s="194"/>
      <c r="UY190" s="194"/>
      <c r="UZ190" s="194"/>
      <c r="VA190" s="194"/>
      <c r="VB190" s="194"/>
      <c r="VC190" s="194"/>
      <c r="VD190" s="194"/>
      <c r="VE190" s="194"/>
      <c r="VF190" s="194"/>
      <c r="VG190" s="194"/>
      <c r="VH190" s="194"/>
      <c r="VI190" s="194"/>
      <c r="VJ190" s="194"/>
      <c r="VK190" s="194"/>
      <c r="VL190" s="194"/>
      <c r="VM190" s="194"/>
      <c r="VN190" s="194"/>
      <c r="VO190" s="194"/>
      <c r="VP190" s="194"/>
      <c r="VQ190" s="194"/>
      <c r="VR190" s="194"/>
      <c r="VS190" s="194"/>
      <c r="VT190" s="194"/>
      <c r="VU190" s="194"/>
      <c r="VV190" s="194"/>
      <c r="VW190" s="194"/>
      <c r="VX190" s="194"/>
      <c r="VY190" s="194"/>
      <c r="VZ190" s="194"/>
      <c r="WA190" s="194"/>
      <c r="WB190" s="194"/>
      <c r="WC190" s="194"/>
      <c r="WD190" s="194"/>
      <c r="WE190" s="194"/>
      <c r="WF190" s="194"/>
      <c r="WG190" s="194"/>
      <c r="WH190" s="194"/>
      <c r="WI190" s="194"/>
      <c r="WJ190" s="194"/>
      <c r="WK190" s="194"/>
      <c r="WL190" s="194"/>
      <c r="WM190" s="194"/>
      <c r="WN190" s="194"/>
      <c r="WO190" s="194"/>
      <c r="WP190" s="194"/>
      <c r="WQ190" s="194"/>
      <c r="WR190" s="194"/>
      <c r="WS190" s="194"/>
      <c r="WT190" s="194"/>
      <c r="WU190" s="194"/>
      <c r="WV190" s="194"/>
      <c r="WW190" s="194"/>
      <c r="WX190" s="194"/>
      <c r="WY190" s="194"/>
      <c r="WZ190" s="194"/>
      <c r="XA190" s="194"/>
      <c r="XB190" s="194"/>
      <c r="XC190" s="194"/>
      <c r="XD190" s="194"/>
      <c r="XE190" s="194"/>
      <c r="XF190" s="194"/>
      <c r="XG190" s="194"/>
      <c r="XH190" s="194"/>
      <c r="XI190" s="194"/>
      <c r="XJ190" s="194"/>
      <c r="XK190" s="194"/>
      <c r="XL190" s="194"/>
      <c r="XM190" s="194"/>
      <c r="XN190" s="194"/>
      <c r="XO190" s="194"/>
      <c r="XP190" s="194"/>
      <c r="XQ190" s="194"/>
      <c r="XR190" s="194"/>
      <c r="XS190" s="194"/>
      <c r="XT190" s="194"/>
      <c r="XU190" s="194"/>
      <c r="XV190" s="194"/>
      <c r="XW190" s="194"/>
      <c r="XX190" s="194"/>
      <c r="XY190" s="194"/>
      <c r="XZ190" s="194"/>
      <c r="YA190" s="194"/>
      <c r="YB190" s="194"/>
      <c r="YC190" s="194"/>
      <c r="YD190" s="194"/>
      <c r="YE190" s="194"/>
      <c r="YF190" s="194"/>
      <c r="YG190" s="194"/>
      <c r="YH190" s="194"/>
      <c r="YI190" s="194"/>
      <c r="YJ190" s="194"/>
      <c r="YK190" s="194"/>
      <c r="YL190" s="194"/>
      <c r="YM190" s="194"/>
      <c r="YN190" s="194"/>
      <c r="YO190" s="194"/>
      <c r="YP190" s="194"/>
      <c r="YQ190" s="194"/>
      <c r="YR190" s="194"/>
      <c r="YS190" s="194"/>
      <c r="YT190" s="194"/>
      <c r="YU190" s="194"/>
      <c r="YV190" s="194"/>
      <c r="YW190" s="194"/>
      <c r="YX190" s="194"/>
      <c r="YY190" s="194"/>
      <c r="YZ190" s="194"/>
      <c r="ZA190" s="194"/>
      <c r="ZB190" s="194"/>
      <c r="ZC190" s="194"/>
      <c r="ZD190" s="194"/>
      <c r="ZE190" s="194"/>
      <c r="ZF190" s="194"/>
      <c r="ZG190" s="194"/>
      <c r="ZH190" s="194"/>
      <c r="ZI190" s="194"/>
      <c r="ZJ190" s="194"/>
      <c r="ZK190" s="194"/>
      <c r="ZL190" s="194"/>
      <c r="ZM190" s="194"/>
      <c r="ZN190" s="194"/>
      <c r="ZO190" s="194"/>
      <c r="ZP190" s="194"/>
      <c r="ZQ190" s="194"/>
      <c r="ZR190" s="194"/>
      <c r="ZS190" s="194"/>
      <c r="ZT190" s="194"/>
      <c r="ZU190" s="194"/>
      <c r="ZV190" s="194"/>
      <c r="ZW190" s="194"/>
      <c r="ZX190" s="194"/>
      <c r="ZY190" s="194"/>
      <c r="ZZ190" s="194"/>
      <c r="AAA190" s="194"/>
      <c r="AAB190" s="194"/>
      <c r="AAC190" s="194"/>
      <c r="AAD190" s="194"/>
      <c r="AAE190" s="194"/>
      <c r="AAF190" s="194"/>
      <c r="AAG190" s="194"/>
      <c r="AAH190" s="194"/>
      <c r="AAI190" s="194"/>
      <c r="AAJ190" s="194"/>
      <c r="AAK190" s="194"/>
      <c r="AAL190" s="194"/>
      <c r="AAM190" s="194"/>
      <c r="AAN190" s="194"/>
      <c r="AAO190" s="194"/>
      <c r="AAP190" s="194"/>
      <c r="AAQ190" s="194"/>
      <c r="AAR190" s="194"/>
      <c r="AAS190" s="194"/>
      <c r="AAT190" s="194"/>
      <c r="AAU190" s="194"/>
      <c r="AAV190" s="194"/>
      <c r="AAW190" s="194"/>
      <c r="AAX190" s="194"/>
      <c r="AAY190" s="194"/>
      <c r="AAZ190" s="194"/>
      <c r="ABA190" s="194"/>
      <c r="ABB190" s="194"/>
      <c r="ABC190" s="194"/>
      <c r="ABD190" s="194"/>
      <c r="ABE190" s="194"/>
      <c r="ABF190" s="194"/>
      <c r="ABG190" s="194"/>
      <c r="ABH190" s="194"/>
      <c r="ABI190" s="194"/>
      <c r="ABJ190" s="194"/>
      <c r="ABK190" s="194"/>
      <c r="ABL190" s="194"/>
      <c r="ABM190" s="194"/>
      <c r="ABN190" s="194"/>
      <c r="ABO190" s="194"/>
      <c r="ABP190" s="194"/>
      <c r="ABQ190" s="194"/>
      <c r="ABR190" s="194"/>
      <c r="ABS190" s="194"/>
      <c r="ABT190" s="194"/>
      <c r="ABU190" s="194"/>
      <c r="ABV190" s="194"/>
      <c r="ABW190" s="194"/>
      <c r="ABX190" s="194"/>
      <c r="ABY190" s="194"/>
      <c r="ABZ190" s="194"/>
      <c r="ACA190" s="194"/>
      <c r="ACB190" s="194"/>
      <c r="ACC190" s="194"/>
      <c r="ACD190" s="194"/>
      <c r="ACE190" s="194"/>
      <c r="ACF190" s="194"/>
      <c r="ACG190" s="194"/>
      <c r="ACH190" s="194"/>
      <c r="ACI190" s="194"/>
      <c r="ACJ190" s="194"/>
      <c r="ACK190" s="194"/>
      <c r="ACL190" s="194"/>
      <c r="ACM190" s="194"/>
      <c r="ACN190" s="194"/>
      <c r="ACO190" s="194"/>
      <c r="ACP190" s="194"/>
      <c r="ACQ190" s="194"/>
      <c r="ACR190" s="194"/>
      <c r="ACS190" s="194"/>
      <c r="ACT190" s="194"/>
      <c r="ACU190" s="194"/>
      <c r="ACV190" s="194"/>
      <c r="ACW190" s="194"/>
      <c r="ACX190" s="194"/>
      <c r="ACY190" s="194"/>
      <c r="ACZ190" s="194"/>
      <c r="ADA190" s="194"/>
      <c r="ADB190" s="194"/>
      <c r="ADC190" s="194"/>
      <c r="ADD190" s="194"/>
      <c r="ADE190" s="194"/>
      <c r="ADF190" s="194"/>
      <c r="ADG190" s="194"/>
      <c r="ADH190" s="194"/>
      <c r="ADI190" s="194"/>
      <c r="ADJ190" s="194"/>
      <c r="ADK190" s="194"/>
      <c r="ADL190" s="194"/>
      <c r="ADM190" s="194"/>
      <c r="ADN190" s="194"/>
      <c r="ADO190" s="194"/>
      <c r="ADP190" s="194"/>
      <c r="ADQ190" s="194"/>
      <c r="ADR190" s="194"/>
      <c r="ADS190" s="194"/>
      <c r="ADT190" s="194"/>
      <c r="ADU190" s="194"/>
      <c r="ADV190" s="194"/>
      <c r="ADW190" s="194"/>
      <c r="ADX190" s="194"/>
      <c r="ADY190" s="194"/>
      <c r="ADZ190" s="194"/>
      <c r="AEA190" s="194"/>
      <c r="AEB190" s="194"/>
      <c r="AEC190" s="194"/>
      <c r="AED190" s="194"/>
      <c r="AEE190" s="194"/>
      <c r="AEF190" s="194"/>
      <c r="AEG190" s="194"/>
      <c r="AEH190" s="194"/>
      <c r="AEI190" s="194"/>
      <c r="AEJ190" s="194"/>
      <c r="AEK190" s="194"/>
      <c r="AEL190" s="194"/>
      <c r="AEM190" s="194"/>
      <c r="AEN190" s="194"/>
      <c r="AEO190" s="194"/>
      <c r="AEP190" s="194"/>
      <c r="AEQ190" s="194"/>
      <c r="AER190" s="194"/>
      <c r="AES190" s="194"/>
      <c r="AET190" s="194"/>
      <c r="AEU190" s="194"/>
      <c r="AEV190" s="194"/>
      <c r="AEW190" s="194"/>
      <c r="AEX190" s="194"/>
      <c r="AEY190" s="194"/>
      <c r="AEZ190" s="194"/>
      <c r="AFA190" s="194"/>
      <c r="AFB190" s="194"/>
      <c r="AFC190" s="194"/>
      <c r="AFD190" s="194"/>
      <c r="AFE190" s="194"/>
      <c r="AFF190" s="194"/>
      <c r="AFG190" s="194"/>
      <c r="AFH190" s="194"/>
      <c r="AFI190" s="194"/>
      <c r="AFJ190" s="194"/>
      <c r="AFK190" s="194"/>
      <c r="AFL190" s="194"/>
      <c r="AFM190" s="194"/>
      <c r="AFN190" s="194"/>
      <c r="AFO190" s="194"/>
      <c r="AFP190" s="194"/>
      <c r="AFQ190" s="194"/>
      <c r="AFR190" s="194"/>
      <c r="AFS190" s="194"/>
      <c r="AFT190" s="194"/>
      <c r="AFU190" s="194"/>
      <c r="AFV190" s="194"/>
      <c r="AFW190" s="194"/>
      <c r="AFX190" s="194"/>
      <c r="AFY190" s="194"/>
      <c r="AFZ190" s="194"/>
      <c r="AGA190" s="194"/>
      <c r="AGB190" s="194"/>
      <c r="AGC190" s="194"/>
      <c r="AGD190" s="194"/>
      <c r="AGE190" s="194"/>
      <c r="AGF190" s="194"/>
      <c r="AGG190" s="194"/>
      <c r="AGH190" s="194"/>
      <c r="AGI190" s="194"/>
      <c r="AGJ190" s="194"/>
      <c r="AGK190" s="194"/>
      <c r="AGL190" s="194"/>
      <c r="AGM190" s="194"/>
      <c r="AGN190" s="194"/>
      <c r="AGO190" s="194"/>
      <c r="AGP190" s="194"/>
      <c r="AGQ190" s="194"/>
      <c r="AGR190" s="194"/>
      <c r="AGS190" s="194"/>
      <c r="AGT190" s="194"/>
      <c r="AGU190" s="194"/>
      <c r="AGV190" s="194"/>
      <c r="AGW190" s="194"/>
      <c r="AGX190" s="194"/>
      <c r="AGY190" s="194"/>
      <c r="AGZ190" s="194"/>
      <c r="AHA190" s="194"/>
      <c r="AHB190" s="194"/>
      <c r="AHC190" s="194"/>
      <c r="AHD190" s="194"/>
      <c r="AHE190" s="194"/>
      <c r="AHF190" s="194"/>
      <c r="AHG190" s="194"/>
      <c r="AHH190" s="194"/>
      <c r="AHI190" s="194"/>
      <c r="AHJ190" s="194"/>
      <c r="AHK190" s="194"/>
      <c r="AHL190" s="194"/>
      <c r="AHM190" s="194"/>
      <c r="AHN190" s="194"/>
      <c r="AHO190" s="194"/>
      <c r="AHP190" s="194"/>
      <c r="AHQ190" s="194"/>
      <c r="AHR190" s="194"/>
      <c r="AHS190" s="194"/>
      <c r="AHT190" s="194"/>
      <c r="AHU190" s="194"/>
      <c r="AHV190" s="194"/>
      <c r="AHW190" s="194"/>
      <c r="AHX190" s="194"/>
      <c r="AHY190" s="194"/>
      <c r="AHZ190" s="194"/>
      <c r="AIA190" s="194"/>
      <c r="AIB190" s="194"/>
      <c r="AIC190" s="194"/>
      <c r="AID190" s="194"/>
      <c r="AIE190" s="194"/>
      <c r="AIF190" s="194"/>
      <c r="AIG190" s="194"/>
      <c r="AIH190" s="194"/>
      <c r="AII190" s="194"/>
      <c r="AIJ190" s="194"/>
      <c r="AIK190" s="194"/>
      <c r="AIL190" s="194"/>
      <c r="AIM190" s="194"/>
      <c r="AIN190" s="194"/>
      <c r="AIO190" s="194"/>
      <c r="AIP190" s="194"/>
      <c r="AIQ190" s="194"/>
      <c r="AIR190" s="194"/>
      <c r="AIS190" s="194"/>
      <c r="AIT190" s="194"/>
      <c r="AIU190" s="194"/>
      <c r="AIV190" s="194"/>
      <c r="AIW190" s="194"/>
      <c r="AIX190" s="194"/>
      <c r="AIY190" s="194"/>
      <c r="AIZ190" s="194"/>
      <c r="AJA190" s="194"/>
      <c r="AJB190" s="194"/>
      <c r="AJC190" s="194"/>
      <c r="AJD190" s="194"/>
      <c r="AJE190" s="194"/>
      <c r="AJF190" s="194"/>
      <c r="AJG190" s="194"/>
      <c r="AJH190" s="194"/>
      <c r="AJI190" s="194"/>
      <c r="AJJ190" s="194"/>
      <c r="AJK190" s="194"/>
      <c r="AJL190" s="194"/>
      <c r="AJM190" s="194"/>
      <c r="AJN190" s="194"/>
      <c r="AJO190" s="194"/>
      <c r="AJP190" s="194"/>
      <c r="AJQ190" s="194"/>
      <c r="AJR190" s="194"/>
      <c r="AJS190" s="194"/>
      <c r="AJT190" s="194"/>
      <c r="AJU190" s="194"/>
      <c r="AJV190" s="194"/>
      <c r="AJW190" s="194"/>
      <c r="AJX190" s="194"/>
      <c r="AJY190" s="194"/>
      <c r="AJZ190" s="194"/>
      <c r="AKA190" s="194"/>
      <c r="AKB190" s="194"/>
      <c r="AKC190" s="194"/>
      <c r="AKD190" s="194"/>
      <c r="AKE190" s="194"/>
      <c r="AKF190" s="194"/>
      <c r="AKG190" s="194"/>
      <c r="AKH190" s="194"/>
      <c r="AKI190" s="194"/>
      <c r="AKJ190" s="194"/>
      <c r="AKK190" s="194"/>
      <c r="AKL190" s="194"/>
      <c r="AKM190" s="194"/>
      <c r="AKN190" s="194"/>
      <c r="AKO190" s="194"/>
      <c r="AKP190" s="194"/>
    </row>
    <row r="191" spans="1:978" s="116" customFormat="1" ht="16.2" thickBot="1">
      <c r="A191" s="82"/>
      <c r="B191" s="95" t="s">
        <v>27</v>
      </c>
      <c r="C191" s="105">
        <v>2495798</v>
      </c>
      <c r="D191" s="84">
        <f t="shared" si="45"/>
        <v>7.3929877374476538E-2</v>
      </c>
      <c r="E191" s="85"/>
      <c r="F191" s="83"/>
      <c r="G191" s="84"/>
      <c r="H191" s="107"/>
      <c r="I191" s="106"/>
      <c r="J191" s="92"/>
      <c r="K191" s="84"/>
      <c r="L191" s="93"/>
      <c r="M191" s="84"/>
      <c r="N191" s="92"/>
      <c r="O191" s="84"/>
      <c r="P191" s="92"/>
      <c r="Q191" s="84"/>
      <c r="R191" s="93">
        <v>284</v>
      </c>
      <c r="S191" s="84">
        <f t="shared" ref="S191:S197" si="47">R191/R179-1</f>
        <v>-0.46212121212121215</v>
      </c>
      <c r="T191" s="92"/>
      <c r="U191" s="84"/>
      <c r="V191" s="92"/>
      <c r="W191" s="84"/>
      <c r="X191" s="92"/>
      <c r="Y191" s="84"/>
      <c r="Z191" s="93"/>
      <c r="AA191" s="86"/>
      <c r="AB191" s="92"/>
      <c r="AC191" s="84"/>
      <c r="AD191" s="92"/>
      <c r="AE191" s="84"/>
      <c r="AF191" s="92"/>
      <c r="AG191" s="84"/>
      <c r="AH191" s="189"/>
      <c r="AI191" s="189"/>
      <c r="AJ191" s="189"/>
      <c r="AK191" s="189"/>
      <c r="AL191" s="189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205"/>
      <c r="AW191" s="187"/>
      <c r="AX191" s="188"/>
      <c r="AY191" s="187"/>
      <c r="AZ191" s="187"/>
      <c r="BA191" s="192"/>
      <c r="BB191" s="193"/>
      <c r="BC191" s="192"/>
      <c r="BD191" s="194"/>
      <c r="BE191" s="194"/>
      <c r="BF191" s="194"/>
      <c r="BG191" s="194"/>
      <c r="BH191" s="194"/>
      <c r="BI191" s="194"/>
      <c r="BJ191" s="194"/>
      <c r="BK191" s="194"/>
      <c r="BL191" s="194"/>
      <c r="BM191" s="194"/>
      <c r="BN191" s="194"/>
      <c r="BO191" s="194"/>
      <c r="BP191" s="194"/>
      <c r="BQ191" s="194"/>
      <c r="BR191" s="194"/>
      <c r="BS191" s="194"/>
      <c r="BT191" s="194"/>
      <c r="BU191" s="194"/>
      <c r="BV191" s="194"/>
      <c r="BW191" s="194"/>
      <c r="BX191" s="194"/>
      <c r="BY191" s="194"/>
      <c r="BZ191" s="194"/>
      <c r="CA191" s="194"/>
      <c r="CB191" s="194"/>
      <c r="CC191" s="195"/>
      <c r="CD191" s="194"/>
      <c r="CE191" s="194"/>
      <c r="CF191" s="194"/>
      <c r="CG191" s="194"/>
      <c r="CH191" s="194"/>
      <c r="CI191" s="194"/>
      <c r="CJ191" s="194"/>
      <c r="CK191" s="194"/>
      <c r="CL191" s="194"/>
      <c r="CM191" s="194"/>
      <c r="CN191" s="194"/>
      <c r="CO191" s="194"/>
      <c r="CP191" s="194"/>
      <c r="CQ191" s="194"/>
      <c r="CR191" s="194"/>
      <c r="CS191" s="194"/>
      <c r="CT191" s="194"/>
      <c r="CU191" s="194"/>
      <c r="CV191" s="194"/>
      <c r="CW191" s="194"/>
      <c r="CX191" s="194"/>
      <c r="CY191" s="194"/>
      <c r="CZ191" s="194"/>
      <c r="DA191" s="194"/>
      <c r="DB191" s="194"/>
      <c r="DC191" s="194"/>
      <c r="DD191" s="194"/>
      <c r="DE191" s="194"/>
      <c r="DF191" s="194"/>
      <c r="DG191" s="194"/>
      <c r="DH191" s="194"/>
      <c r="DI191" s="194"/>
      <c r="DJ191" s="194"/>
      <c r="DK191" s="194"/>
      <c r="DL191" s="194"/>
      <c r="DM191" s="194"/>
      <c r="DN191" s="194"/>
      <c r="DO191" s="194"/>
      <c r="DP191" s="194"/>
      <c r="DQ191" s="194"/>
      <c r="DR191" s="194"/>
      <c r="DS191" s="194"/>
      <c r="DT191" s="194"/>
      <c r="DU191" s="194"/>
      <c r="DV191" s="194"/>
      <c r="DW191" s="194"/>
      <c r="DX191" s="194"/>
      <c r="DY191" s="194"/>
      <c r="DZ191" s="194"/>
      <c r="EA191" s="194"/>
      <c r="EB191" s="194"/>
      <c r="EC191" s="194"/>
      <c r="ED191" s="194"/>
      <c r="EE191" s="194"/>
      <c r="EF191" s="194"/>
      <c r="EG191" s="194"/>
      <c r="EH191" s="194"/>
      <c r="EI191" s="194"/>
      <c r="EJ191" s="194"/>
      <c r="EK191" s="194"/>
      <c r="EL191" s="194"/>
      <c r="EM191" s="194"/>
      <c r="EN191" s="194"/>
      <c r="EO191" s="194"/>
      <c r="EP191" s="194"/>
      <c r="EQ191" s="194"/>
      <c r="ER191" s="194"/>
      <c r="ES191" s="194"/>
      <c r="ET191" s="194"/>
      <c r="EU191" s="194"/>
      <c r="EV191" s="194"/>
      <c r="EW191" s="194"/>
      <c r="EX191" s="194"/>
      <c r="EY191" s="194"/>
      <c r="EZ191" s="194"/>
      <c r="FA191" s="194"/>
      <c r="FB191" s="194"/>
      <c r="FC191" s="194"/>
      <c r="FD191" s="194"/>
      <c r="FE191" s="194"/>
      <c r="FF191" s="194"/>
      <c r="FG191" s="194"/>
      <c r="FH191" s="194"/>
      <c r="FI191" s="194"/>
      <c r="FJ191" s="194"/>
      <c r="FK191" s="194"/>
      <c r="FL191" s="194"/>
      <c r="FM191" s="194"/>
      <c r="FN191" s="194"/>
      <c r="FO191" s="194"/>
      <c r="FP191" s="194"/>
      <c r="FQ191" s="194"/>
      <c r="FR191" s="194"/>
      <c r="FS191" s="194"/>
      <c r="FT191" s="194"/>
      <c r="FU191" s="194"/>
      <c r="FV191" s="194"/>
      <c r="FW191" s="194"/>
      <c r="FX191" s="194"/>
      <c r="FY191" s="194"/>
      <c r="FZ191" s="194"/>
      <c r="GA191" s="194"/>
      <c r="GB191" s="194"/>
      <c r="GC191" s="194"/>
      <c r="GD191" s="194"/>
      <c r="GE191" s="194"/>
      <c r="GF191" s="194"/>
      <c r="GG191" s="194"/>
      <c r="GH191" s="194"/>
      <c r="GI191" s="194"/>
      <c r="GJ191" s="194"/>
      <c r="GK191" s="194"/>
      <c r="GL191" s="194"/>
      <c r="GM191" s="194"/>
      <c r="GN191" s="194"/>
      <c r="GO191" s="194"/>
      <c r="GP191" s="194"/>
      <c r="GQ191" s="194"/>
      <c r="GR191" s="194"/>
      <c r="GS191" s="194"/>
      <c r="GT191" s="194"/>
      <c r="GU191" s="194"/>
      <c r="GV191" s="194"/>
      <c r="GW191" s="194"/>
      <c r="GX191" s="194"/>
      <c r="GY191" s="194"/>
      <c r="GZ191" s="194"/>
      <c r="HA191" s="194"/>
      <c r="HB191" s="194"/>
      <c r="HC191" s="194"/>
      <c r="HD191" s="194"/>
      <c r="HE191" s="194"/>
      <c r="HF191" s="194"/>
      <c r="HG191" s="194"/>
      <c r="HH191" s="194"/>
      <c r="HI191" s="194"/>
      <c r="HJ191" s="194"/>
      <c r="HK191" s="194"/>
      <c r="HL191" s="194"/>
      <c r="HM191" s="194"/>
      <c r="HN191" s="194"/>
      <c r="HO191" s="194"/>
      <c r="HP191" s="194"/>
      <c r="HQ191" s="194"/>
      <c r="HR191" s="194"/>
      <c r="HS191" s="194"/>
      <c r="HT191" s="194"/>
      <c r="HU191" s="194"/>
      <c r="HV191" s="194"/>
      <c r="HW191" s="194"/>
      <c r="HX191" s="194"/>
      <c r="HY191" s="194"/>
      <c r="HZ191" s="194"/>
      <c r="IA191" s="194"/>
      <c r="IB191" s="194"/>
      <c r="IC191" s="194"/>
      <c r="ID191" s="194"/>
      <c r="IE191" s="194"/>
      <c r="IF191" s="194"/>
      <c r="IG191" s="194"/>
      <c r="IH191" s="194"/>
      <c r="II191" s="194"/>
      <c r="IJ191" s="194"/>
      <c r="IK191" s="194"/>
      <c r="IL191" s="194"/>
      <c r="IM191" s="194"/>
      <c r="IN191" s="194"/>
      <c r="IO191" s="194"/>
      <c r="IP191" s="194"/>
      <c r="IQ191" s="194"/>
      <c r="IR191" s="194"/>
      <c r="IS191" s="194"/>
      <c r="IT191" s="194"/>
      <c r="IU191" s="194"/>
      <c r="IV191" s="194"/>
      <c r="IW191" s="194"/>
      <c r="IX191" s="194"/>
      <c r="IY191" s="194"/>
      <c r="IZ191" s="194"/>
      <c r="JA191" s="194"/>
      <c r="JB191" s="194"/>
      <c r="JC191" s="194"/>
      <c r="JD191" s="194"/>
      <c r="JE191" s="194"/>
      <c r="JF191" s="194"/>
      <c r="JG191" s="194"/>
      <c r="JH191" s="194"/>
      <c r="JI191" s="194"/>
      <c r="JJ191" s="194"/>
      <c r="JK191" s="194"/>
      <c r="JL191" s="194"/>
      <c r="JM191" s="194"/>
      <c r="JN191" s="194"/>
      <c r="JO191" s="194"/>
      <c r="JP191" s="194"/>
      <c r="JQ191" s="194"/>
      <c r="JR191" s="194"/>
      <c r="JS191" s="194"/>
      <c r="JT191" s="194"/>
      <c r="JU191" s="194"/>
      <c r="JV191" s="194"/>
      <c r="JW191" s="194"/>
      <c r="JX191" s="194"/>
      <c r="JY191" s="194"/>
      <c r="JZ191" s="194"/>
      <c r="KA191" s="194"/>
      <c r="KB191" s="194"/>
      <c r="KC191" s="194"/>
      <c r="KD191" s="194"/>
      <c r="KE191" s="194"/>
      <c r="KF191" s="194"/>
      <c r="KG191" s="194"/>
      <c r="KH191" s="194"/>
      <c r="KI191" s="194"/>
      <c r="KJ191" s="194"/>
      <c r="KK191" s="194"/>
      <c r="KL191" s="194"/>
      <c r="KM191" s="194"/>
      <c r="KN191" s="194"/>
      <c r="KO191" s="194"/>
      <c r="KP191" s="194"/>
      <c r="KQ191" s="194"/>
      <c r="KR191" s="194"/>
      <c r="KS191" s="194"/>
      <c r="KT191" s="194"/>
      <c r="KU191" s="194"/>
      <c r="KV191" s="194"/>
      <c r="KW191" s="194"/>
      <c r="KX191" s="194"/>
      <c r="KY191" s="194"/>
      <c r="KZ191" s="194"/>
      <c r="LA191" s="194"/>
      <c r="LB191" s="194"/>
      <c r="LC191" s="194"/>
      <c r="LD191" s="194"/>
      <c r="LE191" s="194"/>
      <c r="LF191" s="194"/>
      <c r="LG191" s="194"/>
      <c r="LH191" s="194"/>
      <c r="LI191" s="194"/>
      <c r="LJ191" s="194"/>
      <c r="LK191" s="194"/>
      <c r="LL191" s="194"/>
      <c r="LM191" s="194"/>
      <c r="LN191" s="194"/>
      <c r="LO191" s="194"/>
      <c r="LP191" s="194"/>
      <c r="LQ191" s="194"/>
      <c r="LR191" s="194"/>
      <c r="LS191" s="194"/>
      <c r="LT191" s="194"/>
      <c r="LU191" s="194"/>
      <c r="LV191" s="194"/>
      <c r="LW191" s="194"/>
      <c r="LX191" s="194"/>
      <c r="LY191" s="194"/>
      <c r="LZ191" s="194"/>
      <c r="MA191" s="194"/>
      <c r="MB191" s="194"/>
      <c r="MC191" s="194"/>
      <c r="MD191" s="194"/>
      <c r="ME191" s="194"/>
      <c r="MF191" s="194"/>
      <c r="MG191" s="194"/>
      <c r="MH191" s="194"/>
      <c r="MI191" s="194"/>
      <c r="MJ191" s="194"/>
      <c r="MK191" s="194"/>
      <c r="ML191" s="194"/>
      <c r="MM191" s="194"/>
      <c r="MN191" s="194"/>
      <c r="MO191" s="194"/>
      <c r="MP191" s="194"/>
      <c r="MQ191" s="194"/>
      <c r="MR191" s="194"/>
      <c r="MS191" s="194"/>
      <c r="MT191" s="194"/>
      <c r="MU191" s="194"/>
      <c r="MV191" s="194"/>
      <c r="MW191" s="194"/>
      <c r="MX191" s="194"/>
      <c r="MY191" s="194"/>
      <c r="MZ191" s="194"/>
      <c r="NA191" s="194"/>
      <c r="NB191" s="194"/>
      <c r="NC191" s="194"/>
      <c r="ND191" s="194"/>
      <c r="NE191" s="194"/>
      <c r="NF191" s="194"/>
      <c r="NG191" s="194"/>
      <c r="NH191" s="194"/>
      <c r="NI191" s="194"/>
      <c r="NJ191" s="194"/>
      <c r="NK191" s="194"/>
      <c r="NL191" s="194"/>
      <c r="NM191" s="194"/>
      <c r="NN191" s="194"/>
      <c r="NO191" s="194"/>
      <c r="NP191" s="194"/>
      <c r="NQ191" s="194"/>
      <c r="NR191" s="194"/>
      <c r="NS191" s="194"/>
      <c r="NT191" s="194"/>
      <c r="NU191" s="194"/>
      <c r="NV191" s="194"/>
      <c r="NW191" s="194"/>
      <c r="NX191" s="194"/>
      <c r="NY191" s="194"/>
      <c r="NZ191" s="194"/>
      <c r="OA191" s="194"/>
      <c r="OB191" s="194"/>
      <c r="OC191" s="194"/>
      <c r="OD191" s="194"/>
      <c r="OE191" s="194"/>
      <c r="OF191" s="194"/>
      <c r="OG191" s="194"/>
      <c r="OH191" s="194"/>
      <c r="OI191" s="194"/>
      <c r="OJ191" s="194"/>
      <c r="OK191" s="194"/>
      <c r="OL191" s="194"/>
      <c r="OM191" s="194"/>
      <c r="ON191" s="194"/>
      <c r="OO191" s="194"/>
      <c r="OP191" s="194"/>
      <c r="OQ191" s="194"/>
      <c r="OR191" s="194"/>
      <c r="OS191" s="194"/>
      <c r="OT191" s="194"/>
      <c r="OU191" s="194"/>
      <c r="OV191" s="194"/>
      <c r="OW191" s="194"/>
      <c r="OX191" s="194"/>
      <c r="OY191" s="194"/>
      <c r="OZ191" s="194"/>
      <c r="PA191" s="194"/>
      <c r="PB191" s="194"/>
      <c r="PC191" s="194"/>
      <c r="PD191" s="194"/>
      <c r="PE191" s="194"/>
      <c r="PF191" s="194"/>
      <c r="PG191" s="194"/>
      <c r="PH191" s="194"/>
      <c r="PI191" s="194"/>
      <c r="PJ191" s="194"/>
      <c r="PK191" s="194"/>
      <c r="PL191" s="194"/>
      <c r="PM191" s="194"/>
      <c r="PN191" s="194"/>
      <c r="PO191" s="194"/>
      <c r="PP191" s="194"/>
      <c r="PQ191" s="194"/>
      <c r="PR191" s="194"/>
      <c r="PS191" s="194"/>
      <c r="PT191" s="194"/>
      <c r="PU191" s="194"/>
      <c r="PV191" s="194"/>
      <c r="PW191" s="194"/>
      <c r="PX191" s="194"/>
      <c r="PY191" s="194"/>
      <c r="PZ191" s="194"/>
      <c r="QA191" s="194"/>
      <c r="QB191" s="194"/>
      <c r="QC191" s="194"/>
      <c r="QD191" s="194"/>
      <c r="QE191" s="194"/>
      <c r="QF191" s="194"/>
      <c r="QG191" s="194"/>
      <c r="QH191" s="194"/>
      <c r="QI191" s="194"/>
      <c r="QJ191" s="194"/>
      <c r="QK191" s="194"/>
      <c r="QL191" s="194"/>
      <c r="QM191" s="194"/>
      <c r="QN191" s="194"/>
      <c r="QO191" s="194"/>
      <c r="QP191" s="194"/>
      <c r="QQ191" s="194"/>
      <c r="QR191" s="194"/>
      <c r="QS191" s="194"/>
      <c r="QT191" s="194"/>
      <c r="QU191" s="194"/>
      <c r="QV191" s="194"/>
      <c r="QW191" s="194"/>
      <c r="QX191" s="194"/>
      <c r="QY191" s="194"/>
      <c r="QZ191" s="194"/>
      <c r="RA191" s="194"/>
      <c r="RB191" s="194"/>
      <c r="RC191" s="194"/>
      <c r="RD191" s="194"/>
      <c r="RE191" s="194"/>
      <c r="RF191" s="194"/>
      <c r="RG191" s="194"/>
      <c r="RH191" s="194"/>
      <c r="RI191" s="194"/>
      <c r="RJ191" s="194"/>
      <c r="RK191" s="194"/>
      <c r="RL191" s="194"/>
      <c r="RM191" s="194"/>
      <c r="RN191" s="194"/>
      <c r="RO191" s="194"/>
      <c r="RP191" s="194"/>
      <c r="RQ191" s="194"/>
      <c r="RR191" s="194"/>
      <c r="RS191" s="194"/>
      <c r="RT191" s="194"/>
      <c r="RU191" s="194"/>
      <c r="RV191" s="194"/>
      <c r="RW191" s="194"/>
      <c r="RX191" s="194"/>
      <c r="RY191" s="194"/>
      <c r="RZ191" s="194"/>
      <c r="SA191" s="194"/>
      <c r="SB191" s="194"/>
      <c r="SC191" s="194"/>
      <c r="SD191" s="194"/>
      <c r="SE191" s="194"/>
      <c r="SF191" s="194"/>
      <c r="SG191" s="194"/>
      <c r="SH191" s="194"/>
      <c r="SI191" s="194"/>
      <c r="SJ191" s="194"/>
      <c r="SK191" s="194"/>
      <c r="SL191" s="194"/>
      <c r="SM191" s="194"/>
      <c r="SN191" s="194"/>
      <c r="SO191" s="194"/>
      <c r="SP191" s="194"/>
      <c r="SQ191" s="194"/>
      <c r="SR191" s="194"/>
      <c r="SS191" s="194"/>
      <c r="ST191" s="194"/>
      <c r="SU191" s="194"/>
      <c r="SV191" s="194"/>
      <c r="SW191" s="194"/>
      <c r="SX191" s="194"/>
      <c r="SY191" s="194"/>
      <c r="SZ191" s="194"/>
      <c r="TA191" s="194"/>
      <c r="TB191" s="194"/>
      <c r="TC191" s="194"/>
      <c r="TD191" s="194"/>
      <c r="TE191" s="194"/>
      <c r="TF191" s="194"/>
      <c r="TG191" s="194"/>
      <c r="TH191" s="194"/>
      <c r="TI191" s="194"/>
      <c r="TJ191" s="194"/>
      <c r="TK191" s="194"/>
      <c r="TL191" s="194"/>
      <c r="TM191" s="194"/>
      <c r="TN191" s="194"/>
      <c r="TO191" s="194"/>
      <c r="TP191" s="194"/>
      <c r="TQ191" s="194"/>
      <c r="TR191" s="194"/>
      <c r="TS191" s="194"/>
      <c r="TT191" s="194"/>
      <c r="TU191" s="194"/>
      <c r="TV191" s="194"/>
      <c r="TW191" s="194"/>
      <c r="TX191" s="194"/>
      <c r="TY191" s="194"/>
      <c r="TZ191" s="194"/>
      <c r="UA191" s="194"/>
      <c r="UB191" s="194"/>
      <c r="UC191" s="194"/>
      <c r="UD191" s="194"/>
      <c r="UE191" s="194"/>
      <c r="UF191" s="194"/>
      <c r="UG191" s="194"/>
      <c r="UH191" s="194"/>
      <c r="UI191" s="194"/>
      <c r="UJ191" s="194"/>
      <c r="UK191" s="194"/>
      <c r="UL191" s="194"/>
      <c r="UM191" s="194"/>
      <c r="UN191" s="194"/>
      <c r="UO191" s="194"/>
      <c r="UP191" s="194"/>
      <c r="UQ191" s="194"/>
      <c r="UR191" s="194"/>
      <c r="US191" s="194"/>
      <c r="UT191" s="194"/>
      <c r="UU191" s="194"/>
      <c r="UV191" s="194"/>
      <c r="UW191" s="194"/>
      <c r="UX191" s="194"/>
      <c r="UY191" s="194"/>
      <c r="UZ191" s="194"/>
      <c r="VA191" s="194"/>
      <c r="VB191" s="194"/>
      <c r="VC191" s="194"/>
      <c r="VD191" s="194"/>
      <c r="VE191" s="194"/>
      <c r="VF191" s="194"/>
      <c r="VG191" s="194"/>
      <c r="VH191" s="194"/>
      <c r="VI191" s="194"/>
      <c r="VJ191" s="194"/>
      <c r="VK191" s="194"/>
      <c r="VL191" s="194"/>
      <c r="VM191" s="194"/>
      <c r="VN191" s="194"/>
      <c r="VO191" s="194"/>
      <c r="VP191" s="194"/>
      <c r="VQ191" s="194"/>
      <c r="VR191" s="194"/>
      <c r="VS191" s="194"/>
      <c r="VT191" s="194"/>
      <c r="VU191" s="194"/>
      <c r="VV191" s="194"/>
      <c r="VW191" s="194"/>
      <c r="VX191" s="194"/>
      <c r="VY191" s="194"/>
      <c r="VZ191" s="194"/>
      <c r="WA191" s="194"/>
      <c r="WB191" s="194"/>
      <c r="WC191" s="194"/>
      <c r="WD191" s="194"/>
      <c r="WE191" s="194"/>
      <c r="WF191" s="194"/>
      <c r="WG191" s="194"/>
      <c r="WH191" s="194"/>
      <c r="WI191" s="194"/>
      <c r="WJ191" s="194"/>
      <c r="WK191" s="194"/>
      <c r="WL191" s="194"/>
      <c r="WM191" s="194"/>
      <c r="WN191" s="194"/>
      <c r="WO191" s="194"/>
      <c r="WP191" s="194"/>
      <c r="WQ191" s="194"/>
      <c r="WR191" s="194"/>
      <c r="WS191" s="194"/>
      <c r="WT191" s="194"/>
      <c r="WU191" s="194"/>
      <c r="WV191" s="194"/>
      <c r="WW191" s="194"/>
      <c r="WX191" s="194"/>
      <c r="WY191" s="194"/>
      <c r="WZ191" s="194"/>
      <c r="XA191" s="194"/>
      <c r="XB191" s="194"/>
      <c r="XC191" s="194"/>
      <c r="XD191" s="194"/>
      <c r="XE191" s="194"/>
      <c r="XF191" s="194"/>
      <c r="XG191" s="194"/>
      <c r="XH191" s="194"/>
      <c r="XI191" s="194"/>
      <c r="XJ191" s="194"/>
      <c r="XK191" s="194"/>
      <c r="XL191" s="194"/>
      <c r="XM191" s="194"/>
      <c r="XN191" s="194"/>
      <c r="XO191" s="194"/>
      <c r="XP191" s="194"/>
      <c r="XQ191" s="194"/>
      <c r="XR191" s="194"/>
      <c r="XS191" s="194"/>
      <c r="XT191" s="194"/>
      <c r="XU191" s="194"/>
      <c r="XV191" s="194"/>
      <c r="XW191" s="194"/>
      <c r="XX191" s="194"/>
      <c r="XY191" s="194"/>
      <c r="XZ191" s="194"/>
      <c r="YA191" s="194"/>
      <c r="YB191" s="194"/>
      <c r="YC191" s="194"/>
      <c r="YD191" s="194"/>
      <c r="YE191" s="194"/>
      <c r="YF191" s="194"/>
      <c r="YG191" s="194"/>
      <c r="YH191" s="194"/>
      <c r="YI191" s="194"/>
      <c r="YJ191" s="194"/>
      <c r="YK191" s="194"/>
      <c r="YL191" s="194"/>
      <c r="YM191" s="194"/>
      <c r="YN191" s="194"/>
      <c r="YO191" s="194"/>
      <c r="YP191" s="194"/>
      <c r="YQ191" s="194"/>
      <c r="YR191" s="194"/>
      <c r="YS191" s="194"/>
      <c r="YT191" s="194"/>
      <c r="YU191" s="194"/>
      <c r="YV191" s="194"/>
      <c r="YW191" s="194"/>
      <c r="YX191" s="194"/>
      <c r="YY191" s="194"/>
      <c r="YZ191" s="194"/>
      <c r="ZA191" s="194"/>
      <c r="ZB191" s="194"/>
      <c r="ZC191" s="194"/>
      <c r="ZD191" s="194"/>
      <c r="ZE191" s="194"/>
      <c r="ZF191" s="194"/>
      <c r="ZG191" s="194"/>
      <c r="ZH191" s="194"/>
      <c r="ZI191" s="194"/>
      <c r="ZJ191" s="194"/>
      <c r="ZK191" s="194"/>
      <c r="ZL191" s="194"/>
      <c r="ZM191" s="194"/>
      <c r="ZN191" s="194"/>
      <c r="ZO191" s="194"/>
      <c r="ZP191" s="194"/>
      <c r="ZQ191" s="194"/>
      <c r="ZR191" s="194"/>
      <c r="ZS191" s="194"/>
      <c r="ZT191" s="194"/>
      <c r="ZU191" s="194"/>
      <c r="ZV191" s="194"/>
      <c r="ZW191" s="194"/>
      <c r="ZX191" s="194"/>
      <c r="ZY191" s="194"/>
      <c r="ZZ191" s="194"/>
      <c r="AAA191" s="194"/>
      <c r="AAB191" s="194"/>
      <c r="AAC191" s="194"/>
      <c r="AAD191" s="194"/>
      <c r="AAE191" s="194"/>
      <c r="AAF191" s="194"/>
      <c r="AAG191" s="194"/>
      <c r="AAH191" s="194"/>
      <c r="AAI191" s="194"/>
      <c r="AAJ191" s="194"/>
      <c r="AAK191" s="194"/>
      <c r="AAL191" s="194"/>
      <c r="AAM191" s="194"/>
      <c r="AAN191" s="194"/>
      <c r="AAO191" s="194"/>
      <c r="AAP191" s="194"/>
      <c r="AAQ191" s="194"/>
      <c r="AAR191" s="194"/>
      <c r="AAS191" s="194"/>
      <c r="AAT191" s="194"/>
      <c r="AAU191" s="194"/>
      <c r="AAV191" s="194"/>
      <c r="AAW191" s="194"/>
      <c r="AAX191" s="194"/>
      <c r="AAY191" s="194"/>
      <c r="AAZ191" s="194"/>
      <c r="ABA191" s="194"/>
      <c r="ABB191" s="194"/>
      <c r="ABC191" s="194"/>
      <c r="ABD191" s="194"/>
      <c r="ABE191" s="194"/>
      <c r="ABF191" s="194"/>
      <c r="ABG191" s="194"/>
      <c r="ABH191" s="194"/>
      <c r="ABI191" s="194"/>
      <c r="ABJ191" s="194"/>
      <c r="ABK191" s="194"/>
      <c r="ABL191" s="194"/>
      <c r="ABM191" s="194"/>
      <c r="ABN191" s="194"/>
      <c r="ABO191" s="194"/>
      <c r="ABP191" s="194"/>
      <c r="ABQ191" s="194"/>
      <c r="ABR191" s="194"/>
      <c r="ABS191" s="194"/>
      <c r="ABT191" s="194"/>
      <c r="ABU191" s="194"/>
      <c r="ABV191" s="194"/>
      <c r="ABW191" s="194"/>
      <c r="ABX191" s="194"/>
      <c r="ABY191" s="194"/>
      <c r="ABZ191" s="194"/>
      <c r="ACA191" s="194"/>
      <c r="ACB191" s="194"/>
      <c r="ACC191" s="194"/>
      <c r="ACD191" s="194"/>
      <c r="ACE191" s="194"/>
      <c r="ACF191" s="194"/>
      <c r="ACG191" s="194"/>
      <c r="ACH191" s="194"/>
      <c r="ACI191" s="194"/>
      <c r="ACJ191" s="194"/>
      <c r="ACK191" s="194"/>
      <c r="ACL191" s="194"/>
      <c r="ACM191" s="194"/>
      <c r="ACN191" s="194"/>
      <c r="ACO191" s="194"/>
      <c r="ACP191" s="194"/>
      <c r="ACQ191" s="194"/>
      <c r="ACR191" s="194"/>
      <c r="ACS191" s="194"/>
      <c r="ACT191" s="194"/>
      <c r="ACU191" s="194"/>
      <c r="ACV191" s="194"/>
      <c r="ACW191" s="194"/>
      <c r="ACX191" s="194"/>
      <c r="ACY191" s="194"/>
      <c r="ACZ191" s="194"/>
      <c r="ADA191" s="194"/>
      <c r="ADB191" s="194"/>
      <c r="ADC191" s="194"/>
      <c r="ADD191" s="194"/>
      <c r="ADE191" s="194"/>
      <c r="ADF191" s="194"/>
      <c r="ADG191" s="194"/>
      <c r="ADH191" s="194"/>
      <c r="ADI191" s="194"/>
      <c r="ADJ191" s="194"/>
      <c r="ADK191" s="194"/>
      <c r="ADL191" s="194"/>
      <c r="ADM191" s="194"/>
      <c r="ADN191" s="194"/>
      <c r="ADO191" s="194"/>
      <c r="ADP191" s="194"/>
      <c r="ADQ191" s="194"/>
      <c r="ADR191" s="194"/>
      <c r="ADS191" s="194"/>
      <c r="ADT191" s="194"/>
      <c r="ADU191" s="194"/>
      <c r="ADV191" s="194"/>
      <c r="ADW191" s="194"/>
      <c r="ADX191" s="194"/>
      <c r="ADY191" s="194"/>
      <c r="ADZ191" s="194"/>
      <c r="AEA191" s="194"/>
      <c r="AEB191" s="194"/>
      <c r="AEC191" s="194"/>
      <c r="AED191" s="194"/>
      <c r="AEE191" s="194"/>
      <c r="AEF191" s="194"/>
      <c r="AEG191" s="194"/>
      <c r="AEH191" s="194"/>
      <c r="AEI191" s="194"/>
      <c r="AEJ191" s="194"/>
      <c r="AEK191" s="194"/>
      <c r="AEL191" s="194"/>
      <c r="AEM191" s="194"/>
      <c r="AEN191" s="194"/>
      <c r="AEO191" s="194"/>
      <c r="AEP191" s="194"/>
      <c r="AEQ191" s="194"/>
      <c r="AER191" s="194"/>
      <c r="AES191" s="194"/>
      <c r="AET191" s="194"/>
      <c r="AEU191" s="194"/>
      <c r="AEV191" s="194"/>
      <c r="AEW191" s="194"/>
      <c r="AEX191" s="194"/>
      <c r="AEY191" s="194"/>
      <c r="AEZ191" s="194"/>
      <c r="AFA191" s="194"/>
      <c r="AFB191" s="194"/>
      <c r="AFC191" s="194"/>
      <c r="AFD191" s="194"/>
      <c r="AFE191" s="194"/>
      <c r="AFF191" s="194"/>
      <c r="AFG191" s="194"/>
      <c r="AFH191" s="194"/>
      <c r="AFI191" s="194"/>
      <c r="AFJ191" s="194"/>
      <c r="AFK191" s="194"/>
      <c r="AFL191" s="194"/>
      <c r="AFM191" s="194"/>
      <c r="AFN191" s="194"/>
      <c r="AFO191" s="194"/>
      <c r="AFP191" s="194"/>
      <c r="AFQ191" s="194"/>
      <c r="AFR191" s="194"/>
      <c r="AFS191" s="194"/>
      <c r="AFT191" s="194"/>
      <c r="AFU191" s="194"/>
      <c r="AFV191" s="194"/>
      <c r="AFW191" s="194"/>
      <c r="AFX191" s="194"/>
      <c r="AFY191" s="194"/>
      <c r="AFZ191" s="194"/>
      <c r="AGA191" s="194"/>
      <c r="AGB191" s="194"/>
      <c r="AGC191" s="194"/>
      <c r="AGD191" s="194"/>
      <c r="AGE191" s="194"/>
      <c r="AGF191" s="194"/>
      <c r="AGG191" s="194"/>
      <c r="AGH191" s="194"/>
      <c r="AGI191" s="194"/>
      <c r="AGJ191" s="194"/>
      <c r="AGK191" s="194"/>
      <c r="AGL191" s="194"/>
      <c r="AGM191" s="194"/>
      <c r="AGN191" s="194"/>
      <c r="AGO191" s="194"/>
      <c r="AGP191" s="194"/>
      <c r="AGQ191" s="194"/>
      <c r="AGR191" s="194"/>
      <c r="AGS191" s="194"/>
      <c r="AGT191" s="194"/>
      <c r="AGU191" s="194"/>
      <c r="AGV191" s="194"/>
      <c r="AGW191" s="194"/>
      <c r="AGX191" s="194"/>
      <c r="AGY191" s="194"/>
      <c r="AGZ191" s="194"/>
      <c r="AHA191" s="194"/>
      <c r="AHB191" s="194"/>
      <c r="AHC191" s="194"/>
      <c r="AHD191" s="194"/>
      <c r="AHE191" s="194"/>
      <c r="AHF191" s="194"/>
      <c r="AHG191" s="194"/>
      <c r="AHH191" s="194"/>
      <c r="AHI191" s="194"/>
      <c r="AHJ191" s="194"/>
      <c r="AHK191" s="194"/>
      <c r="AHL191" s="194"/>
      <c r="AHM191" s="194"/>
      <c r="AHN191" s="194"/>
      <c r="AHO191" s="194"/>
      <c r="AHP191" s="194"/>
      <c r="AHQ191" s="194"/>
      <c r="AHR191" s="194"/>
      <c r="AHS191" s="194"/>
      <c r="AHT191" s="194"/>
      <c r="AHU191" s="194"/>
      <c r="AHV191" s="194"/>
      <c r="AHW191" s="194"/>
      <c r="AHX191" s="194"/>
      <c r="AHY191" s="194"/>
      <c r="AHZ191" s="194"/>
      <c r="AIA191" s="194"/>
      <c r="AIB191" s="194"/>
      <c r="AIC191" s="194"/>
      <c r="AID191" s="194"/>
      <c r="AIE191" s="194"/>
      <c r="AIF191" s="194"/>
      <c r="AIG191" s="194"/>
      <c r="AIH191" s="194"/>
      <c r="AII191" s="194"/>
      <c r="AIJ191" s="194"/>
      <c r="AIK191" s="194"/>
      <c r="AIL191" s="194"/>
      <c r="AIM191" s="194"/>
      <c r="AIN191" s="194"/>
      <c r="AIO191" s="194"/>
      <c r="AIP191" s="194"/>
      <c r="AIQ191" s="194"/>
      <c r="AIR191" s="194"/>
      <c r="AIS191" s="194"/>
      <c r="AIT191" s="194"/>
      <c r="AIU191" s="194"/>
      <c r="AIV191" s="194"/>
      <c r="AIW191" s="194"/>
      <c r="AIX191" s="194"/>
      <c r="AIY191" s="194"/>
      <c r="AIZ191" s="194"/>
      <c r="AJA191" s="194"/>
      <c r="AJB191" s="194"/>
      <c r="AJC191" s="194"/>
      <c r="AJD191" s="194"/>
      <c r="AJE191" s="194"/>
      <c r="AJF191" s="194"/>
      <c r="AJG191" s="194"/>
      <c r="AJH191" s="194"/>
      <c r="AJI191" s="194"/>
      <c r="AJJ191" s="194"/>
      <c r="AJK191" s="194"/>
      <c r="AJL191" s="194"/>
      <c r="AJM191" s="194"/>
      <c r="AJN191" s="194"/>
      <c r="AJO191" s="194"/>
      <c r="AJP191" s="194"/>
      <c r="AJQ191" s="194"/>
      <c r="AJR191" s="194"/>
      <c r="AJS191" s="194"/>
      <c r="AJT191" s="194"/>
      <c r="AJU191" s="194"/>
      <c r="AJV191" s="194"/>
      <c r="AJW191" s="194"/>
      <c r="AJX191" s="194"/>
      <c r="AJY191" s="194"/>
      <c r="AJZ191" s="194"/>
      <c r="AKA191" s="194"/>
      <c r="AKB191" s="194"/>
      <c r="AKC191" s="194"/>
      <c r="AKD191" s="194"/>
      <c r="AKE191" s="194"/>
      <c r="AKF191" s="194"/>
      <c r="AKG191" s="194"/>
      <c r="AKH191" s="194"/>
      <c r="AKI191" s="194"/>
      <c r="AKJ191" s="194"/>
      <c r="AKK191" s="194"/>
      <c r="AKL191" s="194"/>
      <c r="AKM191" s="194"/>
      <c r="AKN191" s="194"/>
      <c r="AKO191" s="194"/>
      <c r="AKP191" s="194"/>
    </row>
    <row r="192" spans="1:978" s="116" customFormat="1" ht="16.2" hidden="1" thickBot="1">
      <c r="A192" s="82"/>
      <c r="B192" s="95" t="s">
        <v>28</v>
      </c>
      <c r="C192" s="105"/>
      <c r="D192" s="84"/>
      <c r="E192" s="85"/>
      <c r="F192" s="83"/>
      <c r="G192" s="84"/>
      <c r="H192" s="92"/>
      <c r="I192" s="84"/>
      <c r="J192" s="92"/>
      <c r="K192" s="84"/>
      <c r="L192" s="93"/>
      <c r="M192" s="84"/>
      <c r="N192" s="92"/>
      <c r="O192" s="84"/>
      <c r="P192" s="92"/>
      <c r="Q192" s="84"/>
      <c r="R192" s="93"/>
      <c r="S192" s="84">
        <f t="shared" si="47"/>
        <v>-1</v>
      </c>
      <c r="T192" s="92"/>
      <c r="U192" s="84"/>
      <c r="V192" s="92"/>
      <c r="W192" s="84"/>
      <c r="X192" s="92"/>
      <c r="Y192" s="84"/>
      <c r="Z192" s="93"/>
      <c r="AA192" s="86"/>
      <c r="AB192" s="92"/>
      <c r="AC192" s="84"/>
      <c r="AD192" s="92"/>
      <c r="AE192" s="84"/>
      <c r="AF192" s="92"/>
      <c r="AG192" s="84"/>
      <c r="AH192" s="189"/>
      <c r="AI192" s="189"/>
      <c r="AJ192" s="189"/>
      <c r="AK192" s="189"/>
      <c r="AL192" s="189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205"/>
      <c r="AW192" s="187"/>
      <c r="AX192" s="188"/>
      <c r="AY192" s="187"/>
      <c r="AZ192" s="187"/>
      <c r="BA192" s="192"/>
      <c r="BB192" s="193"/>
      <c r="BC192" s="192"/>
      <c r="BD192" s="194"/>
      <c r="BE192" s="194"/>
      <c r="BF192" s="194"/>
      <c r="BG192" s="194"/>
      <c r="BH192" s="194"/>
      <c r="BI192" s="194"/>
      <c r="BJ192" s="194"/>
      <c r="BK192" s="194"/>
      <c r="BL192" s="194"/>
      <c r="BM192" s="194"/>
      <c r="BN192" s="194"/>
      <c r="BO192" s="194"/>
      <c r="BP192" s="194"/>
      <c r="BQ192" s="194"/>
      <c r="BR192" s="194"/>
      <c r="BS192" s="194"/>
      <c r="BT192" s="194"/>
      <c r="BU192" s="194"/>
      <c r="BV192" s="194"/>
      <c r="BW192" s="194"/>
      <c r="BX192" s="194"/>
      <c r="BY192" s="194"/>
      <c r="BZ192" s="194"/>
      <c r="CA192" s="194"/>
      <c r="CB192" s="194"/>
      <c r="CC192" s="195"/>
      <c r="CD192" s="194"/>
      <c r="CE192" s="194"/>
      <c r="CF192" s="194"/>
      <c r="CG192" s="194"/>
      <c r="CH192" s="194"/>
      <c r="CI192" s="194"/>
      <c r="CJ192" s="194"/>
      <c r="CK192" s="194"/>
      <c r="CL192" s="194"/>
      <c r="CM192" s="194"/>
      <c r="CN192" s="194"/>
      <c r="CO192" s="194"/>
      <c r="CP192" s="194"/>
      <c r="CQ192" s="194"/>
      <c r="CR192" s="194"/>
      <c r="CS192" s="194"/>
      <c r="CT192" s="194"/>
      <c r="CU192" s="194"/>
      <c r="CV192" s="194"/>
      <c r="CW192" s="194"/>
      <c r="CX192" s="194"/>
      <c r="CY192" s="194"/>
      <c r="CZ192" s="194"/>
      <c r="DA192" s="194"/>
      <c r="DB192" s="194"/>
      <c r="DC192" s="194"/>
      <c r="DD192" s="194"/>
      <c r="DE192" s="194"/>
      <c r="DF192" s="194"/>
      <c r="DG192" s="194"/>
      <c r="DH192" s="194"/>
      <c r="DI192" s="194"/>
      <c r="DJ192" s="194"/>
      <c r="DK192" s="194"/>
      <c r="DL192" s="194"/>
      <c r="DM192" s="194"/>
      <c r="DN192" s="194"/>
      <c r="DO192" s="194"/>
      <c r="DP192" s="194"/>
      <c r="DQ192" s="194"/>
      <c r="DR192" s="194"/>
      <c r="DS192" s="194"/>
      <c r="DT192" s="194"/>
      <c r="DU192" s="194"/>
      <c r="DV192" s="194"/>
      <c r="DW192" s="194"/>
      <c r="DX192" s="194"/>
      <c r="DY192" s="194"/>
      <c r="DZ192" s="194"/>
      <c r="EA192" s="194"/>
      <c r="EB192" s="194"/>
      <c r="EC192" s="194"/>
      <c r="ED192" s="194"/>
      <c r="EE192" s="194"/>
      <c r="EF192" s="194"/>
      <c r="EG192" s="194"/>
      <c r="EH192" s="194"/>
      <c r="EI192" s="194"/>
      <c r="EJ192" s="194"/>
      <c r="EK192" s="194"/>
      <c r="EL192" s="194"/>
      <c r="EM192" s="194"/>
      <c r="EN192" s="194"/>
      <c r="EO192" s="194"/>
      <c r="EP192" s="194"/>
      <c r="EQ192" s="194"/>
      <c r="ER192" s="194"/>
      <c r="ES192" s="194"/>
      <c r="ET192" s="194"/>
      <c r="EU192" s="194"/>
      <c r="EV192" s="194"/>
      <c r="EW192" s="194"/>
      <c r="EX192" s="194"/>
      <c r="EY192" s="194"/>
      <c r="EZ192" s="194"/>
      <c r="FA192" s="194"/>
      <c r="FB192" s="194"/>
      <c r="FC192" s="194"/>
      <c r="FD192" s="194"/>
      <c r="FE192" s="194"/>
      <c r="FF192" s="194"/>
      <c r="FG192" s="194"/>
      <c r="FH192" s="194"/>
      <c r="FI192" s="194"/>
      <c r="FJ192" s="194"/>
      <c r="FK192" s="194"/>
      <c r="FL192" s="194"/>
      <c r="FM192" s="194"/>
      <c r="FN192" s="194"/>
      <c r="FO192" s="194"/>
      <c r="FP192" s="194"/>
      <c r="FQ192" s="194"/>
      <c r="FR192" s="194"/>
      <c r="FS192" s="194"/>
      <c r="FT192" s="194"/>
      <c r="FU192" s="194"/>
      <c r="FV192" s="194"/>
      <c r="FW192" s="194"/>
      <c r="FX192" s="194"/>
      <c r="FY192" s="194"/>
      <c r="FZ192" s="194"/>
      <c r="GA192" s="194"/>
      <c r="GB192" s="194"/>
      <c r="GC192" s="194"/>
      <c r="GD192" s="194"/>
      <c r="GE192" s="194"/>
      <c r="GF192" s="194"/>
      <c r="GG192" s="194"/>
      <c r="GH192" s="194"/>
      <c r="GI192" s="194"/>
      <c r="GJ192" s="194"/>
      <c r="GK192" s="194"/>
      <c r="GL192" s="194"/>
      <c r="GM192" s="194"/>
      <c r="GN192" s="194"/>
      <c r="GO192" s="194"/>
      <c r="GP192" s="194"/>
      <c r="GQ192" s="194"/>
      <c r="GR192" s="194"/>
      <c r="GS192" s="194"/>
      <c r="GT192" s="194"/>
      <c r="GU192" s="194"/>
      <c r="GV192" s="194"/>
      <c r="GW192" s="194"/>
      <c r="GX192" s="194"/>
      <c r="GY192" s="194"/>
      <c r="GZ192" s="194"/>
      <c r="HA192" s="194"/>
      <c r="HB192" s="194"/>
      <c r="HC192" s="194"/>
      <c r="HD192" s="194"/>
      <c r="HE192" s="194"/>
      <c r="HF192" s="194"/>
      <c r="HG192" s="194"/>
      <c r="HH192" s="194"/>
      <c r="HI192" s="194"/>
      <c r="HJ192" s="194"/>
      <c r="HK192" s="194"/>
      <c r="HL192" s="194"/>
      <c r="HM192" s="194"/>
      <c r="HN192" s="194"/>
      <c r="HO192" s="194"/>
      <c r="HP192" s="194"/>
      <c r="HQ192" s="194"/>
      <c r="HR192" s="194"/>
      <c r="HS192" s="194"/>
      <c r="HT192" s="194"/>
      <c r="HU192" s="194"/>
      <c r="HV192" s="194"/>
      <c r="HW192" s="194"/>
      <c r="HX192" s="194"/>
      <c r="HY192" s="194"/>
      <c r="HZ192" s="194"/>
      <c r="IA192" s="194"/>
      <c r="IB192" s="194"/>
      <c r="IC192" s="194"/>
      <c r="ID192" s="194"/>
      <c r="IE192" s="194"/>
      <c r="IF192" s="194"/>
      <c r="IG192" s="194"/>
      <c r="IH192" s="194"/>
      <c r="II192" s="194"/>
      <c r="IJ192" s="194"/>
      <c r="IK192" s="194"/>
      <c r="IL192" s="194"/>
      <c r="IM192" s="194"/>
      <c r="IN192" s="194"/>
      <c r="IO192" s="194"/>
      <c r="IP192" s="194"/>
      <c r="IQ192" s="194"/>
      <c r="IR192" s="194"/>
      <c r="IS192" s="194"/>
      <c r="IT192" s="194"/>
      <c r="IU192" s="194"/>
      <c r="IV192" s="194"/>
      <c r="IW192" s="194"/>
      <c r="IX192" s="194"/>
      <c r="IY192" s="194"/>
      <c r="IZ192" s="194"/>
      <c r="JA192" s="194"/>
      <c r="JB192" s="194"/>
      <c r="JC192" s="194"/>
      <c r="JD192" s="194"/>
      <c r="JE192" s="194"/>
      <c r="JF192" s="194"/>
      <c r="JG192" s="194"/>
      <c r="JH192" s="194"/>
      <c r="JI192" s="194"/>
      <c r="JJ192" s="194"/>
      <c r="JK192" s="194"/>
      <c r="JL192" s="194"/>
      <c r="JM192" s="194"/>
      <c r="JN192" s="194"/>
      <c r="JO192" s="194"/>
      <c r="JP192" s="194"/>
      <c r="JQ192" s="194"/>
      <c r="JR192" s="194"/>
      <c r="JS192" s="194"/>
      <c r="JT192" s="194"/>
      <c r="JU192" s="194"/>
      <c r="JV192" s="194"/>
      <c r="JW192" s="194"/>
      <c r="JX192" s="194"/>
      <c r="JY192" s="194"/>
      <c r="JZ192" s="194"/>
      <c r="KA192" s="194"/>
      <c r="KB192" s="194"/>
      <c r="KC192" s="194"/>
      <c r="KD192" s="194"/>
      <c r="KE192" s="194"/>
      <c r="KF192" s="194"/>
      <c r="KG192" s="194"/>
      <c r="KH192" s="194"/>
      <c r="KI192" s="194"/>
      <c r="KJ192" s="194"/>
      <c r="KK192" s="194"/>
      <c r="KL192" s="194"/>
      <c r="KM192" s="194"/>
      <c r="KN192" s="194"/>
      <c r="KO192" s="194"/>
      <c r="KP192" s="194"/>
      <c r="KQ192" s="194"/>
      <c r="KR192" s="194"/>
      <c r="KS192" s="194"/>
      <c r="KT192" s="194"/>
      <c r="KU192" s="194"/>
      <c r="KV192" s="194"/>
      <c r="KW192" s="194"/>
      <c r="KX192" s="194"/>
      <c r="KY192" s="194"/>
      <c r="KZ192" s="194"/>
      <c r="LA192" s="194"/>
      <c r="LB192" s="194"/>
      <c r="LC192" s="194"/>
      <c r="LD192" s="194"/>
      <c r="LE192" s="194"/>
      <c r="LF192" s="194"/>
      <c r="LG192" s="194"/>
      <c r="LH192" s="194"/>
      <c r="LI192" s="194"/>
      <c r="LJ192" s="194"/>
      <c r="LK192" s="194"/>
      <c r="LL192" s="194"/>
      <c r="LM192" s="194"/>
      <c r="LN192" s="194"/>
      <c r="LO192" s="194"/>
      <c r="LP192" s="194"/>
      <c r="LQ192" s="194"/>
      <c r="LR192" s="194"/>
      <c r="LS192" s="194"/>
      <c r="LT192" s="194"/>
      <c r="LU192" s="194"/>
      <c r="LV192" s="194"/>
      <c r="LW192" s="194"/>
      <c r="LX192" s="194"/>
      <c r="LY192" s="194"/>
      <c r="LZ192" s="194"/>
      <c r="MA192" s="194"/>
      <c r="MB192" s="194"/>
      <c r="MC192" s="194"/>
      <c r="MD192" s="194"/>
      <c r="ME192" s="194"/>
      <c r="MF192" s="194"/>
      <c r="MG192" s="194"/>
      <c r="MH192" s="194"/>
      <c r="MI192" s="194"/>
      <c r="MJ192" s="194"/>
      <c r="MK192" s="194"/>
      <c r="ML192" s="194"/>
      <c r="MM192" s="194"/>
      <c r="MN192" s="194"/>
      <c r="MO192" s="194"/>
      <c r="MP192" s="194"/>
      <c r="MQ192" s="194"/>
      <c r="MR192" s="194"/>
      <c r="MS192" s="194"/>
      <c r="MT192" s="194"/>
      <c r="MU192" s="194"/>
      <c r="MV192" s="194"/>
      <c r="MW192" s="194"/>
      <c r="MX192" s="194"/>
      <c r="MY192" s="194"/>
      <c r="MZ192" s="194"/>
      <c r="NA192" s="194"/>
      <c r="NB192" s="194"/>
      <c r="NC192" s="194"/>
      <c r="ND192" s="194"/>
      <c r="NE192" s="194"/>
      <c r="NF192" s="194"/>
      <c r="NG192" s="194"/>
      <c r="NH192" s="194"/>
      <c r="NI192" s="194"/>
      <c r="NJ192" s="194"/>
      <c r="NK192" s="194"/>
      <c r="NL192" s="194"/>
      <c r="NM192" s="194"/>
      <c r="NN192" s="194"/>
      <c r="NO192" s="194"/>
      <c r="NP192" s="194"/>
      <c r="NQ192" s="194"/>
      <c r="NR192" s="194"/>
      <c r="NS192" s="194"/>
      <c r="NT192" s="194"/>
      <c r="NU192" s="194"/>
      <c r="NV192" s="194"/>
      <c r="NW192" s="194"/>
      <c r="NX192" s="194"/>
      <c r="NY192" s="194"/>
      <c r="NZ192" s="194"/>
      <c r="OA192" s="194"/>
      <c r="OB192" s="194"/>
      <c r="OC192" s="194"/>
      <c r="OD192" s="194"/>
      <c r="OE192" s="194"/>
      <c r="OF192" s="194"/>
      <c r="OG192" s="194"/>
      <c r="OH192" s="194"/>
      <c r="OI192" s="194"/>
      <c r="OJ192" s="194"/>
      <c r="OK192" s="194"/>
      <c r="OL192" s="194"/>
      <c r="OM192" s="194"/>
      <c r="ON192" s="194"/>
      <c r="OO192" s="194"/>
      <c r="OP192" s="194"/>
      <c r="OQ192" s="194"/>
      <c r="OR192" s="194"/>
      <c r="OS192" s="194"/>
      <c r="OT192" s="194"/>
      <c r="OU192" s="194"/>
      <c r="OV192" s="194"/>
      <c r="OW192" s="194"/>
      <c r="OX192" s="194"/>
      <c r="OY192" s="194"/>
      <c r="OZ192" s="194"/>
      <c r="PA192" s="194"/>
      <c r="PB192" s="194"/>
      <c r="PC192" s="194"/>
      <c r="PD192" s="194"/>
      <c r="PE192" s="194"/>
      <c r="PF192" s="194"/>
      <c r="PG192" s="194"/>
      <c r="PH192" s="194"/>
      <c r="PI192" s="194"/>
      <c r="PJ192" s="194"/>
      <c r="PK192" s="194"/>
      <c r="PL192" s="194"/>
      <c r="PM192" s="194"/>
      <c r="PN192" s="194"/>
      <c r="PO192" s="194"/>
      <c r="PP192" s="194"/>
      <c r="PQ192" s="194"/>
      <c r="PR192" s="194"/>
      <c r="PS192" s="194"/>
      <c r="PT192" s="194"/>
      <c r="PU192" s="194"/>
      <c r="PV192" s="194"/>
      <c r="PW192" s="194"/>
      <c r="PX192" s="194"/>
      <c r="PY192" s="194"/>
      <c r="PZ192" s="194"/>
      <c r="QA192" s="194"/>
      <c r="QB192" s="194"/>
      <c r="QC192" s="194"/>
      <c r="QD192" s="194"/>
      <c r="QE192" s="194"/>
      <c r="QF192" s="194"/>
      <c r="QG192" s="194"/>
      <c r="QH192" s="194"/>
      <c r="QI192" s="194"/>
      <c r="QJ192" s="194"/>
      <c r="QK192" s="194"/>
      <c r="QL192" s="194"/>
      <c r="QM192" s="194"/>
      <c r="QN192" s="194"/>
      <c r="QO192" s="194"/>
      <c r="QP192" s="194"/>
      <c r="QQ192" s="194"/>
      <c r="QR192" s="194"/>
      <c r="QS192" s="194"/>
      <c r="QT192" s="194"/>
      <c r="QU192" s="194"/>
      <c r="QV192" s="194"/>
      <c r="QW192" s="194"/>
      <c r="QX192" s="194"/>
      <c r="QY192" s="194"/>
      <c r="QZ192" s="194"/>
      <c r="RA192" s="194"/>
      <c r="RB192" s="194"/>
      <c r="RC192" s="194"/>
      <c r="RD192" s="194"/>
      <c r="RE192" s="194"/>
      <c r="RF192" s="194"/>
      <c r="RG192" s="194"/>
      <c r="RH192" s="194"/>
      <c r="RI192" s="194"/>
      <c r="RJ192" s="194"/>
      <c r="RK192" s="194"/>
      <c r="RL192" s="194"/>
      <c r="RM192" s="194"/>
      <c r="RN192" s="194"/>
      <c r="RO192" s="194"/>
      <c r="RP192" s="194"/>
      <c r="RQ192" s="194"/>
      <c r="RR192" s="194"/>
      <c r="RS192" s="194"/>
      <c r="RT192" s="194"/>
      <c r="RU192" s="194"/>
      <c r="RV192" s="194"/>
      <c r="RW192" s="194"/>
      <c r="RX192" s="194"/>
      <c r="RY192" s="194"/>
      <c r="RZ192" s="194"/>
      <c r="SA192" s="194"/>
      <c r="SB192" s="194"/>
      <c r="SC192" s="194"/>
      <c r="SD192" s="194"/>
      <c r="SE192" s="194"/>
      <c r="SF192" s="194"/>
      <c r="SG192" s="194"/>
      <c r="SH192" s="194"/>
      <c r="SI192" s="194"/>
      <c r="SJ192" s="194"/>
      <c r="SK192" s="194"/>
      <c r="SL192" s="194"/>
      <c r="SM192" s="194"/>
      <c r="SN192" s="194"/>
      <c r="SO192" s="194"/>
      <c r="SP192" s="194"/>
      <c r="SQ192" s="194"/>
      <c r="SR192" s="194"/>
      <c r="SS192" s="194"/>
      <c r="ST192" s="194"/>
      <c r="SU192" s="194"/>
      <c r="SV192" s="194"/>
      <c r="SW192" s="194"/>
      <c r="SX192" s="194"/>
      <c r="SY192" s="194"/>
      <c r="SZ192" s="194"/>
      <c r="TA192" s="194"/>
      <c r="TB192" s="194"/>
      <c r="TC192" s="194"/>
      <c r="TD192" s="194"/>
      <c r="TE192" s="194"/>
      <c r="TF192" s="194"/>
      <c r="TG192" s="194"/>
      <c r="TH192" s="194"/>
      <c r="TI192" s="194"/>
      <c r="TJ192" s="194"/>
      <c r="TK192" s="194"/>
      <c r="TL192" s="194"/>
      <c r="TM192" s="194"/>
      <c r="TN192" s="194"/>
      <c r="TO192" s="194"/>
      <c r="TP192" s="194"/>
      <c r="TQ192" s="194"/>
      <c r="TR192" s="194"/>
      <c r="TS192" s="194"/>
      <c r="TT192" s="194"/>
      <c r="TU192" s="194"/>
      <c r="TV192" s="194"/>
      <c r="TW192" s="194"/>
      <c r="TX192" s="194"/>
      <c r="TY192" s="194"/>
      <c r="TZ192" s="194"/>
      <c r="UA192" s="194"/>
      <c r="UB192" s="194"/>
      <c r="UC192" s="194"/>
      <c r="UD192" s="194"/>
      <c r="UE192" s="194"/>
      <c r="UF192" s="194"/>
      <c r="UG192" s="194"/>
      <c r="UH192" s="194"/>
      <c r="UI192" s="194"/>
      <c r="UJ192" s="194"/>
      <c r="UK192" s="194"/>
      <c r="UL192" s="194"/>
      <c r="UM192" s="194"/>
      <c r="UN192" s="194"/>
      <c r="UO192" s="194"/>
      <c r="UP192" s="194"/>
      <c r="UQ192" s="194"/>
      <c r="UR192" s="194"/>
      <c r="US192" s="194"/>
      <c r="UT192" s="194"/>
      <c r="UU192" s="194"/>
      <c r="UV192" s="194"/>
      <c r="UW192" s="194"/>
      <c r="UX192" s="194"/>
      <c r="UY192" s="194"/>
      <c r="UZ192" s="194"/>
      <c r="VA192" s="194"/>
      <c r="VB192" s="194"/>
      <c r="VC192" s="194"/>
      <c r="VD192" s="194"/>
      <c r="VE192" s="194"/>
      <c r="VF192" s="194"/>
      <c r="VG192" s="194"/>
      <c r="VH192" s="194"/>
      <c r="VI192" s="194"/>
      <c r="VJ192" s="194"/>
      <c r="VK192" s="194"/>
      <c r="VL192" s="194"/>
      <c r="VM192" s="194"/>
      <c r="VN192" s="194"/>
      <c r="VO192" s="194"/>
      <c r="VP192" s="194"/>
      <c r="VQ192" s="194"/>
      <c r="VR192" s="194"/>
      <c r="VS192" s="194"/>
      <c r="VT192" s="194"/>
      <c r="VU192" s="194"/>
      <c r="VV192" s="194"/>
      <c r="VW192" s="194"/>
      <c r="VX192" s="194"/>
      <c r="VY192" s="194"/>
      <c r="VZ192" s="194"/>
      <c r="WA192" s="194"/>
      <c r="WB192" s="194"/>
      <c r="WC192" s="194"/>
      <c r="WD192" s="194"/>
      <c r="WE192" s="194"/>
      <c r="WF192" s="194"/>
      <c r="WG192" s="194"/>
      <c r="WH192" s="194"/>
      <c r="WI192" s="194"/>
      <c r="WJ192" s="194"/>
      <c r="WK192" s="194"/>
      <c r="WL192" s="194"/>
      <c r="WM192" s="194"/>
      <c r="WN192" s="194"/>
      <c r="WO192" s="194"/>
      <c r="WP192" s="194"/>
      <c r="WQ192" s="194"/>
      <c r="WR192" s="194"/>
      <c r="WS192" s="194"/>
      <c r="WT192" s="194"/>
      <c r="WU192" s="194"/>
      <c r="WV192" s="194"/>
      <c r="WW192" s="194"/>
      <c r="WX192" s="194"/>
      <c r="WY192" s="194"/>
      <c r="WZ192" s="194"/>
      <c r="XA192" s="194"/>
      <c r="XB192" s="194"/>
      <c r="XC192" s="194"/>
      <c r="XD192" s="194"/>
      <c r="XE192" s="194"/>
      <c r="XF192" s="194"/>
      <c r="XG192" s="194"/>
      <c r="XH192" s="194"/>
      <c r="XI192" s="194"/>
      <c r="XJ192" s="194"/>
      <c r="XK192" s="194"/>
      <c r="XL192" s="194"/>
      <c r="XM192" s="194"/>
      <c r="XN192" s="194"/>
      <c r="XO192" s="194"/>
      <c r="XP192" s="194"/>
      <c r="XQ192" s="194"/>
      <c r="XR192" s="194"/>
      <c r="XS192" s="194"/>
      <c r="XT192" s="194"/>
      <c r="XU192" s="194"/>
      <c r="XV192" s="194"/>
      <c r="XW192" s="194"/>
      <c r="XX192" s="194"/>
      <c r="XY192" s="194"/>
      <c r="XZ192" s="194"/>
      <c r="YA192" s="194"/>
      <c r="YB192" s="194"/>
      <c r="YC192" s="194"/>
      <c r="YD192" s="194"/>
      <c r="YE192" s="194"/>
      <c r="YF192" s="194"/>
      <c r="YG192" s="194"/>
      <c r="YH192" s="194"/>
      <c r="YI192" s="194"/>
      <c r="YJ192" s="194"/>
      <c r="YK192" s="194"/>
      <c r="YL192" s="194"/>
      <c r="YM192" s="194"/>
      <c r="YN192" s="194"/>
      <c r="YO192" s="194"/>
      <c r="YP192" s="194"/>
      <c r="YQ192" s="194"/>
      <c r="YR192" s="194"/>
      <c r="YS192" s="194"/>
      <c r="YT192" s="194"/>
      <c r="YU192" s="194"/>
      <c r="YV192" s="194"/>
      <c r="YW192" s="194"/>
      <c r="YX192" s="194"/>
      <c r="YY192" s="194"/>
      <c r="YZ192" s="194"/>
      <c r="ZA192" s="194"/>
      <c r="ZB192" s="194"/>
      <c r="ZC192" s="194"/>
      <c r="ZD192" s="194"/>
      <c r="ZE192" s="194"/>
      <c r="ZF192" s="194"/>
      <c r="ZG192" s="194"/>
      <c r="ZH192" s="194"/>
      <c r="ZI192" s="194"/>
      <c r="ZJ192" s="194"/>
      <c r="ZK192" s="194"/>
      <c r="ZL192" s="194"/>
      <c r="ZM192" s="194"/>
      <c r="ZN192" s="194"/>
      <c r="ZO192" s="194"/>
      <c r="ZP192" s="194"/>
      <c r="ZQ192" s="194"/>
      <c r="ZR192" s="194"/>
      <c r="ZS192" s="194"/>
      <c r="ZT192" s="194"/>
      <c r="ZU192" s="194"/>
      <c r="ZV192" s="194"/>
      <c r="ZW192" s="194"/>
      <c r="ZX192" s="194"/>
      <c r="ZY192" s="194"/>
      <c r="ZZ192" s="194"/>
      <c r="AAA192" s="194"/>
      <c r="AAB192" s="194"/>
      <c r="AAC192" s="194"/>
      <c r="AAD192" s="194"/>
      <c r="AAE192" s="194"/>
      <c r="AAF192" s="194"/>
      <c r="AAG192" s="194"/>
      <c r="AAH192" s="194"/>
      <c r="AAI192" s="194"/>
      <c r="AAJ192" s="194"/>
      <c r="AAK192" s="194"/>
      <c r="AAL192" s="194"/>
      <c r="AAM192" s="194"/>
      <c r="AAN192" s="194"/>
      <c r="AAO192" s="194"/>
      <c r="AAP192" s="194"/>
      <c r="AAQ192" s="194"/>
      <c r="AAR192" s="194"/>
      <c r="AAS192" s="194"/>
      <c r="AAT192" s="194"/>
      <c r="AAU192" s="194"/>
      <c r="AAV192" s="194"/>
      <c r="AAW192" s="194"/>
      <c r="AAX192" s="194"/>
      <c r="AAY192" s="194"/>
      <c r="AAZ192" s="194"/>
      <c r="ABA192" s="194"/>
      <c r="ABB192" s="194"/>
      <c r="ABC192" s="194"/>
      <c r="ABD192" s="194"/>
      <c r="ABE192" s="194"/>
      <c r="ABF192" s="194"/>
      <c r="ABG192" s="194"/>
      <c r="ABH192" s="194"/>
      <c r="ABI192" s="194"/>
      <c r="ABJ192" s="194"/>
      <c r="ABK192" s="194"/>
      <c r="ABL192" s="194"/>
      <c r="ABM192" s="194"/>
      <c r="ABN192" s="194"/>
      <c r="ABO192" s="194"/>
      <c r="ABP192" s="194"/>
      <c r="ABQ192" s="194"/>
      <c r="ABR192" s="194"/>
      <c r="ABS192" s="194"/>
      <c r="ABT192" s="194"/>
      <c r="ABU192" s="194"/>
      <c r="ABV192" s="194"/>
      <c r="ABW192" s="194"/>
      <c r="ABX192" s="194"/>
      <c r="ABY192" s="194"/>
      <c r="ABZ192" s="194"/>
      <c r="ACA192" s="194"/>
      <c r="ACB192" s="194"/>
      <c r="ACC192" s="194"/>
      <c r="ACD192" s="194"/>
      <c r="ACE192" s="194"/>
      <c r="ACF192" s="194"/>
      <c r="ACG192" s="194"/>
      <c r="ACH192" s="194"/>
      <c r="ACI192" s="194"/>
      <c r="ACJ192" s="194"/>
      <c r="ACK192" s="194"/>
      <c r="ACL192" s="194"/>
      <c r="ACM192" s="194"/>
      <c r="ACN192" s="194"/>
      <c r="ACO192" s="194"/>
      <c r="ACP192" s="194"/>
      <c r="ACQ192" s="194"/>
      <c r="ACR192" s="194"/>
      <c r="ACS192" s="194"/>
      <c r="ACT192" s="194"/>
      <c r="ACU192" s="194"/>
      <c r="ACV192" s="194"/>
      <c r="ACW192" s="194"/>
      <c r="ACX192" s="194"/>
      <c r="ACY192" s="194"/>
      <c r="ACZ192" s="194"/>
      <c r="ADA192" s="194"/>
      <c r="ADB192" s="194"/>
      <c r="ADC192" s="194"/>
      <c r="ADD192" s="194"/>
      <c r="ADE192" s="194"/>
      <c r="ADF192" s="194"/>
      <c r="ADG192" s="194"/>
      <c r="ADH192" s="194"/>
      <c r="ADI192" s="194"/>
      <c r="ADJ192" s="194"/>
      <c r="ADK192" s="194"/>
      <c r="ADL192" s="194"/>
      <c r="ADM192" s="194"/>
      <c r="ADN192" s="194"/>
      <c r="ADO192" s="194"/>
      <c r="ADP192" s="194"/>
      <c r="ADQ192" s="194"/>
      <c r="ADR192" s="194"/>
      <c r="ADS192" s="194"/>
      <c r="ADT192" s="194"/>
      <c r="ADU192" s="194"/>
      <c r="ADV192" s="194"/>
      <c r="ADW192" s="194"/>
      <c r="ADX192" s="194"/>
      <c r="ADY192" s="194"/>
      <c r="ADZ192" s="194"/>
      <c r="AEA192" s="194"/>
      <c r="AEB192" s="194"/>
      <c r="AEC192" s="194"/>
      <c r="AED192" s="194"/>
      <c r="AEE192" s="194"/>
      <c r="AEF192" s="194"/>
      <c r="AEG192" s="194"/>
      <c r="AEH192" s="194"/>
      <c r="AEI192" s="194"/>
      <c r="AEJ192" s="194"/>
      <c r="AEK192" s="194"/>
      <c r="AEL192" s="194"/>
      <c r="AEM192" s="194"/>
      <c r="AEN192" s="194"/>
      <c r="AEO192" s="194"/>
      <c r="AEP192" s="194"/>
      <c r="AEQ192" s="194"/>
      <c r="AER192" s="194"/>
      <c r="AES192" s="194"/>
      <c r="AET192" s="194"/>
      <c r="AEU192" s="194"/>
      <c r="AEV192" s="194"/>
      <c r="AEW192" s="194"/>
      <c r="AEX192" s="194"/>
      <c r="AEY192" s="194"/>
      <c r="AEZ192" s="194"/>
      <c r="AFA192" s="194"/>
      <c r="AFB192" s="194"/>
      <c r="AFC192" s="194"/>
      <c r="AFD192" s="194"/>
      <c r="AFE192" s="194"/>
      <c r="AFF192" s="194"/>
      <c r="AFG192" s="194"/>
      <c r="AFH192" s="194"/>
      <c r="AFI192" s="194"/>
      <c r="AFJ192" s="194"/>
      <c r="AFK192" s="194"/>
      <c r="AFL192" s="194"/>
      <c r="AFM192" s="194"/>
      <c r="AFN192" s="194"/>
      <c r="AFO192" s="194"/>
      <c r="AFP192" s="194"/>
      <c r="AFQ192" s="194"/>
      <c r="AFR192" s="194"/>
      <c r="AFS192" s="194"/>
      <c r="AFT192" s="194"/>
      <c r="AFU192" s="194"/>
      <c r="AFV192" s="194"/>
      <c r="AFW192" s="194"/>
      <c r="AFX192" s="194"/>
      <c r="AFY192" s="194"/>
      <c r="AFZ192" s="194"/>
      <c r="AGA192" s="194"/>
      <c r="AGB192" s="194"/>
      <c r="AGC192" s="194"/>
      <c r="AGD192" s="194"/>
      <c r="AGE192" s="194"/>
      <c r="AGF192" s="194"/>
      <c r="AGG192" s="194"/>
      <c r="AGH192" s="194"/>
      <c r="AGI192" s="194"/>
      <c r="AGJ192" s="194"/>
      <c r="AGK192" s="194"/>
      <c r="AGL192" s="194"/>
      <c r="AGM192" s="194"/>
      <c r="AGN192" s="194"/>
      <c r="AGO192" s="194"/>
      <c r="AGP192" s="194"/>
      <c r="AGQ192" s="194"/>
      <c r="AGR192" s="194"/>
      <c r="AGS192" s="194"/>
      <c r="AGT192" s="194"/>
      <c r="AGU192" s="194"/>
      <c r="AGV192" s="194"/>
      <c r="AGW192" s="194"/>
      <c r="AGX192" s="194"/>
      <c r="AGY192" s="194"/>
      <c r="AGZ192" s="194"/>
      <c r="AHA192" s="194"/>
      <c r="AHB192" s="194"/>
      <c r="AHC192" s="194"/>
      <c r="AHD192" s="194"/>
      <c r="AHE192" s="194"/>
      <c r="AHF192" s="194"/>
      <c r="AHG192" s="194"/>
      <c r="AHH192" s="194"/>
      <c r="AHI192" s="194"/>
      <c r="AHJ192" s="194"/>
      <c r="AHK192" s="194"/>
      <c r="AHL192" s="194"/>
      <c r="AHM192" s="194"/>
      <c r="AHN192" s="194"/>
      <c r="AHO192" s="194"/>
      <c r="AHP192" s="194"/>
      <c r="AHQ192" s="194"/>
      <c r="AHR192" s="194"/>
      <c r="AHS192" s="194"/>
      <c r="AHT192" s="194"/>
      <c r="AHU192" s="194"/>
      <c r="AHV192" s="194"/>
      <c r="AHW192" s="194"/>
      <c r="AHX192" s="194"/>
      <c r="AHY192" s="194"/>
      <c r="AHZ192" s="194"/>
      <c r="AIA192" s="194"/>
      <c r="AIB192" s="194"/>
      <c r="AIC192" s="194"/>
      <c r="AID192" s="194"/>
      <c r="AIE192" s="194"/>
      <c r="AIF192" s="194"/>
      <c r="AIG192" s="194"/>
      <c r="AIH192" s="194"/>
      <c r="AII192" s="194"/>
      <c r="AIJ192" s="194"/>
      <c r="AIK192" s="194"/>
      <c r="AIL192" s="194"/>
      <c r="AIM192" s="194"/>
      <c r="AIN192" s="194"/>
      <c r="AIO192" s="194"/>
      <c r="AIP192" s="194"/>
      <c r="AIQ192" s="194"/>
      <c r="AIR192" s="194"/>
      <c r="AIS192" s="194"/>
      <c r="AIT192" s="194"/>
      <c r="AIU192" s="194"/>
      <c r="AIV192" s="194"/>
      <c r="AIW192" s="194"/>
      <c r="AIX192" s="194"/>
      <c r="AIY192" s="194"/>
      <c r="AIZ192" s="194"/>
      <c r="AJA192" s="194"/>
      <c r="AJB192" s="194"/>
      <c r="AJC192" s="194"/>
      <c r="AJD192" s="194"/>
      <c r="AJE192" s="194"/>
      <c r="AJF192" s="194"/>
      <c r="AJG192" s="194"/>
      <c r="AJH192" s="194"/>
      <c r="AJI192" s="194"/>
      <c r="AJJ192" s="194"/>
      <c r="AJK192" s="194"/>
      <c r="AJL192" s="194"/>
      <c r="AJM192" s="194"/>
      <c r="AJN192" s="194"/>
      <c r="AJO192" s="194"/>
      <c r="AJP192" s="194"/>
      <c r="AJQ192" s="194"/>
      <c r="AJR192" s="194"/>
      <c r="AJS192" s="194"/>
      <c r="AJT192" s="194"/>
      <c r="AJU192" s="194"/>
      <c r="AJV192" s="194"/>
      <c r="AJW192" s="194"/>
      <c r="AJX192" s="194"/>
      <c r="AJY192" s="194"/>
      <c r="AJZ192" s="194"/>
      <c r="AKA192" s="194"/>
      <c r="AKB192" s="194"/>
      <c r="AKC192" s="194"/>
      <c r="AKD192" s="194"/>
      <c r="AKE192" s="194"/>
      <c r="AKF192" s="194"/>
      <c r="AKG192" s="194"/>
      <c r="AKH192" s="194"/>
      <c r="AKI192" s="194"/>
      <c r="AKJ192" s="194"/>
      <c r="AKK192" s="194"/>
      <c r="AKL192" s="194"/>
      <c r="AKM192" s="194"/>
      <c r="AKN192" s="194"/>
      <c r="AKO192" s="194"/>
      <c r="AKP192" s="194"/>
    </row>
    <row r="193" spans="1:978" s="116" customFormat="1" ht="16.2" hidden="1" thickBot="1">
      <c r="A193" s="82"/>
      <c r="B193" s="95" t="s">
        <v>29</v>
      </c>
      <c r="C193" s="105"/>
      <c r="D193" s="84"/>
      <c r="E193" s="85"/>
      <c r="F193" s="83"/>
      <c r="G193" s="84"/>
      <c r="H193" s="92"/>
      <c r="I193" s="84"/>
      <c r="J193" s="92"/>
      <c r="K193" s="84"/>
      <c r="L193" s="93"/>
      <c r="M193" s="84"/>
      <c r="N193" s="92"/>
      <c r="O193" s="84"/>
      <c r="P193" s="92"/>
      <c r="Q193" s="84"/>
      <c r="R193" s="93"/>
      <c r="S193" s="84">
        <f t="shared" si="47"/>
        <v>-1</v>
      </c>
      <c r="T193" s="92"/>
      <c r="U193" s="84"/>
      <c r="V193" s="92"/>
      <c r="W193" s="84"/>
      <c r="X193" s="92"/>
      <c r="Y193" s="84"/>
      <c r="Z193" s="93"/>
      <c r="AA193" s="86"/>
      <c r="AB193" s="92"/>
      <c r="AC193" s="84"/>
      <c r="AD193" s="92"/>
      <c r="AE193" s="84"/>
      <c r="AF193" s="92"/>
      <c r="AG193" s="84"/>
      <c r="AH193" s="189"/>
      <c r="AI193" s="189"/>
      <c r="AJ193" s="189"/>
      <c r="AK193" s="189"/>
      <c r="AL193" s="189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205"/>
      <c r="AW193" s="187"/>
      <c r="AX193" s="188"/>
      <c r="AY193" s="187"/>
      <c r="AZ193" s="187"/>
      <c r="BA193" s="192"/>
      <c r="BB193" s="193"/>
      <c r="BC193" s="192"/>
      <c r="BD193" s="194"/>
      <c r="BE193" s="194"/>
      <c r="BF193" s="194"/>
      <c r="BG193" s="194"/>
      <c r="BH193" s="194"/>
      <c r="BI193" s="194"/>
      <c r="BJ193" s="194"/>
      <c r="BK193" s="194"/>
      <c r="BL193" s="194"/>
      <c r="BM193" s="194"/>
      <c r="BN193" s="194"/>
      <c r="BO193" s="194"/>
      <c r="BP193" s="194"/>
      <c r="BQ193" s="194"/>
      <c r="BR193" s="194"/>
      <c r="BS193" s="194"/>
      <c r="BT193" s="194"/>
      <c r="BU193" s="194"/>
      <c r="BV193" s="194"/>
      <c r="BW193" s="194"/>
      <c r="BX193" s="194"/>
      <c r="BY193" s="194"/>
      <c r="BZ193" s="194"/>
      <c r="CA193" s="194"/>
      <c r="CB193" s="194"/>
      <c r="CC193" s="195"/>
      <c r="CD193" s="194"/>
      <c r="CE193" s="194"/>
      <c r="CF193" s="194"/>
      <c r="CG193" s="194"/>
      <c r="CH193" s="194"/>
      <c r="CI193" s="194"/>
      <c r="CJ193" s="194"/>
      <c r="CK193" s="194"/>
      <c r="CL193" s="194"/>
      <c r="CM193" s="194"/>
      <c r="CN193" s="194"/>
      <c r="CO193" s="194"/>
      <c r="CP193" s="194"/>
      <c r="CQ193" s="194"/>
      <c r="CR193" s="194"/>
      <c r="CS193" s="194"/>
      <c r="CT193" s="194"/>
      <c r="CU193" s="194"/>
      <c r="CV193" s="194"/>
      <c r="CW193" s="194"/>
      <c r="CX193" s="194"/>
      <c r="CY193" s="194"/>
      <c r="CZ193" s="194"/>
      <c r="DA193" s="194"/>
      <c r="DB193" s="194"/>
      <c r="DC193" s="194"/>
      <c r="DD193" s="194"/>
      <c r="DE193" s="194"/>
      <c r="DF193" s="194"/>
      <c r="DG193" s="194"/>
      <c r="DH193" s="194"/>
      <c r="DI193" s="194"/>
      <c r="DJ193" s="194"/>
      <c r="DK193" s="194"/>
      <c r="DL193" s="194"/>
      <c r="DM193" s="194"/>
      <c r="DN193" s="194"/>
      <c r="DO193" s="194"/>
      <c r="DP193" s="194"/>
      <c r="DQ193" s="194"/>
      <c r="DR193" s="194"/>
      <c r="DS193" s="194"/>
      <c r="DT193" s="194"/>
      <c r="DU193" s="194"/>
      <c r="DV193" s="194"/>
      <c r="DW193" s="194"/>
      <c r="DX193" s="194"/>
      <c r="DY193" s="194"/>
      <c r="DZ193" s="194"/>
      <c r="EA193" s="194"/>
      <c r="EB193" s="194"/>
      <c r="EC193" s="194"/>
      <c r="ED193" s="194"/>
      <c r="EE193" s="194"/>
      <c r="EF193" s="194"/>
      <c r="EG193" s="194"/>
      <c r="EH193" s="194"/>
      <c r="EI193" s="194"/>
      <c r="EJ193" s="194"/>
      <c r="EK193" s="194"/>
      <c r="EL193" s="194"/>
      <c r="EM193" s="194"/>
      <c r="EN193" s="194"/>
      <c r="EO193" s="194"/>
      <c r="EP193" s="194"/>
      <c r="EQ193" s="194"/>
      <c r="ER193" s="194"/>
      <c r="ES193" s="194"/>
      <c r="ET193" s="194"/>
      <c r="EU193" s="194"/>
      <c r="EV193" s="194"/>
      <c r="EW193" s="194"/>
      <c r="EX193" s="194"/>
      <c r="EY193" s="194"/>
      <c r="EZ193" s="194"/>
      <c r="FA193" s="194"/>
      <c r="FB193" s="194"/>
      <c r="FC193" s="194"/>
      <c r="FD193" s="194"/>
      <c r="FE193" s="194"/>
      <c r="FF193" s="194"/>
      <c r="FG193" s="194"/>
      <c r="FH193" s="194"/>
      <c r="FI193" s="194"/>
      <c r="FJ193" s="194"/>
      <c r="FK193" s="194"/>
      <c r="FL193" s="194"/>
      <c r="FM193" s="194"/>
      <c r="FN193" s="194"/>
      <c r="FO193" s="194"/>
      <c r="FP193" s="194"/>
      <c r="FQ193" s="194"/>
      <c r="FR193" s="194"/>
      <c r="FS193" s="194"/>
      <c r="FT193" s="194"/>
      <c r="FU193" s="194"/>
      <c r="FV193" s="194"/>
      <c r="FW193" s="194"/>
      <c r="FX193" s="194"/>
      <c r="FY193" s="194"/>
      <c r="FZ193" s="194"/>
      <c r="GA193" s="194"/>
      <c r="GB193" s="194"/>
      <c r="GC193" s="194"/>
      <c r="GD193" s="194"/>
      <c r="GE193" s="194"/>
      <c r="GF193" s="194"/>
      <c r="GG193" s="194"/>
      <c r="GH193" s="194"/>
      <c r="GI193" s="194"/>
      <c r="GJ193" s="194"/>
      <c r="GK193" s="194"/>
      <c r="GL193" s="194"/>
      <c r="GM193" s="194"/>
      <c r="GN193" s="194"/>
      <c r="GO193" s="194"/>
      <c r="GP193" s="194"/>
      <c r="GQ193" s="194"/>
      <c r="GR193" s="194"/>
      <c r="GS193" s="194"/>
      <c r="GT193" s="194"/>
      <c r="GU193" s="194"/>
      <c r="GV193" s="194"/>
      <c r="GW193" s="194"/>
      <c r="GX193" s="194"/>
      <c r="GY193" s="194"/>
      <c r="GZ193" s="194"/>
      <c r="HA193" s="194"/>
      <c r="HB193" s="194"/>
      <c r="HC193" s="194"/>
      <c r="HD193" s="194"/>
      <c r="HE193" s="194"/>
      <c r="HF193" s="194"/>
      <c r="HG193" s="194"/>
      <c r="HH193" s="194"/>
      <c r="HI193" s="194"/>
      <c r="HJ193" s="194"/>
      <c r="HK193" s="194"/>
      <c r="HL193" s="194"/>
      <c r="HM193" s="194"/>
      <c r="HN193" s="194"/>
      <c r="HO193" s="194"/>
      <c r="HP193" s="194"/>
      <c r="HQ193" s="194"/>
      <c r="HR193" s="194"/>
      <c r="HS193" s="194"/>
      <c r="HT193" s="194"/>
      <c r="HU193" s="194"/>
      <c r="HV193" s="194"/>
      <c r="HW193" s="194"/>
      <c r="HX193" s="194"/>
      <c r="HY193" s="194"/>
      <c r="HZ193" s="194"/>
      <c r="IA193" s="194"/>
      <c r="IB193" s="194"/>
      <c r="IC193" s="194"/>
      <c r="ID193" s="194"/>
      <c r="IE193" s="194"/>
      <c r="IF193" s="194"/>
      <c r="IG193" s="194"/>
      <c r="IH193" s="194"/>
      <c r="II193" s="194"/>
      <c r="IJ193" s="194"/>
      <c r="IK193" s="194"/>
      <c r="IL193" s="194"/>
      <c r="IM193" s="194"/>
      <c r="IN193" s="194"/>
      <c r="IO193" s="194"/>
      <c r="IP193" s="194"/>
      <c r="IQ193" s="194"/>
      <c r="IR193" s="194"/>
      <c r="IS193" s="194"/>
      <c r="IT193" s="194"/>
      <c r="IU193" s="194"/>
      <c r="IV193" s="194"/>
      <c r="IW193" s="194"/>
      <c r="IX193" s="194"/>
      <c r="IY193" s="194"/>
      <c r="IZ193" s="194"/>
      <c r="JA193" s="194"/>
      <c r="JB193" s="194"/>
      <c r="JC193" s="194"/>
      <c r="JD193" s="194"/>
      <c r="JE193" s="194"/>
      <c r="JF193" s="194"/>
      <c r="JG193" s="194"/>
      <c r="JH193" s="194"/>
      <c r="JI193" s="194"/>
      <c r="JJ193" s="194"/>
      <c r="JK193" s="194"/>
      <c r="JL193" s="194"/>
      <c r="JM193" s="194"/>
      <c r="JN193" s="194"/>
      <c r="JO193" s="194"/>
      <c r="JP193" s="194"/>
      <c r="JQ193" s="194"/>
      <c r="JR193" s="194"/>
      <c r="JS193" s="194"/>
      <c r="JT193" s="194"/>
      <c r="JU193" s="194"/>
      <c r="JV193" s="194"/>
      <c r="JW193" s="194"/>
      <c r="JX193" s="194"/>
      <c r="JY193" s="194"/>
      <c r="JZ193" s="194"/>
      <c r="KA193" s="194"/>
      <c r="KB193" s="194"/>
      <c r="KC193" s="194"/>
      <c r="KD193" s="194"/>
      <c r="KE193" s="194"/>
      <c r="KF193" s="194"/>
      <c r="KG193" s="194"/>
      <c r="KH193" s="194"/>
      <c r="KI193" s="194"/>
      <c r="KJ193" s="194"/>
      <c r="KK193" s="194"/>
      <c r="KL193" s="194"/>
      <c r="KM193" s="194"/>
      <c r="KN193" s="194"/>
      <c r="KO193" s="194"/>
      <c r="KP193" s="194"/>
      <c r="KQ193" s="194"/>
      <c r="KR193" s="194"/>
      <c r="KS193" s="194"/>
      <c r="KT193" s="194"/>
      <c r="KU193" s="194"/>
      <c r="KV193" s="194"/>
      <c r="KW193" s="194"/>
      <c r="KX193" s="194"/>
      <c r="KY193" s="194"/>
      <c r="KZ193" s="194"/>
      <c r="LA193" s="194"/>
      <c r="LB193" s="194"/>
      <c r="LC193" s="194"/>
      <c r="LD193" s="194"/>
      <c r="LE193" s="194"/>
      <c r="LF193" s="194"/>
      <c r="LG193" s="194"/>
      <c r="LH193" s="194"/>
      <c r="LI193" s="194"/>
      <c r="LJ193" s="194"/>
      <c r="LK193" s="194"/>
      <c r="LL193" s="194"/>
      <c r="LM193" s="194"/>
      <c r="LN193" s="194"/>
      <c r="LO193" s="194"/>
      <c r="LP193" s="194"/>
      <c r="LQ193" s="194"/>
      <c r="LR193" s="194"/>
      <c r="LS193" s="194"/>
      <c r="LT193" s="194"/>
      <c r="LU193" s="194"/>
      <c r="LV193" s="194"/>
      <c r="LW193" s="194"/>
      <c r="LX193" s="194"/>
      <c r="LY193" s="194"/>
      <c r="LZ193" s="194"/>
      <c r="MA193" s="194"/>
      <c r="MB193" s="194"/>
      <c r="MC193" s="194"/>
      <c r="MD193" s="194"/>
      <c r="ME193" s="194"/>
      <c r="MF193" s="194"/>
      <c r="MG193" s="194"/>
      <c r="MH193" s="194"/>
      <c r="MI193" s="194"/>
      <c r="MJ193" s="194"/>
      <c r="MK193" s="194"/>
      <c r="ML193" s="194"/>
      <c r="MM193" s="194"/>
      <c r="MN193" s="194"/>
      <c r="MO193" s="194"/>
      <c r="MP193" s="194"/>
      <c r="MQ193" s="194"/>
      <c r="MR193" s="194"/>
      <c r="MS193" s="194"/>
      <c r="MT193" s="194"/>
      <c r="MU193" s="194"/>
      <c r="MV193" s="194"/>
      <c r="MW193" s="194"/>
      <c r="MX193" s="194"/>
      <c r="MY193" s="194"/>
      <c r="MZ193" s="194"/>
      <c r="NA193" s="194"/>
      <c r="NB193" s="194"/>
      <c r="NC193" s="194"/>
      <c r="ND193" s="194"/>
      <c r="NE193" s="194"/>
      <c r="NF193" s="194"/>
      <c r="NG193" s="194"/>
      <c r="NH193" s="194"/>
      <c r="NI193" s="194"/>
      <c r="NJ193" s="194"/>
      <c r="NK193" s="194"/>
      <c r="NL193" s="194"/>
      <c r="NM193" s="194"/>
      <c r="NN193" s="194"/>
      <c r="NO193" s="194"/>
      <c r="NP193" s="194"/>
      <c r="NQ193" s="194"/>
      <c r="NR193" s="194"/>
      <c r="NS193" s="194"/>
      <c r="NT193" s="194"/>
      <c r="NU193" s="194"/>
      <c r="NV193" s="194"/>
      <c r="NW193" s="194"/>
      <c r="NX193" s="194"/>
      <c r="NY193" s="194"/>
      <c r="NZ193" s="194"/>
      <c r="OA193" s="194"/>
      <c r="OB193" s="194"/>
      <c r="OC193" s="194"/>
      <c r="OD193" s="194"/>
      <c r="OE193" s="194"/>
      <c r="OF193" s="194"/>
      <c r="OG193" s="194"/>
      <c r="OH193" s="194"/>
      <c r="OI193" s="194"/>
      <c r="OJ193" s="194"/>
      <c r="OK193" s="194"/>
      <c r="OL193" s="194"/>
      <c r="OM193" s="194"/>
      <c r="ON193" s="194"/>
      <c r="OO193" s="194"/>
      <c r="OP193" s="194"/>
      <c r="OQ193" s="194"/>
      <c r="OR193" s="194"/>
      <c r="OS193" s="194"/>
      <c r="OT193" s="194"/>
      <c r="OU193" s="194"/>
      <c r="OV193" s="194"/>
      <c r="OW193" s="194"/>
      <c r="OX193" s="194"/>
      <c r="OY193" s="194"/>
      <c r="OZ193" s="194"/>
      <c r="PA193" s="194"/>
      <c r="PB193" s="194"/>
      <c r="PC193" s="194"/>
      <c r="PD193" s="194"/>
      <c r="PE193" s="194"/>
      <c r="PF193" s="194"/>
      <c r="PG193" s="194"/>
      <c r="PH193" s="194"/>
      <c r="PI193" s="194"/>
      <c r="PJ193" s="194"/>
      <c r="PK193" s="194"/>
      <c r="PL193" s="194"/>
      <c r="PM193" s="194"/>
      <c r="PN193" s="194"/>
      <c r="PO193" s="194"/>
      <c r="PP193" s="194"/>
      <c r="PQ193" s="194"/>
      <c r="PR193" s="194"/>
      <c r="PS193" s="194"/>
      <c r="PT193" s="194"/>
      <c r="PU193" s="194"/>
      <c r="PV193" s="194"/>
      <c r="PW193" s="194"/>
      <c r="PX193" s="194"/>
      <c r="PY193" s="194"/>
      <c r="PZ193" s="194"/>
      <c r="QA193" s="194"/>
      <c r="QB193" s="194"/>
      <c r="QC193" s="194"/>
      <c r="QD193" s="194"/>
      <c r="QE193" s="194"/>
      <c r="QF193" s="194"/>
      <c r="QG193" s="194"/>
      <c r="QH193" s="194"/>
      <c r="QI193" s="194"/>
      <c r="QJ193" s="194"/>
      <c r="QK193" s="194"/>
      <c r="QL193" s="194"/>
      <c r="QM193" s="194"/>
      <c r="QN193" s="194"/>
      <c r="QO193" s="194"/>
      <c r="QP193" s="194"/>
      <c r="QQ193" s="194"/>
      <c r="QR193" s="194"/>
      <c r="QS193" s="194"/>
      <c r="QT193" s="194"/>
      <c r="QU193" s="194"/>
      <c r="QV193" s="194"/>
      <c r="QW193" s="194"/>
      <c r="QX193" s="194"/>
      <c r="QY193" s="194"/>
      <c r="QZ193" s="194"/>
      <c r="RA193" s="194"/>
      <c r="RB193" s="194"/>
      <c r="RC193" s="194"/>
      <c r="RD193" s="194"/>
      <c r="RE193" s="194"/>
      <c r="RF193" s="194"/>
      <c r="RG193" s="194"/>
      <c r="RH193" s="194"/>
      <c r="RI193" s="194"/>
      <c r="RJ193" s="194"/>
      <c r="RK193" s="194"/>
      <c r="RL193" s="194"/>
      <c r="RM193" s="194"/>
      <c r="RN193" s="194"/>
      <c r="RO193" s="194"/>
      <c r="RP193" s="194"/>
      <c r="RQ193" s="194"/>
      <c r="RR193" s="194"/>
      <c r="RS193" s="194"/>
      <c r="RT193" s="194"/>
      <c r="RU193" s="194"/>
      <c r="RV193" s="194"/>
      <c r="RW193" s="194"/>
      <c r="RX193" s="194"/>
      <c r="RY193" s="194"/>
      <c r="RZ193" s="194"/>
      <c r="SA193" s="194"/>
      <c r="SB193" s="194"/>
      <c r="SC193" s="194"/>
      <c r="SD193" s="194"/>
      <c r="SE193" s="194"/>
      <c r="SF193" s="194"/>
      <c r="SG193" s="194"/>
      <c r="SH193" s="194"/>
      <c r="SI193" s="194"/>
      <c r="SJ193" s="194"/>
      <c r="SK193" s="194"/>
      <c r="SL193" s="194"/>
      <c r="SM193" s="194"/>
      <c r="SN193" s="194"/>
      <c r="SO193" s="194"/>
      <c r="SP193" s="194"/>
      <c r="SQ193" s="194"/>
      <c r="SR193" s="194"/>
      <c r="SS193" s="194"/>
      <c r="ST193" s="194"/>
      <c r="SU193" s="194"/>
      <c r="SV193" s="194"/>
      <c r="SW193" s="194"/>
      <c r="SX193" s="194"/>
      <c r="SY193" s="194"/>
      <c r="SZ193" s="194"/>
      <c r="TA193" s="194"/>
      <c r="TB193" s="194"/>
      <c r="TC193" s="194"/>
      <c r="TD193" s="194"/>
      <c r="TE193" s="194"/>
      <c r="TF193" s="194"/>
      <c r="TG193" s="194"/>
      <c r="TH193" s="194"/>
      <c r="TI193" s="194"/>
      <c r="TJ193" s="194"/>
      <c r="TK193" s="194"/>
      <c r="TL193" s="194"/>
      <c r="TM193" s="194"/>
      <c r="TN193" s="194"/>
      <c r="TO193" s="194"/>
      <c r="TP193" s="194"/>
      <c r="TQ193" s="194"/>
      <c r="TR193" s="194"/>
      <c r="TS193" s="194"/>
      <c r="TT193" s="194"/>
      <c r="TU193" s="194"/>
      <c r="TV193" s="194"/>
      <c r="TW193" s="194"/>
      <c r="TX193" s="194"/>
      <c r="TY193" s="194"/>
      <c r="TZ193" s="194"/>
      <c r="UA193" s="194"/>
      <c r="UB193" s="194"/>
      <c r="UC193" s="194"/>
      <c r="UD193" s="194"/>
      <c r="UE193" s="194"/>
      <c r="UF193" s="194"/>
      <c r="UG193" s="194"/>
      <c r="UH193" s="194"/>
      <c r="UI193" s="194"/>
      <c r="UJ193" s="194"/>
      <c r="UK193" s="194"/>
      <c r="UL193" s="194"/>
      <c r="UM193" s="194"/>
      <c r="UN193" s="194"/>
      <c r="UO193" s="194"/>
      <c r="UP193" s="194"/>
      <c r="UQ193" s="194"/>
      <c r="UR193" s="194"/>
      <c r="US193" s="194"/>
      <c r="UT193" s="194"/>
      <c r="UU193" s="194"/>
      <c r="UV193" s="194"/>
      <c r="UW193" s="194"/>
      <c r="UX193" s="194"/>
      <c r="UY193" s="194"/>
      <c r="UZ193" s="194"/>
      <c r="VA193" s="194"/>
      <c r="VB193" s="194"/>
      <c r="VC193" s="194"/>
      <c r="VD193" s="194"/>
      <c r="VE193" s="194"/>
      <c r="VF193" s="194"/>
      <c r="VG193" s="194"/>
      <c r="VH193" s="194"/>
      <c r="VI193" s="194"/>
      <c r="VJ193" s="194"/>
      <c r="VK193" s="194"/>
      <c r="VL193" s="194"/>
      <c r="VM193" s="194"/>
      <c r="VN193" s="194"/>
      <c r="VO193" s="194"/>
      <c r="VP193" s="194"/>
      <c r="VQ193" s="194"/>
      <c r="VR193" s="194"/>
      <c r="VS193" s="194"/>
      <c r="VT193" s="194"/>
      <c r="VU193" s="194"/>
      <c r="VV193" s="194"/>
      <c r="VW193" s="194"/>
      <c r="VX193" s="194"/>
      <c r="VY193" s="194"/>
      <c r="VZ193" s="194"/>
      <c r="WA193" s="194"/>
      <c r="WB193" s="194"/>
      <c r="WC193" s="194"/>
      <c r="WD193" s="194"/>
      <c r="WE193" s="194"/>
      <c r="WF193" s="194"/>
      <c r="WG193" s="194"/>
      <c r="WH193" s="194"/>
      <c r="WI193" s="194"/>
      <c r="WJ193" s="194"/>
      <c r="WK193" s="194"/>
      <c r="WL193" s="194"/>
      <c r="WM193" s="194"/>
      <c r="WN193" s="194"/>
      <c r="WO193" s="194"/>
      <c r="WP193" s="194"/>
      <c r="WQ193" s="194"/>
      <c r="WR193" s="194"/>
      <c r="WS193" s="194"/>
      <c r="WT193" s="194"/>
      <c r="WU193" s="194"/>
      <c r="WV193" s="194"/>
      <c r="WW193" s="194"/>
      <c r="WX193" s="194"/>
      <c r="WY193" s="194"/>
      <c r="WZ193" s="194"/>
      <c r="XA193" s="194"/>
      <c r="XB193" s="194"/>
      <c r="XC193" s="194"/>
      <c r="XD193" s="194"/>
      <c r="XE193" s="194"/>
      <c r="XF193" s="194"/>
      <c r="XG193" s="194"/>
      <c r="XH193" s="194"/>
      <c r="XI193" s="194"/>
      <c r="XJ193" s="194"/>
      <c r="XK193" s="194"/>
      <c r="XL193" s="194"/>
      <c r="XM193" s="194"/>
      <c r="XN193" s="194"/>
      <c r="XO193" s="194"/>
      <c r="XP193" s="194"/>
      <c r="XQ193" s="194"/>
      <c r="XR193" s="194"/>
      <c r="XS193" s="194"/>
      <c r="XT193" s="194"/>
      <c r="XU193" s="194"/>
      <c r="XV193" s="194"/>
      <c r="XW193" s="194"/>
      <c r="XX193" s="194"/>
      <c r="XY193" s="194"/>
      <c r="XZ193" s="194"/>
      <c r="YA193" s="194"/>
      <c r="YB193" s="194"/>
      <c r="YC193" s="194"/>
      <c r="YD193" s="194"/>
      <c r="YE193" s="194"/>
      <c r="YF193" s="194"/>
      <c r="YG193" s="194"/>
      <c r="YH193" s="194"/>
      <c r="YI193" s="194"/>
      <c r="YJ193" s="194"/>
      <c r="YK193" s="194"/>
      <c r="YL193" s="194"/>
      <c r="YM193" s="194"/>
      <c r="YN193" s="194"/>
      <c r="YO193" s="194"/>
      <c r="YP193" s="194"/>
      <c r="YQ193" s="194"/>
      <c r="YR193" s="194"/>
      <c r="YS193" s="194"/>
      <c r="YT193" s="194"/>
      <c r="YU193" s="194"/>
      <c r="YV193" s="194"/>
      <c r="YW193" s="194"/>
      <c r="YX193" s="194"/>
      <c r="YY193" s="194"/>
      <c r="YZ193" s="194"/>
      <c r="ZA193" s="194"/>
      <c r="ZB193" s="194"/>
      <c r="ZC193" s="194"/>
      <c r="ZD193" s="194"/>
      <c r="ZE193" s="194"/>
      <c r="ZF193" s="194"/>
      <c r="ZG193" s="194"/>
      <c r="ZH193" s="194"/>
      <c r="ZI193" s="194"/>
      <c r="ZJ193" s="194"/>
      <c r="ZK193" s="194"/>
      <c r="ZL193" s="194"/>
      <c r="ZM193" s="194"/>
      <c r="ZN193" s="194"/>
      <c r="ZO193" s="194"/>
      <c r="ZP193" s="194"/>
      <c r="ZQ193" s="194"/>
      <c r="ZR193" s="194"/>
      <c r="ZS193" s="194"/>
      <c r="ZT193" s="194"/>
      <c r="ZU193" s="194"/>
      <c r="ZV193" s="194"/>
      <c r="ZW193" s="194"/>
      <c r="ZX193" s="194"/>
      <c r="ZY193" s="194"/>
      <c r="ZZ193" s="194"/>
      <c r="AAA193" s="194"/>
      <c r="AAB193" s="194"/>
      <c r="AAC193" s="194"/>
      <c r="AAD193" s="194"/>
      <c r="AAE193" s="194"/>
      <c r="AAF193" s="194"/>
      <c r="AAG193" s="194"/>
      <c r="AAH193" s="194"/>
      <c r="AAI193" s="194"/>
      <c r="AAJ193" s="194"/>
      <c r="AAK193" s="194"/>
      <c r="AAL193" s="194"/>
      <c r="AAM193" s="194"/>
      <c r="AAN193" s="194"/>
      <c r="AAO193" s="194"/>
      <c r="AAP193" s="194"/>
      <c r="AAQ193" s="194"/>
      <c r="AAR193" s="194"/>
      <c r="AAS193" s="194"/>
      <c r="AAT193" s="194"/>
      <c r="AAU193" s="194"/>
      <c r="AAV193" s="194"/>
      <c r="AAW193" s="194"/>
      <c r="AAX193" s="194"/>
      <c r="AAY193" s="194"/>
      <c r="AAZ193" s="194"/>
      <c r="ABA193" s="194"/>
      <c r="ABB193" s="194"/>
      <c r="ABC193" s="194"/>
      <c r="ABD193" s="194"/>
      <c r="ABE193" s="194"/>
      <c r="ABF193" s="194"/>
      <c r="ABG193" s="194"/>
      <c r="ABH193" s="194"/>
      <c r="ABI193" s="194"/>
      <c r="ABJ193" s="194"/>
      <c r="ABK193" s="194"/>
      <c r="ABL193" s="194"/>
      <c r="ABM193" s="194"/>
      <c r="ABN193" s="194"/>
      <c r="ABO193" s="194"/>
      <c r="ABP193" s="194"/>
      <c r="ABQ193" s="194"/>
      <c r="ABR193" s="194"/>
      <c r="ABS193" s="194"/>
      <c r="ABT193" s="194"/>
      <c r="ABU193" s="194"/>
      <c r="ABV193" s="194"/>
      <c r="ABW193" s="194"/>
      <c r="ABX193" s="194"/>
      <c r="ABY193" s="194"/>
      <c r="ABZ193" s="194"/>
      <c r="ACA193" s="194"/>
      <c r="ACB193" s="194"/>
      <c r="ACC193" s="194"/>
      <c r="ACD193" s="194"/>
      <c r="ACE193" s="194"/>
      <c r="ACF193" s="194"/>
      <c r="ACG193" s="194"/>
      <c r="ACH193" s="194"/>
      <c r="ACI193" s="194"/>
      <c r="ACJ193" s="194"/>
      <c r="ACK193" s="194"/>
      <c r="ACL193" s="194"/>
      <c r="ACM193" s="194"/>
      <c r="ACN193" s="194"/>
      <c r="ACO193" s="194"/>
      <c r="ACP193" s="194"/>
      <c r="ACQ193" s="194"/>
      <c r="ACR193" s="194"/>
      <c r="ACS193" s="194"/>
      <c r="ACT193" s="194"/>
      <c r="ACU193" s="194"/>
      <c r="ACV193" s="194"/>
      <c r="ACW193" s="194"/>
      <c r="ACX193" s="194"/>
      <c r="ACY193" s="194"/>
      <c r="ACZ193" s="194"/>
      <c r="ADA193" s="194"/>
      <c r="ADB193" s="194"/>
      <c r="ADC193" s="194"/>
      <c r="ADD193" s="194"/>
      <c r="ADE193" s="194"/>
      <c r="ADF193" s="194"/>
      <c r="ADG193" s="194"/>
      <c r="ADH193" s="194"/>
      <c r="ADI193" s="194"/>
      <c r="ADJ193" s="194"/>
      <c r="ADK193" s="194"/>
      <c r="ADL193" s="194"/>
      <c r="ADM193" s="194"/>
      <c r="ADN193" s="194"/>
      <c r="ADO193" s="194"/>
      <c r="ADP193" s="194"/>
      <c r="ADQ193" s="194"/>
      <c r="ADR193" s="194"/>
      <c r="ADS193" s="194"/>
      <c r="ADT193" s="194"/>
      <c r="ADU193" s="194"/>
      <c r="ADV193" s="194"/>
      <c r="ADW193" s="194"/>
      <c r="ADX193" s="194"/>
      <c r="ADY193" s="194"/>
      <c r="ADZ193" s="194"/>
      <c r="AEA193" s="194"/>
      <c r="AEB193" s="194"/>
      <c r="AEC193" s="194"/>
      <c r="AED193" s="194"/>
      <c r="AEE193" s="194"/>
      <c r="AEF193" s="194"/>
      <c r="AEG193" s="194"/>
      <c r="AEH193" s="194"/>
      <c r="AEI193" s="194"/>
      <c r="AEJ193" s="194"/>
      <c r="AEK193" s="194"/>
      <c r="AEL193" s="194"/>
      <c r="AEM193" s="194"/>
      <c r="AEN193" s="194"/>
      <c r="AEO193" s="194"/>
      <c r="AEP193" s="194"/>
      <c r="AEQ193" s="194"/>
      <c r="AER193" s="194"/>
      <c r="AES193" s="194"/>
      <c r="AET193" s="194"/>
      <c r="AEU193" s="194"/>
      <c r="AEV193" s="194"/>
      <c r="AEW193" s="194"/>
      <c r="AEX193" s="194"/>
      <c r="AEY193" s="194"/>
      <c r="AEZ193" s="194"/>
      <c r="AFA193" s="194"/>
      <c r="AFB193" s="194"/>
      <c r="AFC193" s="194"/>
      <c r="AFD193" s="194"/>
      <c r="AFE193" s="194"/>
      <c r="AFF193" s="194"/>
      <c r="AFG193" s="194"/>
      <c r="AFH193" s="194"/>
      <c r="AFI193" s="194"/>
      <c r="AFJ193" s="194"/>
      <c r="AFK193" s="194"/>
      <c r="AFL193" s="194"/>
      <c r="AFM193" s="194"/>
      <c r="AFN193" s="194"/>
      <c r="AFO193" s="194"/>
      <c r="AFP193" s="194"/>
      <c r="AFQ193" s="194"/>
      <c r="AFR193" s="194"/>
      <c r="AFS193" s="194"/>
      <c r="AFT193" s="194"/>
      <c r="AFU193" s="194"/>
      <c r="AFV193" s="194"/>
      <c r="AFW193" s="194"/>
      <c r="AFX193" s="194"/>
      <c r="AFY193" s="194"/>
      <c r="AFZ193" s="194"/>
      <c r="AGA193" s="194"/>
      <c r="AGB193" s="194"/>
      <c r="AGC193" s="194"/>
      <c r="AGD193" s="194"/>
      <c r="AGE193" s="194"/>
      <c r="AGF193" s="194"/>
      <c r="AGG193" s="194"/>
      <c r="AGH193" s="194"/>
      <c r="AGI193" s="194"/>
      <c r="AGJ193" s="194"/>
      <c r="AGK193" s="194"/>
      <c r="AGL193" s="194"/>
      <c r="AGM193" s="194"/>
      <c r="AGN193" s="194"/>
      <c r="AGO193" s="194"/>
      <c r="AGP193" s="194"/>
      <c r="AGQ193" s="194"/>
      <c r="AGR193" s="194"/>
      <c r="AGS193" s="194"/>
      <c r="AGT193" s="194"/>
      <c r="AGU193" s="194"/>
      <c r="AGV193" s="194"/>
      <c r="AGW193" s="194"/>
      <c r="AGX193" s="194"/>
      <c r="AGY193" s="194"/>
      <c r="AGZ193" s="194"/>
      <c r="AHA193" s="194"/>
      <c r="AHB193" s="194"/>
      <c r="AHC193" s="194"/>
      <c r="AHD193" s="194"/>
      <c r="AHE193" s="194"/>
      <c r="AHF193" s="194"/>
      <c r="AHG193" s="194"/>
      <c r="AHH193" s="194"/>
      <c r="AHI193" s="194"/>
      <c r="AHJ193" s="194"/>
      <c r="AHK193" s="194"/>
      <c r="AHL193" s="194"/>
      <c r="AHM193" s="194"/>
      <c r="AHN193" s="194"/>
      <c r="AHO193" s="194"/>
      <c r="AHP193" s="194"/>
      <c r="AHQ193" s="194"/>
      <c r="AHR193" s="194"/>
      <c r="AHS193" s="194"/>
      <c r="AHT193" s="194"/>
      <c r="AHU193" s="194"/>
      <c r="AHV193" s="194"/>
      <c r="AHW193" s="194"/>
      <c r="AHX193" s="194"/>
      <c r="AHY193" s="194"/>
      <c r="AHZ193" s="194"/>
      <c r="AIA193" s="194"/>
      <c r="AIB193" s="194"/>
      <c r="AIC193" s="194"/>
      <c r="AID193" s="194"/>
      <c r="AIE193" s="194"/>
      <c r="AIF193" s="194"/>
      <c r="AIG193" s="194"/>
      <c r="AIH193" s="194"/>
      <c r="AII193" s="194"/>
      <c r="AIJ193" s="194"/>
      <c r="AIK193" s="194"/>
      <c r="AIL193" s="194"/>
      <c r="AIM193" s="194"/>
      <c r="AIN193" s="194"/>
      <c r="AIO193" s="194"/>
      <c r="AIP193" s="194"/>
      <c r="AIQ193" s="194"/>
      <c r="AIR193" s="194"/>
      <c r="AIS193" s="194"/>
      <c r="AIT193" s="194"/>
      <c r="AIU193" s="194"/>
      <c r="AIV193" s="194"/>
      <c r="AIW193" s="194"/>
      <c r="AIX193" s="194"/>
      <c r="AIY193" s="194"/>
      <c r="AIZ193" s="194"/>
      <c r="AJA193" s="194"/>
      <c r="AJB193" s="194"/>
      <c r="AJC193" s="194"/>
      <c r="AJD193" s="194"/>
      <c r="AJE193" s="194"/>
      <c r="AJF193" s="194"/>
      <c r="AJG193" s="194"/>
      <c r="AJH193" s="194"/>
      <c r="AJI193" s="194"/>
      <c r="AJJ193" s="194"/>
      <c r="AJK193" s="194"/>
      <c r="AJL193" s="194"/>
      <c r="AJM193" s="194"/>
      <c r="AJN193" s="194"/>
      <c r="AJO193" s="194"/>
      <c r="AJP193" s="194"/>
      <c r="AJQ193" s="194"/>
      <c r="AJR193" s="194"/>
      <c r="AJS193" s="194"/>
      <c r="AJT193" s="194"/>
      <c r="AJU193" s="194"/>
      <c r="AJV193" s="194"/>
      <c r="AJW193" s="194"/>
      <c r="AJX193" s="194"/>
      <c r="AJY193" s="194"/>
      <c r="AJZ193" s="194"/>
      <c r="AKA193" s="194"/>
      <c r="AKB193" s="194"/>
      <c r="AKC193" s="194"/>
      <c r="AKD193" s="194"/>
      <c r="AKE193" s="194"/>
      <c r="AKF193" s="194"/>
      <c r="AKG193" s="194"/>
      <c r="AKH193" s="194"/>
      <c r="AKI193" s="194"/>
      <c r="AKJ193" s="194"/>
      <c r="AKK193" s="194"/>
      <c r="AKL193" s="194"/>
      <c r="AKM193" s="194"/>
      <c r="AKN193" s="194"/>
      <c r="AKO193" s="194"/>
      <c r="AKP193" s="194"/>
    </row>
    <row r="194" spans="1:978" s="116" customFormat="1" ht="16.2" hidden="1" thickBot="1">
      <c r="A194" s="82"/>
      <c r="B194" s="95" t="s">
        <v>30</v>
      </c>
      <c r="C194" s="105"/>
      <c r="D194" s="84"/>
      <c r="E194" s="85"/>
      <c r="F194" s="83"/>
      <c r="G194" s="84"/>
      <c r="H194" s="92"/>
      <c r="I194" s="84"/>
      <c r="J194" s="92"/>
      <c r="K194" s="84"/>
      <c r="L194" s="93"/>
      <c r="M194" s="84"/>
      <c r="N194" s="92"/>
      <c r="O194" s="84"/>
      <c r="P194" s="92"/>
      <c r="Q194" s="84"/>
      <c r="R194" s="93"/>
      <c r="S194" s="84">
        <f t="shared" si="47"/>
        <v>-1</v>
      </c>
      <c r="T194" s="92"/>
      <c r="U194" s="84"/>
      <c r="V194" s="92"/>
      <c r="W194" s="84"/>
      <c r="X194" s="92"/>
      <c r="Y194" s="84"/>
      <c r="Z194" s="93"/>
      <c r="AA194" s="86"/>
      <c r="AB194" s="92"/>
      <c r="AC194" s="84"/>
      <c r="AD194" s="92"/>
      <c r="AE194" s="84"/>
      <c r="AF194" s="92"/>
      <c r="AG194" s="84"/>
      <c r="AH194" s="189"/>
      <c r="AI194" s="189"/>
      <c r="AJ194" s="189"/>
      <c r="AK194" s="189"/>
      <c r="AL194" s="189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205"/>
      <c r="AW194" s="187"/>
      <c r="AX194" s="188"/>
      <c r="AY194" s="187"/>
      <c r="AZ194" s="187"/>
      <c r="BA194" s="192"/>
      <c r="BB194" s="193"/>
      <c r="BC194" s="192"/>
      <c r="BD194" s="194"/>
      <c r="BE194" s="194"/>
      <c r="BF194" s="194"/>
      <c r="BG194" s="194"/>
      <c r="BH194" s="194"/>
      <c r="BI194" s="194"/>
      <c r="BJ194" s="194"/>
      <c r="BK194" s="194"/>
      <c r="BL194" s="194"/>
      <c r="BM194" s="194"/>
      <c r="BN194" s="194"/>
      <c r="BO194" s="194"/>
      <c r="BP194" s="194"/>
      <c r="BQ194" s="194"/>
      <c r="BR194" s="194"/>
      <c r="BS194" s="194"/>
      <c r="BT194" s="194"/>
      <c r="BU194" s="194"/>
      <c r="BV194" s="194"/>
      <c r="BW194" s="194"/>
      <c r="BX194" s="194"/>
      <c r="BY194" s="194"/>
      <c r="BZ194" s="194"/>
      <c r="CA194" s="194"/>
      <c r="CB194" s="194"/>
      <c r="CC194" s="195"/>
      <c r="CD194" s="194"/>
      <c r="CE194" s="194"/>
      <c r="CF194" s="194"/>
      <c r="CG194" s="194"/>
      <c r="CH194" s="194"/>
      <c r="CI194" s="194"/>
      <c r="CJ194" s="194"/>
      <c r="CK194" s="194"/>
      <c r="CL194" s="194"/>
      <c r="CM194" s="194"/>
      <c r="CN194" s="194"/>
      <c r="CO194" s="194"/>
      <c r="CP194" s="194"/>
      <c r="CQ194" s="194"/>
      <c r="CR194" s="194"/>
      <c r="CS194" s="194"/>
      <c r="CT194" s="194"/>
      <c r="CU194" s="194"/>
      <c r="CV194" s="194"/>
      <c r="CW194" s="194"/>
      <c r="CX194" s="194"/>
      <c r="CY194" s="194"/>
      <c r="CZ194" s="194"/>
      <c r="DA194" s="194"/>
      <c r="DB194" s="194"/>
      <c r="DC194" s="194"/>
      <c r="DD194" s="194"/>
      <c r="DE194" s="194"/>
      <c r="DF194" s="194"/>
      <c r="DG194" s="194"/>
      <c r="DH194" s="194"/>
      <c r="DI194" s="194"/>
      <c r="DJ194" s="194"/>
      <c r="DK194" s="194"/>
      <c r="DL194" s="194"/>
      <c r="DM194" s="194"/>
      <c r="DN194" s="194"/>
      <c r="DO194" s="194"/>
      <c r="DP194" s="194"/>
      <c r="DQ194" s="194"/>
      <c r="DR194" s="194"/>
      <c r="DS194" s="194"/>
      <c r="DT194" s="194"/>
      <c r="DU194" s="194"/>
      <c r="DV194" s="194"/>
      <c r="DW194" s="194"/>
      <c r="DX194" s="194"/>
      <c r="DY194" s="194"/>
      <c r="DZ194" s="194"/>
      <c r="EA194" s="194"/>
      <c r="EB194" s="194"/>
      <c r="EC194" s="194"/>
      <c r="ED194" s="194"/>
      <c r="EE194" s="194"/>
      <c r="EF194" s="194"/>
      <c r="EG194" s="194"/>
      <c r="EH194" s="194"/>
      <c r="EI194" s="194"/>
      <c r="EJ194" s="194"/>
      <c r="EK194" s="194"/>
      <c r="EL194" s="194"/>
      <c r="EM194" s="194"/>
      <c r="EN194" s="194"/>
      <c r="EO194" s="194"/>
      <c r="EP194" s="194"/>
      <c r="EQ194" s="194"/>
      <c r="ER194" s="194"/>
      <c r="ES194" s="194"/>
      <c r="ET194" s="194"/>
      <c r="EU194" s="194"/>
      <c r="EV194" s="194"/>
      <c r="EW194" s="194"/>
      <c r="EX194" s="194"/>
      <c r="EY194" s="194"/>
      <c r="EZ194" s="194"/>
      <c r="FA194" s="194"/>
      <c r="FB194" s="194"/>
      <c r="FC194" s="194"/>
      <c r="FD194" s="194"/>
      <c r="FE194" s="194"/>
      <c r="FF194" s="194"/>
      <c r="FG194" s="194"/>
      <c r="FH194" s="194"/>
      <c r="FI194" s="194"/>
      <c r="FJ194" s="194"/>
      <c r="FK194" s="194"/>
      <c r="FL194" s="194"/>
      <c r="FM194" s="194"/>
      <c r="FN194" s="194"/>
      <c r="FO194" s="194"/>
      <c r="FP194" s="194"/>
      <c r="FQ194" s="194"/>
      <c r="FR194" s="194"/>
      <c r="FS194" s="194"/>
      <c r="FT194" s="194"/>
      <c r="FU194" s="194"/>
      <c r="FV194" s="194"/>
      <c r="FW194" s="194"/>
      <c r="FX194" s="194"/>
      <c r="FY194" s="194"/>
      <c r="FZ194" s="194"/>
      <c r="GA194" s="194"/>
      <c r="GB194" s="194"/>
      <c r="GC194" s="194"/>
      <c r="GD194" s="194"/>
      <c r="GE194" s="194"/>
      <c r="GF194" s="194"/>
      <c r="GG194" s="194"/>
      <c r="GH194" s="194"/>
      <c r="GI194" s="194"/>
      <c r="GJ194" s="194"/>
      <c r="GK194" s="194"/>
      <c r="GL194" s="194"/>
      <c r="GM194" s="194"/>
      <c r="GN194" s="194"/>
      <c r="GO194" s="194"/>
      <c r="GP194" s="194"/>
      <c r="GQ194" s="194"/>
      <c r="GR194" s="194"/>
      <c r="GS194" s="194"/>
      <c r="GT194" s="194"/>
      <c r="GU194" s="194"/>
      <c r="GV194" s="194"/>
      <c r="GW194" s="194"/>
      <c r="GX194" s="194"/>
      <c r="GY194" s="194"/>
      <c r="GZ194" s="194"/>
      <c r="HA194" s="194"/>
      <c r="HB194" s="194"/>
      <c r="HC194" s="194"/>
      <c r="HD194" s="194"/>
      <c r="HE194" s="194"/>
      <c r="HF194" s="194"/>
      <c r="HG194" s="194"/>
      <c r="HH194" s="194"/>
      <c r="HI194" s="194"/>
      <c r="HJ194" s="194"/>
      <c r="HK194" s="194"/>
      <c r="HL194" s="194"/>
      <c r="HM194" s="194"/>
      <c r="HN194" s="194"/>
      <c r="HO194" s="194"/>
      <c r="HP194" s="194"/>
      <c r="HQ194" s="194"/>
      <c r="HR194" s="194"/>
      <c r="HS194" s="194"/>
      <c r="HT194" s="194"/>
      <c r="HU194" s="194"/>
      <c r="HV194" s="194"/>
      <c r="HW194" s="194"/>
      <c r="HX194" s="194"/>
      <c r="HY194" s="194"/>
      <c r="HZ194" s="194"/>
      <c r="IA194" s="194"/>
      <c r="IB194" s="194"/>
      <c r="IC194" s="194"/>
      <c r="ID194" s="194"/>
      <c r="IE194" s="194"/>
      <c r="IF194" s="194"/>
      <c r="IG194" s="194"/>
      <c r="IH194" s="194"/>
      <c r="II194" s="194"/>
      <c r="IJ194" s="194"/>
      <c r="IK194" s="194"/>
      <c r="IL194" s="194"/>
      <c r="IM194" s="194"/>
      <c r="IN194" s="194"/>
      <c r="IO194" s="194"/>
      <c r="IP194" s="194"/>
      <c r="IQ194" s="194"/>
      <c r="IR194" s="194"/>
      <c r="IS194" s="194"/>
      <c r="IT194" s="194"/>
      <c r="IU194" s="194"/>
      <c r="IV194" s="194"/>
      <c r="IW194" s="194"/>
      <c r="IX194" s="194"/>
      <c r="IY194" s="194"/>
      <c r="IZ194" s="194"/>
      <c r="JA194" s="194"/>
      <c r="JB194" s="194"/>
      <c r="JC194" s="194"/>
      <c r="JD194" s="194"/>
      <c r="JE194" s="194"/>
      <c r="JF194" s="194"/>
      <c r="JG194" s="194"/>
      <c r="JH194" s="194"/>
      <c r="JI194" s="194"/>
      <c r="JJ194" s="194"/>
      <c r="JK194" s="194"/>
      <c r="JL194" s="194"/>
      <c r="JM194" s="194"/>
      <c r="JN194" s="194"/>
      <c r="JO194" s="194"/>
      <c r="JP194" s="194"/>
      <c r="JQ194" s="194"/>
      <c r="JR194" s="194"/>
      <c r="JS194" s="194"/>
      <c r="JT194" s="194"/>
      <c r="JU194" s="194"/>
      <c r="JV194" s="194"/>
      <c r="JW194" s="194"/>
      <c r="JX194" s="194"/>
      <c r="JY194" s="194"/>
      <c r="JZ194" s="194"/>
      <c r="KA194" s="194"/>
      <c r="KB194" s="194"/>
      <c r="KC194" s="194"/>
      <c r="KD194" s="194"/>
      <c r="KE194" s="194"/>
      <c r="KF194" s="194"/>
      <c r="KG194" s="194"/>
      <c r="KH194" s="194"/>
      <c r="KI194" s="194"/>
      <c r="KJ194" s="194"/>
      <c r="KK194" s="194"/>
      <c r="KL194" s="194"/>
      <c r="KM194" s="194"/>
      <c r="KN194" s="194"/>
      <c r="KO194" s="194"/>
      <c r="KP194" s="194"/>
      <c r="KQ194" s="194"/>
      <c r="KR194" s="194"/>
      <c r="KS194" s="194"/>
      <c r="KT194" s="194"/>
      <c r="KU194" s="194"/>
      <c r="KV194" s="194"/>
      <c r="KW194" s="194"/>
      <c r="KX194" s="194"/>
      <c r="KY194" s="194"/>
      <c r="KZ194" s="194"/>
      <c r="LA194" s="194"/>
      <c r="LB194" s="194"/>
      <c r="LC194" s="194"/>
      <c r="LD194" s="194"/>
      <c r="LE194" s="194"/>
      <c r="LF194" s="194"/>
      <c r="LG194" s="194"/>
      <c r="LH194" s="194"/>
      <c r="LI194" s="194"/>
      <c r="LJ194" s="194"/>
      <c r="LK194" s="194"/>
      <c r="LL194" s="194"/>
      <c r="LM194" s="194"/>
      <c r="LN194" s="194"/>
      <c r="LO194" s="194"/>
      <c r="LP194" s="194"/>
      <c r="LQ194" s="194"/>
      <c r="LR194" s="194"/>
      <c r="LS194" s="194"/>
      <c r="LT194" s="194"/>
      <c r="LU194" s="194"/>
      <c r="LV194" s="194"/>
      <c r="LW194" s="194"/>
      <c r="LX194" s="194"/>
      <c r="LY194" s="194"/>
      <c r="LZ194" s="194"/>
      <c r="MA194" s="194"/>
      <c r="MB194" s="194"/>
      <c r="MC194" s="194"/>
      <c r="MD194" s="194"/>
      <c r="ME194" s="194"/>
      <c r="MF194" s="194"/>
      <c r="MG194" s="194"/>
      <c r="MH194" s="194"/>
      <c r="MI194" s="194"/>
      <c r="MJ194" s="194"/>
      <c r="MK194" s="194"/>
      <c r="ML194" s="194"/>
      <c r="MM194" s="194"/>
      <c r="MN194" s="194"/>
      <c r="MO194" s="194"/>
      <c r="MP194" s="194"/>
      <c r="MQ194" s="194"/>
      <c r="MR194" s="194"/>
      <c r="MS194" s="194"/>
      <c r="MT194" s="194"/>
      <c r="MU194" s="194"/>
      <c r="MV194" s="194"/>
      <c r="MW194" s="194"/>
      <c r="MX194" s="194"/>
      <c r="MY194" s="194"/>
      <c r="MZ194" s="194"/>
      <c r="NA194" s="194"/>
      <c r="NB194" s="194"/>
      <c r="NC194" s="194"/>
      <c r="ND194" s="194"/>
      <c r="NE194" s="194"/>
      <c r="NF194" s="194"/>
      <c r="NG194" s="194"/>
      <c r="NH194" s="194"/>
      <c r="NI194" s="194"/>
      <c r="NJ194" s="194"/>
      <c r="NK194" s="194"/>
      <c r="NL194" s="194"/>
      <c r="NM194" s="194"/>
      <c r="NN194" s="194"/>
      <c r="NO194" s="194"/>
      <c r="NP194" s="194"/>
      <c r="NQ194" s="194"/>
      <c r="NR194" s="194"/>
      <c r="NS194" s="194"/>
      <c r="NT194" s="194"/>
      <c r="NU194" s="194"/>
      <c r="NV194" s="194"/>
      <c r="NW194" s="194"/>
      <c r="NX194" s="194"/>
      <c r="NY194" s="194"/>
      <c r="NZ194" s="194"/>
      <c r="OA194" s="194"/>
      <c r="OB194" s="194"/>
      <c r="OC194" s="194"/>
      <c r="OD194" s="194"/>
      <c r="OE194" s="194"/>
      <c r="OF194" s="194"/>
      <c r="OG194" s="194"/>
      <c r="OH194" s="194"/>
      <c r="OI194" s="194"/>
      <c r="OJ194" s="194"/>
      <c r="OK194" s="194"/>
      <c r="OL194" s="194"/>
      <c r="OM194" s="194"/>
      <c r="ON194" s="194"/>
      <c r="OO194" s="194"/>
      <c r="OP194" s="194"/>
      <c r="OQ194" s="194"/>
      <c r="OR194" s="194"/>
      <c r="OS194" s="194"/>
      <c r="OT194" s="194"/>
      <c r="OU194" s="194"/>
      <c r="OV194" s="194"/>
      <c r="OW194" s="194"/>
      <c r="OX194" s="194"/>
      <c r="OY194" s="194"/>
      <c r="OZ194" s="194"/>
      <c r="PA194" s="194"/>
      <c r="PB194" s="194"/>
      <c r="PC194" s="194"/>
      <c r="PD194" s="194"/>
      <c r="PE194" s="194"/>
      <c r="PF194" s="194"/>
      <c r="PG194" s="194"/>
      <c r="PH194" s="194"/>
      <c r="PI194" s="194"/>
      <c r="PJ194" s="194"/>
      <c r="PK194" s="194"/>
      <c r="PL194" s="194"/>
      <c r="PM194" s="194"/>
      <c r="PN194" s="194"/>
      <c r="PO194" s="194"/>
      <c r="PP194" s="194"/>
      <c r="PQ194" s="194"/>
      <c r="PR194" s="194"/>
      <c r="PS194" s="194"/>
      <c r="PT194" s="194"/>
      <c r="PU194" s="194"/>
      <c r="PV194" s="194"/>
      <c r="PW194" s="194"/>
      <c r="PX194" s="194"/>
      <c r="PY194" s="194"/>
      <c r="PZ194" s="194"/>
      <c r="QA194" s="194"/>
      <c r="QB194" s="194"/>
      <c r="QC194" s="194"/>
      <c r="QD194" s="194"/>
      <c r="QE194" s="194"/>
      <c r="QF194" s="194"/>
      <c r="QG194" s="194"/>
      <c r="QH194" s="194"/>
      <c r="QI194" s="194"/>
      <c r="QJ194" s="194"/>
      <c r="QK194" s="194"/>
      <c r="QL194" s="194"/>
      <c r="QM194" s="194"/>
      <c r="QN194" s="194"/>
      <c r="QO194" s="194"/>
      <c r="QP194" s="194"/>
      <c r="QQ194" s="194"/>
      <c r="QR194" s="194"/>
      <c r="QS194" s="194"/>
      <c r="QT194" s="194"/>
      <c r="QU194" s="194"/>
      <c r="QV194" s="194"/>
      <c r="QW194" s="194"/>
      <c r="QX194" s="194"/>
      <c r="QY194" s="194"/>
      <c r="QZ194" s="194"/>
      <c r="RA194" s="194"/>
      <c r="RB194" s="194"/>
      <c r="RC194" s="194"/>
      <c r="RD194" s="194"/>
      <c r="RE194" s="194"/>
      <c r="RF194" s="194"/>
      <c r="RG194" s="194"/>
      <c r="RH194" s="194"/>
      <c r="RI194" s="194"/>
      <c r="RJ194" s="194"/>
      <c r="RK194" s="194"/>
      <c r="RL194" s="194"/>
      <c r="RM194" s="194"/>
      <c r="RN194" s="194"/>
      <c r="RO194" s="194"/>
      <c r="RP194" s="194"/>
      <c r="RQ194" s="194"/>
      <c r="RR194" s="194"/>
      <c r="RS194" s="194"/>
      <c r="RT194" s="194"/>
      <c r="RU194" s="194"/>
      <c r="RV194" s="194"/>
      <c r="RW194" s="194"/>
      <c r="RX194" s="194"/>
      <c r="RY194" s="194"/>
      <c r="RZ194" s="194"/>
      <c r="SA194" s="194"/>
      <c r="SB194" s="194"/>
      <c r="SC194" s="194"/>
      <c r="SD194" s="194"/>
      <c r="SE194" s="194"/>
      <c r="SF194" s="194"/>
      <c r="SG194" s="194"/>
      <c r="SH194" s="194"/>
      <c r="SI194" s="194"/>
      <c r="SJ194" s="194"/>
      <c r="SK194" s="194"/>
      <c r="SL194" s="194"/>
      <c r="SM194" s="194"/>
      <c r="SN194" s="194"/>
      <c r="SO194" s="194"/>
      <c r="SP194" s="194"/>
      <c r="SQ194" s="194"/>
      <c r="SR194" s="194"/>
      <c r="SS194" s="194"/>
      <c r="ST194" s="194"/>
      <c r="SU194" s="194"/>
      <c r="SV194" s="194"/>
      <c r="SW194" s="194"/>
      <c r="SX194" s="194"/>
      <c r="SY194" s="194"/>
      <c r="SZ194" s="194"/>
      <c r="TA194" s="194"/>
      <c r="TB194" s="194"/>
      <c r="TC194" s="194"/>
      <c r="TD194" s="194"/>
      <c r="TE194" s="194"/>
      <c r="TF194" s="194"/>
      <c r="TG194" s="194"/>
      <c r="TH194" s="194"/>
      <c r="TI194" s="194"/>
      <c r="TJ194" s="194"/>
      <c r="TK194" s="194"/>
      <c r="TL194" s="194"/>
      <c r="TM194" s="194"/>
      <c r="TN194" s="194"/>
      <c r="TO194" s="194"/>
      <c r="TP194" s="194"/>
      <c r="TQ194" s="194"/>
      <c r="TR194" s="194"/>
      <c r="TS194" s="194"/>
      <c r="TT194" s="194"/>
      <c r="TU194" s="194"/>
      <c r="TV194" s="194"/>
      <c r="TW194" s="194"/>
      <c r="TX194" s="194"/>
      <c r="TY194" s="194"/>
      <c r="TZ194" s="194"/>
      <c r="UA194" s="194"/>
      <c r="UB194" s="194"/>
      <c r="UC194" s="194"/>
      <c r="UD194" s="194"/>
      <c r="UE194" s="194"/>
      <c r="UF194" s="194"/>
      <c r="UG194" s="194"/>
      <c r="UH194" s="194"/>
      <c r="UI194" s="194"/>
      <c r="UJ194" s="194"/>
      <c r="UK194" s="194"/>
      <c r="UL194" s="194"/>
      <c r="UM194" s="194"/>
      <c r="UN194" s="194"/>
      <c r="UO194" s="194"/>
      <c r="UP194" s="194"/>
      <c r="UQ194" s="194"/>
      <c r="UR194" s="194"/>
      <c r="US194" s="194"/>
      <c r="UT194" s="194"/>
      <c r="UU194" s="194"/>
      <c r="UV194" s="194"/>
      <c r="UW194" s="194"/>
      <c r="UX194" s="194"/>
      <c r="UY194" s="194"/>
      <c r="UZ194" s="194"/>
      <c r="VA194" s="194"/>
      <c r="VB194" s="194"/>
      <c r="VC194" s="194"/>
      <c r="VD194" s="194"/>
      <c r="VE194" s="194"/>
      <c r="VF194" s="194"/>
      <c r="VG194" s="194"/>
      <c r="VH194" s="194"/>
      <c r="VI194" s="194"/>
      <c r="VJ194" s="194"/>
      <c r="VK194" s="194"/>
      <c r="VL194" s="194"/>
      <c r="VM194" s="194"/>
      <c r="VN194" s="194"/>
      <c r="VO194" s="194"/>
      <c r="VP194" s="194"/>
      <c r="VQ194" s="194"/>
      <c r="VR194" s="194"/>
      <c r="VS194" s="194"/>
      <c r="VT194" s="194"/>
      <c r="VU194" s="194"/>
      <c r="VV194" s="194"/>
      <c r="VW194" s="194"/>
      <c r="VX194" s="194"/>
      <c r="VY194" s="194"/>
      <c r="VZ194" s="194"/>
      <c r="WA194" s="194"/>
      <c r="WB194" s="194"/>
      <c r="WC194" s="194"/>
      <c r="WD194" s="194"/>
      <c r="WE194" s="194"/>
      <c r="WF194" s="194"/>
      <c r="WG194" s="194"/>
      <c r="WH194" s="194"/>
      <c r="WI194" s="194"/>
      <c r="WJ194" s="194"/>
      <c r="WK194" s="194"/>
      <c r="WL194" s="194"/>
      <c r="WM194" s="194"/>
      <c r="WN194" s="194"/>
      <c r="WO194" s="194"/>
      <c r="WP194" s="194"/>
      <c r="WQ194" s="194"/>
      <c r="WR194" s="194"/>
      <c r="WS194" s="194"/>
      <c r="WT194" s="194"/>
      <c r="WU194" s="194"/>
      <c r="WV194" s="194"/>
      <c r="WW194" s="194"/>
      <c r="WX194" s="194"/>
      <c r="WY194" s="194"/>
      <c r="WZ194" s="194"/>
      <c r="XA194" s="194"/>
      <c r="XB194" s="194"/>
      <c r="XC194" s="194"/>
      <c r="XD194" s="194"/>
      <c r="XE194" s="194"/>
      <c r="XF194" s="194"/>
      <c r="XG194" s="194"/>
      <c r="XH194" s="194"/>
      <c r="XI194" s="194"/>
      <c r="XJ194" s="194"/>
      <c r="XK194" s="194"/>
      <c r="XL194" s="194"/>
      <c r="XM194" s="194"/>
      <c r="XN194" s="194"/>
      <c r="XO194" s="194"/>
      <c r="XP194" s="194"/>
      <c r="XQ194" s="194"/>
      <c r="XR194" s="194"/>
      <c r="XS194" s="194"/>
      <c r="XT194" s="194"/>
      <c r="XU194" s="194"/>
      <c r="XV194" s="194"/>
      <c r="XW194" s="194"/>
      <c r="XX194" s="194"/>
      <c r="XY194" s="194"/>
      <c r="XZ194" s="194"/>
      <c r="YA194" s="194"/>
      <c r="YB194" s="194"/>
      <c r="YC194" s="194"/>
      <c r="YD194" s="194"/>
      <c r="YE194" s="194"/>
      <c r="YF194" s="194"/>
      <c r="YG194" s="194"/>
      <c r="YH194" s="194"/>
      <c r="YI194" s="194"/>
      <c r="YJ194" s="194"/>
      <c r="YK194" s="194"/>
      <c r="YL194" s="194"/>
      <c r="YM194" s="194"/>
      <c r="YN194" s="194"/>
      <c r="YO194" s="194"/>
      <c r="YP194" s="194"/>
      <c r="YQ194" s="194"/>
      <c r="YR194" s="194"/>
      <c r="YS194" s="194"/>
      <c r="YT194" s="194"/>
      <c r="YU194" s="194"/>
      <c r="YV194" s="194"/>
      <c r="YW194" s="194"/>
      <c r="YX194" s="194"/>
      <c r="YY194" s="194"/>
      <c r="YZ194" s="194"/>
      <c r="ZA194" s="194"/>
      <c r="ZB194" s="194"/>
      <c r="ZC194" s="194"/>
      <c r="ZD194" s="194"/>
      <c r="ZE194" s="194"/>
      <c r="ZF194" s="194"/>
      <c r="ZG194" s="194"/>
      <c r="ZH194" s="194"/>
      <c r="ZI194" s="194"/>
      <c r="ZJ194" s="194"/>
      <c r="ZK194" s="194"/>
      <c r="ZL194" s="194"/>
      <c r="ZM194" s="194"/>
      <c r="ZN194" s="194"/>
      <c r="ZO194" s="194"/>
      <c r="ZP194" s="194"/>
      <c r="ZQ194" s="194"/>
      <c r="ZR194" s="194"/>
      <c r="ZS194" s="194"/>
      <c r="ZT194" s="194"/>
      <c r="ZU194" s="194"/>
      <c r="ZV194" s="194"/>
      <c r="ZW194" s="194"/>
      <c r="ZX194" s="194"/>
      <c r="ZY194" s="194"/>
      <c r="ZZ194" s="194"/>
      <c r="AAA194" s="194"/>
      <c r="AAB194" s="194"/>
      <c r="AAC194" s="194"/>
      <c r="AAD194" s="194"/>
      <c r="AAE194" s="194"/>
      <c r="AAF194" s="194"/>
      <c r="AAG194" s="194"/>
      <c r="AAH194" s="194"/>
      <c r="AAI194" s="194"/>
      <c r="AAJ194" s="194"/>
      <c r="AAK194" s="194"/>
      <c r="AAL194" s="194"/>
      <c r="AAM194" s="194"/>
      <c r="AAN194" s="194"/>
      <c r="AAO194" s="194"/>
      <c r="AAP194" s="194"/>
      <c r="AAQ194" s="194"/>
      <c r="AAR194" s="194"/>
      <c r="AAS194" s="194"/>
      <c r="AAT194" s="194"/>
      <c r="AAU194" s="194"/>
      <c r="AAV194" s="194"/>
      <c r="AAW194" s="194"/>
      <c r="AAX194" s="194"/>
      <c r="AAY194" s="194"/>
      <c r="AAZ194" s="194"/>
      <c r="ABA194" s="194"/>
      <c r="ABB194" s="194"/>
      <c r="ABC194" s="194"/>
      <c r="ABD194" s="194"/>
      <c r="ABE194" s="194"/>
      <c r="ABF194" s="194"/>
      <c r="ABG194" s="194"/>
      <c r="ABH194" s="194"/>
      <c r="ABI194" s="194"/>
      <c r="ABJ194" s="194"/>
      <c r="ABK194" s="194"/>
      <c r="ABL194" s="194"/>
      <c r="ABM194" s="194"/>
      <c r="ABN194" s="194"/>
      <c r="ABO194" s="194"/>
      <c r="ABP194" s="194"/>
      <c r="ABQ194" s="194"/>
      <c r="ABR194" s="194"/>
      <c r="ABS194" s="194"/>
      <c r="ABT194" s="194"/>
      <c r="ABU194" s="194"/>
      <c r="ABV194" s="194"/>
      <c r="ABW194" s="194"/>
      <c r="ABX194" s="194"/>
      <c r="ABY194" s="194"/>
      <c r="ABZ194" s="194"/>
      <c r="ACA194" s="194"/>
      <c r="ACB194" s="194"/>
      <c r="ACC194" s="194"/>
      <c r="ACD194" s="194"/>
      <c r="ACE194" s="194"/>
      <c r="ACF194" s="194"/>
      <c r="ACG194" s="194"/>
      <c r="ACH194" s="194"/>
      <c r="ACI194" s="194"/>
      <c r="ACJ194" s="194"/>
      <c r="ACK194" s="194"/>
      <c r="ACL194" s="194"/>
      <c r="ACM194" s="194"/>
      <c r="ACN194" s="194"/>
      <c r="ACO194" s="194"/>
      <c r="ACP194" s="194"/>
      <c r="ACQ194" s="194"/>
      <c r="ACR194" s="194"/>
      <c r="ACS194" s="194"/>
      <c r="ACT194" s="194"/>
      <c r="ACU194" s="194"/>
      <c r="ACV194" s="194"/>
      <c r="ACW194" s="194"/>
      <c r="ACX194" s="194"/>
      <c r="ACY194" s="194"/>
      <c r="ACZ194" s="194"/>
      <c r="ADA194" s="194"/>
      <c r="ADB194" s="194"/>
      <c r="ADC194" s="194"/>
      <c r="ADD194" s="194"/>
      <c r="ADE194" s="194"/>
      <c r="ADF194" s="194"/>
      <c r="ADG194" s="194"/>
      <c r="ADH194" s="194"/>
      <c r="ADI194" s="194"/>
      <c r="ADJ194" s="194"/>
      <c r="ADK194" s="194"/>
      <c r="ADL194" s="194"/>
      <c r="ADM194" s="194"/>
      <c r="ADN194" s="194"/>
      <c r="ADO194" s="194"/>
      <c r="ADP194" s="194"/>
      <c r="ADQ194" s="194"/>
      <c r="ADR194" s="194"/>
      <c r="ADS194" s="194"/>
      <c r="ADT194" s="194"/>
      <c r="ADU194" s="194"/>
      <c r="ADV194" s="194"/>
      <c r="ADW194" s="194"/>
      <c r="ADX194" s="194"/>
      <c r="ADY194" s="194"/>
      <c r="ADZ194" s="194"/>
      <c r="AEA194" s="194"/>
      <c r="AEB194" s="194"/>
      <c r="AEC194" s="194"/>
      <c r="AED194" s="194"/>
      <c r="AEE194" s="194"/>
      <c r="AEF194" s="194"/>
      <c r="AEG194" s="194"/>
      <c r="AEH194" s="194"/>
      <c r="AEI194" s="194"/>
      <c r="AEJ194" s="194"/>
      <c r="AEK194" s="194"/>
      <c r="AEL194" s="194"/>
      <c r="AEM194" s="194"/>
      <c r="AEN194" s="194"/>
      <c r="AEO194" s="194"/>
      <c r="AEP194" s="194"/>
      <c r="AEQ194" s="194"/>
      <c r="AER194" s="194"/>
      <c r="AES194" s="194"/>
      <c r="AET194" s="194"/>
      <c r="AEU194" s="194"/>
      <c r="AEV194" s="194"/>
      <c r="AEW194" s="194"/>
      <c r="AEX194" s="194"/>
      <c r="AEY194" s="194"/>
      <c r="AEZ194" s="194"/>
      <c r="AFA194" s="194"/>
      <c r="AFB194" s="194"/>
      <c r="AFC194" s="194"/>
      <c r="AFD194" s="194"/>
      <c r="AFE194" s="194"/>
      <c r="AFF194" s="194"/>
      <c r="AFG194" s="194"/>
      <c r="AFH194" s="194"/>
      <c r="AFI194" s="194"/>
      <c r="AFJ194" s="194"/>
      <c r="AFK194" s="194"/>
      <c r="AFL194" s="194"/>
      <c r="AFM194" s="194"/>
      <c r="AFN194" s="194"/>
      <c r="AFO194" s="194"/>
      <c r="AFP194" s="194"/>
      <c r="AFQ194" s="194"/>
      <c r="AFR194" s="194"/>
      <c r="AFS194" s="194"/>
      <c r="AFT194" s="194"/>
      <c r="AFU194" s="194"/>
      <c r="AFV194" s="194"/>
      <c r="AFW194" s="194"/>
      <c r="AFX194" s="194"/>
      <c r="AFY194" s="194"/>
      <c r="AFZ194" s="194"/>
      <c r="AGA194" s="194"/>
      <c r="AGB194" s="194"/>
      <c r="AGC194" s="194"/>
      <c r="AGD194" s="194"/>
      <c r="AGE194" s="194"/>
      <c r="AGF194" s="194"/>
      <c r="AGG194" s="194"/>
      <c r="AGH194" s="194"/>
      <c r="AGI194" s="194"/>
      <c r="AGJ194" s="194"/>
      <c r="AGK194" s="194"/>
      <c r="AGL194" s="194"/>
      <c r="AGM194" s="194"/>
      <c r="AGN194" s="194"/>
      <c r="AGO194" s="194"/>
      <c r="AGP194" s="194"/>
      <c r="AGQ194" s="194"/>
      <c r="AGR194" s="194"/>
      <c r="AGS194" s="194"/>
      <c r="AGT194" s="194"/>
      <c r="AGU194" s="194"/>
      <c r="AGV194" s="194"/>
      <c r="AGW194" s="194"/>
      <c r="AGX194" s="194"/>
      <c r="AGY194" s="194"/>
      <c r="AGZ194" s="194"/>
      <c r="AHA194" s="194"/>
      <c r="AHB194" s="194"/>
      <c r="AHC194" s="194"/>
      <c r="AHD194" s="194"/>
      <c r="AHE194" s="194"/>
      <c r="AHF194" s="194"/>
      <c r="AHG194" s="194"/>
      <c r="AHH194" s="194"/>
      <c r="AHI194" s="194"/>
      <c r="AHJ194" s="194"/>
      <c r="AHK194" s="194"/>
      <c r="AHL194" s="194"/>
      <c r="AHM194" s="194"/>
      <c r="AHN194" s="194"/>
      <c r="AHO194" s="194"/>
      <c r="AHP194" s="194"/>
      <c r="AHQ194" s="194"/>
      <c r="AHR194" s="194"/>
      <c r="AHS194" s="194"/>
      <c r="AHT194" s="194"/>
      <c r="AHU194" s="194"/>
      <c r="AHV194" s="194"/>
      <c r="AHW194" s="194"/>
      <c r="AHX194" s="194"/>
      <c r="AHY194" s="194"/>
      <c r="AHZ194" s="194"/>
      <c r="AIA194" s="194"/>
      <c r="AIB194" s="194"/>
      <c r="AIC194" s="194"/>
      <c r="AID194" s="194"/>
      <c r="AIE194" s="194"/>
      <c r="AIF194" s="194"/>
      <c r="AIG194" s="194"/>
      <c r="AIH194" s="194"/>
      <c r="AII194" s="194"/>
      <c r="AIJ194" s="194"/>
      <c r="AIK194" s="194"/>
      <c r="AIL194" s="194"/>
      <c r="AIM194" s="194"/>
      <c r="AIN194" s="194"/>
      <c r="AIO194" s="194"/>
      <c r="AIP194" s="194"/>
      <c r="AIQ194" s="194"/>
      <c r="AIR194" s="194"/>
      <c r="AIS194" s="194"/>
      <c r="AIT194" s="194"/>
      <c r="AIU194" s="194"/>
      <c r="AIV194" s="194"/>
      <c r="AIW194" s="194"/>
      <c r="AIX194" s="194"/>
      <c r="AIY194" s="194"/>
      <c r="AIZ194" s="194"/>
      <c r="AJA194" s="194"/>
      <c r="AJB194" s="194"/>
      <c r="AJC194" s="194"/>
      <c r="AJD194" s="194"/>
      <c r="AJE194" s="194"/>
      <c r="AJF194" s="194"/>
      <c r="AJG194" s="194"/>
      <c r="AJH194" s="194"/>
      <c r="AJI194" s="194"/>
      <c r="AJJ194" s="194"/>
      <c r="AJK194" s="194"/>
      <c r="AJL194" s="194"/>
      <c r="AJM194" s="194"/>
      <c r="AJN194" s="194"/>
      <c r="AJO194" s="194"/>
      <c r="AJP194" s="194"/>
      <c r="AJQ194" s="194"/>
      <c r="AJR194" s="194"/>
      <c r="AJS194" s="194"/>
      <c r="AJT194" s="194"/>
      <c r="AJU194" s="194"/>
      <c r="AJV194" s="194"/>
      <c r="AJW194" s="194"/>
      <c r="AJX194" s="194"/>
      <c r="AJY194" s="194"/>
      <c r="AJZ194" s="194"/>
      <c r="AKA194" s="194"/>
      <c r="AKB194" s="194"/>
      <c r="AKC194" s="194"/>
      <c r="AKD194" s="194"/>
      <c r="AKE194" s="194"/>
      <c r="AKF194" s="194"/>
      <c r="AKG194" s="194"/>
      <c r="AKH194" s="194"/>
      <c r="AKI194" s="194"/>
      <c r="AKJ194" s="194"/>
      <c r="AKK194" s="194"/>
      <c r="AKL194" s="194"/>
      <c r="AKM194" s="194"/>
      <c r="AKN194" s="194"/>
      <c r="AKO194" s="194"/>
      <c r="AKP194" s="194"/>
    </row>
    <row r="195" spans="1:978" s="116" customFormat="1" ht="16.2" hidden="1" thickBot="1">
      <c r="A195" s="82"/>
      <c r="B195" s="95" t="s">
        <v>31</v>
      </c>
      <c r="C195" s="105"/>
      <c r="D195" s="84"/>
      <c r="E195" s="85"/>
      <c r="F195" s="83"/>
      <c r="G195" s="84"/>
      <c r="H195" s="92"/>
      <c r="I195" s="84"/>
      <c r="J195" s="92"/>
      <c r="K195" s="84"/>
      <c r="L195" s="93"/>
      <c r="M195" s="84"/>
      <c r="N195" s="92"/>
      <c r="O195" s="84"/>
      <c r="P195" s="92"/>
      <c r="Q195" s="84"/>
      <c r="R195" s="93"/>
      <c r="S195" s="84">
        <f t="shared" si="47"/>
        <v>-1</v>
      </c>
      <c r="T195" s="92"/>
      <c r="U195" s="84"/>
      <c r="V195" s="92"/>
      <c r="W195" s="84"/>
      <c r="X195" s="92"/>
      <c r="Y195" s="84"/>
      <c r="Z195" s="93"/>
      <c r="AA195" s="86"/>
      <c r="AB195" s="92"/>
      <c r="AC195" s="84"/>
      <c r="AD195" s="92"/>
      <c r="AE195" s="84"/>
      <c r="AF195" s="92"/>
      <c r="AG195" s="84"/>
      <c r="AH195" s="189"/>
      <c r="AI195" s="189"/>
      <c r="AJ195" s="189"/>
      <c r="AK195" s="189"/>
      <c r="AL195" s="189"/>
      <c r="AM195" s="187"/>
      <c r="AN195" s="187"/>
      <c r="AO195" s="187"/>
      <c r="AP195" s="187"/>
      <c r="AQ195" s="187"/>
      <c r="AR195" s="187"/>
      <c r="AS195" s="187"/>
      <c r="AT195" s="187"/>
      <c r="AU195" s="187"/>
      <c r="AV195" s="205"/>
      <c r="AW195" s="187"/>
      <c r="AX195" s="188"/>
      <c r="AY195" s="187"/>
      <c r="AZ195" s="187"/>
      <c r="BA195" s="192"/>
      <c r="BB195" s="193"/>
      <c r="BC195" s="192"/>
      <c r="BD195" s="194"/>
      <c r="BE195" s="194"/>
      <c r="BF195" s="194"/>
      <c r="BG195" s="194"/>
      <c r="BH195" s="194"/>
      <c r="BI195" s="194"/>
      <c r="BJ195" s="194"/>
      <c r="BK195" s="194"/>
      <c r="BL195" s="194"/>
      <c r="BM195" s="194"/>
      <c r="BN195" s="194"/>
      <c r="BO195" s="194"/>
      <c r="BP195" s="194"/>
      <c r="BQ195" s="194"/>
      <c r="BR195" s="194"/>
      <c r="BS195" s="194"/>
      <c r="BT195" s="194"/>
      <c r="BU195" s="194"/>
      <c r="BV195" s="194"/>
      <c r="BW195" s="194"/>
      <c r="BX195" s="194"/>
      <c r="BY195" s="194"/>
      <c r="BZ195" s="194"/>
      <c r="CA195" s="194"/>
      <c r="CB195" s="194"/>
      <c r="CC195" s="195"/>
      <c r="CD195" s="194"/>
      <c r="CE195" s="194"/>
      <c r="CF195" s="194"/>
      <c r="CG195" s="194"/>
      <c r="CH195" s="194"/>
      <c r="CI195" s="194"/>
      <c r="CJ195" s="194"/>
      <c r="CK195" s="194"/>
      <c r="CL195" s="194"/>
      <c r="CM195" s="194"/>
      <c r="CN195" s="194"/>
      <c r="CO195" s="194"/>
      <c r="CP195" s="194"/>
      <c r="CQ195" s="194"/>
      <c r="CR195" s="194"/>
      <c r="CS195" s="194"/>
      <c r="CT195" s="194"/>
      <c r="CU195" s="194"/>
      <c r="CV195" s="194"/>
      <c r="CW195" s="194"/>
      <c r="CX195" s="194"/>
      <c r="CY195" s="194"/>
      <c r="CZ195" s="194"/>
      <c r="DA195" s="194"/>
      <c r="DB195" s="194"/>
      <c r="DC195" s="194"/>
      <c r="DD195" s="194"/>
      <c r="DE195" s="194"/>
      <c r="DF195" s="194"/>
      <c r="DG195" s="194"/>
      <c r="DH195" s="194"/>
      <c r="DI195" s="194"/>
      <c r="DJ195" s="194"/>
      <c r="DK195" s="194"/>
      <c r="DL195" s="194"/>
      <c r="DM195" s="194"/>
      <c r="DN195" s="194"/>
      <c r="DO195" s="194"/>
      <c r="DP195" s="194"/>
      <c r="DQ195" s="194"/>
      <c r="DR195" s="194"/>
      <c r="DS195" s="194"/>
      <c r="DT195" s="194"/>
      <c r="DU195" s="194"/>
      <c r="DV195" s="194"/>
      <c r="DW195" s="194"/>
      <c r="DX195" s="194"/>
      <c r="DY195" s="194"/>
      <c r="DZ195" s="194"/>
      <c r="EA195" s="194"/>
      <c r="EB195" s="194"/>
      <c r="EC195" s="194"/>
      <c r="ED195" s="194"/>
      <c r="EE195" s="194"/>
      <c r="EF195" s="194"/>
      <c r="EG195" s="194"/>
      <c r="EH195" s="194"/>
      <c r="EI195" s="194"/>
      <c r="EJ195" s="194"/>
      <c r="EK195" s="194"/>
      <c r="EL195" s="194"/>
      <c r="EM195" s="194"/>
      <c r="EN195" s="194"/>
      <c r="EO195" s="194"/>
      <c r="EP195" s="194"/>
      <c r="EQ195" s="194"/>
      <c r="ER195" s="194"/>
      <c r="ES195" s="194"/>
      <c r="ET195" s="194"/>
      <c r="EU195" s="194"/>
      <c r="EV195" s="194"/>
      <c r="EW195" s="194"/>
      <c r="EX195" s="194"/>
      <c r="EY195" s="194"/>
      <c r="EZ195" s="194"/>
      <c r="FA195" s="194"/>
      <c r="FB195" s="194"/>
      <c r="FC195" s="194"/>
      <c r="FD195" s="194"/>
      <c r="FE195" s="194"/>
      <c r="FF195" s="194"/>
      <c r="FG195" s="194"/>
      <c r="FH195" s="194"/>
      <c r="FI195" s="194"/>
      <c r="FJ195" s="194"/>
      <c r="FK195" s="194"/>
      <c r="FL195" s="194"/>
      <c r="FM195" s="194"/>
      <c r="FN195" s="194"/>
      <c r="FO195" s="194"/>
      <c r="FP195" s="194"/>
      <c r="FQ195" s="194"/>
      <c r="FR195" s="194"/>
      <c r="FS195" s="194"/>
      <c r="FT195" s="194"/>
      <c r="FU195" s="194"/>
      <c r="FV195" s="194"/>
      <c r="FW195" s="194"/>
      <c r="FX195" s="194"/>
      <c r="FY195" s="194"/>
      <c r="FZ195" s="194"/>
      <c r="GA195" s="194"/>
      <c r="GB195" s="194"/>
      <c r="GC195" s="194"/>
      <c r="GD195" s="194"/>
      <c r="GE195" s="194"/>
      <c r="GF195" s="194"/>
      <c r="GG195" s="194"/>
      <c r="GH195" s="194"/>
      <c r="GI195" s="194"/>
      <c r="GJ195" s="194"/>
      <c r="GK195" s="194"/>
      <c r="GL195" s="194"/>
      <c r="GM195" s="194"/>
      <c r="GN195" s="194"/>
      <c r="GO195" s="194"/>
      <c r="GP195" s="194"/>
      <c r="GQ195" s="194"/>
      <c r="GR195" s="194"/>
      <c r="GS195" s="194"/>
      <c r="GT195" s="194"/>
      <c r="GU195" s="194"/>
      <c r="GV195" s="194"/>
      <c r="GW195" s="194"/>
      <c r="GX195" s="194"/>
      <c r="GY195" s="194"/>
      <c r="GZ195" s="194"/>
      <c r="HA195" s="194"/>
      <c r="HB195" s="194"/>
      <c r="HC195" s="194"/>
      <c r="HD195" s="194"/>
      <c r="HE195" s="194"/>
      <c r="HF195" s="194"/>
      <c r="HG195" s="194"/>
      <c r="HH195" s="194"/>
      <c r="HI195" s="194"/>
      <c r="HJ195" s="194"/>
      <c r="HK195" s="194"/>
      <c r="HL195" s="194"/>
      <c r="HM195" s="194"/>
      <c r="HN195" s="194"/>
      <c r="HO195" s="194"/>
      <c r="HP195" s="194"/>
      <c r="HQ195" s="194"/>
      <c r="HR195" s="194"/>
      <c r="HS195" s="194"/>
      <c r="HT195" s="194"/>
      <c r="HU195" s="194"/>
      <c r="HV195" s="194"/>
      <c r="HW195" s="194"/>
      <c r="HX195" s="194"/>
      <c r="HY195" s="194"/>
      <c r="HZ195" s="194"/>
      <c r="IA195" s="194"/>
      <c r="IB195" s="194"/>
      <c r="IC195" s="194"/>
      <c r="ID195" s="194"/>
      <c r="IE195" s="194"/>
      <c r="IF195" s="194"/>
      <c r="IG195" s="194"/>
      <c r="IH195" s="194"/>
      <c r="II195" s="194"/>
      <c r="IJ195" s="194"/>
      <c r="IK195" s="194"/>
      <c r="IL195" s="194"/>
      <c r="IM195" s="194"/>
      <c r="IN195" s="194"/>
      <c r="IO195" s="194"/>
      <c r="IP195" s="194"/>
      <c r="IQ195" s="194"/>
      <c r="IR195" s="194"/>
      <c r="IS195" s="194"/>
      <c r="IT195" s="194"/>
      <c r="IU195" s="194"/>
      <c r="IV195" s="194"/>
      <c r="IW195" s="194"/>
      <c r="IX195" s="194"/>
      <c r="IY195" s="194"/>
      <c r="IZ195" s="194"/>
      <c r="JA195" s="194"/>
      <c r="JB195" s="194"/>
      <c r="JC195" s="194"/>
      <c r="JD195" s="194"/>
      <c r="JE195" s="194"/>
      <c r="JF195" s="194"/>
      <c r="JG195" s="194"/>
      <c r="JH195" s="194"/>
      <c r="JI195" s="194"/>
      <c r="JJ195" s="194"/>
      <c r="JK195" s="194"/>
      <c r="JL195" s="194"/>
      <c r="JM195" s="194"/>
      <c r="JN195" s="194"/>
      <c r="JO195" s="194"/>
      <c r="JP195" s="194"/>
      <c r="JQ195" s="194"/>
      <c r="JR195" s="194"/>
      <c r="JS195" s="194"/>
      <c r="JT195" s="194"/>
      <c r="JU195" s="194"/>
      <c r="JV195" s="194"/>
      <c r="JW195" s="194"/>
      <c r="JX195" s="194"/>
      <c r="JY195" s="194"/>
      <c r="JZ195" s="194"/>
      <c r="KA195" s="194"/>
      <c r="KB195" s="194"/>
      <c r="KC195" s="194"/>
      <c r="KD195" s="194"/>
      <c r="KE195" s="194"/>
      <c r="KF195" s="194"/>
      <c r="KG195" s="194"/>
      <c r="KH195" s="194"/>
      <c r="KI195" s="194"/>
      <c r="KJ195" s="194"/>
      <c r="KK195" s="194"/>
      <c r="KL195" s="194"/>
      <c r="KM195" s="194"/>
      <c r="KN195" s="194"/>
      <c r="KO195" s="194"/>
      <c r="KP195" s="194"/>
      <c r="KQ195" s="194"/>
      <c r="KR195" s="194"/>
      <c r="KS195" s="194"/>
      <c r="KT195" s="194"/>
      <c r="KU195" s="194"/>
      <c r="KV195" s="194"/>
      <c r="KW195" s="194"/>
      <c r="KX195" s="194"/>
      <c r="KY195" s="194"/>
      <c r="KZ195" s="194"/>
      <c r="LA195" s="194"/>
      <c r="LB195" s="194"/>
      <c r="LC195" s="194"/>
      <c r="LD195" s="194"/>
      <c r="LE195" s="194"/>
      <c r="LF195" s="194"/>
      <c r="LG195" s="194"/>
      <c r="LH195" s="194"/>
      <c r="LI195" s="194"/>
      <c r="LJ195" s="194"/>
      <c r="LK195" s="194"/>
      <c r="LL195" s="194"/>
      <c r="LM195" s="194"/>
      <c r="LN195" s="194"/>
      <c r="LO195" s="194"/>
      <c r="LP195" s="194"/>
      <c r="LQ195" s="194"/>
      <c r="LR195" s="194"/>
      <c r="LS195" s="194"/>
      <c r="LT195" s="194"/>
      <c r="LU195" s="194"/>
      <c r="LV195" s="194"/>
      <c r="LW195" s="194"/>
      <c r="LX195" s="194"/>
      <c r="LY195" s="194"/>
      <c r="LZ195" s="194"/>
      <c r="MA195" s="194"/>
      <c r="MB195" s="194"/>
      <c r="MC195" s="194"/>
      <c r="MD195" s="194"/>
      <c r="ME195" s="194"/>
      <c r="MF195" s="194"/>
      <c r="MG195" s="194"/>
      <c r="MH195" s="194"/>
      <c r="MI195" s="194"/>
      <c r="MJ195" s="194"/>
      <c r="MK195" s="194"/>
      <c r="ML195" s="194"/>
      <c r="MM195" s="194"/>
      <c r="MN195" s="194"/>
      <c r="MO195" s="194"/>
      <c r="MP195" s="194"/>
      <c r="MQ195" s="194"/>
      <c r="MR195" s="194"/>
      <c r="MS195" s="194"/>
      <c r="MT195" s="194"/>
      <c r="MU195" s="194"/>
      <c r="MV195" s="194"/>
      <c r="MW195" s="194"/>
      <c r="MX195" s="194"/>
      <c r="MY195" s="194"/>
      <c r="MZ195" s="194"/>
      <c r="NA195" s="194"/>
      <c r="NB195" s="194"/>
      <c r="NC195" s="194"/>
      <c r="ND195" s="194"/>
      <c r="NE195" s="194"/>
      <c r="NF195" s="194"/>
      <c r="NG195" s="194"/>
      <c r="NH195" s="194"/>
      <c r="NI195" s="194"/>
      <c r="NJ195" s="194"/>
      <c r="NK195" s="194"/>
      <c r="NL195" s="194"/>
      <c r="NM195" s="194"/>
      <c r="NN195" s="194"/>
      <c r="NO195" s="194"/>
      <c r="NP195" s="194"/>
      <c r="NQ195" s="194"/>
      <c r="NR195" s="194"/>
      <c r="NS195" s="194"/>
      <c r="NT195" s="194"/>
      <c r="NU195" s="194"/>
      <c r="NV195" s="194"/>
      <c r="NW195" s="194"/>
      <c r="NX195" s="194"/>
      <c r="NY195" s="194"/>
      <c r="NZ195" s="194"/>
      <c r="OA195" s="194"/>
      <c r="OB195" s="194"/>
      <c r="OC195" s="194"/>
      <c r="OD195" s="194"/>
      <c r="OE195" s="194"/>
      <c r="OF195" s="194"/>
      <c r="OG195" s="194"/>
      <c r="OH195" s="194"/>
      <c r="OI195" s="194"/>
      <c r="OJ195" s="194"/>
      <c r="OK195" s="194"/>
      <c r="OL195" s="194"/>
      <c r="OM195" s="194"/>
      <c r="ON195" s="194"/>
      <c r="OO195" s="194"/>
      <c r="OP195" s="194"/>
      <c r="OQ195" s="194"/>
      <c r="OR195" s="194"/>
      <c r="OS195" s="194"/>
      <c r="OT195" s="194"/>
      <c r="OU195" s="194"/>
      <c r="OV195" s="194"/>
      <c r="OW195" s="194"/>
      <c r="OX195" s="194"/>
      <c r="OY195" s="194"/>
      <c r="OZ195" s="194"/>
      <c r="PA195" s="194"/>
      <c r="PB195" s="194"/>
      <c r="PC195" s="194"/>
      <c r="PD195" s="194"/>
      <c r="PE195" s="194"/>
      <c r="PF195" s="194"/>
      <c r="PG195" s="194"/>
      <c r="PH195" s="194"/>
      <c r="PI195" s="194"/>
      <c r="PJ195" s="194"/>
      <c r="PK195" s="194"/>
      <c r="PL195" s="194"/>
      <c r="PM195" s="194"/>
      <c r="PN195" s="194"/>
      <c r="PO195" s="194"/>
      <c r="PP195" s="194"/>
      <c r="PQ195" s="194"/>
      <c r="PR195" s="194"/>
      <c r="PS195" s="194"/>
      <c r="PT195" s="194"/>
      <c r="PU195" s="194"/>
      <c r="PV195" s="194"/>
      <c r="PW195" s="194"/>
      <c r="PX195" s="194"/>
      <c r="PY195" s="194"/>
      <c r="PZ195" s="194"/>
      <c r="QA195" s="194"/>
      <c r="QB195" s="194"/>
      <c r="QC195" s="194"/>
      <c r="QD195" s="194"/>
      <c r="QE195" s="194"/>
      <c r="QF195" s="194"/>
      <c r="QG195" s="194"/>
      <c r="QH195" s="194"/>
      <c r="QI195" s="194"/>
      <c r="QJ195" s="194"/>
      <c r="QK195" s="194"/>
      <c r="QL195" s="194"/>
      <c r="QM195" s="194"/>
      <c r="QN195" s="194"/>
      <c r="QO195" s="194"/>
      <c r="QP195" s="194"/>
      <c r="QQ195" s="194"/>
      <c r="QR195" s="194"/>
      <c r="QS195" s="194"/>
      <c r="QT195" s="194"/>
      <c r="QU195" s="194"/>
      <c r="QV195" s="194"/>
      <c r="QW195" s="194"/>
      <c r="QX195" s="194"/>
      <c r="QY195" s="194"/>
      <c r="QZ195" s="194"/>
      <c r="RA195" s="194"/>
      <c r="RB195" s="194"/>
      <c r="RC195" s="194"/>
      <c r="RD195" s="194"/>
      <c r="RE195" s="194"/>
      <c r="RF195" s="194"/>
      <c r="RG195" s="194"/>
      <c r="RH195" s="194"/>
      <c r="RI195" s="194"/>
      <c r="RJ195" s="194"/>
      <c r="RK195" s="194"/>
      <c r="RL195" s="194"/>
      <c r="RM195" s="194"/>
      <c r="RN195" s="194"/>
      <c r="RO195" s="194"/>
      <c r="RP195" s="194"/>
      <c r="RQ195" s="194"/>
      <c r="RR195" s="194"/>
      <c r="RS195" s="194"/>
      <c r="RT195" s="194"/>
      <c r="RU195" s="194"/>
      <c r="RV195" s="194"/>
      <c r="RW195" s="194"/>
      <c r="RX195" s="194"/>
      <c r="RY195" s="194"/>
      <c r="RZ195" s="194"/>
      <c r="SA195" s="194"/>
      <c r="SB195" s="194"/>
      <c r="SC195" s="194"/>
      <c r="SD195" s="194"/>
      <c r="SE195" s="194"/>
      <c r="SF195" s="194"/>
      <c r="SG195" s="194"/>
      <c r="SH195" s="194"/>
      <c r="SI195" s="194"/>
      <c r="SJ195" s="194"/>
      <c r="SK195" s="194"/>
      <c r="SL195" s="194"/>
      <c r="SM195" s="194"/>
      <c r="SN195" s="194"/>
      <c r="SO195" s="194"/>
      <c r="SP195" s="194"/>
      <c r="SQ195" s="194"/>
      <c r="SR195" s="194"/>
      <c r="SS195" s="194"/>
      <c r="ST195" s="194"/>
      <c r="SU195" s="194"/>
      <c r="SV195" s="194"/>
      <c r="SW195" s="194"/>
      <c r="SX195" s="194"/>
      <c r="SY195" s="194"/>
      <c r="SZ195" s="194"/>
      <c r="TA195" s="194"/>
      <c r="TB195" s="194"/>
      <c r="TC195" s="194"/>
      <c r="TD195" s="194"/>
      <c r="TE195" s="194"/>
      <c r="TF195" s="194"/>
      <c r="TG195" s="194"/>
      <c r="TH195" s="194"/>
      <c r="TI195" s="194"/>
      <c r="TJ195" s="194"/>
      <c r="TK195" s="194"/>
      <c r="TL195" s="194"/>
      <c r="TM195" s="194"/>
      <c r="TN195" s="194"/>
      <c r="TO195" s="194"/>
      <c r="TP195" s="194"/>
      <c r="TQ195" s="194"/>
      <c r="TR195" s="194"/>
      <c r="TS195" s="194"/>
      <c r="TT195" s="194"/>
      <c r="TU195" s="194"/>
      <c r="TV195" s="194"/>
      <c r="TW195" s="194"/>
      <c r="TX195" s="194"/>
      <c r="TY195" s="194"/>
      <c r="TZ195" s="194"/>
      <c r="UA195" s="194"/>
      <c r="UB195" s="194"/>
      <c r="UC195" s="194"/>
      <c r="UD195" s="194"/>
      <c r="UE195" s="194"/>
      <c r="UF195" s="194"/>
      <c r="UG195" s="194"/>
      <c r="UH195" s="194"/>
      <c r="UI195" s="194"/>
      <c r="UJ195" s="194"/>
      <c r="UK195" s="194"/>
      <c r="UL195" s="194"/>
      <c r="UM195" s="194"/>
      <c r="UN195" s="194"/>
      <c r="UO195" s="194"/>
      <c r="UP195" s="194"/>
      <c r="UQ195" s="194"/>
      <c r="UR195" s="194"/>
      <c r="US195" s="194"/>
      <c r="UT195" s="194"/>
      <c r="UU195" s="194"/>
      <c r="UV195" s="194"/>
      <c r="UW195" s="194"/>
      <c r="UX195" s="194"/>
      <c r="UY195" s="194"/>
      <c r="UZ195" s="194"/>
      <c r="VA195" s="194"/>
      <c r="VB195" s="194"/>
      <c r="VC195" s="194"/>
      <c r="VD195" s="194"/>
      <c r="VE195" s="194"/>
      <c r="VF195" s="194"/>
      <c r="VG195" s="194"/>
      <c r="VH195" s="194"/>
      <c r="VI195" s="194"/>
      <c r="VJ195" s="194"/>
      <c r="VK195" s="194"/>
      <c r="VL195" s="194"/>
      <c r="VM195" s="194"/>
      <c r="VN195" s="194"/>
      <c r="VO195" s="194"/>
      <c r="VP195" s="194"/>
      <c r="VQ195" s="194"/>
      <c r="VR195" s="194"/>
      <c r="VS195" s="194"/>
      <c r="VT195" s="194"/>
      <c r="VU195" s="194"/>
      <c r="VV195" s="194"/>
      <c r="VW195" s="194"/>
      <c r="VX195" s="194"/>
      <c r="VY195" s="194"/>
      <c r="VZ195" s="194"/>
      <c r="WA195" s="194"/>
      <c r="WB195" s="194"/>
      <c r="WC195" s="194"/>
      <c r="WD195" s="194"/>
      <c r="WE195" s="194"/>
      <c r="WF195" s="194"/>
      <c r="WG195" s="194"/>
      <c r="WH195" s="194"/>
      <c r="WI195" s="194"/>
      <c r="WJ195" s="194"/>
      <c r="WK195" s="194"/>
      <c r="WL195" s="194"/>
      <c r="WM195" s="194"/>
      <c r="WN195" s="194"/>
      <c r="WO195" s="194"/>
      <c r="WP195" s="194"/>
      <c r="WQ195" s="194"/>
      <c r="WR195" s="194"/>
      <c r="WS195" s="194"/>
      <c r="WT195" s="194"/>
      <c r="WU195" s="194"/>
      <c r="WV195" s="194"/>
      <c r="WW195" s="194"/>
      <c r="WX195" s="194"/>
      <c r="WY195" s="194"/>
      <c r="WZ195" s="194"/>
      <c r="XA195" s="194"/>
      <c r="XB195" s="194"/>
      <c r="XC195" s="194"/>
      <c r="XD195" s="194"/>
      <c r="XE195" s="194"/>
      <c r="XF195" s="194"/>
      <c r="XG195" s="194"/>
      <c r="XH195" s="194"/>
      <c r="XI195" s="194"/>
      <c r="XJ195" s="194"/>
      <c r="XK195" s="194"/>
      <c r="XL195" s="194"/>
      <c r="XM195" s="194"/>
      <c r="XN195" s="194"/>
      <c r="XO195" s="194"/>
      <c r="XP195" s="194"/>
      <c r="XQ195" s="194"/>
      <c r="XR195" s="194"/>
      <c r="XS195" s="194"/>
      <c r="XT195" s="194"/>
      <c r="XU195" s="194"/>
      <c r="XV195" s="194"/>
      <c r="XW195" s="194"/>
      <c r="XX195" s="194"/>
      <c r="XY195" s="194"/>
      <c r="XZ195" s="194"/>
      <c r="YA195" s="194"/>
      <c r="YB195" s="194"/>
      <c r="YC195" s="194"/>
      <c r="YD195" s="194"/>
      <c r="YE195" s="194"/>
      <c r="YF195" s="194"/>
      <c r="YG195" s="194"/>
      <c r="YH195" s="194"/>
      <c r="YI195" s="194"/>
      <c r="YJ195" s="194"/>
      <c r="YK195" s="194"/>
      <c r="YL195" s="194"/>
      <c r="YM195" s="194"/>
      <c r="YN195" s="194"/>
      <c r="YO195" s="194"/>
      <c r="YP195" s="194"/>
      <c r="YQ195" s="194"/>
      <c r="YR195" s="194"/>
      <c r="YS195" s="194"/>
      <c r="YT195" s="194"/>
      <c r="YU195" s="194"/>
      <c r="YV195" s="194"/>
      <c r="YW195" s="194"/>
      <c r="YX195" s="194"/>
      <c r="YY195" s="194"/>
      <c r="YZ195" s="194"/>
      <c r="ZA195" s="194"/>
      <c r="ZB195" s="194"/>
      <c r="ZC195" s="194"/>
      <c r="ZD195" s="194"/>
      <c r="ZE195" s="194"/>
      <c r="ZF195" s="194"/>
      <c r="ZG195" s="194"/>
      <c r="ZH195" s="194"/>
      <c r="ZI195" s="194"/>
      <c r="ZJ195" s="194"/>
      <c r="ZK195" s="194"/>
      <c r="ZL195" s="194"/>
      <c r="ZM195" s="194"/>
      <c r="ZN195" s="194"/>
      <c r="ZO195" s="194"/>
      <c r="ZP195" s="194"/>
      <c r="ZQ195" s="194"/>
      <c r="ZR195" s="194"/>
      <c r="ZS195" s="194"/>
      <c r="ZT195" s="194"/>
      <c r="ZU195" s="194"/>
      <c r="ZV195" s="194"/>
      <c r="ZW195" s="194"/>
      <c r="ZX195" s="194"/>
      <c r="ZY195" s="194"/>
      <c r="ZZ195" s="194"/>
      <c r="AAA195" s="194"/>
      <c r="AAB195" s="194"/>
      <c r="AAC195" s="194"/>
      <c r="AAD195" s="194"/>
      <c r="AAE195" s="194"/>
      <c r="AAF195" s="194"/>
      <c r="AAG195" s="194"/>
      <c r="AAH195" s="194"/>
      <c r="AAI195" s="194"/>
      <c r="AAJ195" s="194"/>
      <c r="AAK195" s="194"/>
      <c r="AAL195" s="194"/>
      <c r="AAM195" s="194"/>
      <c r="AAN195" s="194"/>
      <c r="AAO195" s="194"/>
      <c r="AAP195" s="194"/>
      <c r="AAQ195" s="194"/>
      <c r="AAR195" s="194"/>
      <c r="AAS195" s="194"/>
      <c r="AAT195" s="194"/>
      <c r="AAU195" s="194"/>
      <c r="AAV195" s="194"/>
      <c r="AAW195" s="194"/>
      <c r="AAX195" s="194"/>
      <c r="AAY195" s="194"/>
      <c r="AAZ195" s="194"/>
      <c r="ABA195" s="194"/>
      <c r="ABB195" s="194"/>
      <c r="ABC195" s="194"/>
      <c r="ABD195" s="194"/>
      <c r="ABE195" s="194"/>
      <c r="ABF195" s="194"/>
      <c r="ABG195" s="194"/>
      <c r="ABH195" s="194"/>
      <c r="ABI195" s="194"/>
      <c r="ABJ195" s="194"/>
      <c r="ABK195" s="194"/>
      <c r="ABL195" s="194"/>
      <c r="ABM195" s="194"/>
      <c r="ABN195" s="194"/>
      <c r="ABO195" s="194"/>
      <c r="ABP195" s="194"/>
      <c r="ABQ195" s="194"/>
      <c r="ABR195" s="194"/>
      <c r="ABS195" s="194"/>
      <c r="ABT195" s="194"/>
      <c r="ABU195" s="194"/>
      <c r="ABV195" s="194"/>
      <c r="ABW195" s="194"/>
      <c r="ABX195" s="194"/>
      <c r="ABY195" s="194"/>
      <c r="ABZ195" s="194"/>
      <c r="ACA195" s="194"/>
      <c r="ACB195" s="194"/>
      <c r="ACC195" s="194"/>
      <c r="ACD195" s="194"/>
      <c r="ACE195" s="194"/>
      <c r="ACF195" s="194"/>
      <c r="ACG195" s="194"/>
      <c r="ACH195" s="194"/>
      <c r="ACI195" s="194"/>
      <c r="ACJ195" s="194"/>
      <c r="ACK195" s="194"/>
      <c r="ACL195" s="194"/>
      <c r="ACM195" s="194"/>
      <c r="ACN195" s="194"/>
      <c r="ACO195" s="194"/>
      <c r="ACP195" s="194"/>
      <c r="ACQ195" s="194"/>
      <c r="ACR195" s="194"/>
      <c r="ACS195" s="194"/>
      <c r="ACT195" s="194"/>
      <c r="ACU195" s="194"/>
      <c r="ACV195" s="194"/>
      <c r="ACW195" s="194"/>
      <c r="ACX195" s="194"/>
      <c r="ACY195" s="194"/>
      <c r="ACZ195" s="194"/>
      <c r="ADA195" s="194"/>
      <c r="ADB195" s="194"/>
      <c r="ADC195" s="194"/>
      <c r="ADD195" s="194"/>
      <c r="ADE195" s="194"/>
      <c r="ADF195" s="194"/>
      <c r="ADG195" s="194"/>
      <c r="ADH195" s="194"/>
      <c r="ADI195" s="194"/>
      <c r="ADJ195" s="194"/>
      <c r="ADK195" s="194"/>
      <c r="ADL195" s="194"/>
      <c r="ADM195" s="194"/>
      <c r="ADN195" s="194"/>
      <c r="ADO195" s="194"/>
      <c r="ADP195" s="194"/>
      <c r="ADQ195" s="194"/>
      <c r="ADR195" s="194"/>
      <c r="ADS195" s="194"/>
      <c r="ADT195" s="194"/>
      <c r="ADU195" s="194"/>
      <c r="ADV195" s="194"/>
      <c r="ADW195" s="194"/>
      <c r="ADX195" s="194"/>
      <c r="ADY195" s="194"/>
      <c r="ADZ195" s="194"/>
      <c r="AEA195" s="194"/>
      <c r="AEB195" s="194"/>
      <c r="AEC195" s="194"/>
      <c r="AED195" s="194"/>
      <c r="AEE195" s="194"/>
      <c r="AEF195" s="194"/>
      <c r="AEG195" s="194"/>
      <c r="AEH195" s="194"/>
      <c r="AEI195" s="194"/>
      <c r="AEJ195" s="194"/>
      <c r="AEK195" s="194"/>
      <c r="AEL195" s="194"/>
      <c r="AEM195" s="194"/>
      <c r="AEN195" s="194"/>
      <c r="AEO195" s="194"/>
      <c r="AEP195" s="194"/>
      <c r="AEQ195" s="194"/>
      <c r="AER195" s="194"/>
      <c r="AES195" s="194"/>
      <c r="AET195" s="194"/>
      <c r="AEU195" s="194"/>
      <c r="AEV195" s="194"/>
      <c r="AEW195" s="194"/>
      <c r="AEX195" s="194"/>
      <c r="AEY195" s="194"/>
      <c r="AEZ195" s="194"/>
      <c r="AFA195" s="194"/>
      <c r="AFB195" s="194"/>
      <c r="AFC195" s="194"/>
      <c r="AFD195" s="194"/>
      <c r="AFE195" s="194"/>
      <c r="AFF195" s="194"/>
      <c r="AFG195" s="194"/>
      <c r="AFH195" s="194"/>
      <c r="AFI195" s="194"/>
      <c r="AFJ195" s="194"/>
      <c r="AFK195" s="194"/>
      <c r="AFL195" s="194"/>
      <c r="AFM195" s="194"/>
      <c r="AFN195" s="194"/>
      <c r="AFO195" s="194"/>
      <c r="AFP195" s="194"/>
      <c r="AFQ195" s="194"/>
      <c r="AFR195" s="194"/>
      <c r="AFS195" s="194"/>
      <c r="AFT195" s="194"/>
      <c r="AFU195" s="194"/>
      <c r="AFV195" s="194"/>
      <c r="AFW195" s="194"/>
      <c r="AFX195" s="194"/>
      <c r="AFY195" s="194"/>
      <c r="AFZ195" s="194"/>
      <c r="AGA195" s="194"/>
      <c r="AGB195" s="194"/>
      <c r="AGC195" s="194"/>
      <c r="AGD195" s="194"/>
      <c r="AGE195" s="194"/>
      <c r="AGF195" s="194"/>
      <c r="AGG195" s="194"/>
      <c r="AGH195" s="194"/>
      <c r="AGI195" s="194"/>
      <c r="AGJ195" s="194"/>
      <c r="AGK195" s="194"/>
      <c r="AGL195" s="194"/>
      <c r="AGM195" s="194"/>
      <c r="AGN195" s="194"/>
      <c r="AGO195" s="194"/>
      <c r="AGP195" s="194"/>
      <c r="AGQ195" s="194"/>
      <c r="AGR195" s="194"/>
      <c r="AGS195" s="194"/>
      <c r="AGT195" s="194"/>
      <c r="AGU195" s="194"/>
      <c r="AGV195" s="194"/>
      <c r="AGW195" s="194"/>
      <c r="AGX195" s="194"/>
      <c r="AGY195" s="194"/>
      <c r="AGZ195" s="194"/>
      <c r="AHA195" s="194"/>
      <c r="AHB195" s="194"/>
      <c r="AHC195" s="194"/>
      <c r="AHD195" s="194"/>
      <c r="AHE195" s="194"/>
      <c r="AHF195" s="194"/>
      <c r="AHG195" s="194"/>
      <c r="AHH195" s="194"/>
      <c r="AHI195" s="194"/>
      <c r="AHJ195" s="194"/>
      <c r="AHK195" s="194"/>
      <c r="AHL195" s="194"/>
      <c r="AHM195" s="194"/>
      <c r="AHN195" s="194"/>
      <c r="AHO195" s="194"/>
      <c r="AHP195" s="194"/>
      <c r="AHQ195" s="194"/>
      <c r="AHR195" s="194"/>
      <c r="AHS195" s="194"/>
      <c r="AHT195" s="194"/>
      <c r="AHU195" s="194"/>
      <c r="AHV195" s="194"/>
      <c r="AHW195" s="194"/>
      <c r="AHX195" s="194"/>
      <c r="AHY195" s="194"/>
      <c r="AHZ195" s="194"/>
      <c r="AIA195" s="194"/>
      <c r="AIB195" s="194"/>
      <c r="AIC195" s="194"/>
      <c r="AID195" s="194"/>
      <c r="AIE195" s="194"/>
      <c r="AIF195" s="194"/>
      <c r="AIG195" s="194"/>
      <c r="AIH195" s="194"/>
      <c r="AII195" s="194"/>
      <c r="AIJ195" s="194"/>
      <c r="AIK195" s="194"/>
      <c r="AIL195" s="194"/>
      <c r="AIM195" s="194"/>
      <c r="AIN195" s="194"/>
      <c r="AIO195" s="194"/>
      <c r="AIP195" s="194"/>
      <c r="AIQ195" s="194"/>
      <c r="AIR195" s="194"/>
      <c r="AIS195" s="194"/>
      <c r="AIT195" s="194"/>
      <c r="AIU195" s="194"/>
      <c r="AIV195" s="194"/>
      <c r="AIW195" s="194"/>
      <c r="AIX195" s="194"/>
      <c r="AIY195" s="194"/>
      <c r="AIZ195" s="194"/>
      <c r="AJA195" s="194"/>
      <c r="AJB195" s="194"/>
      <c r="AJC195" s="194"/>
      <c r="AJD195" s="194"/>
      <c r="AJE195" s="194"/>
      <c r="AJF195" s="194"/>
      <c r="AJG195" s="194"/>
      <c r="AJH195" s="194"/>
      <c r="AJI195" s="194"/>
      <c r="AJJ195" s="194"/>
      <c r="AJK195" s="194"/>
      <c r="AJL195" s="194"/>
      <c r="AJM195" s="194"/>
      <c r="AJN195" s="194"/>
      <c r="AJO195" s="194"/>
      <c r="AJP195" s="194"/>
      <c r="AJQ195" s="194"/>
      <c r="AJR195" s="194"/>
      <c r="AJS195" s="194"/>
      <c r="AJT195" s="194"/>
      <c r="AJU195" s="194"/>
      <c r="AJV195" s="194"/>
      <c r="AJW195" s="194"/>
      <c r="AJX195" s="194"/>
      <c r="AJY195" s="194"/>
      <c r="AJZ195" s="194"/>
      <c r="AKA195" s="194"/>
      <c r="AKB195" s="194"/>
      <c r="AKC195" s="194"/>
      <c r="AKD195" s="194"/>
      <c r="AKE195" s="194"/>
      <c r="AKF195" s="194"/>
      <c r="AKG195" s="194"/>
      <c r="AKH195" s="194"/>
      <c r="AKI195" s="194"/>
      <c r="AKJ195" s="194"/>
      <c r="AKK195" s="194"/>
      <c r="AKL195" s="194"/>
      <c r="AKM195" s="194"/>
      <c r="AKN195" s="194"/>
      <c r="AKO195" s="194"/>
      <c r="AKP195" s="194"/>
    </row>
    <row r="196" spans="1:978" s="116" customFormat="1" ht="16.2" hidden="1" thickBot="1">
      <c r="A196" s="82"/>
      <c r="B196" s="95" t="s">
        <v>36</v>
      </c>
      <c r="C196" s="105"/>
      <c r="D196" s="84"/>
      <c r="E196" s="85"/>
      <c r="F196" s="83"/>
      <c r="G196" s="84"/>
      <c r="H196" s="92"/>
      <c r="I196" s="84"/>
      <c r="J196" s="92"/>
      <c r="K196" s="84"/>
      <c r="L196" s="93"/>
      <c r="M196" s="84"/>
      <c r="N196" s="92"/>
      <c r="O196" s="84"/>
      <c r="P196" s="92"/>
      <c r="Q196" s="84"/>
      <c r="R196" s="93"/>
      <c r="S196" s="84">
        <f t="shared" si="47"/>
        <v>-1</v>
      </c>
      <c r="T196" s="92"/>
      <c r="U196" s="84"/>
      <c r="V196" s="92"/>
      <c r="W196" s="84"/>
      <c r="X196" s="92"/>
      <c r="Y196" s="84"/>
      <c r="Z196" s="93"/>
      <c r="AA196" s="86"/>
      <c r="AB196" s="92"/>
      <c r="AC196" s="84"/>
      <c r="AD196" s="92"/>
      <c r="AE196" s="84"/>
      <c r="AF196" s="92"/>
      <c r="AG196" s="84"/>
      <c r="AH196" s="189"/>
      <c r="AI196" s="189"/>
      <c r="AJ196" s="189"/>
      <c r="AK196" s="189"/>
      <c r="AL196" s="189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205"/>
      <c r="AW196" s="187"/>
      <c r="AX196" s="188"/>
      <c r="AY196" s="187"/>
      <c r="AZ196" s="187"/>
      <c r="BA196" s="192"/>
      <c r="BB196" s="193"/>
      <c r="BC196" s="192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5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  <c r="IL196" s="194"/>
      <c r="IM196" s="194"/>
      <c r="IN196" s="194"/>
      <c r="IO196" s="194"/>
      <c r="IP196" s="194"/>
      <c r="IQ196" s="194"/>
      <c r="IR196" s="194"/>
      <c r="IS196" s="194"/>
      <c r="IT196" s="194"/>
      <c r="IU196" s="194"/>
      <c r="IV196" s="194"/>
      <c r="IW196" s="194"/>
      <c r="IX196" s="194"/>
      <c r="IY196" s="194"/>
      <c r="IZ196" s="194"/>
      <c r="JA196" s="194"/>
      <c r="JB196" s="194"/>
      <c r="JC196" s="194"/>
      <c r="JD196" s="194"/>
      <c r="JE196" s="194"/>
      <c r="JF196" s="194"/>
      <c r="JG196" s="194"/>
      <c r="JH196" s="194"/>
      <c r="JI196" s="194"/>
      <c r="JJ196" s="194"/>
      <c r="JK196" s="194"/>
      <c r="JL196" s="194"/>
      <c r="JM196" s="194"/>
      <c r="JN196" s="194"/>
      <c r="JO196" s="194"/>
      <c r="JP196" s="194"/>
      <c r="JQ196" s="194"/>
      <c r="JR196" s="194"/>
      <c r="JS196" s="194"/>
      <c r="JT196" s="194"/>
      <c r="JU196" s="194"/>
      <c r="JV196" s="194"/>
      <c r="JW196" s="194"/>
      <c r="JX196" s="194"/>
      <c r="JY196" s="194"/>
      <c r="JZ196" s="194"/>
      <c r="KA196" s="194"/>
      <c r="KB196" s="194"/>
      <c r="KC196" s="194"/>
      <c r="KD196" s="194"/>
      <c r="KE196" s="194"/>
      <c r="KF196" s="194"/>
      <c r="KG196" s="194"/>
      <c r="KH196" s="194"/>
      <c r="KI196" s="194"/>
      <c r="KJ196" s="194"/>
      <c r="KK196" s="194"/>
      <c r="KL196" s="194"/>
      <c r="KM196" s="194"/>
      <c r="KN196" s="194"/>
      <c r="KO196" s="194"/>
      <c r="KP196" s="194"/>
      <c r="KQ196" s="194"/>
      <c r="KR196" s="194"/>
      <c r="KS196" s="194"/>
      <c r="KT196" s="194"/>
      <c r="KU196" s="194"/>
      <c r="KV196" s="194"/>
      <c r="KW196" s="194"/>
      <c r="KX196" s="194"/>
      <c r="KY196" s="194"/>
      <c r="KZ196" s="194"/>
      <c r="LA196" s="194"/>
      <c r="LB196" s="194"/>
      <c r="LC196" s="194"/>
      <c r="LD196" s="194"/>
      <c r="LE196" s="194"/>
      <c r="LF196" s="194"/>
      <c r="LG196" s="194"/>
      <c r="LH196" s="194"/>
      <c r="LI196" s="194"/>
      <c r="LJ196" s="194"/>
      <c r="LK196" s="194"/>
      <c r="LL196" s="194"/>
      <c r="LM196" s="194"/>
      <c r="LN196" s="194"/>
      <c r="LO196" s="194"/>
      <c r="LP196" s="194"/>
      <c r="LQ196" s="194"/>
      <c r="LR196" s="194"/>
      <c r="LS196" s="194"/>
      <c r="LT196" s="194"/>
      <c r="LU196" s="194"/>
      <c r="LV196" s="194"/>
      <c r="LW196" s="194"/>
      <c r="LX196" s="194"/>
      <c r="LY196" s="194"/>
      <c r="LZ196" s="194"/>
      <c r="MA196" s="194"/>
      <c r="MB196" s="194"/>
      <c r="MC196" s="194"/>
      <c r="MD196" s="194"/>
      <c r="ME196" s="194"/>
      <c r="MF196" s="194"/>
      <c r="MG196" s="194"/>
      <c r="MH196" s="194"/>
      <c r="MI196" s="194"/>
      <c r="MJ196" s="194"/>
      <c r="MK196" s="194"/>
      <c r="ML196" s="194"/>
      <c r="MM196" s="194"/>
      <c r="MN196" s="194"/>
      <c r="MO196" s="194"/>
      <c r="MP196" s="194"/>
      <c r="MQ196" s="194"/>
      <c r="MR196" s="194"/>
      <c r="MS196" s="194"/>
      <c r="MT196" s="194"/>
      <c r="MU196" s="194"/>
      <c r="MV196" s="194"/>
      <c r="MW196" s="194"/>
      <c r="MX196" s="194"/>
      <c r="MY196" s="194"/>
      <c r="MZ196" s="194"/>
      <c r="NA196" s="194"/>
      <c r="NB196" s="194"/>
      <c r="NC196" s="194"/>
      <c r="ND196" s="194"/>
      <c r="NE196" s="194"/>
      <c r="NF196" s="194"/>
      <c r="NG196" s="194"/>
      <c r="NH196" s="194"/>
      <c r="NI196" s="194"/>
      <c r="NJ196" s="194"/>
      <c r="NK196" s="194"/>
      <c r="NL196" s="194"/>
      <c r="NM196" s="194"/>
      <c r="NN196" s="194"/>
      <c r="NO196" s="194"/>
      <c r="NP196" s="194"/>
      <c r="NQ196" s="194"/>
      <c r="NR196" s="194"/>
      <c r="NS196" s="194"/>
      <c r="NT196" s="194"/>
      <c r="NU196" s="194"/>
      <c r="NV196" s="194"/>
      <c r="NW196" s="194"/>
      <c r="NX196" s="194"/>
      <c r="NY196" s="194"/>
      <c r="NZ196" s="194"/>
      <c r="OA196" s="194"/>
      <c r="OB196" s="194"/>
      <c r="OC196" s="194"/>
      <c r="OD196" s="194"/>
      <c r="OE196" s="194"/>
      <c r="OF196" s="194"/>
      <c r="OG196" s="194"/>
      <c r="OH196" s="194"/>
      <c r="OI196" s="194"/>
      <c r="OJ196" s="194"/>
      <c r="OK196" s="194"/>
      <c r="OL196" s="194"/>
      <c r="OM196" s="194"/>
      <c r="ON196" s="194"/>
      <c r="OO196" s="194"/>
      <c r="OP196" s="194"/>
      <c r="OQ196" s="194"/>
      <c r="OR196" s="194"/>
      <c r="OS196" s="194"/>
      <c r="OT196" s="194"/>
      <c r="OU196" s="194"/>
      <c r="OV196" s="194"/>
      <c r="OW196" s="194"/>
      <c r="OX196" s="194"/>
      <c r="OY196" s="194"/>
      <c r="OZ196" s="194"/>
      <c r="PA196" s="194"/>
      <c r="PB196" s="194"/>
      <c r="PC196" s="194"/>
      <c r="PD196" s="194"/>
      <c r="PE196" s="194"/>
      <c r="PF196" s="194"/>
      <c r="PG196" s="194"/>
      <c r="PH196" s="194"/>
      <c r="PI196" s="194"/>
      <c r="PJ196" s="194"/>
      <c r="PK196" s="194"/>
      <c r="PL196" s="194"/>
      <c r="PM196" s="194"/>
      <c r="PN196" s="194"/>
      <c r="PO196" s="194"/>
      <c r="PP196" s="194"/>
      <c r="PQ196" s="194"/>
      <c r="PR196" s="194"/>
      <c r="PS196" s="194"/>
      <c r="PT196" s="194"/>
      <c r="PU196" s="194"/>
      <c r="PV196" s="194"/>
      <c r="PW196" s="194"/>
      <c r="PX196" s="194"/>
      <c r="PY196" s="194"/>
      <c r="PZ196" s="194"/>
      <c r="QA196" s="194"/>
      <c r="QB196" s="194"/>
      <c r="QC196" s="194"/>
      <c r="QD196" s="194"/>
      <c r="QE196" s="194"/>
      <c r="QF196" s="194"/>
      <c r="QG196" s="194"/>
      <c r="QH196" s="194"/>
      <c r="QI196" s="194"/>
      <c r="QJ196" s="194"/>
      <c r="QK196" s="194"/>
      <c r="QL196" s="194"/>
      <c r="QM196" s="194"/>
      <c r="QN196" s="194"/>
      <c r="QO196" s="194"/>
      <c r="QP196" s="194"/>
      <c r="QQ196" s="194"/>
      <c r="QR196" s="194"/>
      <c r="QS196" s="194"/>
      <c r="QT196" s="194"/>
      <c r="QU196" s="194"/>
      <c r="QV196" s="194"/>
      <c r="QW196" s="194"/>
      <c r="QX196" s="194"/>
      <c r="QY196" s="194"/>
      <c r="QZ196" s="194"/>
      <c r="RA196" s="194"/>
      <c r="RB196" s="194"/>
      <c r="RC196" s="194"/>
      <c r="RD196" s="194"/>
      <c r="RE196" s="194"/>
      <c r="RF196" s="194"/>
      <c r="RG196" s="194"/>
      <c r="RH196" s="194"/>
      <c r="RI196" s="194"/>
      <c r="RJ196" s="194"/>
      <c r="RK196" s="194"/>
      <c r="RL196" s="194"/>
      <c r="RM196" s="194"/>
      <c r="RN196" s="194"/>
      <c r="RO196" s="194"/>
      <c r="RP196" s="194"/>
      <c r="RQ196" s="194"/>
      <c r="RR196" s="194"/>
      <c r="RS196" s="194"/>
      <c r="RT196" s="194"/>
      <c r="RU196" s="194"/>
      <c r="RV196" s="194"/>
      <c r="RW196" s="194"/>
      <c r="RX196" s="194"/>
      <c r="RY196" s="194"/>
      <c r="RZ196" s="194"/>
      <c r="SA196" s="194"/>
      <c r="SB196" s="194"/>
      <c r="SC196" s="194"/>
      <c r="SD196" s="194"/>
      <c r="SE196" s="194"/>
      <c r="SF196" s="194"/>
      <c r="SG196" s="194"/>
      <c r="SH196" s="194"/>
      <c r="SI196" s="194"/>
      <c r="SJ196" s="194"/>
      <c r="SK196" s="194"/>
      <c r="SL196" s="194"/>
      <c r="SM196" s="194"/>
      <c r="SN196" s="194"/>
      <c r="SO196" s="194"/>
      <c r="SP196" s="194"/>
      <c r="SQ196" s="194"/>
      <c r="SR196" s="194"/>
      <c r="SS196" s="194"/>
      <c r="ST196" s="194"/>
      <c r="SU196" s="194"/>
      <c r="SV196" s="194"/>
      <c r="SW196" s="194"/>
      <c r="SX196" s="194"/>
      <c r="SY196" s="194"/>
      <c r="SZ196" s="194"/>
      <c r="TA196" s="194"/>
      <c r="TB196" s="194"/>
      <c r="TC196" s="194"/>
      <c r="TD196" s="194"/>
      <c r="TE196" s="194"/>
      <c r="TF196" s="194"/>
      <c r="TG196" s="194"/>
      <c r="TH196" s="194"/>
      <c r="TI196" s="194"/>
      <c r="TJ196" s="194"/>
      <c r="TK196" s="194"/>
      <c r="TL196" s="194"/>
      <c r="TM196" s="194"/>
      <c r="TN196" s="194"/>
      <c r="TO196" s="194"/>
      <c r="TP196" s="194"/>
      <c r="TQ196" s="194"/>
      <c r="TR196" s="194"/>
      <c r="TS196" s="194"/>
      <c r="TT196" s="194"/>
      <c r="TU196" s="194"/>
      <c r="TV196" s="194"/>
      <c r="TW196" s="194"/>
      <c r="TX196" s="194"/>
      <c r="TY196" s="194"/>
      <c r="TZ196" s="194"/>
      <c r="UA196" s="194"/>
      <c r="UB196" s="194"/>
      <c r="UC196" s="194"/>
      <c r="UD196" s="194"/>
      <c r="UE196" s="194"/>
      <c r="UF196" s="194"/>
      <c r="UG196" s="194"/>
      <c r="UH196" s="194"/>
      <c r="UI196" s="194"/>
      <c r="UJ196" s="194"/>
      <c r="UK196" s="194"/>
      <c r="UL196" s="194"/>
      <c r="UM196" s="194"/>
      <c r="UN196" s="194"/>
      <c r="UO196" s="194"/>
      <c r="UP196" s="194"/>
      <c r="UQ196" s="194"/>
      <c r="UR196" s="194"/>
      <c r="US196" s="194"/>
      <c r="UT196" s="194"/>
      <c r="UU196" s="194"/>
      <c r="UV196" s="194"/>
      <c r="UW196" s="194"/>
      <c r="UX196" s="194"/>
      <c r="UY196" s="194"/>
      <c r="UZ196" s="194"/>
      <c r="VA196" s="194"/>
      <c r="VB196" s="194"/>
      <c r="VC196" s="194"/>
      <c r="VD196" s="194"/>
      <c r="VE196" s="194"/>
      <c r="VF196" s="194"/>
      <c r="VG196" s="194"/>
      <c r="VH196" s="194"/>
      <c r="VI196" s="194"/>
      <c r="VJ196" s="194"/>
      <c r="VK196" s="194"/>
      <c r="VL196" s="194"/>
      <c r="VM196" s="194"/>
      <c r="VN196" s="194"/>
      <c r="VO196" s="194"/>
      <c r="VP196" s="194"/>
      <c r="VQ196" s="194"/>
      <c r="VR196" s="194"/>
      <c r="VS196" s="194"/>
      <c r="VT196" s="194"/>
      <c r="VU196" s="194"/>
      <c r="VV196" s="194"/>
      <c r="VW196" s="194"/>
      <c r="VX196" s="194"/>
      <c r="VY196" s="194"/>
      <c r="VZ196" s="194"/>
      <c r="WA196" s="194"/>
      <c r="WB196" s="194"/>
      <c r="WC196" s="194"/>
      <c r="WD196" s="194"/>
      <c r="WE196" s="194"/>
      <c r="WF196" s="194"/>
      <c r="WG196" s="194"/>
      <c r="WH196" s="194"/>
      <c r="WI196" s="194"/>
      <c r="WJ196" s="194"/>
      <c r="WK196" s="194"/>
      <c r="WL196" s="194"/>
      <c r="WM196" s="194"/>
      <c r="WN196" s="194"/>
      <c r="WO196" s="194"/>
      <c r="WP196" s="194"/>
      <c r="WQ196" s="194"/>
      <c r="WR196" s="194"/>
      <c r="WS196" s="194"/>
      <c r="WT196" s="194"/>
      <c r="WU196" s="194"/>
      <c r="WV196" s="194"/>
      <c r="WW196" s="194"/>
      <c r="WX196" s="194"/>
      <c r="WY196" s="194"/>
      <c r="WZ196" s="194"/>
      <c r="XA196" s="194"/>
      <c r="XB196" s="194"/>
      <c r="XC196" s="194"/>
      <c r="XD196" s="194"/>
      <c r="XE196" s="194"/>
      <c r="XF196" s="194"/>
      <c r="XG196" s="194"/>
      <c r="XH196" s="194"/>
      <c r="XI196" s="194"/>
      <c r="XJ196" s="194"/>
      <c r="XK196" s="194"/>
      <c r="XL196" s="194"/>
      <c r="XM196" s="194"/>
      <c r="XN196" s="194"/>
      <c r="XO196" s="194"/>
      <c r="XP196" s="194"/>
      <c r="XQ196" s="194"/>
      <c r="XR196" s="194"/>
      <c r="XS196" s="194"/>
      <c r="XT196" s="194"/>
      <c r="XU196" s="194"/>
      <c r="XV196" s="194"/>
      <c r="XW196" s="194"/>
      <c r="XX196" s="194"/>
      <c r="XY196" s="194"/>
      <c r="XZ196" s="194"/>
      <c r="YA196" s="194"/>
      <c r="YB196" s="194"/>
      <c r="YC196" s="194"/>
      <c r="YD196" s="194"/>
      <c r="YE196" s="194"/>
      <c r="YF196" s="194"/>
      <c r="YG196" s="194"/>
      <c r="YH196" s="194"/>
      <c r="YI196" s="194"/>
      <c r="YJ196" s="194"/>
      <c r="YK196" s="194"/>
      <c r="YL196" s="194"/>
      <c r="YM196" s="194"/>
      <c r="YN196" s="194"/>
      <c r="YO196" s="194"/>
      <c r="YP196" s="194"/>
      <c r="YQ196" s="194"/>
      <c r="YR196" s="194"/>
      <c r="YS196" s="194"/>
      <c r="YT196" s="194"/>
      <c r="YU196" s="194"/>
      <c r="YV196" s="194"/>
      <c r="YW196" s="194"/>
      <c r="YX196" s="194"/>
      <c r="YY196" s="194"/>
      <c r="YZ196" s="194"/>
      <c r="ZA196" s="194"/>
      <c r="ZB196" s="194"/>
      <c r="ZC196" s="194"/>
      <c r="ZD196" s="194"/>
      <c r="ZE196" s="194"/>
      <c r="ZF196" s="194"/>
      <c r="ZG196" s="194"/>
      <c r="ZH196" s="194"/>
      <c r="ZI196" s="194"/>
      <c r="ZJ196" s="194"/>
      <c r="ZK196" s="194"/>
      <c r="ZL196" s="194"/>
      <c r="ZM196" s="194"/>
      <c r="ZN196" s="194"/>
      <c r="ZO196" s="194"/>
      <c r="ZP196" s="194"/>
      <c r="ZQ196" s="194"/>
      <c r="ZR196" s="194"/>
      <c r="ZS196" s="194"/>
      <c r="ZT196" s="194"/>
      <c r="ZU196" s="194"/>
      <c r="ZV196" s="194"/>
      <c r="ZW196" s="194"/>
      <c r="ZX196" s="194"/>
      <c r="ZY196" s="194"/>
      <c r="ZZ196" s="194"/>
      <c r="AAA196" s="194"/>
      <c r="AAB196" s="194"/>
      <c r="AAC196" s="194"/>
      <c r="AAD196" s="194"/>
      <c r="AAE196" s="194"/>
      <c r="AAF196" s="194"/>
      <c r="AAG196" s="194"/>
      <c r="AAH196" s="194"/>
      <c r="AAI196" s="194"/>
      <c r="AAJ196" s="194"/>
      <c r="AAK196" s="194"/>
      <c r="AAL196" s="194"/>
      <c r="AAM196" s="194"/>
      <c r="AAN196" s="194"/>
      <c r="AAO196" s="194"/>
      <c r="AAP196" s="194"/>
      <c r="AAQ196" s="194"/>
      <c r="AAR196" s="194"/>
      <c r="AAS196" s="194"/>
      <c r="AAT196" s="194"/>
      <c r="AAU196" s="194"/>
      <c r="AAV196" s="194"/>
      <c r="AAW196" s="194"/>
      <c r="AAX196" s="194"/>
      <c r="AAY196" s="194"/>
      <c r="AAZ196" s="194"/>
      <c r="ABA196" s="194"/>
      <c r="ABB196" s="194"/>
      <c r="ABC196" s="194"/>
      <c r="ABD196" s="194"/>
      <c r="ABE196" s="194"/>
      <c r="ABF196" s="194"/>
      <c r="ABG196" s="194"/>
      <c r="ABH196" s="194"/>
      <c r="ABI196" s="194"/>
      <c r="ABJ196" s="194"/>
      <c r="ABK196" s="194"/>
      <c r="ABL196" s="194"/>
      <c r="ABM196" s="194"/>
      <c r="ABN196" s="194"/>
      <c r="ABO196" s="194"/>
      <c r="ABP196" s="194"/>
      <c r="ABQ196" s="194"/>
      <c r="ABR196" s="194"/>
      <c r="ABS196" s="194"/>
      <c r="ABT196" s="194"/>
      <c r="ABU196" s="194"/>
      <c r="ABV196" s="194"/>
      <c r="ABW196" s="194"/>
      <c r="ABX196" s="194"/>
      <c r="ABY196" s="194"/>
      <c r="ABZ196" s="194"/>
      <c r="ACA196" s="194"/>
      <c r="ACB196" s="194"/>
      <c r="ACC196" s="194"/>
      <c r="ACD196" s="194"/>
      <c r="ACE196" s="194"/>
      <c r="ACF196" s="194"/>
      <c r="ACG196" s="194"/>
      <c r="ACH196" s="194"/>
      <c r="ACI196" s="194"/>
      <c r="ACJ196" s="194"/>
      <c r="ACK196" s="194"/>
      <c r="ACL196" s="194"/>
      <c r="ACM196" s="194"/>
      <c r="ACN196" s="194"/>
      <c r="ACO196" s="194"/>
      <c r="ACP196" s="194"/>
      <c r="ACQ196" s="194"/>
      <c r="ACR196" s="194"/>
      <c r="ACS196" s="194"/>
      <c r="ACT196" s="194"/>
      <c r="ACU196" s="194"/>
      <c r="ACV196" s="194"/>
      <c r="ACW196" s="194"/>
      <c r="ACX196" s="194"/>
      <c r="ACY196" s="194"/>
      <c r="ACZ196" s="194"/>
      <c r="ADA196" s="194"/>
      <c r="ADB196" s="194"/>
      <c r="ADC196" s="194"/>
      <c r="ADD196" s="194"/>
      <c r="ADE196" s="194"/>
      <c r="ADF196" s="194"/>
      <c r="ADG196" s="194"/>
      <c r="ADH196" s="194"/>
      <c r="ADI196" s="194"/>
      <c r="ADJ196" s="194"/>
      <c r="ADK196" s="194"/>
      <c r="ADL196" s="194"/>
      <c r="ADM196" s="194"/>
      <c r="ADN196" s="194"/>
      <c r="ADO196" s="194"/>
      <c r="ADP196" s="194"/>
      <c r="ADQ196" s="194"/>
      <c r="ADR196" s="194"/>
      <c r="ADS196" s="194"/>
      <c r="ADT196" s="194"/>
      <c r="ADU196" s="194"/>
      <c r="ADV196" s="194"/>
      <c r="ADW196" s="194"/>
      <c r="ADX196" s="194"/>
      <c r="ADY196" s="194"/>
      <c r="ADZ196" s="194"/>
      <c r="AEA196" s="194"/>
      <c r="AEB196" s="194"/>
      <c r="AEC196" s="194"/>
      <c r="AED196" s="194"/>
      <c r="AEE196" s="194"/>
      <c r="AEF196" s="194"/>
      <c r="AEG196" s="194"/>
      <c r="AEH196" s="194"/>
      <c r="AEI196" s="194"/>
      <c r="AEJ196" s="194"/>
      <c r="AEK196" s="194"/>
      <c r="AEL196" s="194"/>
      <c r="AEM196" s="194"/>
      <c r="AEN196" s="194"/>
      <c r="AEO196" s="194"/>
      <c r="AEP196" s="194"/>
      <c r="AEQ196" s="194"/>
      <c r="AER196" s="194"/>
      <c r="AES196" s="194"/>
      <c r="AET196" s="194"/>
      <c r="AEU196" s="194"/>
      <c r="AEV196" s="194"/>
      <c r="AEW196" s="194"/>
      <c r="AEX196" s="194"/>
      <c r="AEY196" s="194"/>
      <c r="AEZ196" s="194"/>
      <c r="AFA196" s="194"/>
      <c r="AFB196" s="194"/>
      <c r="AFC196" s="194"/>
      <c r="AFD196" s="194"/>
      <c r="AFE196" s="194"/>
      <c r="AFF196" s="194"/>
      <c r="AFG196" s="194"/>
      <c r="AFH196" s="194"/>
      <c r="AFI196" s="194"/>
      <c r="AFJ196" s="194"/>
      <c r="AFK196" s="194"/>
      <c r="AFL196" s="194"/>
      <c r="AFM196" s="194"/>
      <c r="AFN196" s="194"/>
      <c r="AFO196" s="194"/>
      <c r="AFP196" s="194"/>
      <c r="AFQ196" s="194"/>
      <c r="AFR196" s="194"/>
      <c r="AFS196" s="194"/>
      <c r="AFT196" s="194"/>
      <c r="AFU196" s="194"/>
      <c r="AFV196" s="194"/>
      <c r="AFW196" s="194"/>
      <c r="AFX196" s="194"/>
      <c r="AFY196" s="194"/>
      <c r="AFZ196" s="194"/>
      <c r="AGA196" s="194"/>
      <c r="AGB196" s="194"/>
      <c r="AGC196" s="194"/>
      <c r="AGD196" s="194"/>
      <c r="AGE196" s="194"/>
      <c r="AGF196" s="194"/>
      <c r="AGG196" s="194"/>
      <c r="AGH196" s="194"/>
      <c r="AGI196" s="194"/>
      <c r="AGJ196" s="194"/>
      <c r="AGK196" s="194"/>
      <c r="AGL196" s="194"/>
      <c r="AGM196" s="194"/>
      <c r="AGN196" s="194"/>
      <c r="AGO196" s="194"/>
      <c r="AGP196" s="194"/>
      <c r="AGQ196" s="194"/>
      <c r="AGR196" s="194"/>
      <c r="AGS196" s="194"/>
      <c r="AGT196" s="194"/>
      <c r="AGU196" s="194"/>
      <c r="AGV196" s="194"/>
      <c r="AGW196" s="194"/>
      <c r="AGX196" s="194"/>
      <c r="AGY196" s="194"/>
      <c r="AGZ196" s="194"/>
      <c r="AHA196" s="194"/>
      <c r="AHB196" s="194"/>
      <c r="AHC196" s="194"/>
      <c r="AHD196" s="194"/>
      <c r="AHE196" s="194"/>
      <c r="AHF196" s="194"/>
      <c r="AHG196" s="194"/>
      <c r="AHH196" s="194"/>
      <c r="AHI196" s="194"/>
      <c r="AHJ196" s="194"/>
      <c r="AHK196" s="194"/>
      <c r="AHL196" s="194"/>
      <c r="AHM196" s="194"/>
      <c r="AHN196" s="194"/>
      <c r="AHO196" s="194"/>
      <c r="AHP196" s="194"/>
      <c r="AHQ196" s="194"/>
      <c r="AHR196" s="194"/>
      <c r="AHS196" s="194"/>
      <c r="AHT196" s="194"/>
      <c r="AHU196" s="194"/>
      <c r="AHV196" s="194"/>
      <c r="AHW196" s="194"/>
      <c r="AHX196" s="194"/>
      <c r="AHY196" s="194"/>
      <c r="AHZ196" s="194"/>
      <c r="AIA196" s="194"/>
      <c r="AIB196" s="194"/>
      <c r="AIC196" s="194"/>
      <c r="AID196" s="194"/>
      <c r="AIE196" s="194"/>
      <c r="AIF196" s="194"/>
      <c r="AIG196" s="194"/>
      <c r="AIH196" s="194"/>
      <c r="AII196" s="194"/>
      <c r="AIJ196" s="194"/>
      <c r="AIK196" s="194"/>
      <c r="AIL196" s="194"/>
      <c r="AIM196" s="194"/>
      <c r="AIN196" s="194"/>
      <c r="AIO196" s="194"/>
      <c r="AIP196" s="194"/>
      <c r="AIQ196" s="194"/>
      <c r="AIR196" s="194"/>
      <c r="AIS196" s="194"/>
      <c r="AIT196" s="194"/>
      <c r="AIU196" s="194"/>
      <c r="AIV196" s="194"/>
      <c r="AIW196" s="194"/>
      <c r="AIX196" s="194"/>
      <c r="AIY196" s="194"/>
      <c r="AIZ196" s="194"/>
      <c r="AJA196" s="194"/>
      <c r="AJB196" s="194"/>
      <c r="AJC196" s="194"/>
      <c r="AJD196" s="194"/>
      <c r="AJE196" s="194"/>
      <c r="AJF196" s="194"/>
      <c r="AJG196" s="194"/>
      <c r="AJH196" s="194"/>
      <c r="AJI196" s="194"/>
      <c r="AJJ196" s="194"/>
      <c r="AJK196" s="194"/>
      <c r="AJL196" s="194"/>
      <c r="AJM196" s="194"/>
      <c r="AJN196" s="194"/>
      <c r="AJO196" s="194"/>
      <c r="AJP196" s="194"/>
      <c r="AJQ196" s="194"/>
      <c r="AJR196" s="194"/>
      <c r="AJS196" s="194"/>
      <c r="AJT196" s="194"/>
      <c r="AJU196" s="194"/>
      <c r="AJV196" s="194"/>
      <c r="AJW196" s="194"/>
      <c r="AJX196" s="194"/>
      <c r="AJY196" s="194"/>
      <c r="AJZ196" s="194"/>
      <c r="AKA196" s="194"/>
      <c r="AKB196" s="194"/>
      <c r="AKC196" s="194"/>
      <c r="AKD196" s="194"/>
      <c r="AKE196" s="194"/>
      <c r="AKF196" s="194"/>
      <c r="AKG196" s="194"/>
      <c r="AKH196" s="194"/>
      <c r="AKI196" s="194"/>
      <c r="AKJ196" s="194"/>
      <c r="AKK196" s="194"/>
      <c r="AKL196" s="194"/>
      <c r="AKM196" s="194"/>
      <c r="AKN196" s="194"/>
      <c r="AKO196" s="194"/>
      <c r="AKP196" s="194"/>
    </row>
    <row r="197" spans="1:978" s="116" customFormat="1" ht="16.2" hidden="1" thickBot="1">
      <c r="A197" s="117"/>
      <c r="B197" s="208" t="s">
        <v>32</v>
      </c>
      <c r="C197" s="209"/>
      <c r="D197" s="210"/>
      <c r="E197" s="85"/>
      <c r="F197" s="211"/>
      <c r="G197" s="210"/>
      <c r="H197" s="212"/>
      <c r="I197" s="210"/>
      <c r="J197" s="212"/>
      <c r="K197" s="210"/>
      <c r="L197" s="213"/>
      <c r="M197" s="210"/>
      <c r="N197" s="212"/>
      <c r="O197" s="210"/>
      <c r="P197" s="212"/>
      <c r="Q197" s="210"/>
      <c r="R197" s="213"/>
      <c r="S197" s="84">
        <f t="shared" si="47"/>
        <v>-1</v>
      </c>
      <c r="T197" s="212"/>
      <c r="U197" s="210"/>
      <c r="V197" s="212"/>
      <c r="W197" s="210"/>
      <c r="X197" s="212"/>
      <c r="Y197" s="210"/>
      <c r="Z197" s="213"/>
      <c r="AA197" s="214"/>
      <c r="AB197" s="212"/>
      <c r="AC197" s="210"/>
      <c r="AD197" s="212"/>
      <c r="AE197" s="210"/>
      <c r="AF197" s="212"/>
      <c r="AG197" s="210"/>
      <c r="AH197" s="189"/>
      <c r="AI197" s="189"/>
      <c r="AJ197" s="189"/>
      <c r="AK197" s="189"/>
      <c r="AL197" s="189"/>
      <c r="AM197" s="187"/>
      <c r="AN197" s="187"/>
      <c r="AO197" s="187"/>
      <c r="AP197" s="187"/>
      <c r="AQ197" s="187"/>
      <c r="AR197" s="187"/>
      <c r="AS197" s="187"/>
      <c r="AT197" s="187"/>
      <c r="AU197" s="187"/>
      <c r="AV197" s="205"/>
      <c r="AW197" s="187"/>
      <c r="AX197" s="188"/>
      <c r="AY197" s="187"/>
      <c r="AZ197" s="187"/>
      <c r="BA197" s="192"/>
      <c r="BB197" s="193"/>
      <c r="BC197" s="192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5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  <c r="IL197" s="194"/>
      <c r="IM197" s="194"/>
      <c r="IN197" s="194"/>
      <c r="IO197" s="194"/>
      <c r="IP197" s="194"/>
      <c r="IQ197" s="194"/>
      <c r="IR197" s="194"/>
      <c r="IS197" s="194"/>
      <c r="IT197" s="194"/>
      <c r="IU197" s="194"/>
      <c r="IV197" s="194"/>
      <c r="IW197" s="194"/>
      <c r="IX197" s="194"/>
      <c r="IY197" s="194"/>
      <c r="IZ197" s="194"/>
      <c r="JA197" s="194"/>
      <c r="JB197" s="194"/>
      <c r="JC197" s="194"/>
      <c r="JD197" s="194"/>
      <c r="JE197" s="194"/>
      <c r="JF197" s="194"/>
      <c r="JG197" s="194"/>
      <c r="JH197" s="194"/>
      <c r="JI197" s="194"/>
      <c r="JJ197" s="194"/>
      <c r="JK197" s="194"/>
      <c r="JL197" s="194"/>
      <c r="JM197" s="194"/>
      <c r="JN197" s="194"/>
      <c r="JO197" s="194"/>
      <c r="JP197" s="194"/>
      <c r="JQ197" s="194"/>
      <c r="JR197" s="194"/>
      <c r="JS197" s="194"/>
      <c r="JT197" s="194"/>
      <c r="JU197" s="194"/>
      <c r="JV197" s="194"/>
      <c r="JW197" s="194"/>
      <c r="JX197" s="194"/>
      <c r="JY197" s="194"/>
      <c r="JZ197" s="194"/>
      <c r="KA197" s="194"/>
      <c r="KB197" s="194"/>
      <c r="KC197" s="194"/>
      <c r="KD197" s="194"/>
      <c r="KE197" s="194"/>
      <c r="KF197" s="194"/>
      <c r="KG197" s="194"/>
      <c r="KH197" s="194"/>
      <c r="KI197" s="194"/>
      <c r="KJ197" s="194"/>
      <c r="KK197" s="194"/>
      <c r="KL197" s="194"/>
      <c r="KM197" s="194"/>
      <c r="KN197" s="194"/>
      <c r="KO197" s="194"/>
      <c r="KP197" s="194"/>
      <c r="KQ197" s="194"/>
      <c r="KR197" s="194"/>
      <c r="KS197" s="194"/>
      <c r="KT197" s="194"/>
      <c r="KU197" s="194"/>
      <c r="KV197" s="194"/>
      <c r="KW197" s="194"/>
      <c r="KX197" s="194"/>
      <c r="KY197" s="194"/>
      <c r="KZ197" s="194"/>
      <c r="LA197" s="194"/>
      <c r="LB197" s="194"/>
      <c r="LC197" s="194"/>
      <c r="LD197" s="194"/>
      <c r="LE197" s="194"/>
      <c r="LF197" s="194"/>
      <c r="LG197" s="194"/>
      <c r="LH197" s="194"/>
      <c r="LI197" s="194"/>
      <c r="LJ197" s="194"/>
      <c r="LK197" s="194"/>
      <c r="LL197" s="194"/>
      <c r="LM197" s="194"/>
      <c r="LN197" s="194"/>
      <c r="LO197" s="194"/>
      <c r="LP197" s="194"/>
      <c r="LQ197" s="194"/>
      <c r="LR197" s="194"/>
      <c r="LS197" s="194"/>
      <c r="LT197" s="194"/>
      <c r="LU197" s="194"/>
      <c r="LV197" s="194"/>
      <c r="LW197" s="194"/>
      <c r="LX197" s="194"/>
      <c r="LY197" s="194"/>
      <c r="LZ197" s="194"/>
      <c r="MA197" s="194"/>
      <c r="MB197" s="194"/>
      <c r="MC197" s="194"/>
      <c r="MD197" s="194"/>
      <c r="ME197" s="194"/>
      <c r="MF197" s="194"/>
      <c r="MG197" s="194"/>
      <c r="MH197" s="194"/>
      <c r="MI197" s="194"/>
      <c r="MJ197" s="194"/>
      <c r="MK197" s="194"/>
      <c r="ML197" s="194"/>
      <c r="MM197" s="194"/>
      <c r="MN197" s="194"/>
      <c r="MO197" s="194"/>
      <c r="MP197" s="194"/>
      <c r="MQ197" s="194"/>
      <c r="MR197" s="194"/>
      <c r="MS197" s="194"/>
      <c r="MT197" s="194"/>
      <c r="MU197" s="194"/>
      <c r="MV197" s="194"/>
      <c r="MW197" s="194"/>
      <c r="MX197" s="194"/>
      <c r="MY197" s="194"/>
      <c r="MZ197" s="194"/>
      <c r="NA197" s="194"/>
      <c r="NB197" s="194"/>
      <c r="NC197" s="194"/>
      <c r="ND197" s="194"/>
      <c r="NE197" s="194"/>
      <c r="NF197" s="194"/>
      <c r="NG197" s="194"/>
      <c r="NH197" s="194"/>
      <c r="NI197" s="194"/>
      <c r="NJ197" s="194"/>
      <c r="NK197" s="194"/>
      <c r="NL197" s="194"/>
      <c r="NM197" s="194"/>
      <c r="NN197" s="194"/>
      <c r="NO197" s="194"/>
      <c r="NP197" s="194"/>
      <c r="NQ197" s="194"/>
      <c r="NR197" s="194"/>
      <c r="NS197" s="194"/>
      <c r="NT197" s="194"/>
      <c r="NU197" s="194"/>
      <c r="NV197" s="194"/>
      <c r="NW197" s="194"/>
      <c r="NX197" s="194"/>
      <c r="NY197" s="194"/>
      <c r="NZ197" s="194"/>
      <c r="OA197" s="194"/>
      <c r="OB197" s="194"/>
      <c r="OC197" s="194"/>
      <c r="OD197" s="194"/>
      <c r="OE197" s="194"/>
      <c r="OF197" s="194"/>
      <c r="OG197" s="194"/>
      <c r="OH197" s="194"/>
      <c r="OI197" s="194"/>
      <c r="OJ197" s="194"/>
      <c r="OK197" s="194"/>
      <c r="OL197" s="194"/>
      <c r="OM197" s="194"/>
      <c r="ON197" s="194"/>
      <c r="OO197" s="194"/>
      <c r="OP197" s="194"/>
      <c r="OQ197" s="194"/>
      <c r="OR197" s="194"/>
      <c r="OS197" s="194"/>
      <c r="OT197" s="194"/>
      <c r="OU197" s="194"/>
      <c r="OV197" s="194"/>
      <c r="OW197" s="194"/>
      <c r="OX197" s="194"/>
      <c r="OY197" s="194"/>
      <c r="OZ197" s="194"/>
      <c r="PA197" s="194"/>
      <c r="PB197" s="194"/>
      <c r="PC197" s="194"/>
      <c r="PD197" s="194"/>
      <c r="PE197" s="194"/>
      <c r="PF197" s="194"/>
      <c r="PG197" s="194"/>
      <c r="PH197" s="194"/>
      <c r="PI197" s="194"/>
      <c r="PJ197" s="194"/>
      <c r="PK197" s="194"/>
      <c r="PL197" s="194"/>
      <c r="PM197" s="194"/>
      <c r="PN197" s="194"/>
      <c r="PO197" s="194"/>
      <c r="PP197" s="194"/>
      <c r="PQ197" s="194"/>
      <c r="PR197" s="194"/>
      <c r="PS197" s="194"/>
      <c r="PT197" s="194"/>
      <c r="PU197" s="194"/>
      <c r="PV197" s="194"/>
      <c r="PW197" s="194"/>
      <c r="PX197" s="194"/>
      <c r="PY197" s="194"/>
      <c r="PZ197" s="194"/>
      <c r="QA197" s="194"/>
      <c r="QB197" s="194"/>
      <c r="QC197" s="194"/>
      <c r="QD197" s="194"/>
      <c r="QE197" s="194"/>
      <c r="QF197" s="194"/>
      <c r="QG197" s="194"/>
      <c r="QH197" s="194"/>
      <c r="QI197" s="194"/>
      <c r="QJ197" s="194"/>
      <c r="QK197" s="194"/>
      <c r="QL197" s="194"/>
      <c r="QM197" s="194"/>
      <c r="QN197" s="194"/>
      <c r="QO197" s="194"/>
      <c r="QP197" s="194"/>
      <c r="QQ197" s="194"/>
      <c r="QR197" s="194"/>
      <c r="QS197" s="194"/>
      <c r="QT197" s="194"/>
      <c r="QU197" s="194"/>
      <c r="QV197" s="194"/>
      <c r="QW197" s="194"/>
      <c r="QX197" s="194"/>
      <c r="QY197" s="194"/>
      <c r="QZ197" s="194"/>
      <c r="RA197" s="194"/>
      <c r="RB197" s="194"/>
      <c r="RC197" s="194"/>
      <c r="RD197" s="194"/>
      <c r="RE197" s="194"/>
      <c r="RF197" s="194"/>
      <c r="RG197" s="194"/>
      <c r="RH197" s="194"/>
      <c r="RI197" s="194"/>
      <c r="RJ197" s="194"/>
      <c r="RK197" s="194"/>
      <c r="RL197" s="194"/>
      <c r="RM197" s="194"/>
      <c r="RN197" s="194"/>
      <c r="RO197" s="194"/>
      <c r="RP197" s="194"/>
      <c r="RQ197" s="194"/>
      <c r="RR197" s="194"/>
      <c r="RS197" s="194"/>
      <c r="RT197" s="194"/>
      <c r="RU197" s="194"/>
      <c r="RV197" s="194"/>
      <c r="RW197" s="194"/>
      <c r="RX197" s="194"/>
      <c r="RY197" s="194"/>
      <c r="RZ197" s="194"/>
      <c r="SA197" s="194"/>
      <c r="SB197" s="194"/>
      <c r="SC197" s="194"/>
      <c r="SD197" s="194"/>
      <c r="SE197" s="194"/>
      <c r="SF197" s="194"/>
      <c r="SG197" s="194"/>
      <c r="SH197" s="194"/>
      <c r="SI197" s="194"/>
      <c r="SJ197" s="194"/>
      <c r="SK197" s="194"/>
      <c r="SL197" s="194"/>
      <c r="SM197" s="194"/>
      <c r="SN197" s="194"/>
      <c r="SO197" s="194"/>
      <c r="SP197" s="194"/>
      <c r="SQ197" s="194"/>
      <c r="SR197" s="194"/>
      <c r="SS197" s="194"/>
      <c r="ST197" s="194"/>
      <c r="SU197" s="194"/>
      <c r="SV197" s="194"/>
      <c r="SW197" s="194"/>
      <c r="SX197" s="194"/>
      <c r="SY197" s="194"/>
      <c r="SZ197" s="194"/>
      <c r="TA197" s="194"/>
      <c r="TB197" s="194"/>
      <c r="TC197" s="194"/>
      <c r="TD197" s="194"/>
      <c r="TE197" s="194"/>
      <c r="TF197" s="194"/>
      <c r="TG197" s="194"/>
      <c r="TH197" s="194"/>
      <c r="TI197" s="194"/>
      <c r="TJ197" s="194"/>
      <c r="TK197" s="194"/>
      <c r="TL197" s="194"/>
      <c r="TM197" s="194"/>
      <c r="TN197" s="194"/>
      <c r="TO197" s="194"/>
      <c r="TP197" s="194"/>
      <c r="TQ197" s="194"/>
      <c r="TR197" s="194"/>
      <c r="TS197" s="194"/>
      <c r="TT197" s="194"/>
      <c r="TU197" s="194"/>
      <c r="TV197" s="194"/>
      <c r="TW197" s="194"/>
      <c r="TX197" s="194"/>
      <c r="TY197" s="194"/>
      <c r="TZ197" s="194"/>
      <c r="UA197" s="194"/>
      <c r="UB197" s="194"/>
      <c r="UC197" s="194"/>
      <c r="UD197" s="194"/>
      <c r="UE197" s="194"/>
      <c r="UF197" s="194"/>
      <c r="UG197" s="194"/>
      <c r="UH197" s="194"/>
      <c r="UI197" s="194"/>
      <c r="UJ197" s="194"/>
      <c r="UK197" s="194"/>
      <c r="UL197" s="194"/>
      <c r="UM197" s="194"/>
      <c r="UN197" s="194"/>
      <c r="UO197" s="194"/>
      <c r="UP197" s="194"/>
      <c r="UQ197" s="194"/>
      <c r="UR197" s="194"/>
      <c r="US197" s="194"/>
      <c r="UT197" s="194"/>
      <c r="UU197" s="194"/>
      <c r="UV197" s="194"/>
      <c r="UW197" s="194"/>
      <c r="UX197" s="194"/>
      <c r="UY197" s="194"/>
      <c r="UZ197" s="194"/>
      <c r="VA197" s="194"/>
      <c r="VB197" s="194"/>
      <c r="VC197" s="194"/>
      <c r="VD197" s="194"/>
      <c r="VE197" s="194"/>
      <c r="VF197" s="194"/>
      <c r="VG197" s="194"/>
      <c r="VH197" s="194"/>
      <c r="VI197" s="194"/>
      <c r="VJ197" s="194"/>
      <c r="VK197" s="194"/>
      <c r="VL197" s="194"/>
      <c r="VM197" s="194"/>
      <c r="VN197" s="194"/>
      <c r="VO197" s="194"/>
      <c r="VP197" s="194"/>
      <c r="VQ197" s="194"/>
      <c r="VR197" s="194"/>
      <c r="VS197" s="194"/>
      <c r="VT197" s="194"/>
      <c r="VU197" s="194"/>
      <c r="VV197" s="194"/>
      <c r="VW197" s="194"/>
      <c r="VX197" s="194"/>
      <c r="VY197" s="194"/>
      <c r="VZ197" s="194"/>
      <c r="WA197" s="194"/>
      <c r="WB197" s="194"/>
      <c r="WC197" s="194"/>
      <c r="WD197" s="194"/>
      <c r="WE197" s="194"/>
      <c r="WF197" s="194"/>
      <c r="WG197" s="194"/>
      <c r="WH197" s="194"/>
      <c r="WI197" s="194"/>
      <c r="WJ197" s="194"/>
      <c r="WK197" s="194"/>
      <c r="WL197" s="194"/>
      <c r="WM197" s="194"/>
      <c r="WN197" s="194"/>
      <c r="WO197" s="194"/>
      <c r="WP197" s="194"/>
      <c r="WQ197" s="194"/>
      <c r="WR197" s="194"/>
      <c r="WS197" s="194"/>
      <c r="WT197" s="194"/>
      <c r="WU197" s="194"/>
      <c r="WV197" s="194"/>
      <c r="WW197" s="194"/>
      <c r="WX197" s="194"/>
      <c r="WY197" s="194"/>
      <c r="WZ197" s="194"/>
      <c r="XA197" s="194"/>
      <c r="XB197" s="194"/>
      <c r="XC197" s="194"/>
      <c r="XD197" s="194"/>
      <c r="XE197" s="194"/>
      <c r="XF197" s="194"/>
      <c r="XG197" s="194"/>
      <c r="XH197" s="194"/>
      <c r="XI197" s="194"/>
      <c r="XJ197" s="194"/>
      <c r="XK197" s="194"/>
      <c r="XL197" s="194"/>
      <c r="XM197" s="194"/>
      <c r="XN197" s="194"/>
      <c r="XO197" s="194"/>
      <c r="XP197" s="194"/>
      <c r="XQ197" s="194"/>
      <c r="XR197" s="194"/>
      <c r="XS197" s="194"/>
      <c r="XT197" s="194"/>
      <c r="XU197" s="194"/>
      <c r="XV197" s="194"/>
      <c r="XW197" s="194"/>
      <c r="XX197" s="194"/>
      <c r="XY197" s="194"/>
      <c r="XZ197" s="194"/>
      <c r="YA197" s="194"/>
      <c r="YB197" s="194"/>
      <c r="YC197" s="194"/>
      <c r="YD197" s="194"/>
      <c r="YE197" s="194"/>
      <c r="YF197" s="194"/>
      <c r="YG197" s="194"/>
      <c r="YH197" s="194"/>
      <c r="YI197" s="194"/>
      <c r="YJ197" s="194"/>
      <c r="YK197" s="194"/>
      <c r="YL197" s="194"/>
      <c r="YM197" s="194"/>
      <c r="YN197" s="194"/>
      <c r="YO197" s="194"/>
      <c r="YP197" s="194"/>
      <c r="YQ197" s="194"/>
      <c r="YR197" s="194"/>
      <c r="YS197" s="194"/>
      <c r="YT197" s="194"/>
      <c r="YU197" s="194"/>
      <c r="YV197" s="194"/>
      <c r="YW197" s="194"/>
      <c r="YX197" s="194"/>
      <c r="YY197" s="194"/>
      <c r="YZ197" s="194"/>
      <c r="ZA197" s="194"/>
      <c r="ZB197" s="194"/>
      <c r="ZC197" s="194"/>
      <c r="ZD197" s="194"/>
      <c r="ZE197" s="194"/>
      <c r="ZF197" s="194"/>
      <c r="ZG197" s="194"/>
      <c r="ZH197" s="194"/>
      <c r="ZI197" s="194"/>
      <c r="ZJ197" s="194"/>
      <c r="ZK197" s="194"/>
      <c r="ZL197" s="194"/>
      <c r="ZM197" s="194"/>
      <c r="ZN197" s="194"/>
      <c r="ZO197" s="194"/>
      <c r="ZP197" s="194"/>
      <c r="ZQ197" s="194"/>
      <c r="ZR197" s="194"/>
      <c r="ZS197" s="194"/>
      <c r="ZT197" s="194"/>
      <c r="ZU197" s="194"/>
      <c r="ZV197" s="194"/>
      <c r="ZW197" s="194"/>
      <c r="ZX197" s="194"/>
      <c r="ZY197" s="194"/>
      <c r="ZZ197" s="194"/>
      <c r="AAA197" s="194"/>
      <c r="AAB197" s="194"/>
      <c r="AAC197" s="194"/>
      <c r="AAD197" s="194"/>
      <c r="AAE197" s="194"/>
      <c r="AAF197" s="194"/>
      <c r="AAG197" s="194"/>
      <c r="AAH197" s="194"/>
      <c r="AAI197" s="194"/>
      <c r="AAJ197" s="194"/>
      <c r="AAK197" s="194"/>
      <c r="AAL197" s="194"/>
      <c r="AAM197" s="194"/>
      <c r="AAN197" s="194"/>
      <c r="AAO197" s="194"/>
      <c r="AAP197" s="194"/>
      <c r="AAQ197" s="194"/>
      <c r="AAR197" s="194"/>
      <c r="AAS197" s="194"/>
      <c r="AAT197" s="194"/>
      <c r="AAU197" s="194"/>
      <c r="AAV197" s="194"/>
      <c r="AAW197" s="194"/>
      <c r="AAX197" s="194"/>
      <c r="AAY197" s="194"/>
      <c r="AAZ197" s="194"/>
      <c r="ABA197" s="194"/>
      <c r="ABB197" s="194"/>
      <c r="ABC197" s="194"/>
      <c r="ABD197" s="194"/>
      <c r="ABE197" s="194"/>
      <c r="ABF197" s="194"/>
      <c r="ABG197" s="194"/>
      <c r="ABH197" s="194"/>
      <c r="ABI197" s="194"/>
      <c r="ABJ197" s="194"/>
      <c r="ABK197" s="194"/>
      <c r="ABL197" s="194"/>
      <c r="ABM197" s="194"/>
      <c r="ABN197" s="194"/>
      <c r="ABO197" s="194"/>
      <c r="ABP197" s="194"/>
      <c r="ABQ197" s="194"/>
      <c r="ABR197" s="194"/>
      <c r="ABS197" s="194"/>
      <c r="ABT197" s="194"/>
      <c r="ABU197" s="194"/>
      <c r="ABV197" s="194"/>
      <c r="ABW197" s="194"/>
      <c r="ABX197" s="194"/>
      <c r="ABY197" s="194"/>
      <c r="ABZ197" s="194"/>
      <c r="ACA197" s="194"/>
      <c r="ACB197" s="194"/>
      <c r="ACC197" s="194"/>
      <c r="ACD197" s="194"/>
      <c r="ACE197" s="194"/>
      <c r="ACF197" s="194"/>
      <c r="ACG197" s="194"/>
      <c r="ACH197" s="194"/>
      <c r="ACI197" s="194"/>
      <c r="ACJ197" s="194"/>
      <c r="ACK197" s="194"/>
      <c r="ACL197" s="194"/>
      <c r="ACM197" s="194"/>
      <c r="ACN197" s="194"/>
      <c r="ACO197" s="194"/>
      <c r="ACP197" s="194"/>
      <c r="ACQ197" s="194"/>
      <c r="ACR197" s="194"/>
      <c r="ACS197" s="194"/>
      <c r="ACT197" s="194"/>
      <c r="ACU197" s="194"/>
      <c r="ACV197" s="194"/>
      <c r="ACW197" s="194"/>
      <c r="ACX197" s="194"/>
      <c r="ACY197" s="194"/>
      <c r="ACZ197" s="194"/>
      <c r="ADA197" s="194"/>
      <c r="ADB197" s="194"/>
      <c r="ADC197" s="194"/>
      <c r="ADD197" s="194"/>
      <c r="ADE197" s="194"/>
      <c r="ADF197" s="194"/>
      <c r="ADG197" s="194"/>
      <c r="ADH197" s="194"/>
      <c r="ADI197" s="194"/>
      <c r="ADJ197" s="194"/>
      <c r="ADK197" s="194"/>
      <c r="ADL197" s="194"/>
      <c r="ADM197" s="194"/>
      <c r="ADN197" s="194"/>
      <c r="ADO197" s="194"/>
      <c r="ADP197" s="194"/>
      <c r="ADQ197" s="194"/>
      <c r="ADR197" s="194"/>
      <c r="ADS197" s="194"/>
      <c r="ADT197" s="194"/>
      <c r="ADU197" s="194"/>
      <c r="ADV197" s="194"/>
      <c r="ADW197" s="194"/>
      <c r="ADX197" s="194"/>
      <c r="ADY197" s="194"/>
      <c r="ADZ197" s="194"/>
      <c r="AEA197" s="194"/>
      <c r="AEB197" s="194"/>
      <c r="AEC197" s="194"/>
      <c r="AED197" s="194"/>
      <c r="AEE197" s="194"/>
      <c r="AEF197" s="194"/>
      <c r="AEG197" s="194"/>
      <c r="AEH197" s="194"/>
      <c r="AEI197" s="194"/>
      <c r="AEJ197" s="194"/>
      <c r="AEK197" s="194"/>
      <c r="AEL197" s="194"/>
      <c r="AEM197" s="194"/>
      <c r="AEN197" s="194"/>
      <c r="AEO197" s="194"/>
      <c r="AEP197" s="194"/>
      <c r="AEQ197" s="194"/>
      <c r="AER197" s="194"/>
      <c r="AES197" s="194"/>
      <c r="AET197" s="194"/>
      <c r="AEU197" s="194"/>
      <c r="AEV197" s="194"/>
      <c r="AEW197" s="194"/>
      <c r="AEX197" s="194"/>
      <c r="AEY197" s="194"/>
      <c r="AEZ197" s="194"/>
      <c r="AFA197" s="194"/>
      <c r="AFB197" s="194"/>
      <c r="AFC197" s="194"/>
      <c r="AFD197" s="194"/>
      <c r="AFE197" s="194"/>
      <c r="AFF197" s="194"/>
      <c r="AFG197" s="194"/>
      <c r="AFH197" s="194"/>
      <c r="AFI197" s="194"/>
      <c r="AFJ197" s="194"/>
      <c r="AFK197" s="194"/>
      <c r="AFL197" s="194"/>
      <c r="AFM197" s="194"/>
      <c r="AFN197" s="194"/>
      <c r="AFO197" s="194"/>
      <c r="AFP197" s="194"/>
      <c r="AFQ197" s="194"/>
      <c r="AFR197" s="194"/>
      <c r="AFS197" s="194"/>
      <c r="AFT197" s="194"/>
      <c r="AFU197" s="194"/>
      <c r="AFV197" s="194"/>
      <c r="AFW197" s="194"/>
      <c r="AFX197" s="194"/>
      <c r="AFY197" s="194"/>
      <c r="AFZ197" s="194"/>
      <c r="AGA197" s="194"/>
      <c r="AGB197" s="194"/>
      <c r="AGC197" s="194"/>
      <c r="AGD197" s="194"/>
      <c r="AGE197" s="194"/>
      <c r="AGF197" s="194"/>
      <c r="AGG197" s="194"/>
      <c r="AGH197" s="194"/>
      <c r="AGI197" s="194"/>
      <c r="AGJ197" s="194"/>
      <c r="AGK197" s="194"/>
      <c r="AGL197" s="194"/>
      <c r="AGM197" s="194"/>
      <c r="AGN197" s="194"/>
      <c r="AGO197" s="194"/>
      <c r="AGP197" s="194"/>
      <c r="AGQ197" s="194"/>
      <c r="AGR197" s="194"/>
      <c r="AGS197" s="194"/>
      <c r="AGT197" s="194"/>
      <c r="AGU197" s="194"/>
      <c r="AGV197" s="194"/>
      <c r="AGW197" s="194"/>
      <c r="AGX197" s="194"/>
      <c r="AGY197" s="194"/>
      <c r="AGZ197" s="194"/>
      <c r="AHA197" s="194"/>
      <c r="AHB197" s="194"/>
      <c r="AHC197" s="194"/>
      <c r="AHD197" s="194"/>
      <c r="AHE197" s="194"/>
      <c r="AHF197" s="194"/>
      <c r="AHG197" s="194"/>
      <c r="AHH197" s="194"/>
      <c r="AHI197" s="194"/>
      <c r="AHJ197" s="194"/>
      <c r="AHK197" s="194"/>
      <c r="AHL197" s="194"/>
      <c r="AHM197" s="194"/>
      <c r="AHN197" s="194"/>
      <c r="AHO197" s="194"/>
      <c r="AHP197" s="194"/>
      <c r="AHQ197" s="194"/>
      <c r="AHR197" s="194"/>
      <c r="AHS197" s="194"/>
      <c r="AHT197" s="194"/>
      <c r="AHU197" s="194"/>
      <c r="AHV197" s="194"/>
      <c r="AHW197" s="194"/>
      <c r="AHX197" s="194"/>
      <c r="AHY197" s="194"/>
      <c r="AHZ197" s="194"/>
      <c r="AIA197" s="194"/>
      <c r="AIB197" s="194"/>
      <c r="AIC197" s="194"/>
      <c r="AID197" s="194"/>
      <c r="AIE197" s="194"/>
      <c r="AIF197" s="194"/>
      <c r="AIG197" s="194"/>
      <c r="AIH197" s="194"/>
      <c r="AII197" s="194"/>
      <c r="AIJ197" s="194"/>
      <c r="AIK197" s="194"/>
      <c r="AIL197" s="194"/>
      <c r="AIM197" s="194"/>
      <c r="AIN197" s="194"/>
      <c r="AIO197" s="194"/>
      <c r="AIP197" s="194"/>
      <c r="AIQ197" s="194"/>
      <c r="AIR197" s="194"/>
      <c r="AIS197" s="194"/>
      <c r="AIT197" s="194"/>
      <c r="AIU197" s="194"/>
      <c r="AIV197" s="194"/>
      <c r="AIW197" s="194"/>
      <c r="AIX197" s="194"/>
      <c r="AIY197" s="194"/>
      <c r="AIZ197" s="194"/>
      <c r="AJA197" s="194"/>
      <c r="AJB197" s="194"/>
      <c r="AJC197" s="194"/>
      <c r="AJD197" s="194"/>
      <c r="AJE197" s="194"/>
      <c r="AJF197" s="194"/>
      <c r="AJG197" s="194"/>
      <c r="AJH197" s="194"/>
      <c r="AJI197" s="194"/>
      <c r="AJJ197" s="194"/>
      <c r="AJK197" s="194"/>
      <c r="AJL197" s="194"/>
      <c r="AJM197" s="194"/>
      <c r="AJN197" s="194"/>
      <c r="AJO197" s="194"/>
      <c r="AJP197" s="194"/>
      <c r="AJQ197" s="194"/>
      <c r="AJR197" s="194"/>
      <c r="AJS197" s="194"/>
      <c r="AJT197" s="194"/>
      <c r="AJU197" s="194"/>
      <c r="AJV197" s="194"/>
      <c r="AJW197" s="194"/>
      <c r="AJX197" s="194"/>
      <c r="AJY197" s="194"/>
      <c r="AJZ197" s="194"/>
      <c r="AKA197" s="194"/>
      <c r="AKB197" s="194"/>
      <c r="AKC197" s="194"/>
      <c r="AKD197" s="194"/>
      <c r="AKE197" s="194"/>
      <c r="AKF197" s="194"/>
      <c r="AKG197" s="194"/>
      <c r="AKH197" s="194"/>
      <c r="AKI197" s="194"/>
      <c r="AKJ197" s="194"/>
      <c r="AKK197" s="194"/>
      <c r="AKL197" s="194"/>
      <c r="AKM197" s="194"/>
      <c r="AKN197" s="194"/>
      <c r="AKO197" s="194"/>
      <c r="AKP197" s="194"/>
    </row>
    <row r="198" spans="1:978" s="189" customFormat="1" ht="16.5" customHeight="1">
      <c r="A198" s="215" t="s">
        <v>40</v>
      </c>
      <c r="B198" s="216" t="s">
        <v>50</v>
      </c>
      <c r="C198" s="118">
        <v>5508242</v>
      </c>
      <c r="D198" s="119">
        <v>0.26900000000000002</v>
      </c>
      <c r="E198" s="85"/>
      <c r="F198" s="118">
        <v>75539</v>
      </c>
      <c r="G198" s="120">
        <v>0.23200000000000001</v>
      </c>
      <c r="H198" s="217">
        <v>111000</v>
      </c>
      <c r="I198" s="120">
        <v>0.63200000000000001</v>
      </c>
      <c r="J198" s="217"/>
      <c r="K198" s="120"/>
      <c r="L198" s="118"/>
      <c r="M198" s="119"/>
      <c r="N198" s="118"/>
      <c r="O198" s="119"/>
      <c r="P198" s="118"/>
      <c r="Q198" s="119"/>
      <c r="R198" s="118"/>
      <c r="S198" s="119"/>
      <c r="T198" s="118">
        <v>23636</v>
      </c>
      <c r="U198" s="119"/>
      <c r="V198" s="118"/>
      <c r="W198" s="119"/>
      <c r="X198" s="118"/>
      <c r="Y198" s="119"/>
      <c r="Z198" s="118"/>
      <c r="AA198" s="119"/>
      <c r="AB198" s="118"/>
      <c r="AC198" s="119"/>
      <c r="AD198" s="121"/>
      <c r="AE198" s="120"/>
      <c r="AF198" s="118"/>
      <c r="AG198" s="119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205"/>
      <c r="AW198" s="187"/>
      <c r="AX198" s="188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8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  <c r="DZ198" s="187"/>
      <c r="EA198" s="187"/>
      <c r="EB198" s="187"/>
      <c r="EC198" s="187"/>
      <c r="ED198" s="187"/>
      <c r="EE198" s="187"/>
      <c r="EF198" s="187"/>
      <c r="EG198" s="187"/>
      <c r="EH198" s="187"/>
      <c r="EI198" s="187"/>
      <c r="EJ198" s="187"/>
      <c r="EK198" s="187"/>
      <c r="EL198" s="187"/>
      <c r="EM198" s="187"/>
      <c r="EN198" s="187"/>
      <c r="EO198" s="187"/>
      <c r="EP198" s="187"/>
      <c r="EQ198" s="187"/>
      <c r="ER198" s="187"/>
      <c r="ES198" s="187"/>
      <c r="ET198" s="187"/>
      <c r="EU198" s="187"/>
      <c r="EV198" s="187"/>
      <c r="EW198" s="187"/>
      <c r="EX198" s="187"/>
      <c r="EY198" s="187"/>
      <c r="EZ198" s="187"/>
      <c r="FA198" s="187"/>
      <c r="FB198" s="187"/>
      <c r="FC198" s="187"/>
      <c r="FD198" s="187"/>
      <c r="FE198" s="187"/>
      <c r="FF198" s="187"/>
      <c r="FG198" s="187"/>
      <c r="FH198" s="187"/>
      <c r="FI198" s="187"/>
      <c r="FJ198" s="187"/>
      <c r="FK198" s="187"/>
      <c r="FL198" s="187"/>
      <c r="FM198" s="187"/>
      <c r="FN198" s="187"/>
      <c r="FO198" s="187"/>
      <c r="FP198" s="187"/>
      <c r="FQ198" s="187"/>
      <c r="FR198" s="187"/>
      <c r="FS198" s="187"/>
      <c r="FT198" s="187"/>
      <c r="FU198" s="187"/>
      <c r="FV198" s="187"/>
      <c r="FW198" s="187"/>
      <c r="FX198" s="187"/>
      <c r="FY198" s="187"/>
      <c r="FZ198" s="187"/>
      <c r="GA198" s="187"/>
      <c r="GB198" s="187"/>
      <c r="GC198" s="187"/>
      <c r="GD198" s="187"/>
      <c r="GE198" s="187"/>
      <c r="GF198" s="187"/>
      <c r="GG198" s="187"/>
      <c r="GH198" s="187"/>
      <c r="GI198" s="187"/>
      <c r="GJ198" s="187"/>
      <c r="GK198" s="187"/>
      <c r="GL198" s="187"/>
      <c r="GM198" s="187"/>
      <c r="GN198" s="187"/>
      <c r="GO198" s="187"/>
      <c r="GP198" s="187"/>
      <c r="GQ198" s="187"/>
      <c r="GR198" s="187"/>
      <c r="GS198" s="187"/>
      <c r="GT198" s="187"/>
      <c r="GU198" s="187"/>
      <c r="GV198" s="187"/>
      <c r="GW198" s="187"/>
      <c r="GX198" s="187"/>
      <c r="GY198" s="187"/>
      <c r="GZ198" s="187"/>
      <c r="HA198" s="187"/>
      <c r="HB198" s="187"/>
      <c r="HC198" s="187"/>
      <c r="HD198" s="187"/>
      <c r="HE198" s="187"/>
      <c r="HF198" s="187"/>
      <c r="HG198" s="187"/>
      <c r="HH198" s="187"/>
      <c r="HI198" s="187"/>
      <c r="HJ198" s="187"/>
      <c r="HK198" s="187"/>
      <c r="HL198" s="187"/>
      <c r="HM198" s="187"/>
      <c r="HN198" s="187"/>
      <c r="HO198" s="187"/>
      <c r="HP198" s="187"/>
      <c r="HQ198" s="187"/>
      <c r="HR198" s="187"/>
      <c r="HS198" s="187"/>
      <c r="HT198" s="187"/>
      <c r="HU198" s="187"/>
      <c r="HV198" s="187"/>
      <c r="HW198" s="187"/>
      <c r="HX198" s="187"/>
      <c r="HY198" s="187"/>
      <c r="HZ198" s="187"/>
      <c r="IA198" s="187"/>
      <c r="IB198" s="187"/>
      <c r="IC198" s="187"/>
      <c r="ID198" s="187"/>
      <c r="IE198" s="187"/>
      <c r="IF198" s="187"/>
      <c r="IG198" s="187"/>
      <c r="IH198" s="187"/>
      <c r="II198" s="187"/>
      <c r="IJ198" s="187"/>
      <c r="IK198" s="187"/>
      <c r="IL198" s="187"/>
      <c r="IM198" s="187"/>
      <c r="IN198" s="187"/>
      <c r="IO198" s="187"/>
      <c r="IP198" s="187"/>
      <c r="IQ198" s="187"/>
      <c r="IR198" s="187"/>
      <c r="IS198" s="187"/>
      <c r="IT198" s="187"/>
      <c r="IU198" s="187"/>
      <c r="IV198" s="187"/>
      <c r="IW198" s="187"/>
      <c r="IX198" s="187"/>
      <c r="IY198" s="187"/>
      <c r="IZ198" s="187"/>
      <c r="JA198" s="187"/>
      <c r="JB198" s="187"/>
      <c r="JC198" s="187"/>
      <c r="JD198" s="187"/>
      <c r="JE198" s="187"/>
      <c r="JF198" s="187"/>
      <c r="JG198" s="187"/>
      <c r="JH198" s="187"/>
      <c r="JI198" s="187"/>
      <c r="JJ198" s="187"/>
      <c r="JK198" s="187"/>
      <c r="JL198" s="187"/>
      <c r="JM198" s="187"/>
      <c r="JN198" s="187"/>
      <c r="JO198" s="187"/>
      <c r="JP198" s="187"/>
      <c r="JQ198" s="187"/>
      <c r="JR198" s="187"/>
      <c r="JS198" s="187"/>
      <c r="JT198" s="187"/>
      <c r="JU198" s="187"/>
      <c r="JV198" s="187"/>
      <c r="JW198" s="187"/>
      <c r="JX198" s="187"/>
      <c r="JY198" s="187"/>
      <c r="JZ198" s="187"/>
      <c r="KA198" s="187"/>
      <c r="KB198" s="187"/>
      <c r="KC198" s="187"/>
      <c r="KD198" s="187"/>
      <c r="KE198" s="187"/>
      <c r="KF198" s="187"/>
      <c r="KG198" s="187"/>
      <c r="KH198" s="187"/>
      <c r="KI198" s="187"/>
      <c r="KJ198" s="187"/>
      <c r="KK198" s="187"/>
      <c r="KL198" s="187"/>
      <c r="KM198" s="187"/>
      <c r="KN198" s="187"/>
      <c r="KO198" s="187"/>
      <c r="KP198" s="187"/>
      <c r="KQ198" s="187"/>
      <c r="KR198" s="187"/>
      <c r="KS198" s="187"/>
      <c r="KT198" s="187"/>
      <c r="KU198" s="187"/>
      <c r="KV198" s="187"/>
      <c r="KW198" s="187"/>
      <c r="KX198" s="187"/>
      <c r="KY198" s="187"/>
      <c r="KZ198" s="187"/>
      <c r="LA198" s="187"/>
      <c r="LB198" s="187"/>
      <c r="LC198" s="187"/>
      <c r="LD198" s="187"/>
      <c r="LE198" s="187"/>
      <c r="LF198" s="187"/>
      <c r="LG198" s="187"/>
      <c r="LH198" s="187"/>
      <c r="LI198" s="187"/>
      <c r="LJ198" s="187"/>
      <c r="LK198" s="187"/>
      <c r="LL198" s="187"/>
      <c r="LM198" s="187"/>
      <c r="LN198" s="187"/>
      <c r="LO198" s="187"/>
      <c r="LP198" s="187"/>
      <c r="LQ198" s="187"/>
      <c r="LR198" s="187"/>
      <c r="LS198" s="187"/>
      <c r="LT198" s="187"/>
      <c r="LU198" s="187"/>
      <c r="LV198" s="187"/>
      <c r="LW198" s="187"/>
      <c r="LX198" s="187"/>
      <c r="LY198" s="187"/>
      <c r="LZ198" s="187"/>
      <c r="MA198" s="187"/>
      <c r="MB198" s="187"/>
      <c r="MC198" s="187"/>
      <c r="MD198" s="187"/>
      <c r="ME198" s="187"/>
      <c r="MF198" s="187"/>
      <c r="MG198" s="187"/>
      <c r="MH198" s="187"/>
      <c r="MI198" s="187"/>
      <c r="MJ198" s="187"/>
      <c r="MK198" s="187"/>
      <c r="ML198" s="187"/>
      <c r="MM198" s="187"/>
      <c r="MN198" s="187"/>
      <c r="MO198" s="187"/>
      <c r="MP198" s="187"/>
      <c r="MQ198" s="187"/>
      <c r="MR198" s="187"/>
      <c r="MS198" s="187"/>
      <c r="MT198" s="187"/>
      <c r="MU198" s="187"/>
      <c r="MV198" s="187"/>
      <c r="MW198" s="187"/>
      <c r="MX198" s="187"/>
      <c r="MY198" s="187"/>
      <c r="MZ198" s="187"/>
      <c r="NA198" s="187"/>
      <c r="NB198" s="187"/>
      <c r="NC198" s="187"/>
      <c r="ND198" s="187"/>
      <c r="NE198" s="187"/>
      <c r="NF198" s="187"/>
      <c r="NG198" s="187"/>
      <c r="NH198" s="187"/>
      <c r="NI198" s="187"/>
      <c r="NJ198" s="187"/>
      <c r="NK198" s="187"/>
      <c r="NL198" s="187"/>
      <c r="NM198" s="187"/>
      <c r="NN198" s="187"/>
      <c r="NO198" s="187"/>
      <c r="NP198" s="187"/>
      <c r="NQ198" s="187"/>
      <c r="NR198" s="187"/>
      <c r="NS198" s="187"/>
      <c r="NT198" s="187"/>
      <c r="NU198" s="187"/>
      <c r="NV198" s="187"/>
      <c r="NW198" s="187"/>
      <c r="NX198" s="187"/>
      <c r="NY198" s="187"/>
      <c r="NZ198" s="187"/>
      <c r="OA198" s="187"/>
      <c r="OB198" s="187"/>
      <c r="OC198" s="187"/>
      <c r="OD198" s="187"/>
      <c r="OE198" s="187"/>
      <c r="OF198" s="187"/>
      <c r="OG198" s="187"/>
      <c r="OH198" s="187"/>
      <c r="OI198" s="187"/>
      <c r="OJ198" s="187"/>
      <c r="OK198" s="187"/>
      <c r="OL198" s="187"/>
      <c r="OM198" s="187"/>
      <c r="ON198" s="187"/>
      <c r="OO198" s="187"/>
      <c r="OP198" s="187"/>
      <c r="OQ198" s="187"/>
      <c r="OR198" s="187"/>
      <c r="OS198" s="187"/>
      <c r="OT198" s="187"/>
      <c r="OU198" s="187"/>
      <c r="OV198" s="187"/>
      <c r="OW198" s="187"/>
      <c r="OX198" s="187"/>
      <c r="OY198" s="187"/>
      <c r="OZ198" s="187"/>
      <c r="PA198" s="187"/>
      <c r="PB198" s="187"/>
      <c r="PC198" s="187"/>
      <c r="PD198" s="187"/>
      <c r="PE198" s="187"/>
      <c r="PF198" s="187"/>
      <c r="PG198" s="187"/>
      <c r="PH198" s="187"/>
      <c r="PI198" s="187"/>
      <c r="PJ198" s="187"/>
      <c r="PK198" s="187"/>
      <c r="PL198" s="187"/>
      <c r="PM198" s="187"/>
      <c r="PN198" s="187"/>
      <c r="PO198" s="187"/>
      <c r="PP198" s="187"/>
      <c r="PQ198" s="187"/>
      <c r="PR198" s="187"/>
      <c r="PS198" s="187"/>
      <c r="PT198" s="187"/>
      <c r="PU198" s="187"/>
      <c r="PV198" s="187"/>
      <c r="PW198" s="187"/>
      <c r="PX198" s="187"/>
      <c r="PY198" s="187"/>
      <c r="PZ198" s="187"/>
      <c r="QA198" s="187"/>
      <c r="QB198" s="187"/>
      <c r="QC198" s="187"/>
      <c r="QD198" s="187"/>
      <c r="QE198" s="187"/>
      <c r="QF198" s="187"/>
      <c r="QG198" s="187"/>
      <c r="QH198" s="187"/>
      <c r="QI198" s="187"/>
      <c r="QJ198" s="187"/>
      <c r="QK198" s="187"/>
      <c r="QL198" s="187"/>
      <c r="QM198" s="187"/>
      <c r="QN198" s="187"/>
      <c r="QO198" s="187"/>
      <c r="QP198" s="187"/>
      <c r="QQ198" s="187"/>
      <c r="QR198" s="187"/>
      <c r="QS198" s="187"/>
      <c r="QT198" s="187"/>
      <c r="QU198" s="187"/>
      <c r="QV198" s="187"/>
      <c r="QW198" s="187"/>
      <c r="QX198" s="187"/>
      <c r="QY198" s="187"/>
      <c r="QZ198" s="187"/>
      <c r="RA198" s="187"/>
      <c r="RB198" s="187"/>
      <c r="RC198" s="187"/>
      <c r="RD198" s="187"/>
      <c r="RE198" s="187"/>
      <c r="RF198" s="187"/>
      <c r="RG198" s="187"/>
      <c r="RH198" s="187"/>
      <c r="RI198" s="187"/>
      <c r="RJ198" s="187"/>
      <c r="RK198" s="187"/>
      <c r="RL198" s="187"/>
      <c r="RM198" s="187"/>
      <c r="RN198" s="187"/>
      <c r="RO198" s="187"/>
      <c r="RP198" s="187"/>
      <c r="RQ198" s="187"/>
      <c r="RR198" s="187"/>
      <c r="RS198" s="187"/>
      <c r="RT198" s="187"/>
      <c r="RU198" s="187"/>
      <c r="RV198" s="187"/>
      <c r="RW198" s="187"/>
      <c r="RX198" s="187"/>
      <c r="RY198" s="187"/>
      <c r="RZ198" s="187"/>
      <c r="SA198" s="187"/>
      <c r="SB198" s="187"/>
      <c r="SC198" s="187"/>
      <c r="SD198" s="187"/>
      <c r="SE198" s="187"/>
      <c r="SF198" s="187"/>
      <c r="SG198" s="187"/>
      <c r="SH198" s="187"/>
      <c r="SI198" s="187"/>
      <c r="SJ198" s="187"/>
      <c r="SK198" s="187"/>
      <c r="SL198" s="187"/>
      <c r="SM198" s="187"/>
      <c r="SN198" s="187"/>
      <c r="SO198" s="187"/>
      <c r="SP198" s="187"/>
      <c r="SQ198" s="187"/>
      <c r="SR198" s="187"/>
      <c r="SS198" s="187"/>
      <c r="ST198" s="187"/>
      <c r="SU198" s="187"/>
      <c r="SV198" s="187"/>
      <c r="SW198" s="187"/>
      <c r="SX198" s="187"/>
      <c r="SY198" s="187"/>
      <c r="SZ198" s="187"/>
      <c r="TA198" s="187"/>
      <c r="TB198" s="187"/>
      <c r="TC198" s="187"/>
      <c r="TD198" s="187"/>
      <c r="TE198" s="187"/>
      <c r="TF198" s="187"/>
      <c r="TG198" s="187"/>
      <c r="TH198" s="187"/>
      <c r="TI198" s="187"/>
      <c r="TJ198" s="187"/>
      <c r="TK198" s="187"/>
      <c r="TL198" s="187"/>
      <c r="TM198" s="187"/>
      <c r="TN198" s="187"/>
      <c r="TO198" s="187"/>
      <c r="TP198" s="187"/>
      <c r="TQ198" s="187"/>
      <c r="TR198" s="187"/>
      <c r="TS198" s="187"/>
      <c r="TT198" s="187"/>
      <c r="TU198" s="187"/>
      <c r="TV198" s="187"/>
      <c r="TW198" s="187"/>
      <c r="TX198" s="187"/>
      <c r="TY198" s="187"/>
      <c r="TZ198" s="187"/>
      <c r="UA198" s="187"/>
      <c r="UB198" s="187"/>
      <c r="UC198" s="187"/>
      <c r="UD198" s="187"/>
      <c r="UE198" s="187"/>
      <c r="UF198" s="187"/>
      <c r="UG198" s="187"/>
      <c r="UH198" s="187"/>
      <c r="UI198" s="187"/>
      <c r="UJ198" s="187"/>
      <c r="UK198" s="187"/>
      <c r="UL198" s="187"/>
      <c r="UM198" s="187"/>
      <c r="UN198" s="187"/>
      <c r="UO198" s="187"/>
      <c r="UP198" s="187"/>
      <c r="UQ198" s="187"/>
      <c r="UR198" s="187"/>
      <c r="US198" s="187"/>
      <c r="UT198" s="187"/>
      <c r="UU198" s="187"/>
      <c r="UV198" s="187"/>
      <c r="UW198" s="187"/>
      <c r="UX198" s="187"/>
      <c r="UY198" s="187"/>
      <c r="UZ198" s="187"/>
      <c r="VA198" s="187"/>
      <c r="VB198" s="187"/>
      <c r="VC198" s="187"/>
      <c r="VD198" s="187"/>
      <c r="VE198" s="187"/>
      <c r="VF198" s="187"/>
      <c r="VG198" s="187"/>
      <c r="VH198" s="187"/>
      <c r="VI198" s="187"/>
      <c r="VJ198" s="187"/>
      <c r="VK198" s="187"/>
      <c r="VL198" s="187"/>
      <c r="VM198" s="187"/>
      <c r="VN198" s="187"/>
      <c r="VO198" s="187"/>
      <c r="VP198" s="187"/>
      <c r="VQ198" s="187"/>
      <c r="VR198" s="187"/>
      <c r="VS198" s="187"/>
      <c r="VT198" s="187"/>
      <c r="VU198" s="187"/>
      <c r="VV198" s="187"/>
      <c r="VW198" s="187"/>
      <c r="VX198" s="187"/>
      <c r="VY198" s="187"/>
      <c r="VZ198" s="187"/>
      <c r="WA198" s="187"/>
      <c r="WB198" s="187"/>
      <c r="WC198" s="187"/>
      <c r="WD198" s="187"/>
      <c r="WE198" s="187"/>
      <c r="WF198" s="187"/>
      <c r="WG198" s="187"/>
      <c r="WH198" s="187"/>
      <c r="WI198" s="187"/>
      <c r="WJ198" s="187"/>
      <c r="WK198" s="187"/>
      <c r="WL198" s="187"/>
      <c r="WM198" s="187"/>
      <c r="WN198" s="187"/>
      <c r="WO198" s="187"/>
      <c r="WP198" s="187"/>
      <c r="WQ198" s="187"/>
      <c r="WR198" s="187"/>
      <c r="WS198" s="187"/>
      <c r="WT198" s="187"/>
      <c r="WU198" s="187"/>
      <c r="WV198" s="187"/>
      <c r="WW198" s="187"/>
      <c r="WX198" s="187"/>
      <c r="WY198" s="187"/>
      <c r="WZ198" s="187"/>
      <c r="XA198" s="187"/>
      <c r="XB198" s="187"/>
      <c r="XC198" s="187"/>
      <c r="XD198" s="187"/>
      <c r="XE198" s="187"/>
      <c r="XF198" s="187"/>
      <c r="XG198" s="187"/>
      <c r="XH198" s="187"/>
      <c r="XI198" s="187"/>
      <c r="XJ198" s="187"/>
      <c r="XK198" s="187"/>
      <c r="XL198" s="187"/>
      <c r="XM198" s="187"/>
      <c r="XN198" s="187"/>
      <c r="XO198" s="187"/>
      <c r="XP198" s="187"/>
      <c r="XQ198" s="187"/>
      <c r="XR198" s="187"/>
      <c r="XS198" s="187"/>
      <c r="XT198" s="187"/>
      <c r="XU198" s="187"/>
      <c r="XV198" s="187"/>
      <c r="XW198" s="187"/>
      <c r="XX198" s="187"/>
      <c r="XY198" s="187"/>
      <c r="XZ198" s="187"/>
      <c r="YA198" s="187"/>
      <c r="YB198" s="187"/>
      <c r="YC198" s="187"/>
      <c r="YD198" s="187"/>
      <c r="YE198" s="187"/>
      <c r="YF198" s="187"/>
      <c r="YG198" s="187"/>
      <c r="YH198" s="187"/>
      <c r="YI198" s="187"/>
      <c r="YJ198" s="187"/>
      <c r="YK198" s="187"/>
      <c r="YL198" s="187"/>
      <c r="YM198" s="187"/>
      <c r="YN198" s="187"/>
      <c r="YO198" s="187"/>
      <c r="YP198" s="187"/>
      <c r="YQ198" s="187"/>
      <c r="YR198" s="187"/>
      <c r="YS198" s="187"/>
      <c r="YT198" s="187"/>
      <c r="YU198" s="187"/>
      <c r="YV198" s="187"/>
      <c r="YW198" s="187"/>
      <c r="YX198" s="187"/>
      <c r="YY198" s="187"/>
      <c r="YZ198" s="187"/>
      <c r="ZA198" s="187"/>
      <c r="ZB198" s="187"/>
      <c r="ZC198" s="187"/>
      <c r="ZD198" s="187"/>
      <c r="ZE198" s="187"/>
      <c r="ZF198" s="187"/>
      <c r="ZG198" s="187"/>
      <c r="ZH198" s="187"/>
      <c r="ZI198" s="187"/>
      <c r="ZJ198" s="187"/>
      <c r="ZK198" s="187"/>
      <c r="ZL198" s="187"/>
      <c r="ZM198" s="187"/>
      <c r="ZN198" s="187"/>
      <c r="ZO198" s="187"/>
      <c r="ZP198" s="187"/>
      <c r="ZQ198" s="187"/>
      <c r="ZR198" s="187"/>
      <c r="ZS198" s="187"/>
      <c r="ZT198" s="187"/>
      <c r="ZU198" s="187"/>
      <c r="ZV198" s="187"/>
      <c r="ZW198" s="187"/>
      <c r="ZX198" s="187"/>
      <c r="ZY198" s="187"/>
      <c r="ZZ198" s="187"/>
      <c r="AAA198" s="187"/>
      <c r="AAB198" s="187"/>
      <c r="AAC198" s="187"/>
      <c r="AAD198" s="187"/>
      <c r="AAE198" s="187"/>
      <c r="AAF198" s="187"/>
      <c r="AAG198" s="187"/>
      <c r="AAH198" s="187"/>
      <c r="AAI198" s="187"/>
      <c r="AAJ198" s="187"/>
      <c r="AAK198" s="187"/>
      <c r="AAL198" s="187"/>
      <c r="AAM198" s="187"/>
      <c r="AAN198" s="187"/>
      <c r="AAO198" s="187"/>
      <c r="AAP198" s="187"/>
      <c r="AAQ198" s="187"/>
      <c r="AAR198" s="187"/>
      <c r="AAS198" s="187"/>
      <c r="AAT198" s="187"/>
      <c r="AAU198" s="187"/>
      <c r="AAV198" s="187"/>
      <c r="AAW198" s="187"/>
      <c r="AAX198" s="187"/>
      <c r="AAY198" s="187"/>
      <c r="AAZ198" s="187"/>
      <c r="ABA198" s="187"/>
      <c r="ABB198" s="187"/>
      <c r="ABC198" s="187"/>
      <c r="ABD198" s="187"/>
      <c r="ABE198" s="187"/>
      <c r="ABF198" s="187"/>
      <c r="ABG198" s="187"/>
      <c r="ABH198" s="187"/>
      <c r="ABI198" s="187"/>
      <c r="ABJ198" s="187"/>
      <c r="ABK198" s="187"/>
      <c r="ABL198" s="187"/>
      <c r="ABM198" s="187"/>
      <c r="ABN198" s="187"/>
      <c r="ABO198" s="187"/>
      <c r="ABP198" s="187"/>
      <c r="ABQ198" s="187"/>
      <c r="ABR198" s="187"/>
      <c r="ABS198" s="187"/>
      <c r="ABT198" s="187"/>
      <c r="ABU198" s="187"/>
      <c r="ABV198" s="187"/>
      <c r="ABW198" s="187"/>
      <c r="ABX198" s="187"/>
      <c r="ABY198" s="187"/>
      <c r="ABZ198" s="187"/>
      <c r="ACA198" s="187"/>
      <c r="ACB198" s="187"/>
      <c r="ACC198" s="187"/>
      <c r="ACD198" s="187"/>
      <c r="ACE198" s="187"/>
      <c r="ACF198" s="187"/>
      <c r="ACG198" s="187"/>
      <c r="ACH198" s="187"/>
      <c r="ACI198" s="187"/>
      <c r="ACJ198" s="187"/>
      <c r="ACK198" s="187"/>
      <c r="ACL198" s="187"/>
      <c r="ACM198" s="187"/>
      <c r="ACN198" s="187"/>
      <c r="ACO198" s="187"/>
      <c r="ACP198" s="187"/>
      <c r="ACQ198" s="187"/>
      <c r="ACR198" s="187"/>
      <c r="ACS198" s="187"/>
      <c r="ACT198" s="187"/>
      <c r="ACU198" s="187"/>
      <c r="ACV198" s="187"/>
      <c r="ACW198" s="187"/>
      <c r="ACX198" s="187"/>
      <c r="ACY198" s="187"/>
      <c r="ACZ198" s="187"/>
      <c r="ADA198" s="187"/>
      <c r="ADB198" s="187"/>
      <c r="ADC198" s="187"/>
      <c r="ADD198" s="187"/>
      <c r="ADE198" s="187"/>
      <c r="ADF198" s="187"/>
      <c r="ADG198" s="187"/>
      <c r="ADH198" s="187"/>
      <c r="ADI198" s="187"/>
      <c r="ADJ198" s="187"/>
      <c r="ADK198" s="187"/>
      <c r="ADL198" s="187"/>
      <c r="ADM198" s="187"/>
      <c r="ADN198" s="187"/>
      <c r="ADO198" s="187"/>
      <c r="ADP198" s="187"/>
      <c r="ADQ198" s="187"/>
      <c r="ADR198" s="187"/>
      <c r="ADS198" s="187"/>
      <c r="ADT198" s="187"/>
      <c r="ADU198" s="187"/>
      <c r="ADV198" s="187"/>
      <c r="ADW198" s="187"/>
      <c r="ADX198" s="187"/>
      <c r="ADY198" s="187"/>
      <c r="ADZ198" s="187"/>
      <c r="AEA198" s="187"/>
      <c r="AEB198" s="187"/>
      <c r="AEC198" s="187"/>
      <c r="AED198" s="187"/>
      <c r="AEE198" s="187"/>
      <c r="AEF198" s="187"/>
      <c r="AEG198" s="187"/>
      <c r="AEH198" s="187"/>
      <c r="AEI198" s="187"/>
      <c r="AEJ198" s="187"/>
      <c r="AEK198" s="187"/>
      <c r="AEL198" s="187"/>
      <c r="AEM198" s="187"/>
      <c r="AEN198" s="187"/>
      <c r="AEO198" s="187"/>
      <c r="AEP198" s="187"/>
      <c r="AEQ198" s="187"/>
      <c r="AER198" s="187"/>
      <c r="AES198" s="187"/>
      <c r="AET198" s="187"/>
      <c r="AEU198" s="187"/>
      <c r="AEV198" s="187"/>
      <c r="AEW198" s="187"/>
      <c r="AEX198" s="187"/>
      <c r="AEY198" s="187"/>
      <c r="AEZ198" s="187"/>
      <c r="AFA198" s="187"/>
      <c r="AFB198" s="187"/>
      <c r="AFC198" s="187"/>
      <c r="AFD198" s="187"/>
      <c r="AFE198" s="187"/>
      <c r="AFF198" s="187"/>
      <c r="AFG198" s="187"/>
      <c r="AFH198" s="187"/>
      <c r="AFI198" s="187"/>
      <c r="AFJ198" s="187"/>
      <c r="AFK198" s="187"/>
      <c r="AFL198" s="187"/>
      <c r="AFM198" s="187"/>
      <c r="AFN198" s="187"/>
      <c r="AFO198" s="187"/>
      <c r="AFP198" s="187"/>
      <c r="AFQ198" s="187"/>
      <c r="AFR198" s="187"/>
      <c r="AFS198" s="187"/>
      <c r="AFT198" s="187"/>
      <c r="AFU198" s="187"/>
      <c r="AFV198" s="187"/>
      <c r="AFW198" s="187"/>
      <c r="AFX198" s="187"/>
      <c r="AFY198" s="187"/>
      <c r="AFZ198" s="187"/>
      <c r="AGA198" s="187"/>
      <c r="AGB198" s="187"/>
      <c r="AGC198" s="187"/>
      <c r="AGD198" s="187"/>
      <c r="AGE198" s="187"/>
      <c r="AGF198" s="187"/>
      <c r="AGG198" s="187"/>
      <c r="AGH198" s="187"/>
      <c r="AGI198" s="187"/>
      <c r="AGJ198" s="187"/>
      <c r="AGK198" s="187"/>
      <c r="AGL198" s="187"/>
      <c r="AGM198" s="187"/>
      <c r="AGN198" s="187"/>
      <c r="AGO198" s="187"/>
      <c r="AGP198" s="187"/>
      <c r="AGQ198" s="187"/>
      <c r="AGR198" s="187"/>
      <c r="AGS198" s="187"/>
      <c r="AGT198" s="187"/>
      <c r="AGU198" s="187"/>
      <c r="AGV198" s="187"/>
      <c r="AGW198" s="187"/>
      <c r="AGX198" s="187"/>
      <c r="AGY198" s="187"/>
      <c r="AGZ198" s="187"/>
      <c r="AHA198" s="187"/>
      <c r="AHB198" s="187"/>
      <c r="AHC198" s="187"/>
      <c r="AHD198" s="187"/>
      <c r="AHE198" s="187"/>
      <c r="AHF198" s="187"/>
      <c r="AHG198" s="187"/>
      <c r="AHH198" s="187"/>
      <c r="AHI198" s="187"/>
      <c r="AHJ198" s="187"/>
      <c r="AHK198" s="187"/>
      <c r="AHL198" s="187"/>
      <c r="AHM198" s="187"/>
      <c r="AHN198" s="187"/>
      <c r="AHO198" s="187"/>
      <c r="AHP198" s="187"/>
      <c r="AHQ198" s="187"/>
      <c r="AHR198" s="187"/>
      <c r="AHS198" s="187"/>
      <c r="AHT198" s="187"/>
      <c r="AHU198" s="187"/>
      <c r="AHV198" s="187"/>
      <c r="AHW198" s="187"/>
      <c r="AHX198" s="187"/>
      <c r="AHY198" s="187"/>
      <c r="AHZ198" s="187"/>
      <c r="AIA198" s="187"/>
      <c r="AIB198" s="187"/>
      <c r="AIC198" s="187"/>
      <c r="AID198" s="187"/>
      <c r="AIE198" s="187"/>
      <c r="AIF198" s="187"/>
      <c r="AIG198" s="187"/>
      <c r="AIH198" s="187"/>
      <c r="AII198" s="187"/>
      <c r="AIJ198" s="187"/>
      <c r="AIK198" s="187"/>
      <c r="AIL198" s="187"/>
      <c r="AIM198" s="187"/>
      <c r="AIN198" s="187"/>
      <c r="AIO198" s="187"/>
      <c r="AIP198" s="187"/>
      <c r="AIQ198" s="187"/>
      <c r="AIR198" s="187"/>
      <c r="AIS198" s="187"/>
      <c r="AIT198" s="187"/>
      <c r="AIU198" s="187"/>
      <c r="AIV198" s="187"/>
      <c r="AIW198" s="187"/>
      <c r="AIX198" s="187"/>
      <c r="AIY198" s="187"/>
      <c r="AIZ198" s="187"/>
      <c r="AJA198" s="187"/>
      <c r="AJB198" s="187"/>
      <c r="AJC198" s="187"/>
      <c r="AJD198" s="187"/>
      <c r="AJE198" s="187"/>
      <c r="AJF198" s="187"/>
      <c r="AJG198" s="187"/>
      <c r="AJH198" s="187"/>
      <c r="AJI198" s="187"/>
      <c r="AJJ198" s="187"/>
      <c r="AJK198" s="187"/>
      <c r="AJL198" s="187"/>
      <c r="AJM198" s="187"/>
      <c r="AJN198" s="187"/>
      <c r="AJO198" s="187"/>
      <c r="AJP198" s="187"/>
      <c r="AJQ198" s="187"/>
      <c r="AJR198" s="187"/>
      <c r="AJS198" s="187"/>
      <c r="AJT198" s="187"/>
      <c r="AJU198" s="187"/>
      <c r="AJV198" s="187"/>
      <c r="AJW198" s="187"/>
      <c r="AJX198" s="187"/>
      <c r="AJY198" s="187"/>
      <c r="AJZ198" s="187"/>
      <c r="AKA198" s="187"/>
      <c r="AKB198" s="187"/>
      <c r="AKC198" s="187"/>
      <c r="AKD198" s="187"/>
      <c r="AKE198" s="187"/>
      <c r="AKF198" s="187"/>
      <c r="AKG198" s="187"/>
      <c r="AKH198" s="187"/>
      <c r="AKI198" s="187"/>
      <c r="AKJ198" s="187"/>
      <c r="AKK198" s="187"/>
      <c r="AKL198" s="187"/>
      <c r="AKM198" s="187"/>
      <c r="AKN198" s="187"/>
      <c r="AKO198" s="187"/>
      <c r="AKP198" s="187"/>
    </row>
    <row r="199" spans="1:978" s="189" customFormat="1" ht="16.5" customHeight="1">
      <c r="A199" s="125" t="s">
        <v>43</v>
      </c>
      <c r="B199" s="218" t="s">
        <v>41</v>
      </c>
      <c r="C199" s="67">
        <v>6084476</v>
      </c>
      <c r="D199" s="70">
        <f t="shared" ref="D199:D207" si="48">C199/C198-1</f>
        <v>0.10461305077010041</v>
      </c>
      <c r="E199" s="85"/>
      <c r="F199" s="67">
        <v>85805</v>
      </c>
      <c r="G199" s="70">
        <f t="shared" ref="G199:G209" si="49">F199/F198-1</f>
        <v>0.13590330822489038</v>
      </c>
      <c r="H199" s="124">
        <v>81000</v>
      </c>
      <c r="I199" s="70">
        <f t="shared" ref="I199:I209" si="50">H199/H198-1</f>
        <v>-0.27027027027027029</v>
      </c>
      <c r="J199" s="124"/>
      <c r="K199" s="70"/>
      <c r="L199" s="67"/>
      <c r="M199" s="70"/>
      <c r="N199" s="219"/>
      <c r="O199" s="70"/>
      <c r="P199" s="219"/>
      <c r="Q199" s="70"/>
      <c r="R199" s="219"/>
      <c r="S199" s="70"/>
      <c r="T199" s="67">
        <v>23789</v>
      </c>
      <c r="U199" s="70">
        <f>T199/T198-1</f>
        <v>6.4731765104077965E-3</v>
      </c>
      <c r="V199" s="67"/>
      <c r="W199" s="70"/>
      <c r="X199" s="219"/>
      <c r="Y199" s="70"/>
      <c r="Z199" s="219"/>
      <c r="AA199" s="70"/>
      <c r="AB199" s="219"/>
      <c r="AC199" s="70"/>
      <c r="AD199" s="78"/>
      <c r="AE199" s="76"/>
      <c r="AF199" s="219"/>
      <c r="AG199" s="70"/>
      <c r="AM199" s="187"/>
      <c r="AN199" s="187"/>
      <c r="AO199" s="187"/>
      <c r="AP199" s="187"/>
      <c r="AQ199" s="187"/>
      <c r="AR199" s="187"/>
      <c r="AS199" s="187"/>
      <c r="AT199" s="187"/>
      <c r="AU199" s="187"/>
      <c r="AV199" s="205"/>
      <c r="AW199" s="187"/>
      <c r="AX199" s="188"/>
      <c r="AY199" s="187"/>
      <c r="AZ199" s="187"/>
      <c r="BA199" s="187"/>
      <c r="BB199" s="187"/>
      <c r="BC199" s="187"/>
      <c r="BD199" s="187"/>
      <c r="BE199" s="187"/>
      <c r="BF199" s="187"/>
      <c r="BG199" s="187"/>
      <c r="BH199" s="187"/>
      <c r="BI199" s="187"/>
      <c r="BJ199" s="187"/>
      <c r="BK199" s="187"/>
      <c r="BL199" s="187"/>
      <c r="BM199" s="187"/>
      <c r="BN199" s="187"/>
      <c r="BO199" s="187"/>
      <c r="BP199" s="187"/>
      <c r="BQ199" s="187"/>
      <c r="BR199" s="187"/>
      <c r="BS199" s="187"/>
      <c r="BT199" s="187"/>
      <c r="BU199" s="187"/>
      <c r="BV199" s="187"/>
      <c r="BW199" s="187"/>
      <c r="BX199" s="187"/>
      <c r="BY199" s="187"/>
      <c r="BZ199" s="187"/>
      <c r="CA199" s="187"/>
      <c r="CB199" s="187"/>
      <c r="CC199" s="188"/>
      <c r="CD199" s="187"/>
      <c r="CE199" s="187"/>
      <c r="CF199" s="187"/>
      <c r="CG199" s="187"/>
      <c r="CH199" s="187"/>
      <c r="CI199" s="187"/>
      <c r="CJ199" s="187"/>
      <c r="CK199" s="187"/>
      <c r="CL199" s="187"/>
      <c r="CM199" s="187"/>
      <c r="CN199" s="187"/>
      <c r="CO199" s="187"/>
      <c r="CP199" s="187"/>
      <c r="CQ199" s="187"/>
      <c r="CR199" s="187"/>
      <c r="CS199" s="187"/>
      <c r="CT199" s="187"/>
      <c r="CU199" s="187"/>
      <c r="CV199" s="187"/>
      <c r="CW199" s="187"/>
      <c r="CX199" s="187"/>
      <c r="CY199" s="187"/>
      <c r="CZ199" s="187"/>
      <c r="DA199" s="187"/>
      <c r="DB199" s="187"/>
      <c r="DC199" s="187"/>
      <c r="DD199" s="187"/>
      <c r="DE199" s="187"/>
      <c r="DF199" s="187"/>
      <c r="DG199" s="187"/>
      <c r="DH199" s="187"/>
      <c r="DI199" s="187"/>
      <c r="DJ199" s="187"/>
      <c r="DK199" s="187"/>
      <c r="DL199" s="187"/>
      <c r="DM199" s="187"/>
      <c r="DN199" s="187"/>
      <c r="DO199" s="187"/>
      <c r="DP199" s="187"/>
      <c r="DQ199" s="187"/>
      <c r="DR199" s="187"/>
      <c r="DS199" s="187"/>
      <c r="DT199" s="187"/>
      <c r="DU199" s="187"/>
      <c r="DV199" s="187"/>
      <c r="DW199" s="187"/>
      <c r="DX199" s="187"/>
      <c r="DY199" s="187"/>
      <c r="DZ199" s="187"/>
      <c r="EA199" s="187"/>
      <c r="EB199" s="187"/>
      <c r="EC199" s="187"/>
      <c r="ED199" s="187"/>
      <c r="EE199" s="187"/>
      <c r="EF199" s="187"/>
      <c r="EG199" s="187"/>
      <c r="EH199" s="187"/>
      <c r="EI199" s="187"/>
      <c r="EJ199" s="187"/>
      <c r="EK199" s="187"/>
      <c r="EL199" s="187"/>
      <c r="EM199" s="187"/>
      <c r="EN199" s="187"/>
      <c r="EO199" s="187"/>
      <c r="EP199" s="187"/>
      <c r="EQ199" s="187"/>
      <c r="ER199" s="187"/>
      <c r="ES199" s="187"/>
      <c r="ET199" s="187"/>
      <c r="EU199" s="187"/>
      <c r="EV199" s="187"/>
      <c r="EW199" s="187"/>
      <c r="EX199" s="187"/>
      <c r="EY199" s="187"/>
      <c r="EZ199" s="187"/>
      <c r="FA199" s="187"/>
      <c r="FB199" s="187"/>
      <c r="FC199" s="187"/>
      <c r="FD199" s="187"/>
      <c r="FE199" s="187"/>
      <c r="FF199" s="187"/>
      <c r="FG199" s="187"/>
      <c r="FH199" s="187"/>
      <c r="FI199" s="187"/>
      <c r="FJ199" s="187"/>
      <c r="FK199" s="187"/>
      <c r="FL199" s="187"/>
      <c r="FM199" s="187"/>
      <c r="FN199" s="187"/>
      <c r="FO199" s="187"/>
      <c r="FP199" s="187"/>
      <c r="FQ199" s="187"/>
      <c r="FR199" s="187"/>
      <c r="FS199" s="187"/>
      <c r="FT199" s="187"/>
      <c r="FU199" s="187"/>
      <c r="FV199" s="187"/>
      <c r="FW199" s="187"/>
      <c r="FX199" s="187"/>
      <c r="FY199" s="187"/>
      <c r="FZ199" s="187"/>
      <c r="GA199" s="187"/>
      <c r="GB199" s="187"/>
      <c r="GC199" s="187"/>
      <c r="GD199" s="187"/>
      <c r="GE199" s="187"/>
      <c r="GF199" s="187"/>
      <c r="GG199" s="187"/>
      <c r="GH199" s="187"/>
      <c r="GI199" s="187"/>
      <c r="GJ199" s="187"/>
      <c r="GK199" s="187"/>
      <c r="GL199" s="187"/>
      <c r="GM199" s="187"/>
      <c r="GN199" s="187"/>
      <c r="GO199" s="187"/>
      <c r="GP199" s="187"/>
      <c r="GQ199" s="187"/>
      <c r="GR199" s="187"/>
      <c r="GS199" s="187"/>
      <c r="GT199" s="187"/>
      <c r="GU199" s="187"/>
      <c r="GV199" s="187"/>
      <c r="GW199" s="187"/>
      <c r="GX199" s="187"/>
      <c r="GY199" s="187"/>
      <c r="GZ199" s="187"/>
      <c r="HA199" s="187"/>
      <c r="HB199" s="187"/>
      <c r="HC199" s="187"/>
      <c r="HD199" s="187"/>
      <c r="HE199" s="187"/>
      <c r="HF199" s="187"/>
      <c r="HG199" s="187"/>
      <c r="HH199" s="187"/>
      <c r="HI199" s="187"/>
      <c r="HJ199" s="187"/>
      <c r="HK199" s="187"/>
      <c r="HL199" s="187"/>
      <c r="HM199" s="187"/>
      <c r="HN199" s="187"/>
      <c r="HO199" s="187"/>
      <c r="HP199" s="187"/>
      <c r="HQ199" s="187"/>
      <c r="HR199" s="187"/>
      <c r="HS199" s="187"/>
      <c r="HT199" s="187"/>
      <c r="HU199" s="187"/>
      <c r="HV199" s="187"/>
      <c r="HW199" s="187"/>
      <c r="HX199" s="187"/>
      <c r="HY199" s="187"/>
      <c r="HZ199" s="187"/>
      <c r="IA199" s="187"/>
      <c r="IB199" s="187"/>
      <c r="IC199" s="187"/>
      <c r="ID199" s="187"/>
      <c r="IE199" s="187"/>
      <c r="IF199" s="187"/>
      <c r="IG199" s="187"/>
      <c r="IH199" s="187"/>
      <c r="II199" s="187"/>
      <c r="IJ199" s="187"/>
      <c r="IK199" s="187"/>
      <c r="IL199" s="187"/>
      <c r="IM199" s="187"/>
      <c r="IN199" s="187"/>
      <c r="IO199" s="187"/>
      <c r="IP199" s="187"/>
      <c r="IQ199" s="187"/>
      <c r="IR199" s="187"/>
      <c r="IS199" s="187"/>
      <c r="IT199" s="187"/>
      <c r="IU199" s="187"/>
      <c r="IV199" s="187"/>
      <c r="IW199" s="187"/>
      <c r="IX199" s="187"/>
      <c r="IY199" s="187"/>
      <c r="IZ199" s="187"/>
      <c r="JA199" s="187"/>
      <c r="JB199" s="187"/>
      <c r="JC199" s="187"/>
      <c r="JD199" s="187"/>
      <c r="JE199" s="187"/>
      <c r="JF199" s="187"/>
      <c r="JG199" s="187"/>
      <c r="JH199" s="187"/>
      <c r="JI199" s="187"/>
      <c r="JJ199" s="187"/>
      <c r="JK199" s="187"/>
      <c r="JL199" s="187"/>
      <c r="JM199" s="187"/>
      <c r="JN199" s="187"/>
      <c r="JO199" s="187"/>
      <c r="JP199" s="187"/>
      <c r="JQ199" s="187"/>
      <c r="JR199" s="187"/>
      <c r="JS199" s="187"/>
      <c r="JT199" s="187"/>
      <c r="JU199" s="187"/>
      <c r="JV199" s="187"/>
      <c r="JW199" s="187"/>
      <c r="JX199" s="187"/>
      <c r="JY199" s="187"/>
      <c r="JZ199" s="187"/>
      <c r="KA199" s="187"/>
      <c r="KB199" s="187"/>
      <c r="KC199" s="187"/>
      <c r="KD199" s="187"/>
      <c r="KE199" s="187"/>
      <c r="KF199" s="187"/>
      <c r="KG199" s="187"/>
      <c r="KH199" s="187"/>
      <c r="KI199" s="187"/>
      <c r="KJ199" s="187"/>
      <c r="KK199" s="187"/>
      <c r="KL199" s="187"/>
      <c r="KM199" s="187"/>
      <c r="KN199" s="187"/>
      <c r="KO199" s="187"/>
      <c r="KP199" s="187"/>
      <c r="KQ199" s="187"/>
      <c r="KR199" s="187"/>
      <c r="KS199" s="187"/>
      <c r="KT199" s="187"/>
      <c r="KU199" s="187"/>
      <c r="KV199" s="187"/>
      <c r="KW199" s="187"/>
      <c r="KX199" s="187"/>
      <c r="KY199" s="187"/>
      <c r="KZ199" s="187"/>
      <c r="LA199" s="187"/>
      <c r="LB199" s="187"/>
      <c r="LC199" s="187"/>
      <c r="LD199" s="187"/>
      <c r="LE199" s="187"/>
      <c r="LF199" s="187"/>
      <c r="LG199" s="187"/>
      <c r="LH199" s="187"/>
      <c r="LI199" s="187"/>
      <c r="LJ199" s="187"/>
      <c r="LK199" s="187"/>
      <c r="LL199" s="187"/>
      <c r="LM199" s="187"/>
      <c r="LN199" s="187"/>
      <c r="LO199" s="187"/>
      <c r="LP199" s="187"/>
      <c r="LQ199" s="187"/>
      <c r="LR199" s="187"/>
      <c r="LS199" s="187"/>
      <c r="LT199" s="187"/>
      <c r="LU199" s="187"/>
      <c r="LV199" s="187"/>
      <c r="LW199" s="187"/>
      <c r="LX199" s="187"/>
      <c r="LY199" s="187"/>
      <c r="LZ199" s="187"/>
      <c r="MA199" s="187"/>
      <c r="MB199" s="187"/>
      <c r="MC199" s="187"/>
      <c r="MD199" s="187"/>
      <c r="ME199" s="187"/>
      <c r="MF199" s="187"/>
      <c r="MG199" s="187"/>
      <c r="MH199" s="187"/>
      <c r="MI199" s="187"/>
      <c r="MJ199" s="187"/>
      <c r="MK199" s="187"/>
      <c r="ML199" s="187"/>
      <c r="MM199" s="187"/>
      <c r="MN199" s="187"/>
      <c r="MO199" s="187"/>
      <c r="MP199" s="187"/>
      <c r="MQ199" s="187"/>
      <c r="MR199" s="187"/>
      <c r="MS199" s="187"/>
      <c r="MT199" s="187"/>
      <c r="MU199" s="187"/>
      <c r="MV199" s="187"/>
      <c r="MW199" s="187"/>
      <c r="MX199" s="187"/>
      <c r="MY199" s="187"/>
      <c r="MZ199" s="187"/>
      <c r="NA199" s="187"/>
      <c r="NB199" s="187"/>
      <c r="NC199" s="187"/>
      <c r="ND199" s="187"/>
      <c r="NE199" s="187"/>
      <c r="NF199" s="187"/>
      <c r="NG199" s="187"/>
      <c r="NH199" s="187"/>
      <c r="NI199" s="187"/>
      <c r="NJ199" s="187"/>
      <c r="NK199" s="187"/>
      <c r="NL199" s="187"/>
      <c r="NM199" s="187"/>
      <c r="NN199" s="187"/>
      <c r="NO199" s="187"/>
      <c r="NP199" s="187"/>
      <c r="NQ199" s="187"/>
      <c r="NR199" s="187"/>
      <c r="NS199" s="187"/>
      <c r="NT199" s="187"/>
      <c r="NU199" s="187"/>
      <c r="NV199" s="187"/>
      <c r="NW199" s="187"/>
      <c r="NX199" s="187"/>
      <c r="NY199" s="187"/>
      <c r="NZ199" s="187"/>
      <c r="OA199" s="187"/>
      <c r="OB199" s="187"/>
      <c r="OC199" s="187"/>
      <c r="OD199" s="187"/>
      <c r="OE199" s="187"/>
      <c r="OF199" s="187"/>
      <c r="OG199" s="187"/>
      <c r="OH199" s="187"/>
      <c r="OI199" s="187"/>
      <c r="OJ199" s="187"/>
      <c r="OK199" s="187"/>
      <c r="OL199" s="187"/>
      <c r="OM199" s="187"/>
      <c r="ON199" s="187"/>
      <c r="OO199" s="187"/>
      <c r="OP199" s="187"/>
      <c r="OQ199" s="187"/>
      <c r="OR199" s="187"/>
      <c r="OS199" s="187"/>
      <c r="OT199" s="187"/>
      <c r="OU199" s="187"/>
      <c r="OV199" s="187"/>
      <c r="OW199" s="187"/>
      <c r="OX199" s="187"/>
      <c r="OY199" s="187"/>
      <c r="OZ199" s="187"/>
      <c r="PA199" s="187"/>
      <c r="PB199" s="187"/>
      <c r="PC199" s="187"/>
      <c r="PD199" s="187"/>
      <c r="PE199" s="187"/>
      <c r="PF199" s="187"/>
      <c r="PG199" s="187"/>
      <c r="PH199" s="187"/>
      <c r="PI199" s="187"/>
      <c r="PJ199" s="187"/>
      <c r="PK199" s="187"/>
      <c r="PL199" s="187"/>
      <c r="PM199" s="187"/>
      <c r="PN199" s="187"/>
      <c r="PO199" s="187"/>
      <c r="PP199" s="187"/>
      <c r="PQ199" s="187"/>
      <c r="PR199" s="187"/>
      <c r="PS199" s="187"/>
      <c r="PT199" s="187"/>
      <c r="PU199" s="187"/>
      <c r="PV199" s="187"/>
      <c r="PW199" s="187"/>
      <c r="PX199" s="187"/>
      <c r="PY199" s="187"/>
      <c r="PZ199" s="187"/>
      <c r="QA199" s="187"/>
      <c r="QB199" s="187"/>
      <c r="QC199" s="187"/>
      <c r="QD199" s="187"/>
      <c r="QE199" s="187"/>
      <c r="QF199" s="187"/>
      <c r="QG199" s="187"/>
      <c r="QH199" s="187"/>
      <c r="QI199" s="187"/>
      <c r="QJ199" s="187"/>
      <c r="QK199" s="187"/>
      <c r="QL199" s="187"/>
      <c r="QM199" s="187"/>
      <c r="QN199" s="187"/>
      <c r="QO199" s="187"/>
      <c r="QP199" s="187"/>
      <c r="QQ199" s="187"/>
      <c r="QR199" s="187"/>
      <c r="QS199" s="187"/>
      <c r="QT199" s="187"/>
      <c r="QU199" s="187"/>
      <c r="QV199" s="187"/>
      <c r="QW199" s="187"/>
      <c r="QX199" s="187"/>
      <c r="QY199" s="187"/>
      <c r="QZ199" s="187"/>
      <c r="RA199" s="187"/>
      <c r="RB199" s="187"/>
      <c r="RC199" s="187"/>
      <c r="RD199" s="187"/>
      <c r="RE199" s="187"/>
      <c r="RF199" s="187"/>
      <c r="RG199" s="187"/>
      <c r="RH199" s="187"/>
      <c r="RI199" s="187"/>
      <c r="RJ199" s="187"/>
      <c r="RK199" s="187"/>
      <c r="RL199" s="187"/>
      <c r="RM199" s="187"/>
      <c r="RN199" s="187"/>
      <c r="RO199" s="187"/>
      <c r="RP199" s="187"/>
      <c r="RQ199" s="187"/>
      <c r="RR199" s="187"/>
      <c r="RS199" s="187"/>
      <c r="RT199" s="187"/>
      <c r="RU199" s="187"/>
      <c r="RV199" s="187"/>
      <c r="RW199" s="187"/>
      <c r="RX199" s="187"/>
      <c r="RY199" s="187"/>
      <c r="RZ199" s="187"/>
      <c r="SA199" s="187"/>
      <c r="SB199" s="187"/>
      <c r="SC199" s="187"/>
      <c r="SD199" s="187"/>
      <c r="SE199" s="187"/>
      <c r="SF199" s="187"/>
      <c r="SG199" s="187"/>
      <c r="SH199" s="187"/>
      <c r="SI199" s="187"/>
      <c r="SJ199" s="187"/>
      <c r="SK199" s="187"/>
      <c r="SL199" s="187"/>
      <c r="SM199" s="187"/>
      <c r="SN199" s="187"/>
      <c r="SO199" s="187"/>
      <c r="SP199" s="187"/>
      <c r="SQ199" s="187"/>
      <c r="SR199" s="187"/>
      <c r="SS199" s="187"/>
      <c r="ST199" s="187"/>
      <c r="SU199" s="187"/>
      <c r="SV199" s="187"/>
      <c r="SW199" s="187"/>
      <c r="SX199" s="187"/>
      <c r="SY199" s="187"/>
      <c r="SZ199" s="187"/>
      <c r="TA199" s="187"/>
      <c r="TB199" s="187"/>
      <c r="TC199" s="187"/>
      <c r="TD199" s="187"/>
      <c r="TE199" s="187"/>
      <c r="TF199" s="187"/>
      <c r="TG199" s="187"/>
      <c r="TH199" s="187"/>
      <c r="TI199" s="187"/>
      <c r="TJ199" s="187"/>
      <c r="TK199" s="187"/>
      <c r="TL199" s="187"/>
      <c r="TM199" s="187"/>
      <c r="TN199" s="187"/>
      <c r="TO199" s="187"/>
      <c r="TP199" s="187"/>
      <c r="TQ199" s="187"/>
      <c r="TR199" s="187"/>
      <c r="TS199" s="187"/>
      <c r="TT199" s="187"/>
      <c r="TU199" s="187"/>
      <c r="TV199" s="187"/>
      <c r="TW199" s="187"/>
      <c r="TX199" s="187"/>
      <c r="TY199" s="187"/>
      <c r="TZ199" s="187"/>
      <c r="UA199" s="187"/>
      <c r="UB199" s="187"/>
      <c r="UC199" s="187"/>
      <c r="UD199" s="187"/>
      <c r="UE199" s="187"/>
      <c r="UF199" s="187"/>
      <c r="UG199" s="187"/>
      <c r="UH199" s="187"/>
      <c r="UI199" s="187"/>
      <c r="UJ199" s="187"/>
      <c r="UK199" s="187"/>
      <c r="UL199" s="187"/>
      <c r="UM199" s="187"/>
      <c r="UN199" s="187"/>
      <c r="UO199" s="187"/>
      <c r="UP199" s="187"/>
      <c r="UQ199" s="187"/>
      <c r="UR199" s="187"/>
      <c r="US199" s="187"/>
      <c r="UT199" s="187"/>
      <c r="UU199" s="187"/>
      <c r="UV199" s="187"/>
      <c r="UW199" s="187"/>
      <c r="UX199" s="187"/>
      <c r="UY199" s="187"/>
      <c r="UZ199" s="187"/>
      <c r="VA199" s="187"/>
      <c r="VB199" s="187"/>
      <c r="VC199" s="187"/>
      <c r="VD199" s="187"/>
      <c r="VE199" s="187"/>
      <c r="VF199" s="187"/>
      <c r="VG199" s="187"/>
      <c r="VH199" s="187"/>
      <c r="VI199" s="187"/>
      <c r="VJ199" s="187"/>
      <c r="VK199" s="187"/>
      <c r="VL199" s="187"/>
      <c r="VM199" s="187"/>
      <c r="VN199" s="187"/>
      <c r="VO199" s="187"/>
      <c r="VP199" s="187"/>
      <c r="VQ199" s="187"/>
      <c r="VR199" s="187"/>
      <c r="VS199" s="187"/>
      <c r="VT199" s="187"/>
      <c r="VU199" s="187"/>
      <c r="VV199" s="187"/>
      <c r="VW199" s="187"/>
      <c r="VX199" s="187"/>
      <c r="VY199" s="187"/>
      <c r="VZ199" s="187"/>
      <c r="WA199" s="187"/>
      <c r="WB199" s="187"/>
      <c r="WC199" s="187"/>
      <c r="WD199" s="187"/>
      <c r="WE199" s="187"/>
      <c r="WF199" s="187"/>
      <c r="WG199" s="187"/>
      <c r="WH199" s="187"/>
      <c r="WI199" s="187"/>
      <c r="WJ199" s="187"/>
      <c r="WK199" s="187"/>
      <c r="WL199" s="187"/>
      <c r="WM199" s="187"/>
      <c r="WN199" s="187"/>
      <c r="WO199" s="187"/>
      <c r="WP199" s="187"/>
      <c r="WQ199" s="187"/>
      <c r="WR199" s="187"/>
      <c r="WS199" s="187"/>
      <c r="WT199" s="187"/>
      <c r="WU199" s="187"/>
      <c r="WV199" s="187"/>
      <c r="WW199" s="187"/>
      <c r="WX199" s="187"/>
      <c r="WY199" s="187"/>
      <c r="WZ199" s="187"/>
      <c r="XA199" s="187"/>
      <c r="XB199" s="187"/>
      <c r="XC199" s="187"/>
      <c r="XD199" s="187"/>
      <c r="XE199" s="187"/>
      <c r="XF199" s="187"/>
      <c r="XG199" s="187"/>
      <c r="XH199" s="187"/>
      <c r="XI199" s="187"/>
      <c r="XJ199" s="187"/>
      <c r="XK199" s="187"/>
      <c r="XL199" s="187"/>
      <c r="XM199" s="187"/>
      <c r="XN199" s="187"/>
      <c r="XO199" s="187"/>
      <c r="XP199" s="187"/>
      <c r="XQ199" s="187"/>
      <c r="XR199" s="187"/>
      <c r="XS199" s="187"/>
      <c r="XT199" s="187"/>
      <c r="XU199" s="187"/>
      <c r="XV199" s="187"/>
      <c r="XW199" s="187"/>
      <c r="XX199" s="187"/>
      <c r="XY199" s="187"/>
      <c r="XZ199" s="187"/>
      <c r="YA199" s="187"/>
      <c r="YB199" s="187"/>
      <c r="YC199" s="187"/>
      <c r="YD199" s="187"/>
      <c r="YE199" s="187"/>
      <c r="YF199" s="187"/>
      <c r="YG199" s="187"/>
      <c r="YH199" s="187"/>
      <c r="YI199" s="187"/>
      <c r="YJ199" s="187"/>
      <c r="YK199" s="187"/>
      <c r="YL199" s="187"/>
      <c r="YM199" s="187"/>
      <c r="YN199" s="187"/>
      <c r="YO199" s="187"/>
      <c r="YP199" s="187"/>
      <c r="YQ199" s="187"/>
      <c r="YR199" s="187"/>
      <c r="YS199" s="187"/>
      <c r="YT199" s="187"/>
      <c r="YU199" s="187"/>
      <c r="YV199" s="187"/>
      <c r="YW199" s="187"/>
      <c r="YX199" s="187"/>
      <c r="YY199" s="187"/>
      <c r="YZ199" s="187"/>
      <c r="ZA199" s="187"/>
      <c r="ZB199" s="187"/>
      <c r="ZC199" s="187"/>
      <c r="ZD199" s="187"/>
      <c r="ZE199" s="187"/>
      <c r="ZF199" s="187"/>
      <c r="ZG199" s="187"/>
      <c r="ZH199" s="187"/>
      <c r="ZI199" s="187"/>
      <c r="ZJ199" s="187"/>
      <c r="ZK199" s="187"/>
      <c r="ZL199" s="187"/>
      <c r="ZM199" s="187"/>
      <c r="ZN199" s="187"/>
      <c r="ZO199" s="187"/>
      <c r="ZP199" s="187"/>
      <c r="ZQ199" s="187"/>
      <c r="ZR199" s="187"/>
      <c r="ZS199" s="187"/>
      <c r="ZT199" s="187"/>
      <c r="ZU199" s="187"/>
      <c r="ZV199" s="187"/>
      <c r="ZW199" s="187"/>
      <c r="ZX199" s="187"/>
      <c r="ZY199" s="187"/>
      <c r="ZZ199" s="187"/>
      <c r="AAA199" s="187"/>
      <c r="AAB199" s="187"/>
      <c r="AAC199" s="187"/>
      <c r="AAD199" s="187"/>
      <c r="AAE199" s="187"/>
      <c r="AAF199" s="187"/>
      <c r="AAG199" s="187"/>
      <c r="AAH199" s="187"/>
      <c r="AAI199" s="187"/>
      <c r="AAJ199" s="187"/>
      <c r="AAK199" s="187"/>
      <c r="AAL199" s="187"/>
      <c r="AAM199" s="187"/>
      <c r="AAN199" s="187"/>
      <c r="AAO199" s="187"/>
      <c r="AAP199" s="187"/>
      <c r="AAQ199" s="187"/>
      <c r="AAR199" s="187"/>
      <c r="AAS199" s="187"/>
      <c r="AAT199" s="187"/>
      <c r="AAU199" s="187"/>
      <c r="AAV199" s="187"/>
      <c r="AAW199" s="187"/>
      <c r="AAX199" s="187"/>
      <c r="AAY199" s="187"/>
      <c r="AAZ199" s="187"/>
      <c r="ABA199" s="187"/>
      <c r="ABB199" s="187"/>
      <c r="ABC199" s="187"/>
      <c r="ABD199" s="187"/>
      <c r="ABE199" s="187"/>
      <c r="ABF199" s="187"/>
      <c r="ABG199" s="187"/>
      <c r="ABH199" s="187"/>
      <c r="ABI199" s="187"/>
      <c r="ABJ199" s="187"/>
      <c r="ABK199" s="187"/>
      <c r="ABL199" s="187"/>
      <c r="ABM199" s="187"/>
      <c r="ABN199" s="187"/>
      <c r="ABO199" s="187"/>
      <c r="ABP199" s="187"/>
      <c r="ABQ199" s="187"/>
      <c r="ABR199" s="187"/>
      <c r="ABS199" s="187"/>
      <c r="ABT199" s="187"/>
      <c r="ABU199" s="187"/>
      <c r="ABV199" s="187"/>
      <c r="ABW199" s="187"/>
      <c r="ABX199" s="187"/>
      <c r="ABY199" s="187"/>
      <c r="ABZ199" s="187"/>
      <c r="ACA199" s="187"/>
      <c r="ACB199" s="187"/>
      <c r="ACC199" s="187"/>
      <c r="ACD199" s="187"/>
      <c r="ACE199" s="187"/>
      <c r="ACF199" s="187"/>
      <c r="ACG199" s="187"/>
      <c r="ACH199" s="187"/>
      <c r="ACI199" s="187"/>
      <c r="ACJ199" s="187"/>
      <c r="ACK199" s="187"/>
      <c r="ACL199" s="187"/>
      <c r="ACM199" s="187"/>
      <c r="ACN199" s="187"/>
      <c r="ACO199" s="187"/>
      <c r="ACP199" s="187"/>
      <c r="ACQ199" s="187"/>
      <c r="ACR199" s="187"/>
      <c r="ACS199" s="187"/>
      <c r="ACT199" s="187"/>
      <c r="ACU199" s="187"/>
      <c r="ACV199" s="187"/>
      <c r="ACW199" s="187"/>
      <c r="ACX199" s="187"/>
      <c r="ACY199" s="187"/>
      <c r="ACZ199" s="187"/>
      <c r="ADA199" s="187"/>
      <c r="ADB199" s="187"/>
      <c r="ADC199" s="187"/>
      <c r="ADD199" s="187"/>
      <c r="ADE199" s="187"/>
      <c r="ADF199" s="187"/>
      <c r="ADG199" s="187"/>
      <c r="ADH199" s="187"/>
      <c r="ADI199" s="187"/>
      <c r="ADJ199" s="187"/>
      <c r="ADK199" s="187"/>
      <c r="ADL199" s="187"/>
      <c r="ADM199" s="187"/>
      <c r="ADN199" s="187"/>
      <c r="ADO199" s="187"/>
      <c r="ADP199" s="187"/>
      <c r="ADQ199" s="187"/>
      <c r="ADR199" s="187"/>
      <c r="ADS199" s="187"/>
      <c r="ADT199" s="187"/>
      <c r="ADU199" s="187"/>
      <c r="ADV199" s="187"/>
      <c r="ADW199" s="187"/>
      <c r="ADX199" s="187"/>
      <c r="ADY199" s="187"/>
      <c r="ADZ199" s="187"/>
      <c r="AEA199" s="187"/>
      <c r="AEB199" s="187"/>
      <c r="AEC199" s="187"/>
      <c r="AED199" s="187"/>
      <c r="AEE199" s="187"/>
      <c r="AEF199" s="187"/>
      <c r="AEG199" s="187"/>
      <c r="AEH199" s="187"/>
      <c r="AEI199" s="187"/>
      <c r="AEJ199" s="187"/>
      <c r="AEK199" s="187"/>
      <c r="AEL199" s="187"/>
      <c r="AEM199" s="187"/>
      <c r="AEN199" s="187"/>
      <c r="AEO199" s="187"/>
      <c r="AEP199" s="187"/>
      <c r="AEQ199" s="187"/>
      <c r="AER199" s="187"/>
      <c r="AES199" s="187"/>
      <c r="AET199" s="187"/>
      <c r="AEU199" s="187"/>
      <c r="AEV199" s="187"/>
      <c r="AEW199" s="187"/>
      <c r="AEX199" s="187"/>
      <c r="AEY199" s="187"/>
      <c r="AEZ199" s="187"/>
      <c r="AFA199" s="187"/>
      <c r="AFB199" s="187"/>
      <c r="AFC199" s="187"/>
      <c r="AFD199" s="187"/>
      <c r="AFE199" s="187"/>
      <c r="AFF199" s="187"/>
      <c r="AFG199" s="187"/>
      <c r="AFH199" s="187"/>
      <c r="AFI199" s="187"/>
      <c r="AFJ199" s="187"/>
      <c r="AFK199" s="187"/>
      <c r="AFL199" s="187"/>
      <c r="AFM199" s="187"/>
      <c r="AFN199" s="187"/>
      <c r="AFO199" s="187"/>
      <c r="AFP199" s="187"/>
      <c r="AFQ199" s="187"/>
      <c r="AFR199" s="187"/>
      <c r="AFS199" s="187"/>
      <c r="AFT199" s="187"/>
      <c r="AFU199" s="187"/>
      <c r="AFV199" s="187"/>
      <c r="AFW199" s="187"/>
      <c r="AFX199" s="187"/>
      <c r="AFY199" s="187"/>
      <c r="AFZ199" s="187"/>
      <c r="AGA199" s="187"/>
      <c r="AGB199" s="187"/>
      <c r="AGC199" s="187"/>
      <c r="AGD199" s="187"/>
      <c r="AGE199" s="187"/>
      <c r="AGF199" s="187"/>
      <c r="AGG199" s="187"/>
      <c r="AGH199" s="187"/>
      <c r="AGI199" s="187"/>
      <c r="AGJ199" s="187"/>
      <c r="AGK199" s="187"/>
      <c r="AGL199" s="187"/>
      <c r="AGM199" s="187"/>
      <c r="AGN199" s="187"/>
      <c r="AGO199" s="187"/>
      <c r="AGP199" s="187"/>
      <c r="AGQ199" s="187"/>
      <c r="AGR199" s="187"/>
      <c r="AGS199" s="187"/>
      <c r="AGT199" s="187"/>
      <c r="AGU199" s="187"/>
      <c r="AGV199" s="187"/>
      <c r="AGW199" s="187"/>
      <c r="AGX199" s="187"/>
      <c r="AGY199" s="187"/>
      <c r="AGZ199" s="187"/>
      <c r="AHA199" s="187"/>
      <c r="AHB199" s="187"/>
      <c r="AHC199" s="187"/>
      <c r="AHD199" s="187"/>
      <c r="AHE199" s="187"/>
      <c r="AHF199" s="187"/>
      <c r="AHG199" s="187"/>
      <c r="AHH199" s="187"/>
      <c r="AHI199" s="187"/>
      <c r="AHJ199" s="187"/>
      <c r="AHK199" s="187"/>
      <c r="AHL199" s="187"/>
      <c r="AHM199" s="187"/>
      <c r="AHN199" s="187"/>
      <c r="AHO199" s="187"/>
      <c r="AHP199" s="187"/>
      <c r="AHQ199" s="187"/>
      <c r="AHR199" s="187"/>
      <c r="AHS199" s="187"/>
      <c r="AHT199" s="187"/>
      <c r="AHU199" s="187"/>
      <c r="AHV199" s="187"/>
      <c r="AHW199" s="187"/>
      <c r="AHX199" s="187"/>
      <c r="AHY199" s="187"/>
      <c r="AHZ199" s="187"/>
      <c r="AIA199" s="187"/>
      <c r="AIB199" s="187"/>
      <c r="AIC199" s="187"/>
      <c r="AID199" s="187"/>
      <c r="AIE199" s="187"/>
      <c r="AIF199" s="187"/>
      <c r="AIG199" s="187"/>
      <c r="AIH199" s="187"/>
      <c r="AII199" s="187"/>
      <c r="AIJ199" s="187"/>
      <c r="AIK199" s="187"/>
      <c r="AIL199" s="187"/>
      <c r="AIM199" s="187"/>
      <c r="AIN199" s="187"/>
      <c r="AIO199" s="187"/>
      <c r="AIP199" s="187"/>
      <c r="AIQ199" s="187"/>
      <c r="AIR199" s="187"/>
      <c r="AIS199" s="187"/>
      <c r="AIT199" s="187"/>
      <c r="AIU199" s="187"/>
      <c r="AIV199" s="187"/>
      <c r="AIW199" s="187"/>
      <c r="AIX199" s="187"/>
      <c r="AIY199" s="187"/>
      <c r="AIZ199" s="187"/>
      <c r="AJA199" s="187"/>
      <c r="AJB199" s="187"/>
      <c r="AJC199" s="187"/>
      <c r="AJD199" s="187"/>
      <c r="AJE199" s="187"/>
      <c r="AJF199" s="187"/>
      <c r="AJG199" s="187"/>
      <c r="AJH199" s="187"/>
      <c r="AJI199" s="187"/>
      <c r="AJJ199" s="187"/>
      <c r="AJK199" s="187"/>
      <c r="AJL199" s="187"/>
      <c r="AJM199" s="187"/>
      <c r="AJN199" s="187"/>
      <c r="AJO199" s="187"/>
      <c r="AJP199" s="187"/>
      <c r="AJQ199" s="187"/>
      <c r="AJR199" s="187"/>
      <c r="AJS199" s="187"/>
      <c r="AJT199" s="187"/>
      <c r="AJU199" s="187"/>
      <c r="AJV199" s="187"/>
      <c r="AJW199" s="187"/>
      <c r="AJX199" s="187"/>
      <c r="AJY199" s="187"/>
      <c r="AJZ199" s="187"/>
      <c r="AKA199" s="187"/>
      <c r="AKB199" s="187"/>
      <c r="AKC199" s="187"/>
      <c r="AKD199" s="187"/>
      <c r="AKE199" s="187"/>
      <c r="AKF199" s="187"/>
      <c r="AKG199" s="187"/>
      <c r="AKH199" s="187"/>
      <c r="AKI199" s="187"/>
      <c r="AKJ199" s="187"/>
      <c r="AKK199" s="187"/>
      <c r="AKL199" s="187"/>
      <c r="AKM199" s="187"/>
      <c r="AKN199" s="187"/>
      <c r="AKO199" s="187"/>
      <c r="AKP199" s="187"/>
    </row>
    <row r="200" spans="1:978" s="189" customFormat="1" ht="16.5" customHeight="1">
      <c r="A200" s="125" t="s">
        <v>44</v>
      </c>
      <c r="B200" s="218" t="s">
        <v>41</v>
      </c>
      <c r="C200" s="67">
        <v>7123407</v>
      </c>
      <c r="D200" s="70">
        <f t="shared" si="48"/>
        <v>0.17075110494313717</v>
      </c>
      <c r="E200" s="85"/>
      <c r="F200" s="67">
        <v>111226</v>
      </c>
      <c r="G200" s="70">
        <f t="shared" si="49"/>
        <v>0.29626478643435705</v>
      </c>
      <c r="H200" s="124">
        <v>92000</v>
      </c>
      <c r="I200" s="70">
        <f t="shared" si="50"/>
        <v>0.13580246913580241</v>
      </c>
      <c r="J200" s="124"/>
      <c r="K200" s="70"/>
      <c r="L200" s="67"/>
      <c r="M200" s="70"/>
      <c r="N200" s="219"/>
      <c r="O200" s="70"/>
      <c r="P200" s="219"/>
      <c r="Q200" s="70"/>
      <c r="R200" s="219"/>
      <c r="S200" s="70"/>
      <c r="T200" s="67">
        <v>27876</v>
      </c>
      <c r="U200" s="70">
        <f>T200/T199-1</f>
        <v>0.1718020934045148</v>
      </c>
      <c r="V200" s="67"/>
      <c r="W200" s="70"/>
      <c r="X200" s="219"/>
      <c r="Y200" s="70"/>
      <c r="Z200" s="219"/>
      <c r="AA200" s="70"/>
      <c r="AB200" s="219"/>
      <c r="AC200" s="70"/>
      <c r="AD200" s="78"/>
      <c r="AE200" s="76"/>
      <c r="AF200" s="219"/>
      <c r="AG200" s="70"/>
      <c r="AH200" s="220"/>
      <c r="AI200" s="220"/>
      <c r="AJ200" s="220"/>
      <c r="AK200" s="220"/>
      <c r="AL200" s="220"/>
      <c r="AM200" s="221"/>
      <c r="AN200" s="221"/>
      <c r="AO200" s="221"/>
      <c r="AP200" s="221"/>
      <c r="AQ200" s="221"/>
      <c r="AR200" s="221"/>
      <c r="AS200" s="221"/>
      <c r="AT200" s="221"/>
      <c r="AU200" s="221"/>
      <c r="AV200" s="222"/>
      <c r="AW200" s="221"/>
      <c r="AX200" s="223"/>
      <c r="AY200" s="221"/>
      <c r="AZ200" s="221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8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  <c r="DZ200" s="187"/>
      <c r="EA200" s="187"/>
      <c r="EB200" s="187"/>
      <c r="EC200" s="187"/>
      <c r="ED200" s="187"/>
      <c r="EE200" s="187"/>
      <c r="EF200" s="187"/>
      <c r="EG200" s="187"/>
      <c r="EH200" s="187"/>
      <c r="EI200" s="187"/>
      <c r="EJ200" s="187"/>
      <c r="EK200" s="187"/>
      <c r="EL200" s="187"/>
      <c r="EM200" s="187"/>
      <c r="EN200" s="187"/>
      <c r="EO200" s="187"/>
      <c r="EP200" s="187"/>
      <c r="EQ200" s="187"/>
      <c r="ER200" s="187"/>
      <c r="ES200" s="187"/>
      <c r="ET200" s="187"/>
      <c r="EU200" s="187"/>
      <c r="EV200" s="187"/>
      <c r="EW200" s="187"/>
      <c r="EX200" s="187"/>
      <c r="EY200" s="187"/>
      <c r="EZ200" s="187"/>
      <c r="FA200" s="187"/>
      <c r="FB200" s="187"/>
      <c r="FC200" s="187"/>
      <c r="FD200" s="187"/>
      <c r="FE200" s="187"/>
      <c r="FF200" s="187"/>
      <c r="FG200" s="187"/>
      <c r="FH200" s="187"/>
      <c r="FI200" s="187"/>
      <c r="FJ200" s="187"/>
      <c r="FK200" s="187"/>
      <c r="FL200" s="187"/>
      <c r="FM200" s="187"/>
      <c r="FN200" s="187"/>
      <c r="FO200" s="187"/>
      <c r="FP200" s="187"/>
      <c r="FQ200" s="187"/>
      <c r="FR200" s="187"/>
      <c r="FS200" s="187"/>
      <c r="FT200" s="187"/>
      <c r="FU200" s="187"/>
      <c r="FV200" s="187"/>
      <c r="FW200" s="187"/>
      <c r="FX200" s="187"/>
      <c r="FY200" s="187"/>
      <c r="FZ200" s="187"/>
      <c r="GA200" s="187"/>
      <c r="GB200" s="187"/>
      <c r="GC200" s="187"/>
      <c r="GD200" s="187"/>
      <c r="GE200" s="187"/>
      <c r="GF200" s="187"/>
      <c r="GG200" s="187"/>
      <c r="GH200" s="187"/>
      <c r="GI200" s="187"/>
      <c r="GJ200" s="187"/>
      <c r="GK200" s="187"/>
      <c r="GL200" s="187"/>
      <c r="GM200" s="187"/>
      <c r="GN200" s="187"/>
      <c r="GO200" s="187"/>
      <c r="GP200" s="187"/>
      <c r="GQ200" s="187"/>
      <c r="GR200" s="187"/>
      <c r="GS200" s="187"/>
      <c r="GT200" s="187"/>
      <c r="GU200" s="187"/>
      <c r="GV200" s="187"/>
      <c r="GW200" s="187"/>
      <c r="GX200" s="187"/>
      <c r="GY200" s="187"/>
      <c r="GZ200" s="187"/>
      <c r="HA200" s="187"/>
      <c r="HB200" s="187"/>
      <c r="HC200" s="187"/>
      <c r="HD200" s="187"/>
      <c r="HE200" s="187"/>
      <c r="HF200" s="187"/>
      <c r="HG200" s="187"/>
      <c r="HH200" s="187"/>
      <c r="HI200" s="187"/>
      <c r="HJ200" s="187"/>
      <c r="HK200" s="187"/>
      <c r="HL200" s="187"/>
      <c r="HM200" s="187"/>
      <c r="HN200" s="187"/>
      <c r="HO200" s="187"/>
      <c r="HP200" s="187"/>
      <c r="HQ200" s="187"/>
      <c r="HR200" s="187"/>
      <c r="HS200" s="187"/>
      <c r="HT200" s="187"/>
      <c r="HU200" s="187"/>
      <c r="HV200" s="187"/>
      <c r="HW200" s="187"/>
      <c r="HX200" s="187"/>
      <c r="HY200" s="187"/>
      <c r="HZ200" s="187"/>
      <c r="IA200" s="187"/>
      <c r="IB200" s="187"/>
      <c r="IC200" s="187"/>
      <c r="ID200" s="187"/>
      <c r="IE200" s="187"/>
      <c r="IF200" s="187"/>
      <c r="IG200" s="187"/>
      <c r="IH200" s="187"/>
      <c r="II200" s="187"/>
      <c r="IJ200" s="187"/>
      <c r="IK200" s="187"/>
      <c r="IL200" s="187"/>
      <c r="IM200" s="187"/>
      <c r="IN200" s="187"/>
      <c r="IO200" s="187"/>
      <c r="IP200" s="187"/>
      <c r="IQ200" s="187"/>
      <c r="IR200" s="187"/>
      <c r="IS200" s="187"/>
      <c r="IT200" s="187"/>
      <c r="IU200" s="187"/>
      <c r="IV200" s="187"/>
      <c r="IW200" s="187"/>
      <c r="IX200" s="187"/>
      <c r="IY200" s="187"/>
      <c r="IZ200" s="187"/>
      <c r="JA200" s="187"/>
      <c r="JB200" s="187"/>
      <c r="JC200" s="187"/>
      <c r="JD200" s="187"/>
      <c r="JE200" s="187"/>
      <c r="JF200" s="187"/>
      <c r="JG200" s="187"/>
      <c r="JH200" s="187"/>
      <c r="JI200" s="187"/>
      <c r="JJ200" s="187"/>
      <c r="JK200" s="187"/>
      <c r="JL200" s="187"/>
      <c r="JM200" s="187"/>
      <c r="JN200" s="187"/>
      <c r="JO200" s="187"/>
      <c r="JP200" s="187"/>
      <c r="JQ200" s="187"/>
      <c r="JR200" s="187"/>
      <c r="JS200" s="187"/>
      <c r="JT200" s="187"/>
      <c r="JU200" s="187"/>
      <c r="JV200" s="187"/>
      <c r="JW200" s="187"/>
      <c r="JX200" s="187"/>
      <c r="JY200" s="187"/>
      <c r="JZ200" s="187"/>
      <c r="KA200" s="187"/>
      <c r="KB200" s="187"/>
      <c r="KC200" s="187"/>
      <c r="KD200" s="187"/>
      <c r="KE200" s="187"/>
      <c r="KF200" s="187"/>
      <c r="KG200" s="187"/>
      <c r="KH200" s="187"/>
      <c r="KI200" s="187"/>
      <c r="KJ200" s="187"/>
      <c r="KK200" s="187"/>
      <c r="KL200" s="187"/>
      <c r="KM200" s="187"/>
      <c r="KN200" s="187"/>
      <c r="KO200" s="187"/>
      <c r="KP200" s="187"/>
      <c r="KQ200" s="187"/>
      <c r="KR200" s="187"/>
      <c r="KS200" s="187"/>
      <c r="KT200" s="187"/>
      <c r="KU200" s="187"/>
      <c r="KV200" s="187"/>
      <c r="KW200" s="187"/>
      <c r="KX200" s="187"/>
      <c r="KY200" s="187"/>
      <c r="KZ200" s="187"/>
      <c r="LA200" s="187"/>
      <c r="LB200" s="187"/>
      <c r="LC200" s="187"/>
      <c r="LD200" s="187"/>
      <c r="LE200" s="187"/>
      <c r="LF200" s="187"/>
      <c r="LG200" s="187"/>
      <c r="LH200" s="187"/>
      <c r="LI200" s="187"/>
      <c r="LJ200" s="187"/>
      <c r="LK200" s="187"/>
      <c r="LL200" s="187"/>
      <c r="LM200" s="187"/>
      <c r="LN200" s="187"/>
      <c r="LO200" s="187"/>
      <c r="LP200" s="187"/>
      <c r="LQ200" s="187"/>
      <c r="LR200" s="187"/>
      <c r="LS200" s="187"/>
      <c r="LT200" s="187"/>
      <c r="LU200" s="187"/>
      <c r="LV200" s="187"/>
      <c r="LW200" s="187"/>
      <c r="LX200" s="187"/>
      <c r="LY200" s="187"/>
      <c r="LZ200" s="187"/>
      <c r="MA200" s="187"/>
      <c r="MB200" s="187"/>
      <c r="MC200" s="187"/>
      <c r="MD200" s="187"/>
      <c r="ME200" s="187"/>
      <c r="MF200" s="187"/>
      <c r="MG200" s="187"/>
      <c r="MH200" s="187"/>
      <c r="MI200" s="187"/>
      <c r="MJ200" s="187"/>
      <c r="MK200" s="187"/>
      <c r="ML200" s="187"/>
      <c r="MM200" s="187"/>
      <c r="MN200" s="187"/>
      <c r="MO200" s="187"/>
      <c r="MP200" s="187"/>
      <c r="MQ200" s="187"/>
      <c r="MR200" s="187"/>
      <c r="MS200" s="187"/>
      <c r="MT200" s="187"/>
      <c r="MU200" s="187"/>
      <c r="MV200" s="187"/>
      <c r="MW200" s="187"/>
      <c r="MX200" s="187"/>
      <c r="MY200" s="187"/>
      <c r="MZ200" s="187"/>
      <c r="NA200" s="187"/>
      <c r="NB200" s="187"/>
      <c r="NC200" s="187"/>
      <c r="ND200" s="187"/>
      <c r="NE200" s="187"/>
      <c r="NF200" s="187"/>
      <c r="NG200" s="187"/>
      <c r="NH200" s="187"/>
      <c r="NI200" s="187"/>
      <c r="NJ200" s="187"/>
      <c r="NK200" s="187"/>
      <c r="NL200" s="187"/>
      <c r="NM200" s="187"/>
      <c r="NN200" s="187"/>
      <c r="NO200" s="187"/>
      <c r="NP200" s="187"/>
      <c r="NQ200" s="187"/>
      <c r="NR200" s="187"/>
      <c r="NS200" s="187"/>
      <c r="NT200" s="187"/>
      <c r="NU200" s="187"/>
      <c r="NV200" s="187"/>
      <c r="NW200" s="187"/>
      <c r="NX200" s="187"/>
      <c r="NY200" s="187"/>
      <c r="NZ200" s="187"/>
      <c r="OA200" s="187"/>
      <c r="OB200" s="187"/>
      <c r="OC200" s="187"/>
      <c r="OD200" s="187"/>
      <c r="OE200" s="187"/>
      <c r="OF200" s="187"/>
      <c r="OG200" s="187"/>
      <c r="OH200" s="187"/>
      <c r="OI200" s="187"/>
      <c r="OJ200" s="187"/>
      <c r="OK200" s="187"/>
      <c r="OL200" s="187"/>
      <c r="OM200" s="187"/>
      <c r="ON200" s="187"/>
      <c r="OO200" s="187"/>
      <c r="OP200" s="187"/>
      <c r="OQ200" s="187"/>
      <c r="OR200" s="187"/>
      <c r="OS200" s="187"/>
      <c r="OT200" s="187"/>
      <c r="OU200" s="187"/>
      <c r="OV200" s="187"/>
      <c r="OW200" s="187"/>
      <c r="OX200" s="187"/>
      <c r="OY200" s="187"/>
      <c r="OZ200" s="187"/>
      <c r="PA200" s="187"/>
      <c r="PB200" s="187"/>
      <c r="PC200" s="187"/>
      <c r="PD200" s="187"/>
      <c r="PE200" s="187"/>
      <c r="PF200" s="187"/>
      <c r="PG200" s="187"/>
      <c r="PH200" s="187"/>
      <c r="PI200" s="187"/>
      <c r="PJ200" s="187"/>
      <c r="PK200" s="187"/>
      <c r="PL200" s="187"/>
      <c r="PM200" s="187"/>
      <c r="PN200" s="187"/>
      <c r="PO200" s="187"/>
      <c r="PP200" s="187"/>
      <c r="PQ200" s="187"/>
      <c r="PR200" s="187"/>
      <c r="PS200" s="187"/>
      <c r="PT200" s="187"/>
      <c r="PU200" s="187"/>
      <c r="PV200" s="187"/>
      <c r="PW200" s="187"/>
      <c r="PX200" s="187"/>
      <c r="PY200" s="187"/>
      <c r="PZ200" s="187"/>
      <c r="QA200" s="187"/>
      <c r="QB200" s="187"/>
      <c r="QC200" s="187"/>
      <c r="QD200" s="187"/>
      <c r="QE200" s="187"/>
      <c r="QF200" s="187"/>
      <c r="QG200" s="187"/>
      <c r="QH200" s="187"/>
      <c r="QI200" s="187"/>
      <c r="QJ200" s="187"/>
      <c r="QK200" s="187"/>
      <c r="QL200" s="187"/>
      <c r="QM200" s="187"/>
      <c r="QN200" s="187"/>
      <c r="QO200" s="187"/>
      <c r="QP200" s="187"/>
      <c r="QQ200" s="187"/>
      <c r="QR200" s="187"/>
      <c r="QS200" s="187"/>
      <c r="QT200" s="187"/>
      <c r="QU200" s="187"/>
      <c r="QV200" s="187"/>
      <c r="QW200" s="187"/>
      <c r="QX200" s="187"/>
      <c r="QY200" s="187"/>
      <c r="QZ200" s="187"/>
      <c r="RA200" s="187"/>
      <c r="RB200" s="187"/>
      <c r="RC200" s="187"/>
      <c r="RD200" s="187"/>
      <c r="RE200" s="187"/>
      <c r="RF200" s="187"/>
      <c r="RG200" s="187"/>
      <c r="RH200" s="187"/>
      <c r="RI200" s="187"/>
      <c r="RJ200" s="187"/>
      <c r="RK200" s="187"/>
      <c r="RL200" s="187"/>
      <c r="RM200" s="187"/>
      <c r="RN200" s="187"/>
      <c r="RO200" s="187"/>
      <c r="RP200" s="187"/>
      <c r="RQ200" s="187"/>
      <c r="RR200" s="187"/>
      <c r="RS200" s="187"/>
      <c r="RT200" s="187"/>
      <c r="RU200" s="187"/>
      <c r="RV200" s="187"/>
      <c r="RW200" s="187"/>
      <c r="RX200" s="187"/>
      <c r="RY200" s="187"/>
      <c r="RZ200" s="187"/>
      <c r="SA200" s="187"/>
      <c r="SB200" s="187"/>
      <c r="SC200" s="187"/>
      <c r="SD200" s="187"/>
      <c r="SE200" s="187"/>
      <c r="SF200" s="187"/>
      <c r="SG200" s="187"/>
      <c r="SH200" s="187"/>
      <c r="SI200" s="187"/>
      <c r="SJ200" s="187"/>
      <c r="SK200" s="187"/>
      <c r="SL200" s="187"/>
      <c r="SM200" s="187"/>
      <c r="SN200" s="187"/>
      <c r="SO200" s="187"/>
      <c r="SP200" s="187"/>
      <c r="SQ200" s="187"/>
      <c r="SR200" s="187"/>
      <c r="SS200" s="187"/>
      <c r="ST200" s="187"/>
      <c r="SU200" s="187"/>
      <c r="SV200" s="187"/>
      <c r="SW200" s="187"/>
      <c r="SX200" s="187"/>
      <c r="SY200" s="187"/>
      <c r="SZ200" s="187"/>
      <c r="TA200" s="187"/>
      <c r="TB200" s="187"/>
      <c r="TC200" s="187"/>
      <c r="TD200" s="187"/>
      <c r="TE200" s="187"/>
      <c r="TF200" s="187"/>
      <c r="TG200" s="187"/>
      <c r="TH200" s="187"/>
      <c r="TI200" s="187"/>
      <c r="TJ200" s="187"/>
      <c r="TK200" s="187"/>
      <c r="TL200" s="187"/>
      <c r="TM200" s="187"/>
      <c r="TN200" s="187"/>
      <c r="TO200" s="187"/>
      <c r="TP200" s="187"/>
      <c r="TQ200" s="187"/>
      <c r="TR200" s="187"/>
      <c r="TS200" s="187"/>
      <c r="TT200" s="187"/>
      <c r="TU200" s="187"/>
      <c r="TV200" s="187"/>
      <c r="TW200" s="187"/>
      <c r="TX200" s="187"/>
      <c r="TY200" s="187"/>
      <c r="TZ200" s="187"/>
      <c r="UA200" s="187"/>
      <c r="UB200" s="187"/>
      <c r="UC200" s="187"/>
      <c r="UD200" s="187"/>
      <c r="UE200" s="187"/>
      <c r="UF200" s="187"/>
      <c r="UG200" s="187"/>
      <c r="UH200" s="187"/>
      <c r="UI200" s="187"/>
      <c r="UJ200" s="187"/>
      <c r="UK200" s="187"/>
      <c r="UL200" s="187"/>
      <c r="UM200" s="187"/>
      <c r="UN200" s="187"/>
      <c r="UO200" s="187"/>
      <c r="UP200" s="187"/>
      <c r="UQ200" s="187"/>
      <c r="UR200" s="187"/>
      <c r="US200" s="187"/>
      <c r="UT200" s="187"/>
      <c r="UU200" s="187"/>
      <c r="UV200" s="187"/>
      <c r="UW200" s="187"/>
      <c r="UX200" s="187"/>
      <c r="UY200" s="187"/>
      <c r="UZ200" s="187"/>
      <c r="VA200" s="187"/>
      <c r="VB200" s="187"/>
      <c r="VC200" s="187"/>
      <c r="VD200" s="187"/>
      <c r="VE200" s="187"/>
      <c r="VF200" s="187"/>
      <c r="VG200" s="187"/>
      <c r="VH200" s="187"/>
      <c r="VI200" s="187"/>
      <c r="VJ200" s="187"/>
      <c r="VK200" s="187"/>
      <c r="VL200" s="187"/>
      <c r="VM200" s="187"/>
      <c r="VN200" s="187"/>
      <c r="VO200" s="187"/>
      <c r="VP200" s="187"/>
      <c r="VQ200" s="187"/>
      <c r="VR200" s="187"/>
      <c r="VS200" s="187"/>
      <c r="VT200" s="187"/>
      <c r="VU200" s="187"/>
      <c r="VV200" s="187"/>
      <c r="VW200" s="187"/>
      <c r="VX200" s="187"/>
      <c r="VY200" s="187"/>
      <c r="VZ200" s="187"/>
      <c r="WA200" s="187"/>
      <c r="WB200" s="187"/>
      <c r="WC200" s="187"/>
      <c r="WD200" s="187"/>
      <c r="WE200" s="187"/>
      <c r="WF200" s="187"/>
      <c r="WG200" s="187"/>
      <c r="WH200" s="187"/>
      <c r="WI200" s="187"/>
      <c r="WJ200" s="187"/>
      <c r="WK200" s="187"/>
      <c r="WL200" s="187"/>
      <c r="WM200" s="187"/>
      <c r="WN200" s="187"/>
      <c r="WO200" s="187"/>
      <c r="WP200" s="187"/>
      <c r="WQ200" s="187"/>
      <c r="WR200" s="187"/>
      <c r="WS200" s="187"/>
      <c r="WT200" s="187"/>
      <c r="WU200" s="187"/>
      <c r="WV200" s="187"/>
      <c r="WW200" s="187"/>
      <c r="WX200" s="187"/>
      <c r="WY200" s="187"/>
      <c r="WZ200" s="187"/>
      <c r="XA200" s="187"/>
      <c r="XB200" s="187"/>
      <c r="XC200" s="187"/>
      <c r="XD200" s="187"/>
      <c r="XE200" s="187"/>
      <c r="XF200" s="187"/>
      <c r="XG200" s="187"/>
      <c r="XH200" s="187"/>
      <c r="XI200" s="187"/>
      <c r="XJ200" s="187"/>
      <c r="XK200" s="187"/>
      <c r="XL200" s="187"/>
      <c r="XM200" s="187"/>
      <c r="XN200" s="187"/>
      <c r="XO200" s="187"/>
      <c r="XP200" s="187"/>
      <c r="XQ200" s="187"/>
      <c r="XR200" s="187"/>
      <c r="XS200" s="187"/>
      <c r="XT200" s="187"/>
      <c r="XU200" s="187"/>
      <c r="XV200" s="187"/>
      <c r="XW200" s="187"/>
      <c r="XX200" s="187"/>
      <c r="XY200" s="187"/>
      <c r="XZ200" s="187"/>
      <c r="YA200" s="187"/>
      <c r="YB200" s="187"/>
      <c r="YC200" s="187"/>
      <c r="YD200" s="187"/>
      <c r="YE200" s="187"/>
      <c r="YF200" s="187"/>
      <c r="YG200" s="187"/>
      <c r="YH200" s="187"/>
      <c r="YI200" s="187"/>
      <c r="YJ200" s="187"/>
      <c r="YK200" s="187"/>
      <c r="YL200" s="187"/>
      <c r="YM200" s="187"/>
      <c r="YN200" s="187"/>
      <c r="YO200" s="187"/>
      <c r="YP200" s="187"/>
      <c r="YQ200" s="187"/>
      <c r="YR200" s="187"/>
      <c r="YS200" s="187"/>
      <c r="YT200" s="187"/>
      <c r="YU200" s="187"/>
      <c r="YV200" s="187"/>
      <c r="YW200" s="187"/>
      <c r="YX200" s="187"/>
      <c r="YY200" s="187"/>
      <c r="YZ200" s="187"/>
      <c r="ZA200" s="187"/>
      <c r="ZB200" s="187"/>
      <c r="ZC200" s="187"/>
      <c r="ZD200" s="187"/>
      <c r="ZE200" s="187"/>
      <c r="ZF200" s="187"/>
      <c r="ZG200" s="187"/>
      <c r="ZH200" s="187"/>
      <c r="ZI200" s="187"/>
      <c r="ZJ200" s="187"/>
      <c r="ZK200" s="187"/>
      <c r="ZL200" s="187"/>
      <c r="ZM200" s="187"/>
      <c r="ZN200" s="187"/>
      <c r="ZO200" s="187"/>
      <c r="ZP200" s="187"/>
      <c r="ZQ200" s="187"/>
      <c r="ZR200" s="187"/>
      <c r="ZS200" s="187"/>
      <c r="ZT200" s="187"/>
      <c r="ZU200" s="187"/>
      <c r="ZV200" s="187"/>
      <c r="ZW200" s="187"/>
      <c r="ZX200" s="187"/>
      <c r="ZY200" s="187"/>
      <c r="ZZ200" s="187"/>
      <c r="AAA200" s="187"/>
      <c r="AAB200" s="187"/>
      <c r="AAC200" s="187"/>
      <c r="AAD200" s="187"/>
      <c r="AAE200" s="187"/>
      <c r="AAF200" s="187"/>
      <c r="AAG200" s="187"/>
      <c r="AAH200" s="187"/>
      <c r="AAI200" s="187"/>
      <c r="AAJ200" s="187"/>
      <c r="AAK200" s="187"/>
      <c r="AAL200" s="187"/>
      <c r="AAM200" s="187"/>
      <c r="AAN200" s="187"/>
      <c r="AAO200" s="187"/>
      <c r="AAP200" s="187"/>
      <c r="AAQ200" s="187"/>
      <c r="AAR200" s="187"/>
      <c r="AAS200" s="187"/>
      <c r="AAT200" s="187"/>
      <c r="AAU200" s="187"/>
      <c r="AAV200" s="187"/>
      <c r="AAW200" s="187"/>
      <c r="AAX200" s="187"/>
      <c r="AAY200" s="187"/>
      <c r="AAZ200" s="187"/>
      <c r="ABA200" s="187"/>
      <c r="ABB200" s="187"/>
      <c r="ABC200" s="187"/>
      <c r="ABD200" s="187"/>
      <c r="ABE200" s="187"/>
      <c r="ABF200" s="187"/>
      <c r="ABG200" s="187"/>
      <c r="ABH200" s="187"/>
      <c r="ABI200" s="187"/>
      <c r="ABJ200" s="187"/>
      <c r="ABK200" s="187"/>
      <c r="ABL200" s="187"/>
      <c r="ABM200" s="187"/>
      <c r="ABN200" s="187"/>
      <c r="ABO200" s="187"/>
      <c r="ABP200" s="187"/>
      <c r="ABQ200" s="187"/>
      <c r="ABR200" s="187"/>
      <c r="ABS200" s="187"/>
      <c r="ABT200" s="187"/>
      <c r="ABU200" s="187"/>
      <c r="ABV200" s="187"/>
      <c r="ABW200" s="187"/>
      <c r="ABX200" s="187"/>
      <c r="ABY200" s="187"/>
      <c r="ABZ200" s="187"/>
      <c r="ACA200" s="187"/>
      <c r="ACB200" s="187"/>
      <c r="ACC200" s="187"/>
      <c r="ACD200" s="187"/>
      <c r="ACE200" s="187"/>
      <c r="ACF200" s="187"/>
      <c r="ACG200" s="187"/>
      <c r="ACH200" s="187"/>
      <c r="ACI200" s="187"/>
      <c r="ACJ200" s="187"/>
      <c r="ACK200" s="187"/>
      <c r="ACL200" s="187"/>
      <c r="ACM200" s="187"/>
      <c r="ACN200" s="187"/>
      <c r="ACO200" s="187"/>
      <c r="ACP200" s="187"/>
      <c r="ACQ200" s="187"/>
      <c r="ACR200" s="187"/>
      <c r="ACS200" s="187"/>
      <c r="ACT200" s="187"/>
      <c r="ACU200" s="187"/>
      <c r="ACV200" s="187"/>
      <c r="ACW200" s="187"/>
      <c r="ACX200" s="187"/>
      <c r="ACY200" s="187"/>
      <c r="ACZ200" s="187"/>
      <c r="ADA200" s="187"/>
      <c r="ADB200" s="187"/>
      <c r="ADC200" s="187"/>
      <c r="ADD200" s="187"/>
      <c r="ADE200" s="187"/>
      <c r="ADF200" s="187"/>
      <c r="ADG200" s="187"/>
      <c r="ADH200" s="187"/>
      <c r="ADI200" s="187"/>
      <c r="ADJ200" s="187"/>
      <c r="ADK200" s="187"/>
      <c r="ADL200" s="187"/>
      <c r="ADM200" s="187"/>
      <c r="ADN200" s="187"/>
      <c r="ADO200" s="187"/>
      <c r="ADP200" s="187"/>
      <c r="ADQ200" s="187"/>
      <c r="ADR200" s="187"/>
      <c r="ADS200" s="187"/>
      <c r="ADT200" s="187"/>
      <c r="ADU200" s="187"/>
      <c r="ADV200" s="187"/>
      <c r="ADW200" s="187"/>
      <c r="ADX200" s="187"/>
      <c r="ADY200" s="187"/>
      <c r="ADZ200" s="187"/>
      <c r="AEA200" s="187"/>
      <c r="AEB200" s="187"/>
      <c r="AEC200" s="187"/>
      <c r="AED200" s="187"/>
      <c r="AEE200" s="187"/>
      <c r="AEF200" s="187"/>
      <c r="AEG200" s="187"/>
      <c r="AEH200" s="187"/>
      <c r="AEI200" s="187"/>
      <c r="AEJ200" s="187"/>
      <c r="AEK200" s="187"/>
      <c r="AEL200" s="187"/>
      <c r="AEM200" s="187"/>
      <c r="AEN200" s="187"/>
      <c r="AEO200" s="187"/>
      <c r="AEP200" s="187"/>
      <c r="AEQ200" s="187"/>
      <c r="AER200" s="187"/>
      <c r="AES200" s="187"/>
      <c r="AET200" s="187"/>
      <c r="AEU200" s="187"/>
      <c r="AEV200" s="187"/>
      <c r="AEW200" s="187"/>
      <c r="AEX200" s="187"/>
      <c r="AEY200" s="187"/>
      <c r="AEZ200" s="187"/>
      <c r="AFA200" s="187"/>
      <c r="AFB200" s="187"/>
      <c r="AFC200" s="187"/>
      <c r="AFD200" s="187"/>
      <c r="AFE200" s="187"/>
      <c r="AFF200" s="187"/>
      <c r="AFG200" s="187"/>
      <c r="AFH200" s="187"/>
      <c r="AFI200" s="187"/>
      <c r="AFJ200" s="187"/>
      <c r="AFK200" s="187"/>
      <c r="AFL200" s="187"/>
      <c r="AFM200" s="187"/>
      <c r="AFN200" s="187"/>
      <c r="AFO200" s="187"/>
      <c r="AFP200" s="187"/>
      <c r="AFQ200" s="187"/>
      <c r="AFR200" s="187"/>
      <c r="AFS200" s="187"/>
      <c r="AFT200" s="187"/>
      <c r="AFU200" s="187"/>
      <c r="AFV200" s="187"/>
      <c r="AFW200" s="187"/>
      <c r="AFX200" s="187"/>
      <c r="AFY200" s="187"/>
      <c r="AFZ200" s="187"/>
      <c r="AGA200" s="187"/>
      <c r="AGB200" s="187"/>
      <c r="AGC200" s="187"/>
      <c r="AGD200" s="187"/>
      <c r="AGE200" s="187"/>
      <c r="AGF200" s="187"/>
      <c r="AGG200" s="187"/>
      <c r="AGH200" s="187"/>
      <c r="AGI200" s="187"/>
      <c r="AGJ200" s="187"/>
      <c r="AGK200" s="187"/>
      <c r="AGL200" s="187"/>
      <c r="AGM200" s="187"/>
      <c r="AGN200" s="187"/>
      <c r="AGO200" s="187"/>
      <c r="AGP200" s="187"/>
      <c r="AGQ200" s="187"/>
      <c r="AGR200" s="187"/>
      <c r="AGS200" s="187"/>
      <c r="AGT200" s="187"/>
      <c r="AGU200" s="187"/>
      <c r="AGV200" s="187"/>
      <c r="AGW200" s="187"/>
      <c r="AGX200" s="187"/>
      <c r="AGY200" s="187"/>
      <c r="AGZ200" s="187"/>
      <c r="AHA200" s="187"/>
      <c r="AHB200" s="187"/>
      <c r="AHC200" s="187"/>
      <c r="AHD200" s="187"/>
      <c r="AHE200" s="187"/>
      <c r="AHF200" s="187"/>
      <c r="AHG200" s="187"/>
      <c r="AHH200" s="187"/>
      <c r="AHI200" s="187"/>
      <c r="AHJ200" s="187"/>
      <c r="AHK200" s="187"/>
      <c r="AHL200" s="187"/>
      <c r="AHM200" s="187"/>
      <c r="AHN200" s="187"/>
      <c r="AHO200" s="187"/>
      <c r="AHP200" s="187"/>
      <c r="AHQ200" s="187"/>
      <c r="AHR200" s="187"/>
      <c r="AHS200" s="187"/>
      <c r="AHT200" s="187"/>
      <c r="AHU200" s="187"/>
      <c r="AHV200" s="187"/>
      <c r="AHW200" s="187"/>
      <c r="AHX200" s="187"/>
      <c r="AHY200" s="187"/>
      <c r="AHZ200" s="187"/>
      <c r="AIA200" s="187"/>
      <c r="AIB200" s="187"/>
      <c r="AIC200" s="187"/>
      <c r="AID200" s="187"/>
      <c r="AIE200" s="187"/>
      <c r="AIF200" s="187"/>
      <c r="AIG200" s="187"/>
      <c r="AIH200" s="187"/>
      <c r="AII200" s="187"/>
      <c r="AIJ200" s="187"/>
      <c r="AIK200" s="187"/>
      <c r="AIL200" s="187"/>
      <c r="AIM200" s="187"/>
      <c r="AIN200" s="187"/>
      <c r="AIO200" s="187"/>
      <c r="AIP200" s="187"/>
      <c r="AIQ200" s="187"/>
      <c r="AIR200" s="187"/>
      <c r="AIS200" s="187"/>
      <c r="AIT200" s="187"/>
      <c r="AIU200" s="187"/>
      <c r="AIV200" s="187"/>
      <c r="AIW200" s="187"/>
      <c r="AIX200" s="187"/>
      <c r="AIY200" s="187"/>
      <c r="AIZ200" s="187"/>
      <c r="AJA200" s="187"/>
      <c r="AJB200" s="187"/>
      <c r="AJC200" s="187"/>
      <c r="AJD200" s="187"/>
      <c r="AJE200" s="187"/>
      <c r="AJF200" s="187"/>
      <c r="AJG200" s="187"/>
      <c r="AJH200" s="187"/>
      <c r="AJI200" s="187"/>
      <c r="AJJ200" s="187"/>
      <c r="AJK200" s="187"/>
      <c r="AJL200" s="187"/>
      <c r="AJM200" s="187"/>
      <c r="AJN200" s="187"/>
      <c r="AJO200" s="187"/>
      <c r="AJP200" s="187"/>
      <c r="AJQ200" s="187"/>
      <c r="AJR200" s="187"/>
      <c r="AJS200" s="187"/>
      <c r="AJT200" s="187"/>
      <c r="AJU200" s="187"/>
      <c r="AJV200" s="187"/>
      <c r="AJW200" s="187"/>
      <c r="AJX200" s="187"/>
      <c r="AJY200" s="187"/>
      <c r="AJZ200" s="187"/>
      <c r="AKA200" s="187"/>
      <c r="AKB200" s="187"/>
      <c r="AKC200" s="187"/>
      <c r="AKD200" s="187"/>
      <c r="AKE200" s="187"/>
      <c r="AKF200" s="187"/>
      <c r="AKG200" s="187"/>
      <c r="AKH200" s="187"/>
      <c r="AKI200" s="187"/>
      <c r="AKJ200" s="187"/>
      <c r="AKK200" s="187"/>
      <c r="AKL200" s="187"/>
      <c r="AKM200" s="187"/>
      <c r="AKN200" s="187"/>
      <c r="AKO200" s="187"/>
      <c r="AKP200" s="187"/>
    </row>
    <row r="201" spans="1:978" s="189" customFormat="1" ht="16.5" customHeight="1">
      <c r="A201" s="125" t="s">
        <v>45</v>
      </c>
      <c r="B201" s="218" t="s">
        <v>41</v>
      </c>
      <c r="C201" s="67">
        <v>7086133</v>
      </c>
      <c r="D201" s="70">
        <f t="shared" si="48"/>
        <v>-5.2326084975911069E-3</v>
      </c>
      <c r="E201" s="85"/>
      <c r="F201" s="67">
        <v>114158</v>
      </c>
      <c r="G201" s="70">
        <f t="shared" si="49"/>
        <v>2.6360742991746511E-2</v>
      </c>
      <c r="H201" s="124">
        <v>109000</v>
      </c>
      <c r="I201" s="70">
        <f t="shared" si="50"/>
        <v>0.18478260869565211</v>
      </c>
      <c r="J201" s="124"/>
      <c r="K201" s="70"/>
      <c r="L201" s="67"/>
      <c r="M201" s="70"/>
      <c r="N201" s="67"/>
      <c r="O201" s="70"/>
      <c r="P201" s="67"/>
      <c r="Q201" s="70"/>
      <c r="R201" s="67"/>
      <c r="S201" s="70"/>
      <c r="T201" s="67">
        <v>41328</v>
      </c>
      <c r="U201" s="70">
        <f>T201/T200-1</f>
        <v>0.4825656478691347</v>
      </c>
      <c r="V201" s="67"/>
      <c r="W201" s="70"/>
      <c r="X201" s="67"/>
      <c r="Y201" s="70"/>
      <c r="Z201" s="67"/>
      <c r="AA201" s="70"/>
      <c r="AB201" s="67"/>
      <c r="AC201" s="70"/>
      <c r="AD201" s="78"/>
      <c r="AE201" s="76"/>
      <c r="AF201" s="67"/>
      <c r="AG201" s="70"/>
      <c r="AH201" s="220"/>
      <c r="AI201" s="220"/>
      <c r="AJ201" s="220"/>
      <c r="AK201" s="220"/>
      <c r="AL201" s="220"/>
      <c r="AM201" s="221"/>
      <c r="AN201" s="221"/>
      <c r="AO201" s="221"/>
      <c r="AP201" s="221"/>
      <c r="AQ201" s="221"/>
      <c r="AR201" s="221"/>
      <c r="AS201" s="221"/>
      <c r="AT201" s="221"/>
      <c r="AU201" s="221"/>
      <c r="AV201" s="222"/>
      <c r="AW201" s="221"/>
      <c r="AX201" s="223"/>
      <c r="AY201" s="221"/>
      <c r="AZ201" s="221"/>
      <c r="BA201" s="187"/>
      <c r="BB201" s="187"/>
      <c r="BC201" s="187"/>
      <c r="BD201" s="187"/>
      <c r="BE201" s="187"/>
      <c r="BF201" s="187"/>
      <c r="BG201" s="187"/>
      <c r="BH201" s="187"/>
      <c r="BI201" s="187"/>
      <c r="BJ201" s="187"/>
      <c r="BK201" s="187"/>
      <c r="BL201" s="187"/>
      <c r="BM201" s="187"/>
      <c r="BN201" s="187"/>
      <c r="BO201" s="187"/>
      <c r="BP201" s="187"/>
      <c r="BQ201" s="187"/>
      <c r="BR201" s="187"/>
      <c r="BS201" s="187"/>
      <c r="BT201" s="187"/>
      <c r="BU201" s="187"/>
      <c r="BV201" s="187"/>
      <c r="BW201" s="187"/>
      <c r="BX201" s="187"/>
      <c r="BY201" s="187"/>
      <c r="BZ201" s="187"/>
      <c r="CA201" s="187"/>
      <c r="CB201" s="187"/>
      <c r="CC201" s="187"/>
      <c r="CD201" s="224"/>
      <c r="CE201" s="224"/>
      <c r="CF201" s="224"/>
    </row>
    <row r="202" spans="1:978" s="4" customFormat="1" ht="16.5" customHeight="1">
      <c r="A202" s="122" t="s">
        <v>46</v>
      </c>
      <c r="B202" s="64" t="s">
        <v>41</v>
      </c>
      <c r="C202" s="23">
        <v>8825585</v>
      </c>
      <c r="D202" s="27">
        <f t="shared" si="48"/>
        <v>0.24547267176610998</v>
      </c>
      <c r="E202" s="9"/>
      <c r="F202" s="67">
        <v>130888</v>
      </c>
      <c r="G202" s="70">
        <f t="shared" si="49"/>
        <v>0.14655127104539312</v>
      </c>
      <c r="H202" s="124">
        <v>138000</v>
      </c>
      <c r="I202" s="70">
        <f t="shared" si="50"/>
        <v>0.26605504587155959</v>
      </c>
      <c r="J202" s="124"/>
      <c r="K202" s="70"/>
      <c r="L202" s="67"/>
      <c r="M202" s="70"/>
      <c r="N202" s="67"/>
      <c r="O202" s="70"/>
      <c r="P202" s="67"/>
      <c r="Q202" s="70"/>
      <c r="R202" s="67"/>
      <c r="S202" s="70"/>
      <c r="T202" s="67">
        <f>SUM(T6:T17)</f>
        <v>46181</v>
      </c>
      <c r="U202" s="70">
        <f>T202/T201-1</f>
        <v>0.11742644212156406</v>
      </c>
      <c r="V202" s="67">
        <f>SUM(V6:V17)</f>
        <v>15418</v>
      </c>
      <c r="W202" s="70"/>
      <c r="X202" s="67">
        <f>SUM(X6:X17)</f>
        <v>15376</v>
      </c>
      <c r="Y202" s="70"/>
      <c r="Z202" s="67"/>
      <c r="AA202" s="70"/>
      <c r="AB202" s="67">
        <f>SUM(AB6:AB17)</f>
        <v>97</v>
      </c>
      <c r="AC202" s="70"/>
      <c r="AD202" s="78"/>
      <c r="AE202" s="76"/>
      <c r="AF202" s="67"/>
      <c r="AG202" s="70"/>
      <c r="AH202" s="225"/>
      <c r="AI202" s="225"/>
      <c r="AJ202" s="225"/>
      <c r="AK202" s="225"/>
      <c r="AL202" s="225"/>
      <c r="AM202" s="221"/>
      <c r="AN202" s="221"/>
      <c r="AO202" s="221"/>
      <c r="AP202" s="221"/>
      <c r="AQ202" s="221"/>
      <c r="AR202" s="221"/>
      <c r="AS202" s="221"/>
      <c r="AT202" s="221"/>
      <c r="AU202" s="221"/>
      <c r="AV202" s="222"/>
      <c r="AW202" s="221"/>
      <c r="AX202" s="223"/>
      <c r="AY202" s="221"/>
      <c r="AZ202" s="221"/>
      <c r="BA202" s="174"/>
      <c r="BB202" s="174"/>
      <c r="BC202" s="174"/>
      <c r="BD202" s="174"/>
      <c r="BE202" s="174"/>
      <c r="BF202" s="174"/>
      <c r="BG202" s="174"/>
      <c r="BH202" s="174"/>
      <c r="BI202" s="174"/>
      <c r="BJ202" s="174"/>
      <c r="BK202" s="174"/>
      <c r="BL202" s="174"/>
      <c r="BM202" s="174"/>
      <c r="BN202" s="174"/>
      <c r="BO202" s="174"/>
      <c r="BP202" s="174"/>
      <c r="BQ202" s="174"/>
      <c r="BR202" s="174"/>
      <c r="BS202" s="174"/>
      <c r="BT202" s="174"/>
      <c r="BU202" s="174"/>
      <c r="BV202" s="174"/>
      <c r="BW202" s="174"/>
      <c r="BX202" s="174"/>
      <c r="BY202" s="174"/>
      <c r="BZ202" s="174"/>
      <c r="CA202" s="174"/>
      <c r="CB202" s="174"/>
      <c r="CC202" s="174"/>
      <c r="CD202" s="174"/>
      <c r="CE202" s="174"/>
      <c r="CF202" s="174"/>
    </row>
    <row r="203" spans="1:978" s="4" customFormat="1" ht="16.5" customHeight="1">
      <c r="A203" s="122" t="s">
        <v>47</v>
      </c>
      <c r="B203" s="64" t="s">
        <v>41</v>
      </c>
      <c r="C203" s="23">
        <f>SUM(C18:C29)</f>
        <v>10080143</v>
      </c>
      <c r="D203" s="27">
        <f t="shared" si="48"/>
        <v>0.14215012375950153</v>
      </c>
      <c r="E203" s="9"/>
      <c r="F203" s="67">
        <f>SUM(F18:F29)</f>
        <v>137260</v>
      </c>
      <c r="G203" s="70">
        <f t="shared" si="49"/>
        <v>4.8682843346983695E-2</v>
      </c>
      <c r="H203" s="130">
        <v>149000</v>
      </c>
      <c r="I203" s="70">
        <f t="shared" si="50"/>
        <v>7.9710144927536142E-2</v>
      </c>
      <c r="J203" s="67">
        <f>SUM(J18:J29)</f>
        <v>111221</v>
      </c>
      <c r="K203" s="70"/>
      <c r="L203" s="67"/>
      <c r="M203" s="70"/>
      <c r="N203" s="67"/>
      <c r="O203" s="70"/>
      <c r="P203" s="67"/>
      <c r="Q203" s="70"/>
      <c r="R203" s="67"/>
      <c r="S203" s="70"/>
      <c r="T203" s="67">
        <f>SUM(T18:T29)</f>
        <v>57492</v>
      </c>
      <c r="U203" s="70">
        <f t="shared" ref="U203:U209" si="51">T203/T202-1</f>
        <v>0.24492756761438694</v>
      </c>
      <c r="V203" s="67">
        <f>SUM(V18:V29)</f>
        <v>13544</v>
      </c>
      <c r="W203" s="70">
        <f t="shared" ref="W203:W209" si="52">V203/V202-1</f>
        <v>-0.12154624464911146</v>
      </c>
      <c r="X203" s="67">
        <f>SUM(X18:X29)</f>
        <v>16599</v>
      </c>
      <c r="Y203" s="70">
        <f t="shared" ref="Y203:Y210" si="53">X203/X202-1</f>
        <v>7.9539542143600483E-2</v>
      </c>
      <c r="Z203" s="67"/>
      <c r="AA203" s="70"/>
      <c r="AB203" s="67">
        <f>SUM(AB18:AB29)</f>
        <v>130</v>
      </c>
      <c r="AC203" s="70">
        <f t="shared" ref="AC203:AC214" si="54">AB203/AB202-1</f>
        <v>0.34020618556701021</v>
      </c>
      <c r="AD203" s="78">
        <f>SUM(AD18:AD29)</f>
        <v>238</v>
      </c>
      <c r="AE203" s="70"/>
      <c r="AF203" s="67"/>
      <c r="AG203" s="70"/>
      <c r="AH203" s="225"/>
      <c r="AI203" s="225"/>
      <c r="AJ203" s="225"/>
      <c r="AK203" s="225"/>
      <c r="AL203" s="225"/>
      <c r="AM203" s="226"/>
      <c r="AN203" s="226"/>
      <c r="AO203" s="226"/>
      <c r="AP203" s="226"/>
      <c r="AQ203" s="226"/>
      <c r="AR203" s="226"/>
      <c r="AS203" s="226"/>
      <c r="AT203" s="226"/>
      <c r="AU203" s="226"/>
      <c r="AV203" s="227"/>
      <c r="AW203" s="226"/>
      <c r="AX203" s="228"/>
      <c r="AY203" s="226"/>
      <c r="AZ203" s="226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</row>
    <row r="204" spans="1:978" s="4" customFormat="1" ht="16.5" customHeight="1">
      <c r="A204" s="122" t="s">
        <v>48</v>
      </c>
      <c r="B204" s="64" t="s">
        <v>41</v>
      </c>
      <c r="C204" s="23">
        <f>SUM(C30:C41)</f>
        <v>11609879</v>
      </c>
      <c r="D204" s="27">
        <f t="shared" si="48"/>
        <v>0.15175737090237718</v>
      </c>
      <c r="E204" s="9"/>
      <c r="F204" s="67">
        <f>SUM(F30:F41)</f>
        <v>152319</v>
      </c>
      <c r="G204" s="70">
        <f t="shared" si="49"/>
        <v>0.10971149643013267</v>
      </c>
      <c r="H204" s="130">
        <v>153000</v>
      </c>
      <c r="I204" s="70">
        <f t="shared" si="50"/>
        <v>2.6845637583892579E-2</v>
      </c>
      <c r="J204" s="67">
        <f>SUM(J30:J41)</f>
        <v>110788</v>
      </c>
      <c r="K204" s="70">
        <f t="shared" ref="K204:K209" si="55">J204/J203-1</f>
        <v>-3.8931496749714523E-3</v>
      </c>
      <c r="L204" s="67"/>
      <c r="M204" s="70"/>
      <c r="N204" s="67"/>
      <c r="O204" s="70"/>
      <c r="P204" s="67"/>
      <c r="Q204" s="70"/>
      <c r="R204" s="67"/>
      <c r="S204" s="70"/>
      <c r="T204" s="67">
        <f>SUM(T30:T41)</f>
        <v>80492</v>
      </c>
      <c r="U204" s="70">
        <f t="shared" si="51"/>
        <v>0.40005565991790171</v>
      </c>
      <c r="V204" s="67">
        <f>SUM(V30:V41)</f>
        <v>15655</v>
      </c>
      <c r="W204" s="70">
        <f t="shared" si="52"/>
        <v>0.15586237448316598</v>
      </c>
      <c r="X204" s="67">
        <f>SUM(X30:X41)</f>
        <v>23560</v>
      </c>
      <c r="Y204" s="70">
        <f t="shared" si="53"/>
        <v>0.41936261220555449</v>
      </c>
      <c r="Z204" s="67"/>
      <c r="AA204" s="70"/>
      <c r="AB204" s="67">
        <f>SUM(AB30:AB41)</f>
        <v>134</v>
      </c>
      <c r="AC204" s="70">
        <f t="shared" si="54"/>
        <v>3.076923076923066E-2</v>
      </c>
      <c r="AD204" s="78">
        <f>SUM(AD30:AD41)</f>
        <v>432</v>
      </c>
      <c r="AE204" s="70">
        <f t="shared" ref="AE204:AE211" si="56">AD204/AD203-1</f>
        <v>0.81512605042016806</v>
      </c>
      <c r="AF204" s="67"/>
      <c r="AG204" s="70"/>
      <c r="AH204" s="225"/>
      <c r="AI204" s="225"/>
      <c r="AJ204" s="225"/>
      <c r="AK204" s="225"/>
      <c r="AL204" s="225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7"/>
      <c r="AW204" s="226"/>
      <c r="AX204" s="228"/>
      <c r="AY204" s="226"/>
      <c r="AZ204" s="226"/>
      <c r="BA204" s="174"/>
      <c r="BB204" s="174"/>
      <c r="BC204" s="174"/>
      <c r="BD204" s="174"/>
      <c r="BE204" s="174"/>
      <c r="BF204" s="174"/>
      <c r="BG204" s="174"/>
      <c r="BH204" s="174"/>
      <c r="BI204" s="174"/>
      <c r="BJ204" s="174"/>
      <c r="BK204" s="174"/>
      <c r="BL204" s="174"/>
      <c r="BM204" s="174"/>
      <c r="BN204" s="174"/>
      <c r="BO204" s="174"/>
      <c r="BP204" s="174"/>
      <c r="BQ204" s="174"/>
      <c r="BR204" s="174"/>
      <c r="BS204" s="174"/>
      <c r="BT204" s="174"/>
      <c r="BU204" s="174"/>
      <c r="BV204" s="174"/>
      <c r="BW204" s="174"/>
      <c r="BX204" s="174"/>
      <c r="BY204" s="174"/>
      <c r="BZ204" s="174"/>
      <c r="CA204" s="174"/>
      <c r="CB204" s="174"/>
      <c r="CC204" s="174"/>
      <c r="CD204" s="174"/>
      <c r="CE204" s="174"/>
      <c r="CF204" s="174"/>
    </row>
    <row r="205" spans="1:978" s="4" customFormat="1" ht="16.5" customHeight="1">
      <c r="A205" s="122" t="s">
        <v>49</v>
      </c>
      <c r="B205" s="64" t="s">
        <v>41</v>
      </c>
      <c r="C205" s="23">
        <f>SUM(SUM(C42:C53))</f>
        <v>13324977</v>
      </c>
      <c r="D205" s="27">
        <f t="shared" si="48"/>
        <v>0.147727465548952</v>
      </c>
      <c r="E205" s="9"/>
      <c r="F205" s="67">
        <f>SUM(F42:F53)</f>
        <v>160868</v>
      </c>
      <c r="G205" s="70">
        <f t="shared" si="49"/>
        <v>5.612563107688473E-2</v>
      </c>
      <c r="H205" s="124">
        <v>157000</v>
      </c>
      <c r="I205" s="70">
        <f t="shared" si="50"/>
        <v>2.614379084967311E-2</v>
      </c>
      <c r="J205" s="67">
        <f>SUM(J42:J53)</f>
        <v>124785</v>
      </c>
      <c r="K205" s="70">
        <f t="shared" si="55"/>
        <v>0.12634039787702633</v>
      </c>
      <c r="L205" s="67"/>
      <c r="M205" s="70"/>
      <c r="N205" s="67"/>
      <c r="O205" s="70"/>
      <c r="P205" s="67"/>
      <c r="Q205" s="70"/>
      <c r="R205" s="67"/>
      <c r="S205" s="70"/>
      <c r="T205" s="67">
        <f>SUM(T42:T53)</f>
        <v>92559</v>
      </c>
      <c r="U205" s="70">
        <f t="shared" si="51"/>
        <v>0.14991551955473836</v>
      </c>
      <c r="V205" s="67">
        <f>SUM(V42:V53)</f>
        <v>12159</v>
      </c>
      <c r="W205" s="70">
        <f t="shared" si="52"/>
        <v>-0.22331523474928139</v>
      </c>
      <c r="X205" s="67">
        <f>SUM(X42:X53)</f>
        <v>19575</v>
      </c>
      <c r="Y205" s="70">
        <f t="shared" si="53"/>
        <v>-0.16914261460101865</v>
      </c>
      <c r="Z205" s="67"/>
      <c r="AA205" s="70"/>
      <c r="AB205" s="67">
        <f>SUM(AB42:AB53)</f>
        <v>145</v>
      </c>
      <c r="AC205" s="70">
        <f t="shared" si="54"/>
        <v>8.2089552238805874E-2</v>
      </c>
      <c r="AD205" s="78">
        <f>SUM(AD42:AD53)</f>
        <v>651</v>
      </c>
      <c r="AE205" s="70">
        <f t="shared" si="56"/>
        <v>0.50694444444444442</v>
      </c>
      <c r="AF205" s="67"/>
      <c r="AG205" s="70"/>
      <c r="AH205" s="229"/>
      <c r="AI205" s="225"/>
      <c r="AJ205" s="225"/>
      <c r="AK205" s="225"/>
      <c r="AL205" s="225"/>
      <c r="AM205" s="226"/>
      <c r="AN205" s="226"/>
      <c r="AO205" s="226"/>
      <c r="AP205" s="226"/>
      <c r="AQ205" s="226"/>
      <c r="AR205" s="226"/>
      <c r="AS205" s="226"/>
      <c r="AT205" s="226"/>
      <c r="AU205" s="226"/>
      <c r="AV205" s="227"/>
      <c r="AW205" s="226"/>
      <c r="AX205" s="228"/>
      <c r="AY205" s="226"/>
      <c r="AZ205" s="226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</row>
    <row r="206" spans="1:978" s="4" customFormat="1" ht="16.5" customHeight="1">
      <c r="A206" s="122" t="s">
        <v>33</v>
      </c>
      <c r="B206" s="64" t="s">
        <v>50</v>
      </c>
      <c r="C206" s="23">
        <f>SUM(C54:C65)</f>
        <v>11996094</v>
      </c>
      <c r="D206" s="27">
        <f t="shared" si="48"/>
        <v>-9.9728727486734114E-2</v>
      </c>
      <c r="E206" s="9"/>
      <c r="F206" s="67">
        <f>SUM(F54:F65)</f>
        <v>143439</v>
      </c>
      <c r="G206" s="70">
        <f t="shared" si="49"/>
        <v>-0.10834348658527493</v>
      </c>
      <c r="H206" s="124">
        <v>128000</v>
      </c>
      <c r="I206" s="70">
        <f t="shared" si="50"/>
        <v>-0.1847133757961783</v>
      </c>
      <c r="J206" s="67">
        <f>SUM(J54:J65)</f>
        <v>101304</v>
      </c>
      <c r="K206" s="70">
        <f t="shared" si="55"/>
        <v>-0.18817165524702484</v>
      </c>
      <c r="L206" s="67"/>
      <c r="M206" s="76"/>
      <c r="N206" s="67">
        <f>SUM(N54:N65)</f>
        <v>6367</v>
      </c>
      <c r="O206" s="70"/>
      <c r="P206" s="67"/>
      <c r="Q206" s="70"/>
      <c r="R206" s="67"/>
      <c r="S206" s="70"/>
      <c r="T206" s="67">
        <f>SUM(T54:T65)</f>
        <v>79928</v>
      </c>
      <c r="U206" s="70">
        <f t="shared" si="51"/>
        <v>-0.13646430925139641</v>
      </c>
      <c r="V206" s="67">
        <f>SUM(V54:V65)</f>
        <v>10602</v>
      </c>
      <c r="W206" s="70">
        <f t="shared" si="52"/>
        <v>-0.12805329385640263</v>
      </c>
      <c r="X206" s="67">
        <f>SUM(X54:X65)</f>
        <v>20598</v>
      </c>
      <c r="Y206" s="70">
        <f t="shared" si="53"/>
        <v>5.2260536398467394E-2</v>
      </c>
      <c r="Z206" s="67"/>
      <c r="AA206" s="70"/>
      <c r="AB206" s="67">
        <f>SUM(AB54:AB65)</f>
        <v>95</v>
      </c>
      <c r="AC206" s="70">
        <f t="shared" si="54"/>
        <v>-0.34482758620689657</v>
      </c>
      <c r="AD206" s="78">
        <f>SUM(AD54:AD65)</f>
        <v>536</v>
      </c>
      <c r="AE206" s="70">
        <f t="shared" si="56"/>
        <v>-0.1766513056835638</v>
      </c>
      <c r="AF206" s="67"/>
      <c r="AG206" s="70"/>
      <c r="AH206" s="229"/>
      <c r="AI206" s="225"/>
      <c r="AJ206" s="225"/>
      <c r="AK206" s="225"/>
      <c r="AL206" s="225"/>
      <c r="AM206" s="226"/>
      <c r="AN206" s="226"/>
      <c r="AO206" s="226"/>
      <c r="AP206" s="226"/>
      <c r="AQ206" s="226"/>
      <c r="AR206" s="226"/>
      <c r="AS206" s="226"/>
      <c r="AT206" s="226"/>
      <c r="AU206" s="226"/>
      <c r="AV206" s="227"/>
      <c r="AW206" s="226"/>
      <c r="AX206" s="228"/>
      <c r="AY206" s="226"/>
      <c r="AZ206" s="226"/>
      <c r="BA206" s="174"/>
      <c r="BB206" s="174"/>
      <c r="BC206" s="174"/>
      <c r="BD206" s="174"/>
      <c r="BE206" s="174"/>
      <c r="BF206" s="174"/>
      <c r="BG206" s="174"/>
      <c r="BH206" s="174"/>
      <c r="BI206" s="174"/>
      <c r="BJ206" s="174"/>
      <c r="BK206" s="174"/>
      <c r="BL206" s="174"/>
      <c r="BM206" s="174"/>
      <c r="BN206" s="174"/>
      <c r="BO206" s="174"/>
      <c r="BP206" s="174"/>
      <c r="BQ206" s="174"/>
      <c r="BR206" s="174"/>
      <c r="BS206" s="174"/>
      <c r="BT206" s="174"/>
      <c r="BU206" s="174"/>
      <c r="BV206" s="174"/>
      <c r="BW206" s="174"/>
      <c r="BX206" s="174"/>
      <c r="BY206" s="174"/>
      <c r="BZ206" s="174"/>
      <c r="CA206" s="174"/>
      <c r="CB206" s="174"/>
      <c r="CC206" s="174"/>
      <c r="CD206" s="174"/>
      <c r="CE206" s="174"/>
      <c r="CF206" s="174"/>
    </row>
    <row r="207" spans="1:978" s="4" customFormat="1" ht="16.5" customHeight="1">
      <c r="A207" s="122" t="s">
        <v>34</v>
      </c>
      <c r="B207" s="64" t="s">
        <v>50</v>
      </c>
      <c r="C207" s="23">
        <f>SUM(C66:C77)</f>
        <v>9494111</v>
      </c>
      <c r="D207" s="27">
        <f t="shared" si="48"/>
        <v>-0.20856647171987819</v>
      </c>
      <c r="E207" s="9"/>
      <c r="F207" s="67">
        <f>SUM(F66:F77)</f>
        <v>125096</v>
      </c>
      <c r="G207" s="70">
        <f t="shared" si="49"/>
        <v>-0.12788014417278426</v>
      </c>
      <c r="H207" s="124">
        <v>75000</v>
      </c>
      <c r="I207" s="70">
        <f t="shared" si="50"/>
        <v>-0.4140625</v>
      </c>
      <c r="J207" s="67">
        <f>SUM(J66:J77)</f>
        <v>84166</v>
      </c>
      <c r="K207" s="70">
        <f t="shared" si="55"/>
        <v>-0.16917397141277735</v>
      </c>
      <c r="L207" s="67"/>
      <c r="M207" s="70"/>
      <c r="N207" s="67">
        <f>SUM(N66:N77)</f>
        <v>5120</v>
      </c>
      <c r="O207" s="70">
        <f>N207/N206-1</f>
        <v>-0.19585362022930741</v>
      </c>
      <c r="P207" s="67"/>
      <c r="Q207" s="70"/>
      <c r="R207" s="67"/>
      <c r="S207" s="70"/>
      <c r="T207" s="67">
        <f>SUM(T66:T77)</f>
        <v>59351</v>
      </c>
      <c r="U207" s="70">
        <f t="shared" si="51"/>
        <v>-0.25744419977980182</v>
      </c>
      <c r="V207" s="67">
        <f>SUM(V66:V77)</f>
        <v>7450</v>
      </c>
      <c r="W207" s="70">
        <f t="shared" si="52"/>
        <v>-0.29730239577438222</v>
      </c>
      <c r="X207" s="67">
        <f>SUM(X66:X77)</f>
        <v>19153</v>
      </c>
      <c r="Y207" s="70">
        <f t="shared" si="53"/>
        <v>-7.0152441984658753E-2</v>
      </c>
      <c r="Z207" s="67">
        <v>17580</v>
      </c>
      <c r="AA207" s="70"/>
      <c r="AB207" s="67">
        <f>SUM(AB66:AB77)</f>
        <v>49</v>
      </c>
      <c r="AC207" s="70">
        <f t="shared" si="54"/>
        <v>-0.48421052631578942</v>
      </c>
      <c r="AD207" s="78">
        <f>SUM(AD66:AD77)</f>
        <v>662</v>
      </c>
      <c r="AE207" s="70">
        <f t="shared" si="56"/>
        <v>0.2350746268656716</v>
      </c>
      <c r="AF207" s="67"/>
      <c r="AG207" s="70"/>
      <c r="AH207" s="225"/>
      <c r="AI207" s="225"/>
      <c r="AJ207" s="225"/>
      <c r="AK207" s="225"/>
      <c r="AL207" s="225"/>
      <c r="AM207" s="226"/>
      <c r="AN207" s="226"/>
      <c r="AO207" s="226"/>
      <c r="AP207" s="226"/>
      <c r="AQ207" s="226"/>
      <c r="AR207" s="226"/>
      <c r="AS207" s="226"/>
      <c r="AT207" s="226"/>
      <c r="AU207" s="226"/>
      <c r="AV207" s="227"/>
      <c r="AW207" s="226"/>
      <c r="AX207" s="228"/>
      <c r="AY207" s="226"/>
      <c r="AZ207" s="226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</row>
    <row r="208" spans="1:978" s="4" customFormat="1" ht="16.5" customHeight="1">
      <c r="A208" s="122" t="s">
        <v>35</v>
      </c>
      <c r="B208" s="64" t="s">
        <v>50</v>
      </c>
      <c r="C208" s="23">
        <f>SUM(C78:C89)</f>
        <v>12488364</v>
      </c>
      <c r="D208" s="27">
        <f>C208/SUM(C66:C77)-1</f>
        <v>0.31538002873570781</v>
      </c>
      <c r="E208" s="9"/>
      <c r="F208" s="67">
        <f>SUM(F78:F89)</f>
        <v>144450</v>
      </c>
      <c r="G208" s="70">
        <f t="shared" si="49"/>
        <v>0.15471318027754677</v>
      </c>
      <c r="H208" s="123">
        <v>115000</v>
      </c>
      <c r="I208" s="70">
        <f t="shared" si="50"/>
        <v>0.53333333333333344</v>
      </c>
      <c r="J208" s="67">
        <f>SUM(J78:J89)</f>
        <v>90622</v>
      </c>
      <c r="K208" s="70">
        <f t="shared" si="55"/>
        <v>7.6705558063826285E-2</v>
      </c>
      <c r="L208" s="67">
        <f>SUM(L78:L89)</f>
        <v>686</v>
      </c>
      <c r="M208" s="70"/>
      <c r="N208" s="67">
        <f>SUM(N78:N89)</f>
        <v>6604</v>
      </c>
      <c r="O208" s="70">
        <f>N208/N207-1</f>
        <v>0.28984374999999996</v>
      </c>
      <c r="P208" s="67"/>
      <c r="Q208" s="70"/>
      <c r="R208" s="67"/>
      <c r="S208" s="70"/>
      <c r="T208" s="67">
        <f>SUM(T78:T89)</f>
        <v>77560</v>
      </c>
      <c r="U208" s="70">
        <f t="shared" si="51"/>
        <v>0.30680190729726542</v>
      </c>
      <c r="V208" s="67">
        <f>SUM(V78:V89)</f>
        <v>9578</v>
      </c>
      <c r="W208" s="70">
        <f t="shared" si="52"/>
        <v>0.28563758389261751</v>
      </c>
      <c r="X208" s="67">
        <f>SUM(X78:X89)</f>
        <v>26444</v>
      </c>
      <c r="Y208" s="70">
        <f t="shared" si="53"/>
        <v>0.38067143528428971</v>
      </c>
      <c r="Z208" s="67">
        <v>23419</v>
      </c>
      <c r="AA208" s="70">
        <f>Z208/Z207-1</f>
        <v>0.33213879408418667</v>
      </c>
      <c r="AB208" s="67">
        <f>SUM(AB78:AB89)</f>
        <v>71</v>
      </c>
      <c r="AC208" s="70">
        <f t="shared" si="54"/>
        <v>0.44897959183673475</v>
      </c>
      <c r="AD208" s="78">
        <f>SUM(AD78:AD89)</f>
        <v>935</v>
      </c>
      <c r="AE208" s="70">
        <f t="shared" si="56"/>
        <v>0.41238670694864044</v>
      </c>
      <c r="AF208" s="67"/>
      <c r="AG208" s="70"/>
      <c r="AH208" s="225"/>
      <c r="AI208" s="225"/>
      <c r="AJ208" s="225"/>
      <c r="AK208" s="225"/>
      <c r="AL208" s="225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7"/>
      <c r="AW208" s="226"/>
      <c r="AX208" s="228"/>
      <c r="AY208" s="226"/>
      <c r="AZ208" s="226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</row>
    <row r="209" spans="1:84" s="4" customFormat="1" ht="16.5" customHeight="1">
      <c r="A209" s="122" t="s">
        <v>37</v>
      </c>
      <c r="B209" s="95" t="s">
        <v>50</v>
      </c>
      <c r="C209" s="67">
        <v>12693733</v>
      </c>
      <c r="D209" s="126">
        <f>C209/SUM(C78:C89)-1</f>
        <v>1.6444828161639169E-2</v>
      </c>
      <c r="E209" s="9"/>
      <c r="F209" s="67">
        <f>SUM(F90:F101)</f>
        <v>172866</v>
      </c>
      <c r="G209" s="70">
        <f t="shared" si="49"/>
        <v>0.1967185877466251</v>
      </c>
      <c r="H209" s="124">
        <v>140000</v>
      </c>
      <c r="I209" s="70">
        <f t="shared" si="50"/>
        <v>0.21739130434782616</v>
      </c>
      <c r="J209" s="67">
        <f>SUM(J90:J101)</f>
        <v>91335</v>
      </c>
      <c r="K209" s="70">
        <f t="shared" si="55"/>
        <v>7.8678466597514873E-3</v>
      </c>
      <c r="L209" s="67">
        <f>SUM(L90:L101)</f>
        <v>1070</v>
      </c>
      <c r="M209" s="76">
        <f>L209/L208-1</f>
        <v>0.55976676384839652</v>
      </c>
      <c r="N209" s="67">
        <f>SUM(N90:N101)</f>
        <v>11532</v>
      </c>
      <c r="O209" s="70">
        <f>N209/N208-1</f>
        <v>0.74621441550575418</v>
      </c>
      <c r="P209" s="67"/>
      <c r="Q209" s="70"/>
      <c r="R209" s="67"/>
      <c r="S209" s="70"/>
      <c r="T209" s="67">
        <f>SUM(T90:T101)</f>
        <v>106359</v>
      </c>
      <c r="U209" s="70">
        <f t="shared" si="51"/>
        <v>0.37131253223310989</v>
      </c>
      <c r="V209" s="67">
        <f>SUM(V90:V101)</f>
        <v>12446</v>
      </c>
      <c r="W209" s="70">
        <f t="shared" si="52"/>
        <v>0.29943620797661308</v>
      </c>
      <c r="X209" s="67">
        <f>SUM(X90:X101)</f>
        <v>29143</v>
      </c>
      <c r="Y209" s="70">
        <f t="shared" si="53"/>
        <v>0.10206474058387527</v>
      </c>
      <c r="Z209" s="67">
        <v>27176</v>
      </c>
      <c r="AA209" s="70">
        <f>Z209/Z208-1</f>
        <v>0.16042529570007269</v>
      </c>
      <c r="AB209" s="67">
        <f>SUM(AB90:AB101)</f>
        <v>87</v>
      </c>
      <c r="AC209" s="70">
        <f t="shared" si="54"/>
        <v>0.22535211267605626</v>
      </c>
      <c r="AD209" s="78">
        <f>SUM(AD90:AD101)</f>
        <v>1419</v>
      </c>
      <c r="AE209" s="70">
        <f t="shared" si="56"/>
        <v>0.51764705882352935</v>
      </c>
      <c r="AF209" s="67">
        <f>SUM(AF96:AF101)</f>
        <v>50</v>
      </c>
      <c r="AG209" s="70"/>
      <c r="AH209" s="225"/>
      <c r="AI209" s="225"/>
      <c r="AJ209" s="225"/>
      <c r="AK209" s="225"/>
      <c r="AL209" s="225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5"/>
      <c r="AW209" s="225"/>
      <c r="AX209" s="225"/>
      <c r="AY209" s="226"/>
      <c r="AZ209" s="226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</row>
    <row r="210" spans="1:84" s="4" customFormat="1" ht="16.5" customHeight="1">
      <c r="A210" s="122" t="s">
        <v>38</v>
      </c>
      <c r="B210" s="64" t="s">
        <v>50</v>
      </c>
      <c r="C210" s="23">
        <f>SUM(C102:C113)</f>
        <v>13736976</v>
      </c>
      <c r="D210" s="27">
        <f>C210/SUM(C90:C101)-1</f>
        <v>8.2185673828179651E-2</v>
      </c>
      <c r="E210" s="9"/>
      <c r="F210" s="67">
        <f>SUM(F102:F113)</f>
        <v>208108</v>
      </c>
      <c r="G210" s="70">
        <f>F210/F209-1</f>
        <v>0.20386889266830965</v>
      </c>
      <c r="H210" s="124">
        <f>SUM(H102:H113)</f>
        <v>169100</v>
      </c>
      <c r="I210" s="70">
        <f>H210/H209-1</f>
        <v>0.20785714285714296</v>
      </c>
      <c r="J210" s="67">
        <f>SUM(J102:J113)</f>
        <v>94922</v>
      </c>
      <c r="K210" s="70">
        <f>J210/J209-1</f>
        <v>3.9273005967044305E-2</v>
      </c>
      <c r="L210" s="67">
        <f>SUM(L102:L113)</f>
        <v>1179</v>
      </c>
      <c r="M210" s="76">
        <f>L210/L209-1</f>
        <v>0.10186915887850456</v>
      </c>
      <c r="N210" s="67">
        <f>SUM(N102:N113)</f>
        <v>16329</v>
      </c>
      <c r="O210" s="70">
        <f>N210/N209-1</f>
        <v>0.4159729448491154</v>
      </c>
      <c r="P210" s="67"/>
      <c r="Q210" s="70"/>
      <c r="R210" s="67"/>
      <c r="S210" s="70"/>
      <c r="T210" s="67">
        <f>SUM(T102:T113)</f>
        <v>134856</v>
      </c>
      <c r="U210" s="70">
        <f>T210/T209-1</f>
        <v>0.26793219191605777</v>
      </c>
      <c r="V210" s="67">
        <f>SUM(V102:V113)</f>
        <v>13609</v>
      </c>
      <c r="W210" s="70">
        <f>V210/V209-1</f>
        <v>9.3443676683271804E-2</v>
      </c>
      <c r="X210" s="67">
        <f>SUM(X102:X113)</f>
        <v>27952</v>
      </c>
      <c r="Y210" s="70">
        <f t="shared" si="53"/>
        <v>-4.0867446728202306E-2</v>
      </c>
      <c r="Z210" s="67">
        <v>27458</v>
      </c>
      <c r="AA210" s="70">
        <f t="shared" ref="AA210:AA214" si="57">Z210/Z209-1</f>
        <v>1.0376803061524775E-2</v>
      </c>
      <c r="AB210" s="67">
        <f>SUM(AB102:AB113)</f>
        <v>83</v>
      </c>
      <c r="AC210" s="70">
        <f t="shared" si="54"/>
        <v>-4.5977011494252928E-2</v>
      </c>
      <c r="AD210" s="78">
        <f>SUM(AD102:AD113)</f>
        <v>1762</v>
      </c>
      <c r="AE210" s="70">
        <f t="shared" si="56"/>
        <v>0.24171952078928816</v>
      </c>
      <c r="AF210" s="67">
        <f>SUM(AF102:AF113)</f>
        <v>64</v>
      </c>
      <c r="AG210" s="70"/>
      <c r="AH210" s="225"/>
      <c r="AI210" s="225"/>
      <c r="AJ210" s="225"/>
      <c r="AK210" s="225"/>
      <c r="AL210" s="225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5"/>
      <c r="AW210" s="225"/>
      <c r="AX210" s="225"/>
      <c r="AY210" s="226"/>
      <c r="AZ210" s="226"/>
      <c r="BA210" s="174"/>
      <c r="BB210" s="174"/>
      <c r="BC210" s="174"/>
      <c r="BD210" s="174"/>
      <c r="BE210" s="174"/>
      <c r="BF210" s="174"/>
      <c r="BG210" s="174"/>
      <c r="BH210" s="174"/>
      <c r="BI210" s="174"/>
      <c r="BJ210" s="174"/>
      <c r="BK210" s="174"/>
      <c r="BL210" s="174"/>
      <c r="BM210" s="174"/>
      <c r="BN210" s="174"/>
      <c r="BO210" s="174"/>
      <c r="BP210" s="174"/>
      <c r="BQ210" s="174"/>
      <c r="BR210" s="174"/>
      <c r="BS210" s="174"/>
      <c r="BT210" s="174"/>
      <c r="BU210" s="174"/>
      <c r="BV210" s="174"/>
      <c r="BW210" s="174"/>
      <c r="BX210" s="174"/>
      <c r="BY210" s="174"/>
      <c r="BZ210" s="174"/>
      <c r="CA210" s="174"/>
      <c r="CB210" s="174"/>
      <c r="CC210" s="174"/>
      <c r="CD210" s="174"/>
      <c r="CE210" s="174"/>
      <c r="CF210" s="174"/>
    </row>
    <row r="211" spans="1:84" s="4" customFormat="1" ht="16.5" customHeight="1" thickBot="1">
      <c r="A211" s="122" t="s">
        <v>51</v>
      </c>
      <c r="B211" s="64" t="s">
        <v>50</v>
      </c>
      <c r="C211" s="23">
        <f>SUM(C114:C125)</f>
        <v>14846485</v>
      </c>
      <c r="D211" s="27">
        <f>C211/SUM(C102:C113)-1</f>
        <v>8.0768067149567635E-2</v>
      </c>
      <c r="E211" s="9"/>
      <c r="F211" s="67">
        <f>SUM(F114:F125)</f>
        <v>228865</v>
      </c>
      <c r="G211" s="70">
        <f>F211/SUM(F102:F113)-1</f>
        <v>9.97414803851846E-2</v>
      </c>
      <c r="H211" s="124">
        <f>SUM(H114:H125)</f>
        <v>208886</v>
      </c>
      <c r="I211" s="70">
        <f>H211/SUM(H102:H113)-1</f>
        <v>0.23528089887640458</v>
      </c>
      <c r="J211" s="67">
        <f>SUM(J114:J125)</f>
        <v>107942</v>
      </c>
      <c r="K211" s="70">
        <f>J211/SUM(J102:J113)-1</f>
        <v>0.13716525146962777</v>
      </c>
      <c r="L211" s="67">
        <f>SUM(L114:L125)</f>
        <v>1795</v>
      </c>
      <c r="M211" s="76">
        <f>L211/SUM(L102:L113)-1</f>
        <v>0.52247667514843088</v>
      </c>
      <c r="N211" s="67">
        <f>SUM(N114:N125)</f>
        <v>23224</v>
      </c>
      <c r="O211" s="70">
        <f>N211/SUM(N102:N113)-1</f>
        <v>0.42225488394880273</v>
      </c>
      <c r="P211" s="67">
        <f>SUM(P114:P125)</f>
        <v>11592</v>
      </c>
      <c r="Q211" s="70"/>
      <c r="R211" s="67">
        <f>SUM(R114:R125)</f>
        <v>1516</v>
      </c>
      <c r="S211" s="70"/>
      <c r="T211" s="67">
        <f>SUM(T114:T125)</f>
        <v>182442</v>
      </c>
      <c r="U211" s="70">
        <f>T211/SUM(T102:T113)-1</f>
        <v>0.35286527851930938</v>
      </c>
      <c r="V211" s="67">
        <f>SUM(V114:V125)</f>
        <v>15855</v>
      </c>
      <c r="W211" s="70">
        <f>V211/SUM(V102:V113)-1</f>
        <v>0.16503784260415899</v>
      </c>
      <c r="X211" s="67">
        <f>SUM(X114:X125)</f>
        <v>31203</v>
      </c>
      <c r="Y211" s="70">
        <f>X211/SUM(X102:X113)-1</f>
        <v>0.11630652547223819</v>
      </c>
      <c r="Z211" s="67">
        <f>SUM(Z115:Z125)</f>
        <v>13448</v>
      </c>
      <c r="AA211" s="70">
        <f t="shared" si="57"/>
        <v>-0.51023381163959503</v>
      </c>
      <c r="AB211" s="67">
        <f>SUM(AB114:AB125)</f>
        <v>90</v>
      </c>
      <c r="AC211" s="70">
        <f t="shared" si="54"/>
        <v>8.43373493975903E-2</v>
      </c>
      <c r="AD211" s="78">
        <f>SUM(AD114:AD125)</f>
        <v>2433</v>
      </c>
      <c r="AE211" s="70">
        <f t="shared" si="56"/>
        <v>0.38081725312145287</v>
      </c>
      <c r="AF211" s="67">
        <f>SUM(AF114:AF125)</f>
        <v>11</v>
      </c>
      <c r="AG211" s="70">
        <f>AF211/SUM(AF102:AF106)-1</f>
        <v>0</v>
      </c>
      <c r="AH211" s="225"/>
      <c r="AI211" s="225"/>
      <c r="AJ211" s="225"/>
      <c r="AK211" s="225"/>
      <c r="AL211" s="225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5"/>
      <c r="AW211" s="225"/>
      <c r="AX211" s="225"/>
      <c r="AY211" s="226"/>
      <c r="AZ211" s="226"/>
      <c r="BA211" s="174"/>
      <c r="BB211" s="174"/>
      <c r="BC211" s="174"/>
      <c r="BD211" s="174"/>
      <c r="BE211" s="174"/>
      <c r="BF211" s="174"/>
      <c r="BG211" s="174"/>
      <c r="BH211" s="174"/>
      <c r="BI211" s="174"/>
      <c r="BJ211" s="174"/>
      <c r="BK211" s="174"/>
      <c r="BL211" s="174"/>
      <c r="BM211" s="174"/>
      <c r="BN211" s="174"/>
      <c r="BO211" s="174"/>
      <c r="BP211" s="174"/>
      <c r="BQ211" s="174"/>
      <c r="BR211" s="174"/>
      <c r="BS211" s="174"/>
      <c r="BT211" s="174"/>
      <c r="BU211" s="174"/>
      <c r="BV211" s="174"/>
      <c r="BW211" s="174"/>
      <c r="BX211" s="174"/>
      <c r="BY211" s="174"/>
      <c r="BZ211" s="174"/>
      <c r="CA211" s="174"/>
      <c r="CB211" s="174"/>
      <c r="CC211" s="174"/>
      <c r="CD211" s="174"/>
      <c r="CE211" s="174"/>
      <c r="CF211" s="174"/>
    </row>
    <row r="212" spans="1:84" s="220" customFormat="1" ht="16.5" customHeight="1" thickBot="1">
      <c r="A212" s="127" t="s">
        <v>100</v>
      </c>
      <c r="B212" s="128" t="s">
        <v>50</v>
      </c>
      <c r="C212" s="1">
        <f>SUM(C126:C137)</f>
        <v>16080684</v>
      </c>
      <c r="D212" s="129">
        <f>C212/SUM(C114:C125)-1</f>
        <v>8.3130720840656869E-2</v>
      </c>
      <c r="E212" s="85"/>
      <c r="F212" s="1">
        <f>SUM(F126:F137)</f>
        <v>254332</v>
      </c>
      <c r="G212" s="129">
        <f>F212/SUM(F114:F125)-1</f>
        <v>0.11127520590741269</v>
      </c>
      <c r="H212" s="1">
        <f>SUM(H126:H137)</f>
        <v>210728</v>
      </c>
      <c r="I212" s="129">
        <f>H212/SUM(H114:H125)-1</f>
        <v>8.8182070603104457E-3</v>
      </c>
      <c r="J212" s="1">
        <f>SUM(J126:J137)</f>
        <v>135676</v>
      </c>
      <c r="K212" s="129">
        <f>J212/SUM(J114:J125)-1</f>
        <v>0.2569342795204832</v>
      </c>
      <c r="L212" s="1">
        <f>SUM(L126:L137)</f>
        <v>3364</v>
      </c>
      <c r="M212" s="129">
        <f>L212/SUM(L114:L125)-1</f>
        <v>0.87409470752089136</v>
      </c>
      <c r="N212" s="1">
        <f>SUM(N126:N137)</f>
        <v>61702</v>
      </c>
      <c r="O212" s="129">
        <f>N212/SUM(N114:N125)-1</f>
        <v>1.6568205304857044</v>
      </c>
      <c r="P212" s="1">
        <f>SUM(P126:P137)</f>
        <v>27475</v>
      </c>
      <c r="Q212" s="129">
        <f>P212/SUM(P114:P125)-1</f>
        <v>1.3701690821256038</v>
      </c>
      <c r="R212" s="1">
        <f>SUM(R126:R137)</f>
        <v>3110</v>
      </c>
      <c r="S212" s="129">
        <f>R212/SUM(R114:R125)-1</f>
        <v>1.0514511873350925</v>
      </c>
      <c r="T212" s="1">
        <f>SUM(T126:T137)</f>
        <v>234557</v>
      </c>
      <c r="U212" s="129">
        <f>T212/SUM(T114:T125)-1</f>
        <v>0.28565242652459411</v>
      </c>
      <c r="V212" s="1">
        <f>SUM(V126:V137)</f>
        <v>16314</v>
      </c>
      <c r="W212" s="129">
        <f>V212/SUM(V114:V125)-1</f>
        <v>2.8949858088930913E-2</v>
      </c>
      <c r="X212" s="1">
        <f>SUM(X126:X137)</f>
        <v>1355</v>
      </c>
      <c r="Y212" s="129">
        <f>X212/SUM(X114)-1</f>
        <v>-0.14186193793540214</v>
      </c>
      <c r="Z212" s="1">
        <f>SUM(Z126:Z137)</f>
        <v>17746</v>
      </c>
      <c r="AA212" s="129">
        <f t="shared" si="57"/>
        <v>0.31960142772159439</v>
      </c>
      <c r="AB212" s="1">
        <f>SUM(AB126:AB137)</f>
        <v>89</v>
      </c>
      <c r="AC212" s="129">
        <f t="shared" si="54"/>
        <v>-1.1111111111111072E-2</v>
      </c>
      <c r="AD212" s="1">
        <f>SUM(AD126:AD137)</f>
        <v>2189</v>
      </c>
      <c r="AE212" s="129">
        <f>AD212/SUM(AD114:AD121)-1</f>
        <v>0.2402266288951842</v>
      </c>
      <c r="AF212" s="1"/>
      <c r="AG212" s="129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5"/>
      <c r="AW212" s="225"/>
      <c r="AX212" s="225"/>
      <c r="AY212" s="226"/>
      <c r="AZ212" s="226"/>
      <c r="BA212" s="221"/>
      <c r="BB212" s="221"/>
      <c r="BC212" s="221"/>
      <c r="BD212" s="221"/>
      <c r="BE212" s="221"/>
      <c r="BF212" s="221"/>
      <c r="BG212" s="221"/>
      <c r="BH212" s="221"/>
      <c r="BI212" s="221"/>
      <c r="BJ212" s="221"/>
      <c r="BK212" s="221"/>
      <c r="BL212" s="221"/>
      <c r="BM212" s="221"/>
      <c r="BN212" s="221"/>
      <c r="BO212" s="221"/>
      <c r="BP212" s="221"/>
      <c r="BQ212" s="221"/>
      <c r="BR212" s="221"/>
      <c r="BS212" s="221"/>
      <c r="BT212" s="221"/>
      <c r="BU212" s="221"/>
      <c r="BV212" s="221"/>
      <c r="BW212" s="221"/>
      <c r="BX212" s="221"/>
      <c r="BY212" s="221"/>
      <c r="BZ212" s="221"/>
      <c r="CA212" s="221"/>
      <c r="CB212" s="221"/>
      <c r="CC212" s="221"/>
      <c r="CD212" s="221"/>
      <c r="CE212" s="221"/>
      <c r="CF212" s="221"/>
    </row>
    <row r="213" spans="1:84" ht="16.5" customHeight="1" thickBot="1">
      <c r="A213" s="127" t="s">
        <v>52</v>
      </c>
      <c r="B213" s="128" t="s">
        <v>50</v>
      </c>
      <c r="C213" s="1">
        <f>SUM(C138:C149)</f>
        <v>19310430</v>
      </c>
      <c r="D213" s="129">
        <f>C213/C212-1</f>
        <v>0.20084630728394393</v>
      </c>
      <c r="E213" s="9"/>
      <c r="F213" s="1">
        <f>SUM(F138:F149)</f>
        <v>296900</v>
      </c>
      <c r="G213" s="129">
        <f>F213/F212-1</f>
        <v>0.16737178176556622</v>
      </c>
      <c r="H213" s="1">
        <f>SUM(H138:H149)</f>
        <v>237363</v>
      </c>
      <c r="I213" s="129">
        <f>H213/SUM(H126:H137)-1</f>
        <v>0.12639516343343082</v>
      </c>
      <c r="J213" s="1">
        <f>SUM(J138:J149)</f>
        <v>139376</v>
      </c>
      <c r="K213" s="129">
        <f>J213/SUM(J126:J137)-1</f>
        <v>2.7270851145375641E-2</v>
      </c>
      <c r="L213" s="1">
        <f>SUM(L138:L149)</f>
        <v>3704</v>
      </c>
      <c r="M213" s="129">
        <f>L213/SUM(L126:L137)-1</f>
        <v>0.10107015457788338</v>
      </c>
      <c r="N213" s="1">
        <f>SUM(N138:N149)</f>
        <v>92021</v>
      </c>
      <c r="O213" s="129">
        <f>N213/SUM(N126:N137)-1</f>
        <v>0.49137791319568258</v>
      </c>
      <c r="P213" s="1">
        <f>SUM(P138:P149)</f>
        <v>29974</v>
      </c>
      <c r="Q213" s="129">
        <f>P213/SUM(P126:P137)-1</f>
        <v>9.0955414012738878E-2</v>
      </c>
      <c r="R213" s="1">
        <f>SUM(R138:R149)</f>
        <v>1845</v>
      </c>
      <c r="S213" s="129">
        <f>R213/SUM(R126:R137)-1</f>
        <v>-0.40675241157556274</v>
      </c>
      <c r="T213" s="1">
        <f>SUM(T138:T149)</f>
        <v>277032</v>
      </c>
      <c r="U213" s="129">
        <f>T213/SUM(T126:T137)-1</f>
        <v>0.18108604731472511</v>
      </c>
      <c r="V213" s="1">
        <f>18835</f>
        <v>18835</v>
      </c>
      <c r="W213" s="129">
        <f>V213/V212-1</f>
        <v>0.15452985166114996</v>
      </c>
      <c r="X213" s="1"/>
      <c r="Y213" s="129"/>
      <c r="Z213" s="1">
        <f>SUM(Z138:Z149)</f>
        <v>17737</v>
      </c>
      <c r="AA213" s="129">
        <f t="shared" si="57"/>
        <v>-5.0715654231936469E-4</v>
      </c>
      <c r="AB213" s="1">
        <f>SUM(AB138:AB149)</f>
        <v>95</v>
      </c>
      <c r="AC213" s="129">
        <f t="shared" si="54"/>
        <v>6.7415730337078594E-2</v>
      </c>
      <c r="AD213" s="1"/>
      <c r="AE213" s="129"/>
      <c r="AF213" s="1"/>
      <c r="AG213" s="129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26"/>
      <c r="BN213" s="226"/>
      <c r="BO213" s="226"/>
      <c r="BP213" s="226"/>
      <c r="BQ213" s="226"/>
      <c r="BR213" s="226"/>
      <c r="BS213" s="226"/>
      <c r="BT213" s="226"/>
      <c r="BU213" s="226"/>
      <c r="BV213" s="226"/>
      <c r="BW213" s="226"/>
      <c r="BX213" s="226"/>
      <c r="BY213" s="226"/>
      <c r="BZ213" s="226"/>
      <c r="CA213" s="226"/>
      <c r="CB213" s="226"/>
      <c r="CC213" s="226"/>
      <c r="CD213" s="226"/>
      <c r="CE213" s="226"/>
      <c r="CF213" s="226"/>
    </row>
    <row r="214" spans="1:84" s="220" customFormat="1" ht="16.5" customHeight="1" thickBot="1">
      <c r="A214" s="127" t="s">
        <v>53</v>
      </c>
      <c r="B214" s="128" t="s">
        <v>50</v>
      </c>
      <c r="C214" s="1">
        <f>SUM(C150:C161)</f>
        <v>22383190</v>
      </c>
      <c r="D214" s="129">
        <f>C214/SUM(C138:C149)-1</f>
        <v>0.15912436957644127</v>
      </c>
      <c r="E214" s="85"/>
      <c r="F214" s="1">
        <f>IFERROR(SUM(F150:F161),"-")</f>
        <v>318330</v>
      </c>
      <c r="G214" s="129">
        <f>IFERROR(F214/SUM(F138:F149)-1,"-")</f>
        <v>7.2179184910744265E-2</v>
      </c>
      <c r="H214" s="1">
        <f>IFERROR(SUM(H150:H161),"-")</f>
        <v>208413</v>
      </c>
      <c r="I214" s="129">
        <f>IFERROR(H214/SUM(H138:H149)-1,"-")</f>
        <v>-0.12196509144222145</v>
      </c>
      <c r="J214" s="1">
        <f>SUM(J150:J161)</f>
        <v>161267</v>
      </c>
      <c r="K214" s="129">
        <f>J214/J213-1</f>
        <v>0.15706434393295843</v>
      </c>
      <c r="L214" s="1">
        <f>IFERROR(SUM(L150:L161),"-")</f>
        <v>2932</v>
      </c>
      <c r="M214" s="129">
        <f>IFERROR(L214/SUM(L138:L149)-1,"-")</f>
        <v>-0.20842332613390924</v>
      </c>
      <c r="N214" s="1">
        <f>IFERROR(SUM(N150:N161),"-")</f>
        <v>112920</v>
      </c>
      <c r="O214" s="129">
        <f>IFERROR(N214/SUM(N138:N149)-1,"-")</f>
        <v>0.22711120287760411</v>
      </c>
      <c r="P214" s="1">
        <f>IFERROR(SUM(P150:P161),"-")</f>
        <v>43455</v>
      </c>
      <c r="Q214" s="129">
        <f>IFERROR(P214/SUM(P138:P149)-1,"-")</f>
        <v>0.44975645559484878</v>
      </c>
      <c r="R214" s="1">
        <f>IFERROR(SUM(R150:R161),"-")</f>
        <v>3217</v>
      </c>
      <c r="S214" s="129">
        <f>IFERROR(R214/SUM(R138:R149)-1,"-")</f>
        <v>0.74363143631436324</v>
      </c>
      <c r="T214" s="1">
        <f>IFERROR(SUM(T150:T161),"-")</f>
        <v>273477</v>
      </c>
      <c r="U214" s="129">
        <f>IFERROR(T214/SUM(T138:T149)-1,"-")</f>
        <v>-1.2832452568656283E-2</v>
      </c>
      <c r="V214" s="1">
        <v>22948</v>
      </c>
      <c r="W214" s="129">
        <f>V214/V213-1</f>
        <v>0.21837005574727897</v>
      </c>
      <c r="X214" s="1"/>
      <c r="Y214" s="129"/>
      <c r="Z214" s="1">
        <f>IFERROR(SUM(Z150:Z161),"-")</f>
        <v>19394</v>
      </c>
      <c r="AA214" s="129">
        <f t="shared" si="57"/>
        <v>9.3420533348367751E-2</v>
      </c>
      <c r="AB214" s="1">
        <f>SUM(AB150:AB161)</f>
        <v>207</v>
      </c>
      <c r="AC214" s="129">
        <f t="shared" si="54"/>
        <v>1.1789473684210527</v>
      </c>
      <c r="AD214" s="1"/>
      <c r="AE214" s="129"/>
      <c r="AF214" s="1"/>
      <c r="AG214" s="129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5"/>
      <c r="AW214" s="225"/>
      <c r="AX214" s="225"/>
      <c r="AY214" s="226"/>
      <c r="AZ214" s="226"/>
      <c r="BA214" s="221"/>
      <c r="BB214" s="221"/>
      <c r="BC214" s="221"/>
      <c r="BD214" s="221"/>
      <c r="BE214" s="221"/>
      <c r="BF214" s="221"/>
      <c r="BG214" s="221"/>
      <c r="BH214" s="221"/>
      <c r="BI214" s="221"/>
      <c r="BJ214" s="221"/>
      <c r="BK214" s="221"/>
      <c r="BL214" s="221"/>
      <c r="BM214" s="221"/>
      <c r="BN214" s="221"/>
      <c r="BO214" s="221"/>
      <c r="BP214" s="221"/>
      <c r="BQ214" s="221"/>
      <c r="BR214" s="221"/>
      <c r="BS214" s="221"/>
      <c r="BT214" s="221"/>
      <c r="BU214" s="221"/>
      <c r="BV214" s="221"/>
      <c r="BW214" s="221"/>
      <c r="BX214" s="221"/>
      <c r="BY214" s="221"/>
      <c r="BZ214" s="221"/>
      <c r="CA214" s="221"/>
      <c r="CB214" s="221"/>
      <c r="CC214" s="221"/>
      <c r="CD214" s="221"/>
      <c r="CE214" s="221"/>
      <c r="CF214" s="221"/>
    </row>
    <row r="215" spans="1:84" ht="18" thickBot="1">
      <c r="A215" s="127" t="s">
        <v>39</v>
      </c>
      <c r="B215" s="128" t="s">
        <v>104</v>
      </c>
      <c r="C215" s="1">
        <f>SUM(C162:C173)</f>
        <v>26496447</v>
      </c>
      <c r="D215" s="129">
        <f>C215/SUM(C150:C161)-1</f>
        <v>0.18376545076908157</v>
      </c>
      <c r="F215" s="1">
        <f>SUM(F162:F173)</f>
        <v>367172</v>
      </c>
      <c r="G215" s="129">
        <f>F215/SUM(F150:F161)-1</f>
        <v>0.15343197310966605</v>
      </c>
      <c r="H215" s="1">
        <f>SUM(H162:H173)</f>
        <v>207550</v>
      </c>
      <c r="I215" s="129">
        <f>H215/SUM(H150:H161)-1</f>
        <v>-4.1408165517505813E-3</v>
      </c>
      <c r="J215" s="1">
        <f>SUM(J162:J173)</f>
        <v>254000</v>
      </c>
      <c r="K215" s="129">
        <f>J215/J214-1</f>
        <v>0.57502774901250731</v>
      </c>
      <c r="L215" s="1">
        <f>SUM(L162:L173)</f>
        <v>4415</v>
      </c>
      <c r="M215" s="129">
        <f>L215/SUM(L150:L161)-1</f>
        <v>0.50579809004092779</v>
      </c>
      <c r="N215" s="1">
        <f>SUM(N162:N173)</f>
        <v>148014</v>
      </c>
      <c r="O215" s="129">
        <f>N215/SUM(N150:N161)-1</f>
        <v>0.31078639744952175</v>
      </c>
      <c r="P215" s="1">
        <f>SUM(P162:P173)</f>
        <v>52054</v>
      </c>
      <c r="Q215" s="129">
        <f>P215/SUM(P150:P161)-1</f>
        <v>0.1978828673340236</v>
      </c>
      <c r="R215" s="1">
        <f>SUM(R162:R173)</f>
        <v>4359</v>
      </c>
      <c r="S215" s="129">
        <f>R215/SUM(R150:R161)-1</f>
        <v>0.35498912029841456</v>
      </c>
      <c r="T215" s="1">
        <f>SUM(T162:T173)</f>
        <v>309211</v>
      </c>
      <c r="U215" s="129">
        <f>T215/SUM(T150:T161)-1</f>
        <v>0.13066546729706707</v>
      </c>
      <c r="V215" s="1"/>
      <c r="W215" s="129"/>
      <c r="X215" s="1"/>
      <c r="Y215" s="129"/>
      <c r="Z215" s="1">
        <f>SUM(Z162:Z173)</f>
        <v>19086</v>
      </c>
      <c r="AA215" s="129">
        <f>Z215/SUM(Z150:Z161)-1</f>
        <v>-1.5881200371248849E-2</v>
      </c>
      <c r="AB215" s="1"/>
      <c r="AC215" s="129"/>
      <c r="AD215" s="1"/>
      <c r="AE215" s="129"/>
      <c r="AF215" s="1"/>
      <c r="AG215" s="129"/>
      <c r="AY215" s="226"/>
      <c r="AZ215" s="226"/>
      <c r="BA215" s="226"/>
      <c r="BB215" s="226"/>
      <c r="BC215" s="226"/>
      <c r="BD215" s="226"/>
      <c r="BE215" s="226"/>
      <c r="BF215" s="226"/>
      <c r="BG215" s="226"/>
      <c r="BH215" s="226"/>
      <c r="BI215" s="226"/>
      <c r="BJ215" s="226"/>
      <c r="BK215" s="226"/>
      <c r="BL215" s="226"/>
      <c r="BM215" s="226"/>
      <c r="BN215" s="226"/>
      <c r="BO215" s="226"/>
      <c r="BP215" s="226"/>
      <c r="BQ215" s="226"/>
      <c r="BR215" s="226"/>
      <c r="BS215" s="226"/>
      <c r="BT215" s="226"/>
      <c r="BU215" s="226"/>
      <c r="BV215" s="226"/>
      <c r="BW215" s="226"/>
      <c r="BX215" s="226"/>
      <c r="BY215" s="226"/>
      <c r="BZ215" s="226"/>
      <c r="CA215" s="226"/>
      <c r="CB215" s="226"/>
      <c r="CC215" s="226"/>
      <c r="CD215" s="226"/>
      <c r="CE215" s="226"/>
      <c r="CF215" s="226"/>
    </row>
    <row r="216" spans="1:84" ht="18" thickBot="1">
      <c r="A216" s="127" t="s">
        <v>54</v>
      </c>
      <c r="B216" s="128" t="s">
        <v>50</v>
      </c>
      <c r="C216" s="1">
        <f>SUM(C174:C185)</f>
        <v>28695983</v>
      </c>
      <c r="D216" s="129">
        <f ca="1">C216/SUM(OFFSET(C$162,0,0,COUNTIF(C$174:C$185,"&gt;0")))-1</f>
        <v>8.3012488429109021E-2</v>
      </c>
      <c r="F216" s="1">
        <f>SUM(F174:F185)</f>
        <v>309548</v>
      </c>
      <c r="G216" s="129">
        <f ca="1">F216/SUM(OFFSET(F$162,0,0,COUNTIF(F$174:F$185,"&gt;0")))-1</f>
        <v>-2.6541882083600643E-2</v>
      </c>
      <c r="H216" s="1">
        <f>SUM(H174:H185)</f>
        <v>187466</v>
      </c>
      <c r="I216" s="129">
        <f>H216/SUM(H162:H173)-1</f>
        <v>-9.6767044085762421E-2</v>
      </c>
      <c r="J216" s="1"/>
      <c r="K216" s="129"/>
      <c r="L216" s="1">
        <f>SUM(L174:L185)</f>
        <v>3246</v>
      </c>
      <c r="M216" s="129">
        <f ca="1">L216/SUM(OFFSET(L$162,0,0,COUNTIF(L$174:L$185,"&gt;0")))-1</f>
        <v>-0.26477916194790485</v>
      </c>
      <c r="N216" s="1">
        <f>SUM(N174:N185)</f>
        <v>136706</v>
      </c>
      <c r="O216" s="129">
        <f ca="1">N216/SUM(OFFSET(N$162,0,0,COUNTIF(N$174:N$185,"&gt;0")))-1</f>
        <v>-7.6398178550677653E-2</v>
      </c>
      <c r="P216" s="1">
        <f>SUM(P174:P185)</f>
        <v>40863</v>
      </c>
      <c r="Q216" s="129">
        <f ca="1">P216/SUM(OFFSET(P$162,0,0,COUNTIF(P$174:P$185,"&gt;0")))-1</f>
        <v>-0.16913035521847863</v>
      </c>
      <c r="R216" s="1">
        <f>SUM(R174:R185)</f>
        <v>3311</v>
      </c>
      <c r="S216" s="129">
        <f ca="1">R216/SUM(OFFSET(R$162,0,0,COUNTIF(R$174:R$185,"&gt;0")))-1</f>
        <v>-0.24042211516402845</v>
      </c>
      <c r="T216" s="1">
        <f>SUM(T174:T185)</f>
        <v>319932</v>
      </c>
      <c r="U216" s="129">
        <f ca="1">T216/SUM(OFFSET(T$162,0,0,COUNTIF(T$174:T$185,"&gt;0")))-1</f>
        <v>3.4672117098033306E-2</v>
      </c>
      <c r="V216" s="1"/>
      <c r="W216" s="129"/>
      <c r="X216" s="1"/>
      <c r="Y216" s="129"/>
      <c r="Z216" s="1">
        <f>SUM(Z174:Z185)</f>
        <v>15701</v>
      </c>
      <c r="AA216" s="129">
        <f>Z216/SUM(Z162:Z173)-1</f>
        <v>-0.17735512941423037</v>
      </c>
      <c r="AB216" s="1"/>
      <c r="AC216" s="129"/>
      <c r="AD216" s="1"/>
      <c r="AE216" s="129"/>
      <c r="AF216" s="1"/>
      <c r="AG216" s="129"/>
      <c r="AY216" s="226"/>
      <c r="AZ216" s="226"/>
      <c r="BA216" s="226"/>
      <c r="BB216" s="226"/>
      <c r="BC216" s="226"/>
      <c r="BD216" s="226"/>
      <c r="BE216" s="226"/>
      <c r="BF216" s="226"/>
      <c r="BG216" s="226"/>
      <c r="BH216" s="226"/>
      <c r="BI216" s="226"/>
      <c r="BJ216" s="226"/>
      <c r="BK216" s="226"/>
      <c r="BL216" s="226"/>
      <c r="BM216" s="226"/>
      <c r="BN216" s="226"/>
      <c r="BO216" s="226"/>
      <c r="BP216" s="226"/>
      <c r="BQ216" s="226"/>
      <c r="BR216" s="226"/>
      <c r="BS216" s="226"/>
      <c r="BT216" s="226"/>
      <c r="BU216" s="226"/>
      <c r="BV216" s="226"/>
      <c r="BW216" s="226"/>
      <c r="BX216" s="226"/>
      <c r="BY216" s="226"/>
      <c r="BZ216" s="226"/>
      <c r="CA216" s="226"/>
      <c r="CB216" s="226"/>
      <c r="CC216" s="226"/>
      <c r="CD216" s="226"/>
      <c r="CE216" s="226"/>
      <c r="CF216" s="226"/>
    </row>
    <row r="217" spans="1:84" ht="18" thickBot="1">
      <c r="A217" s="127" t="s">
        <v>55</v>
      </c>
      <c r="B217" s="128" t="s">
        <v>50</v>
      </c>
      <c r="C217" s="1">
        <f>SUM(C186:C197)</f>
        <v>15007849</v>
      </c>
      <c r="D217" s="129">
        <f ca="1">C217/SUM(OFFSET(C$174,0,0,COUNTIF(C$186:C$197,"&gt;0")))-1</f>
        <v>4.8319287962752533E-2</v>
      </c>
      <c r="F217" s="1"/>
      <c r="G217" s="129"/>
      <c r="H217" s="1">
        <f>SUM(H186:H197)</f>
        <v>42116</v>
      </c>
      <c r="I217" s="129">
        <f ca="1">IFERROR(H217/SUM(OFFSET(H$174,0,0,COUNTIF(H$186:H$197,"&gt;0")))-1,"-")</f>
        <v>-0.10831639566395668</v>
      </c>
      <c r="J217" s="1"/>
      <c r="K217" s="129"/>
      <c r="L217" s="1">
        <f>SUM(L186:L197)</f>
        <v>1145</v>
      </c>
      <c r="M217" s="129">
        <f ca="1">IFERROR(L217/SUM(OFFSET(L$174,0,0,COUNTIF(L$186:L$197,"&gt;0")))-1,"-")</f>
        <v>-9.7003154574132444E-2</v>
      </c>
      <c r="N217" s="1"/>
      <c r="O217" s="129"/>
      <c r="P217" s="1"/>
      <c r="Q217" s="129"/>
      <c r="R217" s="1">
        <f>SUM(R186:R197)</f>
        <v>1855</v>
      </c>
      <c r="S217" s="129">
        <f ca="1">IFERROR(R217/SUM(OFFSET(R$174,0,0,COUNTIF(R$186:R$197,"&gt;0")))-1,"-")</f>
        <v>0.22200263504611328</v>
      </c>
      <c r="T217" s="1">
        <f>SUM(T186:T197)</f>
        <v>124999</v>
      </c>
      <c r="U217" s="129">
        <f ca="1">IFERROR(T217/SUM(OFFSET(T$174,0,0,COUNTIF(T$186:T$197,"&gt;0")))-1,"-")</f>
        <v>0.12795639736868236</v>
      </c>
      <c r="V217" s="1"/>
      <c r="W217" s="129"/>
      <c r="X217" s="1"/>
      <c r="Y217" s="129"/>
      <c r="Z217" s="1">
        <f>Z186</f>
        <v>2477</v>
      </c>
      <c r="AA217" s="129">
        <f>Z217/Z174-1</f>
        <v>-0.18546530746464973</v>
      </c>
      <c r="AB217" s="1"/>
      <c r="AC217" s="129"/>
      <c r="AD217" s="1"/>
      <c r="AE217" s="129"/>
      <c r="AF217" s="1"/>
      <c r="AG217" s="129"/>
      <c r="AY217" s="226"/>
      <c r="AZ217" s="226"/>
      <c r="BA217" s="226"/>
      <c r="BB217" s="226"/>
      <c r="BC217" s="226"/>
      <c r="BD217" s="226"/>
      <c r="BE217" s="226"/>
      <c r="BF217" s="226"/>
      <c r="BG217" s="226"/>
      <c r="BH217" s="226"/>
      <c r="BI217" s="226"/>
      <c r="BJ217" s="226"/>
      <c r="BK217" s="226"/>
      <c r="BL217" s="226"/>
      <c r="BM217" s="226"/>
      <c r="BN217" s="226"/>
      <c r="BO217" s="226"/>
      <c r="BP217" s="226"/>
      <c r="BQ217" s="226"/>
      <c r="BR217" s="226"/>
      <c r="BS217" s="226"/>
      <c r="BT217" s="226"/>
      <c r="BU217" s="226"/>
      <c r="BV217" s="226"/>
      <c r="BW217" s="226"/>
      <c r="BX217" s="226"/>
      <c r="BY217" s="226"/>
      <c r="BZ217" s="226"/>
      <c r="CA217" s="226"/>
      <c r="CB217" s="226"/>
      <c r="CC217" s="226"/>
      <c r="CD217" s="226"/>
      <c r="CE217" s="226"/>
      <c r="CF217" s="226"/>
    </row>
    <row r="218" spans="1:84">
      <c r="H218" s="230" t="s">
        <v>105</v>
      </c>
      <c r="J218" s="231"/>
      <c r="V218" s="225" t="s">
        <v>106</v>
      </c>
      <c r="X218" s="225" t="s">
        <v>106</v>
      </c>
      <c r="Z218" s="225" t="s">
        <v>106</v>
      </c>
      <c r="AY218" s="226"/>
      <c r="AZ218" s="226"/>
      <c r="BA218" s="226"/>
      <c r="BB218" s="226"/>
      <c r="BC218" s="226"/>
      <c r="BD218" s="226"/>
      <c r="BE218" s="226"/>
      <c r="BF218" s="226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226"/>
      <c r="BQ218" s="226"/>
      <c r="BR218" s="226"/>
      <c r="BS218" s="226"/>
      <c r="BT218" s="226"/>
      <c r="BU218" s="226"/>
      <c r="BV218" s="226"/>
      <c r="BW218" s="226"/>
      <c r="BX218" s="226"/>
      <c r="BY218" s="226"/>
      <c r="BZ218" s="226"/>
      <c r="CA218" s="226"/>
      <c r="CB218" s="226"/>
      <c r="CC218" s="226"/>
      <c r="CD218" s="226"/>
      <c r="CE218" s="226"/>
      <c r="CF218" s="226"/>
    </row>
    <row r="219" spans="1:84">
      <c r="K219" s="232"/>
      <c r="W219" s="233"/>
      <c r="Y219" s="231"/>
      <c r="Z219" s="229"/>
      <c r="AA219" s="229"/>
      <c r="AB219" s="229"/>
      <c r="AC219" s="229"/>
      <c r="AF219" s="229"/>
      <c r="AG219" s="229"/>
      <c r="AY219" s="226"/>
      <c r="AZ219" s="226"/>
      <c r="BA219" s="226"/>
      <c r="BB219" s="226"/>
      <c r="BC219" s="226"/>
      <c r="BD219" s="226"/>
      <c r="BE219" s="226"/>
      <c r="BF219" s="226"/>
      <c r="BG219" s="226"/>
      <c r="BH219" s="226"/>
      <c r="BI219" s="226"/>
      <c r="BJ219" s="226"/>
      <c r="BK219" s="226"/>
      <c r="BL219" s="226"/>
      <c r="BM219" s="226"/>
      <c r="BN219" s="226"/>
      <c r="BO219" s="226"/>
      <c r="BP219" s="226"/>
      <c r="BQ219" s="226"/>
      <c r="BR219" s="226"/>
      <c r="BS219" s="226"/>
      <c r="BT219" s="226"/>
      <c r="BU219" s="226"/>
      <c r="BV219" s="226"/>
      <c r="BW219" s="226"/>
      <c r="BX219" s="226"/>
      <c r="BY219" s="226"/>
      <c r="BZ219" s="226"/>
      <c r="CA219" s="226"/>
      <c r="CB219" s="226"/>
      <c r="CC219" s="226"/>
      <c r="CD219" s="226"/>
      <c r="CE219" s="226"/>
      <c r="CF219" s="226"/>
    </row>
    <row r="220" spans="1:84">
      <c r="R220" s="231"/>
      <c r="W220" s="233"/>
      <c r="Y220" s="231"/>
      <c r="AY220" s="226"/>
      <c r="AZ220" s="226"/>
      <c r="BA220" s="226"/>
      <c r="BB220" s="226"/>
      <c r="BC220" s="226"/>
      <c r="BD220" s="226"/>
      <c r="BE220" s="226"/>
      <c r="BF220" s="226"/>
      <c r="BG220" s="226"/>
      <c r="BH220" s="226"/>
      <c r="BI220" s="226"/>
      <c r="BJ220" s="226"/>
      <c r="BK220" s="226"/>
      <c r="BL220" s="226"/>
      <c r="BM220" s="226"/>
      <c r="BN220" s="226"/>
      <c r="BO220" s="226"/>
      <c r="BP220" s="226"/>
      <c r="BQ220" s="226"/>
      <c r="BR220" s="226"/>
      <c r="BS220" s="226"/>
      <c r="BT220" s="226"/>
      <c r="BU220" s="226"/>
      <c r="BV220" s="226"/>
      <c r="BW220" s="226"/>
      <c r="BX220" s="226"/>
      <c r="BY220" s="226"/>
      <c r="BZ220" s="226"/>
      <c r="CA220" s="226"/>
      <c r="CB220" s="226"/>
      <c r="CC220" s="226"/>
      <c r="CD220" s="226"/>
      <c r="CE220" s="226"/>
      <c r="CF220" s="226"/>
    </row>
    <row r="221" spans="1:84">
      <c r="K221" s="229"/>
      <c r="W221" s="233"/>
      <c r="Y221" s="231"/>
      <c r="AY221" s="226"/>
      <c r="AZ221" s="226"/>
      <c r="BA221" s="226"/>
      <c r="BB221" s="226"/>
      <c r="BC221" s="226"/>
      <c r="BD221" s="226"/>
      <c r="BE221" s="226"/>
      <c r="BF221" s="226"/>
      <c r="BG221" s="226"/>
      <c r="BH221" s="226"/>
      <c r="BI221" s="226"/>
      <c r="BJ221" s="226"/>
      <c r="BK221" s="226"/>
      <c r="BL221" s="226"/>
      <c r="BM221" s="226"/>
      <c r="BN221" s="226"/>
      <c r="BO221" s="226"/>
      <c r="BP221" s="226"/>
      <c r="BQ221" s="226"/>
      <c r="BR221" s="226"/>
      <c r="BS221" s="226"/>
      <c r="BT221" s="226"/>
      <c r="BU221" s="226"/>
      <c r="BV221" s="226"/>
      <c r="BW221" s="226"/>
      <c r="BX221" s="226"/>
      <c r="BY221" s="226"/>
      <c r="BZ221" s="226"/>
      <c r="CA221" s="226"/>
      <c r="CB221" s="226"/>
      <c r="CC221" s="226"/>
      <c r="CD221" s="226"/>
      <c r="CE221" s="226"/>
      <c r="CF221" s="226"/>
    </row>
    <row r="222" spans="1:84">
      <c r="W222" s="233"/>
      <c r="Y222" s="231"/>
      <c r="AB222" s="231"/>
      <c r="AY222" s="226"/>
      <c r="AZ222" s="226"/>
      <c r="BA222" s="226"/>
      <c r="BB222" s="226"/>
      <c r="BC222" s="226"/>
      <c r="BD222" s="226"/>
      <c r="BE222" s="226"/>
      <c r="BF222" s="226"/>
      <c r="BG222" s="226"/>
      <c r="BH222" s="226"/>
      <c r="BI222" s="226"/>
      <c r="BJ222" s="226"/>
      <c r="BK222" s="226"/>
      <c r="BL222" s="226"/>
      <c r="BM222" s="226"/>
      <c r="BN222" s="226"/>
      <c r="BO222" s="226"/>
      <c r="BP222" s="226"/>
      <c r="BQ222" s="226"/>
      <c r="BR222" s="226"/>
      <c r="BS222" s="226"/>
      <c r="BT222" s="226"/>
      <c r="BU222" s="226"/>
      <c r="BV222" s="226"/>
      <c r="BW222" s="226"/>
      <c r="BX222" s="226"/>
      <c r="BY222" s="226"/>
      <c r="BZ222" s="226"/>
      <c r="CA222" s="226"/>
      <c r="CB222" s="226"/>
      <c r="CC222" s="226"/>
      <c r="CD222" s="226"/>
      <c r="CE222" s="226"/>
      <c r="CF222" s="226"/>
    </row>
    <row r="223" spans="1:84">
      <c r="W223" s="233"/>
      <c r="Y223" s="231"/>
      <c r="AY223" s="226"/>
      <c r="AZ223" s="226"/>
      <c r="BA223" s="226"/>
      <c r="BB223" s="226"/>
      <c r="BC223" s="226"/>
      <c r="BD223" s="226"/>
      <c r="BE223" s="226"/>
      <c r="BF223" s="226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226"/>
      <c r="BQ223" s="226"/>
      <c r="BR223" s="226"/>
      <c r="BS223" s="226"/>
      <c r="BT223" s="226"/>
      <c r="BU223" s="226"/>
      <c r="BV223" s="226"/>
      <c r="BW223" s="226"/>
      <c r="BX223" s="226"/>
      <c r="BY223" s="226"/>
      <c r="BZ223" s="226"/>
      <c r="CA223" s="226"/>
      <c r="CB223" s="226"/>
      <c r="CC223" s="226"/>
      <c r="CD223" s="226"/>
      <c r="CE223" s="226"/>
      <c r="CF223" s="226"/>
    </row>
    <row r="224" spans="1:84">
      <c r="W224" s="233"/>
      <c r="AY224" s="226"/>
      <c r="AZ224" s="226"/>
      <c r="BA224" s="226"/>
      <c r="BB224" s="226"/>
      <c r="BC224" s="226"/>
      <c r="BD224" s="226"/>
      <c r="BE224" s="226"/>
      <c r="BF224" s="226"/>
      <c r="BG224" s="226"/>
      <c r="BH224" s="226"/>
      <c r="BI224" s="226"/>
      <c r="BJ224" s="226"/>
      <c r="BK224" s="226"/>
      <c r="BL224" s="226"/>
      <c r="BM224" s="226"/>
      <c r="BN224" s="226"/>
      <c r="BO224" s="226"/>
      <c r="BP224" s="226"/>
      <c r="BQ224" s="226"/>
      <c r="BR224" s="226"/>
      <c r="BS224" s="226"/>
      <c r="BT224" s="226"/>
      <c r="BU224" s="226"/>
      <c r="BV224" s="226"/>
      <c r="BW224" s="226"/>
      <c r="BX224" s="226"/>
      <c r="BY224" s="226"/>
      <c r="BZ224" s="226"/>
      <c r="CA224" s="226"/>
      <c r="CB224" s="226"/>
      <c r="CC224" s="226"/>
      <c r="CD224" s="226"/>
      <c r="CE224" s="226"/>
      <c r="CF224" s="226"/>
    </row>
    <row r="225" spans="16:84">
      <c r="W225" s="233"/>
      <c r="AY225" s="226"/>
      <c r="AZ225" s="226"/>
      <c r="BA225" s="226"/>
      <c r="BB225" s="226"/>
      <c r="BC225" s="226"/>
      <c r="BD225" s="226"/>
      <c r="BE225" s="226"/>
      <c r="BF225" s="226"/>
      <c r="BG225" s="226"/>
      <c r="BH225" s="226"/>
      <c r="BI225" s="226"/>
      <c r="BJ225" s="226"/>
      <c r="BK225" s="226"/>
      <c r="BL225" s="226"/>
      <c r="BM225" s="226"/>
      <c r="BN225" s="226"/>
      <c r="BO225" s="226"/>
      <c r="BP225" s="226"/>
      <c r="BQ225" s="226"/>
      <c r="BR225" s="226"/>
      <c r="BS225" s="226"/>
      <c r="BT225" s="226"/>
      <c r="BU225" s="226"/>
      <c r="BV225" s="226"/>
      <c r="BW225" s="226"/>
      <c r="BX225" s="226"/>
      <c r="BY225" s="226"/>
      <c r="BZ225" s="226"/>
      <c r="CA225" s="226"/>
      <c r="CB225" s="226"/>
      <c r="CC225" s="226"/>
      <c r="CD225" s="226"/>
      <c r="CE225" s="226"/>
      <c r="CF225" s="226"/>
    </row>
    <row r="226" spans="16:84">
      <c r="W226" s="233"/>
      <c r="AA226" s="231"/>
      <c r="AY226" s="226"/>
      <c r="AZ226" s="226"/>
      <c r="BA226" s="226"/>
      <c r="BB226" s="226"/>
      <c r="BC226" s="226"/>
      <c r="BD226" s="226"/>
      <c r="BE226" s="226"/>
      <c r="BF226" s="226"/>
      <c r="BG226" s="226"/>
      <c r="BH226" s="226"/>
      <c r="BI226" s="226"/>
      <c r="BJ226" s="226"/>
      <c r="BK226" s="226"/>
      <c r="BL226" s="226"/>
      <c r="BM226" s="226"/>
      <c r="BN226" s="226"/>
      <c r="BO226" s="226"/>
      <c r="BP226" s="226"/>
      <c r="BQ226" s="226"/>
      <c r="BR226" s="226"/>
      <c r="BS226" s="226"/>
      <c r="BT226" s="226"/>
      <c r="BU226" s="226"/>
      <c r="BV226" s="226"/>
      <c r="BW226" s="226"/>
      <c r="BX226" s="226"/>
      <c r="BY226" s="226"/>
      <c r="BZ226" s="226"/>
      <c r="CA226" s="226"/>
      <c r="CB226" s="226"/>
      <c r="CC226" s="226"/>
      <c r="CD226" s="226"/>
      <c r="CE226" s="226"/>
      <c r="CF226" s="226"/>
    </row>
    <row r="227" spans="16:84">
      <c r="W227" s="233"/>
      <c r="AA227" s="231"/>
      <c r="AY227" s="226"/>
      <c r="AZ227" s="226"/>
      <c r="BA227" s="226"/>
      <c r="BB227" s="226"/>
      <c r="BC227" s="226"/>
      <c r="BD227" s="226"/>
      <c r="BE227" s="226"/>
      <c r="BF227" s="226"/>
      <c r="BG227" s="226"/>
      <c r="BH227" s="226"/>
      <c r="BI227" s="226"/>
      <c r="BJ227" s="226"/>
      <c r="BK227" s="226"/>
      <c r="BL227" s="226"/>
      <c r="BM227" s="226"/>
      <c r="BN227" s="226"/>
      <c r="BO227" s="226"/>
      <c r="BP227" s="226"/>
      <c r="BQ227" s="226"/>
      <c r="BR227" s="226"/>
      <c r="BS227" s="226"/>
      <c r="BT227" s="226"/>
      <c r="BU227" s="226"/>
      <c r="BV227" s="226"/>
      <c r="BW227" s="226"/>
      <c r="BX227" s="226"/>
      <c r="BY227" s="226"/>
      <c r="BZ227" s="226"/>
      <c r="CA227" s="226"/>
      <c r="CB227" s="226"/>
      <c r="CC227" s="226"/>
      <c r="CD227" s="226"/>
      <c r="CE227" s="226"/>
      <c r="CF227" s="226"/>
    </row>
    <row r="228" spans="16:84">
      <c r="W228" s="233"/>
      <c r="AY228" s="226"/>
      <c r="AZ228" s="226"/>
      <c r="BA228" s="226"/>
      <c r="BB228" s="226"/>
      <c r="BC228" s="226"/>
      <c r="BD228" s="226"/>
      <c r="BE228" s="226"/>
      <c r="BF228" s="226"/>
      <c r="BG228" s="226"/>
      <c r="BH228" s="226"/>
      <c r="BI228" s="226"/>
      <c r="BJ228" s="226"/>
      <c r="BK228" s="226"/>
      <c r="BL228" s="226"/>
      <c r="BM228" s="226"/>
      <c r="BN228" s="226"/>
      <c r="BO228" s="226"/>
      <c r="BP228" s="226"/>
      <c r="BQ228" s="226"/>
      <c r="BR228" s="226"/>
      <c r="BS228" s="226"/>
      <c r="BT228" s="226"/>
      <c r="BU228" s="226"/>
      <c r="BV228" s="226"/>
      <c r="BW228" s="226"/>
      <c r="BX228" s="226"/>
      <c r="BY228" s="226"/>
      <c r="BZ228" s="226"/>
      <c r="CA228" s="226"/>
      <c r="CB228" s="226"/>
      <c r="CC228" s="226"/>
      <c r="CD228" s="226"/>
      <c r="CE228" s="226"/>
      <c r="CF228" s="226"/>
    </row>
    <row r="229" spans="16:84">
      <c r="P229" s="234"/>
      <c r="Q229" s="234"/>
      <c r="R229" s="234"/>
      <c r="S229" s="234"/>
      <c r="T229" s="234"/>
      <c r="U229" s="234"/>
      <c r="V229" s="234"/>
      <c r="W229" s="233"/>
      <c r="AY229" s="226"/>
      <c r="AZ229" s="226"/>
      <c r="BA229" s="226"/>
      <c r="BB229" s="226"/>
      <c r="BC229" s="226"/>
      <c r="BD229" s="226"/>
      <c r="BE229" s="226"/>
      <c r="BF229" s="226"/>
      <c r="BG229" s="226"/>
      <c r="BH229" s="226"/>
      <c r="BI229" s="226"/>
      <c r="BJ229" s="226"/>
      <c r="BK229" s="226"/>
      <c r="BL229" s="226"/>
      <c r="BM229" s="226"/>
      <c r="BN229" s="226"/>
      <c r="BO229" s="226"/>
      <c r="BP229" s="226"/>
      <c r="BQ229" s="226"/>
      <c r="BR229" s="226"/>
      <c r="BS229" s="226"/>
      <c r="BT229" s="226"/>
      <c r="BU229" s="226"/>
      <c r="BV229" s="226"/>
      <c r="BW229" s="226"/>
      <c r="BX229" s="226"/>
      <c r="BY229" s="226"/>
      <c r="BZ229" s="226"/>
      <c r="CA229" s="226"/>
      <c r="CB229" s="226"/>
      <c r="CC229" s="226"/>
      <c r="CD229" s="226"/>
      <c r="CE229" s="226"/>
      <c r="CF229" s="226"/>
    </row>
    <row r="230" spans="16:84">
      <c r="P230" s="234"/>
      <c r="Q230" s="234"/>
      <c r="R230" s="234"/>
      <c r="S230" s="234"/>
      <c r="T230" s="234"/>
      <c r="U230" s="234"/>
      <c r="V230" s="234"/>
      <c r="W230" s="233"/>
      <c r="AY230" s="226"/>
      <c r="AZ230" s="226"/>
      <c r="BA230" s="226"/>
      <c r="BB230" s="226"/>
      <c r="BC230" s="226"/>
      <c r="BD230" s="226"/>
      <c r="BE230" s="226"/>
      <c r="BF230" s="226"/>
      <c r="BG230" s="226"/>
      <c r="BH230" s="226"/>
      <c r="BI230" s="226"/>
      <c r="BJ230" s="226"/>
      <c r="BK230" s="226"/>
      <c r="BL230" s="226"/>
      <c r="BM230" s="226"/>
      <c r="BN230" s="226"/>
      <c r="BO230" s="226"/>
      <c r="BP230" s="226"/>
      <c r="BQ230" s="226"/>
      <c r="BR230" s="226"/>
      <c r="BS230" s="226"/>
      <c r="BT230" s="226"/>
      <c r="BU230" s="226"/>
      <c r="BV230" s="226"/>
      <c r="BW230" s="226"/>
      <c r="BX230" s="226"/>
      <c r="BY230" s="226"/>
      <c r="BZ230" s="226"/>
      <c r="CA230" s="226"/>
      <c r="CB230" s="226"/>
      <c r="CC230" s="226"/>
      <c r="CD230" s="226"/>
      <c r="CE230" s="226"/>
      <c r="CF230" s="226"/>
    </row>
    <row r="231" spans="16:84">
      <c r="P231" s="234"/>
      <c r="Q231" s="234"/>
      <c r="R231" s="234"/>
      <c r="S231" s="234"/>
      <c r="T231" s="234"/>
      <c r="U231" s="234"/>
      <c r="V231" s="234"/>
      <c r="W231" s="233"/>
      <c r="AY231" s="226"/>
      <c r="AZ231" s="226"/>
      <c r="BA231" s="226"/>
      <c r="BB231" s="226"/>
      <c r="BC231" s="226"/>
      <c r="BD231" s="226"/>
      <c r="BE231" s="226"/>
      <c r="BF231" s="226"/>
      <c r="BG231" s="226"/>
      <c r="BH231" s="226"/>
      <c r="BI231" s="226"/>
      <c r="BJ231" s="226"/>
      <c r="BK231" s="226"/>
      <c r="BL231" s="226"/>
      <c r="BM231" s="226"/>
      <c r="BN231" s="226"/>
      <c r="BO231" s="226"/>
      <c r="BP231" s="226"/>
      <c r="BQ231" s="226"/>
      <c r="BR231" s="226"/>
      <c r="BS231" s="226"/>
      <c r="BT231" s="226"/>
      <c r="BU231" s="226"/>
      <c r="BV231" s="226"/>
      <c r="BW231" s="226"/>
      <c r="BX231" s="226"/>
      <c r="BY231" s="226"/>
      <c r="BZ231" s="226"/>
      <c r="CA231" s="226"/>
      <c r="CB231" s="226"/>
      <c r="CC231" s="226"/>
      <c r="CD231" s="226"/>
      <c r="CE231" s="226"/>
      <c r="CF231" s="226"/>
    </row>
    <row r="232" spans="16:84">
      <c r="P232" s="234"/>
      <c r="Q232" s="234"/>
      <c r="R232" s="234"/>
      <c r="S232" s="234"/>
      <c r="T232" s="234"/>
      <c r="U232" s="234"/>
      <c r="V232" s="234"/>
      <c r="W232" s="233"/>
      <c r="AY232" s="226"/>
      <c r="AZ232" s="226"/>
      <c r="BA232" s="226"/>
      <c r="BB232" s="226"/>
      <c r="BC232" s="226"/>
      <c r="BD232" s="226"/>
      <c r="BE232" s="226"/>
      <c r="BF232" s="226"/>
      <c r="BG232" s="226"/>
      <c r="BH232" s="226"/>
      <c r="BI232" s="226"/>
      <c r="BJ232" s="226"/>
      <c r="BK232" s="226"/>
      <c r="BL232" s="226"/>
      <c r="BM232" s="226"/>
      <c r="BN232" s="226"/>
      <c r="BO232" s="226"/>
      <c r="BP232" s="226"/>
      <c r="BQ232" s="226"/>
      <c r="BR232" s="226"/>
      <c r="BS232" s="226"/>
      <c r="BT232" s="226"/>
      <c r="BU232" s="226"/>
      <c r="BV232" s="226"/>
      <c r="BW232" s="226"/>
      <c r="BX232" s="226"/>
      <c r="BY232" s="226"/>
      <c r="BZ232" s="226"/>
      <c r="CA232" s="226"/>
      <c r="CB232" s="226"/>
      <c r="CC232" s="226"/>
      <c r="CD232" s="226"/>
      <c r="CE232" s="226"/>
      <c r="CF232" s="226"/>
    </row>
    <row r="233" spans="16:84">
      <c r="P233" s="234"/>
      <c r="Q233" s="234"/>
      <c r="R233" s="234"/>
      <c r="S233" s="234"/>
      <c r="T233" s="234"/>
      <c r="U233" s="234"/>
      <c r="V233" s="234"/>
      <c r="W233" s="233"/>
      <c r="AY233" s="226"/>
      <c r="AZ233" s="226"/>
      <c r="BA233" s="226"/>
      <c r="BB233" s="226"/>
      <c r="BC233" s="226"/>
      <c r="BD233" s="226"/>
      <c r="BE233" s="226"/>
      <c r="BF233" s="226"/>
      <c r="BG233" s="226"/>
      <c r="BH233" s="226"/>
      <c r="BI233" s="226"/>
      <c r="BJ233" s="226"/>
      <c r="BK233" s="226"/>
      <c r="BL233" s="226"/>
      <c r="BM233" s="226"/>
      <c r="BN233" s="226"/>
      <c r="BO233" s="226"/>
      <c r="BP233" s="226"/>
      <c r="BQ233" s="226"/>
      <c r="BR233" s="226"/>
      <c r="BS233" s="226"/>
      <c r="BT233" s="226"/>
      <c r="BU233" s="226"/>
      <c r="BV233" s="226"/>
      <c r="BW233" s="226"/>
      <c r="BX233" s="226"/>
      <c r="BY233" s="226"/>
      <c r="BZ233" s="226"/>
      <c r="CA233" s="226"/>
      <c r="CB233" s="226"/>
      <c r="CC233" s="226"/>
      <c r="CD233" s="226"/>
      <c r="CE233" s="226"/>
      <c r="CF233" s="226"/>
    </row>
    <row r="234" spans="16:84">
      <c r="P234" s="234"/>
      <c r="Q234" s="234"/>
      <c r="R234" s="234"/>
      <c r="S234" s="234"/>
      <c r="T234" s="234"/>
      <c r="U234" s="234"/>
      <c r="V234" s="234"/>
      <c r="W234" s="233"/>
      <c r="AY234" s="226"/>
      <c r="AZ234" s="226"/>
      <c r="BA234" s="226"/>
      <c r="BB234" s="226"/>
      <c r="BC234" s="226"/>
      <c r="BD234" s="226"/>
      <c r="BE234" s="226"/>
      <c r="BF234" s="226"/>
      <c r="BG234" s="226"/>
      <c r="BH234" s="226"/>
      <c r="BI234" s="226"/>
      <c r="BJ234" s="226"/>
      <c r="BK234" s="226"/>
      <c r="BL234" s="226"/>
      <c r="BM234" s="226"/>
      <c r="BN234" s="226"/>
      <c r="BO234" s="226"/>
      <c r="BP234" s="226"/>
      <c r="BQ234" s="226"/>
      <c r="BR234" s="226"/>
      <c r="BS234" s="226"/>
      <c r="BT234" s="226"/>
      <c r="BU234" s="226"/>
      <c r="BV234" s="226"/>
      <c r="BW234" s="226"/>
      <c r="BX234" s="226"/>
      <c r="BY234" s="226"/>
      <c r="BZ234" s="226"/>
      <c r="CA234" s="226"/>
      <c r="CB234" s="226"/>
      <c r="CC234" s="226"/>
      <c r="CD234" s="226"/>
      <c r="CE234" s="226"/>
      <c r="CF234" s="226"/>
    </row>
    <row r="235" spans="16:84">
      <c r="P235" s="234"/>
      <c r="Q235" s="234"/>
      <c r="R235" s="234"/>
      <c r="S235" s="235"/>
      <c r="T235" s="236"/>
      <c r="U235" s="234"/>
      <c r="V235" s="234"/>
      <c r="W235" s="233"/>
      <c r="AY235" s="226"/>
      <c r="AZ235" s="226"/>
      <c r="BA235" s="226"/>
      <c r="BB235" s="226"/>
      <c r="BC235" s="226"/>
      <c r="BD235" s="226"/>
      <c r="BE235" s="226"/>
      <c r="BF235" s="226"/>
      <c r="BG235" s="226"/>
      <c r="BH235" s="226"/>
      <c r="BI235" s="226"/>
      <c r="BJ235" s="226"/>
      <c r="BK235" s="226"/>
      <c r="BL235" s="226"/>
      <c r="BM235" s="226"/>
      <c r="BN235" s="226"/>
      <c r="BO235" s="226"/>
      <c r="BP235" s="226"/>
      <c r="BQ235" s="226"/>
      <c r="BR235" s="226"/>
      <c r="BS235" s="226"/>
      <c r="BT235" s="226"/>
      <c r="BU235" s="226"/>
      <c r="BV235" s="226"/>
      <c r="BW235" s="226"/>
      <c r="BX235" s="226"/>
      <c r="BY235" s="226"/>
      <c r="BZ235" s="226"/>
      <c r="CA235" s="226"/>
      <c r="CB235" s="226"/>
      <c r="CC235" s="226"/>
      <c r="CD235" s="226"/>
      <c r="CE235" s="226"/>
      <c r="CF235" s="226"/>
    </row>
    <row r="236" spans="16:84">
      <c r="P236" s="234"/>
      <c r="Q236" s="234"/>
      <c r="R236" s="234"/>
      <c r="S236" s="235"/>
      <c r="T236" s="236"/>
      <c r="U236" s="234"/>
      <c r="V236" s="234"/>
      <c r="W236" s="233"/>
      <c r="AY236" s="226"/>
      <c r="AZ236" s="226"/>
      <c r="BA236" s="226"/>
      <c r="BB236" s="226"/>
      <c r="BC236" s="226"/>
      <c r="BD236" s="226"/>
      <c r="BE236" s="226"/>
      <c r="BF236" s="226"/>
      <c r="BG236" s="226"/>
      <c r="BH236" s="226"/>
      <c r="BI236" s="226"/>
      <c r="BJ236" s="226"/>
      <c r="BK236" s="226"/>
      <c r="BL236" s="226"/>
      <c r="BM236" s="226"/>
      <c r="BN236" s="226"/>
      <c r="BO236" s="226"/>
      <c r="BP236" s="226"/>
      <c r="BQ236" s="226"/>
      <c r="BR236" s="226"/>
      <c r="BS236" s="226"/>
      <c r="BT236" s="226"/>
      <c r="BU236" s="226"/>
      <c r="BV236" s="226"/>
      <c r="BW236" s="226"/>
      <c r="BX236" s="226"/>
      <c r="BY236" s="226"/>
      <c r="BZ236" s="226"/>
      <c r="CA236" s="226"/>
      <c r="CB236" s="226"/>
      <c r="CC236" s="226"/>
      <c r="CD236" s="226"/>
      <c r="CE236" s="226"/>
      <c r="CF236" s="226"/>
    </row>
    <row r="237" spans="16:84">
      <c r="P237" s="234"/>
      <c r="Q237" s="234"/>
      <c r="R237" s="234"/>
      <c r="S237" s="235"/>
      <c r="T237" s="236"/>
      <c r="U237" s="234"/>
      <c r="V237" s="234"/>
      <c r="W237" s="233"/>
      <c r="AY237" s="226"/>
      <c r="AZ237" s="226"/>
      <c r="BA237" s="226"/>
      <c r="BB237" s="226"/>
      <c r="BC237" s="226"/>
      <c r="BD237" s="226"/>
      <c r="BE237" s="226"/>
      <c r="BF237" s="226"/>
      <c r="BG237" s="226"/>
      <c r="BH237" s="226"/>
      <c r="BI237" s="226"/>
      <c r="BJ237" s="226"/>
      <c r="BK237" s="226"/>
      <c r="BL237" s="226"/>
      <c r="BM237" s="226"/>
      <c r="BN237" s="226"/>
      <c r="BO237" s="226"/>
      <c r="BP237" s="226"/>
      <c r="BQ237" s="226"/>
      <c r="BR237" s="226"/>
      <c r="BS237" s="226"/>
      <c r="BT237" s="226"/>
      <c r="BU237" s="226"/>
      <c r="BV237" s="226"/>
      <c r="BW237" s="226"/>
      <c r="BX237" s="226"/>
      <c r="BY237" s="226"/>
      <c r="BZ237" s="226"/>
      <c r="CA237" s="226"/>
      <c r="CB237" s="226"/>
      <c r="CC237" s="226"/>
      <c r="CD237" s="226"/>
      <c r="CE237" s="226"/>
      <c r="CF237" s="226"/>
    </row>
    <row r="238" spans="16:84">
      <c r="P238" s="234"/>
      <c r="Q238" s="234"/>
      <c r="R238" s="234"/>
      <c r="S238" s="234"/>
      <c r="T238" s="234"/>
      <c r="U238" s="234"/>
      <c r="V238" s="234"/>
      <c r="W238" s="234"/>
      <c r="X238" s="234"/>
      <c r="AY238" s="226"/>
      <c r="AZ238" s="226"/>
      <c r="BA238" s="226"/>
      <c r="BB238" s="226"/>
      <c r="BC238" s="226"/>
      <c r="BD238" s="226"/>
      <c r="BE238" s="226"/>
      <c r="BF238" s="226"/>
      <c r="BG238" s="226"/>
      <c r="BH238" s="226"/>
      <c r="BI238" s="226"/>
      <c r="BJ238" s="226"/>
      <c r="BK238" s="226"/>
      <c r="BL238" s="226"/>
      <c r="BM238" s="226"/>
      <c r="BN238" s="226"/>
      <c r="BO238" s="226"/>
      <c r="BP238" s="226"/>
      <c r="BQ238" s="226"/>
      <c r="BR238" s="226"/>
      <c r="BS238" s="226"/>
      <c r="BT238" s="226"/>
      <c r="BU238" s="226"/>
      <c r="BV238" s="226"/>
      <c r="BW238" s="226"/>
      <c r="BX238" s="226"/>
      <c r="BY238" s="226"/>
      <c r="BZ238" s="226"/>
      <c r="CA238" s="226"/>
      <c r="CB238" s="226"/>
      <c r="CC238" s="226"/>
      <c r="CD238" s="226"/>
      <c r="CE238" s="226"/>
      <c r="CF238" s="226"/>
    </row>
    <row r="239" spans="16:84">
      <c r="P239" s="234"/>
      <c r="Q239" s="234"/>
      <c r="R239" s="234"/>
      <c r="S239" s="234"/>
      <c r="T239" s="234"/>
      <c r="U239" s="234"/>
      <c r="V239" s="234"/>
      <c r="W239" s="234"/>
      <c r="X239" s="234"/>
      <c r="AY239" s="226"/>
      <c r="AZ239" s="226"/>
      <c r="BA239" s="226"/>
      <c r="BB239" s="226"/>
      <c r="BC239" s="226"/>
      <c r="BD239" s="226"/>
      <c r="BE239" s="226"/>
      <c r="BF239" s="226"/>
      <c r="BG239" s="226"/>
      <c r="BH239" s="226"/>
      <c r="BI239" s="226"/>
      <c r="BJ239" s="226"/>
      <c r="BK239" s="226"/>
      <c r="BL239" s="226"/>
      <c r="BM239" s="226"/>
      <c r="BN239" s="226"/>
      <c r="BO239" s="226"/>
      <c r="BP239" s="226"/>
      <c r="BQ239" s="226"/>
      <c r="BR239" s="226"/>
      <c r="BS239" s="226"/>
      <c r="BT239" s="226"/>
      <c r="BU239" s="226"/>
      <c r="BV239" s="226"/>
      <c r="BW239" s="226"/>
      <c r="BX239" s="226"/>
      <c r="BY239" s="226"/>
      <c r="BZ239" s="226"/>
      <c r="CA239" s="226"/>
      <c r="CB239" s="226"/>
      <c r="CC239" s="226"/>
      <c r="CD239" s="226"/>
      <c r="CE239" s="226"/>
      <c r="CF239" s="226"/>
    </row>
    <row r="240" spans="16:84">
      <c r="P240" s="234"/>
      <c r="Q240" s="234"/>
      <c r="R240" s="234"/>
      <c r="S240" s="234"/>
      <c r="T240" s="234"/>
      <c r="U240" s="234"/>
      <c r="V240" s="234"/>
      <c r="W240" s="234"/>
      <c r="X240" s="234"/>
      <c r="AY240" s="226"/>
      <c r="AZ240" s="226"/>
      <c r="BA240" s="226"/>
      <c r="BB240" s="226"/>
      <c r="BC240" s="226"/>
      <c r="BD240" s="226"/>
      <c r="BE240" s="226"/>
      <c r="BF240" s="226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226"/>
      <c r="BQ240" s="226"/>
      <c r="BR240" s="226"/>
      <c r="BS240" s="226"/>
      <c r="BT240" s="226"/>
      <c r="BU240" s="226"/>
      <c r="BV240" s="226"/>
      <c r="BW240" s="226"/>
      <c r="BX240" s="226"/>
      <c r="BY240" s="226"/>
      <c r="BZ240" s="226"/>
      <c r="CA240" s="226"/>
      <c r="CB240" s="226"/>
      <c r="CC240" s="226"/>
      <c r="CD240" s="226"/>
      <c r="CE240" s="226"/>
      <c r="CF240" s="226"/>
    </row>
    <row r="241" spans="16:84">
      <c r="P241" s="234"/>
      <c r="Q241" s="234"/>
      <c r="R241" s="234"/>
      <c r="S241" s="234"/>
      <c r="T241" s="234"/>
      <c r="U241" s="234"/>
      <c r="V241" s="234"/>
      <c r="W241" s="234"/>
      <c r="X241" s="234"/>
      <c r="AY241" s="226"/>
      <c r="AZ241" s="226"/>
      <c r="BA241" s="226"/>
      <c r="BB241" s="226"/>
      <c r="BC241" s="226"/>
      <c r="BD241" s="226"/>
      <c r="BE241" s="226"/>
      <c r="BF241" s="226"/>
      <c r="BG241" s="226"/>
      <c r="BH241" s="226"/>
      <c r="BI241" s="226"/>
      <c r="BJ241" s="226"/>
      <c r="BK241" s="226"/>
      <c r="BL241" s="226"/>
      <c r="BM241" s="226"/>
      <c r="BN241" s="226"/>
      <c r="BO241" s="226"/>
      <c r="BP241" s="226"/>
      <c r="BQ241" s="226"/>
      <c r="BR241" s="226"/>
      <c r="BS241" s="226"/>
      <c r="BT241" s="226"/>
      <c r="BU241" s="226"/>
      <c r="BV241" s="226"/>
      <c r="BW241" s="226"/>
      <c r="BX241" s="226"/>
      <c r="BY241" s="226"/>
      <c r="BZ241" s="226"/>
      <c r="CA241" s="226"/>
      <c r="CB241" s="226"/>
      <c r="CC241" s="226"/>
      <c r="CD241" s="226"/>
      <c r="CE241" s="226"/>
      <c r="CF241" s="226"/>
    </row>
    <row r="242" spans="16:84">
      <c r="P242" s="234"/>
      <c r="Q242" s="234"/>
      <c r="R242" s="234"/>
      <c r="S242" s="234"/>
      <c r="T242" s="234"/>
      <c r="U242" s="234"/>
      <c r="V242" s="234"/>
      <c r="W242" s="234"/>
      <c r="X242" s="234"/>
      <c r="AY242" s="226"/>
      <c r="AZ242" s="226"/>
      <c r="BA242" s="226"/>
      <c r="BB242" s="226"/>
      <c r="BC242" s="226"/>
      <c r="BD242" s="226"/>
      <c r="BE242" s="226"/>
      <c r="BF242" s="226"/>
      <c r="BG242" s="226"/>
      <c r="BH242" s="226"/>
      <c r="BI242" s="226"/>
      <c r="BJ242" s="226"/>
      <c r="BK242" s="226"/>
      <c r="BL242" s="226"/>
      <c r="BM242" s="226"/>
      <c r="BN242" s="226"/>
      <c r="BO242" s="226"/>
      <c r="BP242" s="226"/>
      <c r="BQ242" s="226"/>
      <c r="BR242" s="226"/>
      <c r="BS242" s="226"/>
      <c r="BT242" s="226"/>
      <c r="BU242" s="226"/>
      <c r="BV242" s="226"/>
      <c r="BW242" s="226"/>
      <c r="BX242" s="226"/>
      <c r="BY242" s="226"/>
      <c r="BZ242" s="226"/>
      <c r="CA242" s="226"/>
      <c r="CB242" s="226"/>
      <c r="CC242" s="226"/>
      <c r="CD242" s="226"/>
      <c r="CE242" s="226"/>
      <c r="CF242" s="226"/>
    </row>
    <row r="243" spans="16:84">
      <c r="P243" s="234"/>
      <c r="Q243" s="234"/>
      <c r="R243" s="234"/>
      <c r="S243" s="234"/>
      <c r="T243" s="234"/>
      <c r="U243" s="234"/>
      <c r="V243" s="234"/>
      <c r="W243" s="234"/>
      <c r="X243" s="234"/>
      <c r="AY243" s="226"/>
      <c r="AZ243" s="226"/>
      <c r="BA243" s="226"/>
      <c r="BB243" s="226"/>
      <c r="BC243" s="226"/>
      <c r="BD243" s="226"/>
      <c r="BE243" s="226"/>
      <c r="BF243" s="226"/>
      <c r="BG243" s="226"/>
      <c r="BH243" s="226"/>
      <c r="BI243" s="226"/>
      <c r="BJ243" s="226"/>
      <c r="BK243" s="226"/>
      <c r="BL243" s="226"/>
      <c r="BM243" s="226"/>
      <c r="BN243" s="226"/>
      <c r="BO243" s="226"/>
      <c r="BP243" s="226"/>
      <c r="BQ243" s="226"/>
      <c r="BR243" s="226"/>
      <c r="BS243" s="226"/>
      <c r="BT243" s="226"/>
      <c r="BU243" s="226"/>
      <c r="BV243" s="226"/>
      <c r="BW243" s="226"/>
      <c r="BX243" s="226"/>
      <c r="BY243" s="226"/>
      <c r="BZ243" s="226"/>
      <c r="CA243" s="226"/>
      <c r="CB243" s="226"/>
      <c r="CC243" s="226"/>
      <c r="CD243" s="226"/>
      <c r="CE243" s="226"/>
      <c r="CF243" s="226"/>
    </row>
    <row r="244" spans="16:84">
      <c r="P244" s="234"/>
      <c r="Q244" s="234"/>
      <c r="R244" s="234"/>
      <c r="S244" s="234"/>
      <c r="T244" s="234"/>
      <c r="U244" s="234"/>
      <c r="V244" s="234"/>
      <c r="W244" s="234"/>
      <c r="X244" s="234"/>
      <c r="AY244" s="226"/>
      <c r="AZ244" s="226"/>
      <c r="BA244" s="226"/>
      <c r="BB244" s="226"/>
      <c r="BC244" s="226"/>
      <c r="BD244" s="226"/>
      <c r="BE244" s="226"/>
      <c r="BF244" s="226"/>
      <c r="BG244" s="226"/>
      <c r="BH244" s="226"/>
      <c r="BI244" s="226"/>
      <c r="BJ244" s="226"/>
      <c r="BK244" s="226"/>
      <c r="BL244" s="226"/>
      <c r="BM244" s="226"/>
      <c r="BN244" s="226"/>
      <c r="BO244" s="226"/>
      <c r="BP244" s="226"/>
      <c r="BQ244" s="226"/>
      <c r="BR244" s="226"/>
      <c r="BS244" s="226"/>
      <c r="BT244" s="226"/>
      <c r="BU244" s="226"/>
      <c r="BV244" s="226"/>
      <c r="BW244" s="226"/>
      <c r="BX244" s="226"/>
      <c r="BY244" s="226"/>
      <c r="BZ244" s="226"/>
      <c r="CA244" s="226"/>
      <c r="CB244" s="226"/>
      <c r="CC244" s="226"/>
      <c r="CD244" s="226"/>
      <c r="CE244" s="226"/>
      <c r="CF244" s="226"/>
    </row>
    <row r="245" spans="16:84">
      <c r="P245" s="234"/>
      <c r="Q245" s="234"/>
      <c r="R245" s="234"/>
      <c r="S245" s="234"/>
      <c r="T245" s="234"/>
      <c r="U245" s="234"/>
      <c r="V245" s="234"/>
      <c r="W245" s="234"/>
      <c r="X245" s="234"/>
      <c r="AY245" s="226"/>
      <c r="AZ245" s="226"/>
      <c r="BA245" s="226"/>
      <c r="BB245" s="226"/>
      <c r="BC245" s="226"/>
      <c r="BD245" s="226"/>
      <c r="BE245" s="226"/>
      <c r="BF245" s="226"/>
      <c r="BG245" s="226"/>
      <c r="BH245" s="226"/>
      <c r="BI245" s="226"/>
      <c r="BJ245" s="226"/>
      <c r="BK245" s="226"/>
      <c r="BL245" s="226"/>
      <c r="BM245" s="226"/>
      <c r="BN245" s="226"/>
      <c r="BO245" s="226"/>
      <c r="BP245" s="226"/>
      <c r="BQ245" s="226"/>
      <c r="BR245" s="226"/>
      <c r="BS245" s="226"/>
      <c r="BT245" s="226"/>
      <c r="BU245" s="226"/>
      <c r="BV245" s="226"/>
      <c r="BW245" s="226"/>
      <c r="BX245" s="226"/>
      <c r="BY245" s="226"/>
      <c r="BZ245" s="226"/>
      <c r="CA245" s="226"/>
      <c r="CB245" s="226"/>
      <c r="CC245" s="226"/>
      <c r="CD245" s="226"/>
      <c r="CE245" s="226"/>
      <c r="CF245" s="226"/>
    </row>
    <row r="246" spans="16:84">
      <c r="P246" s="234"/>
      <c r="Q246" s="234"/>
      <c r="R246" s="234"/>
      <c r="S246" s="234"/>
      <c r="T246" s="234"/>
      <c r="U246" s="234"/>
      <c r="V246" s="234"/>
      <c r="W246" s="234"/>
      <c r="X246" s="234"/>
      <c r="AY246" s="226"/>
      <c r="AZ246" s="226"/>
      <c r="BA246" s="226"/>
      <c r="BB246" s="226"/>
      <c r="BC246" s="226"/>
      <c r="BD246" s="226"/>
      <c r="BE246" s="226"/>
      <c r="BF246" s="226"/>
      <c r="BG246" s="226"/>
      <c r="BH246" s="226"/>
      <c r="BI246" s="226"/>
      <c r="BJ246" s="226"/>
      <c r="BK246" s="226"/>
      <c r="BL246" s="226"/>
      <c r="BM246" s="226"/>
      <c r="BN246" s="226"/>
      <c r="BO246" s="226"/>
      <c r="BP246" s="226"/>
      <c r="BQ246" s="226"/>
      <c r="BR246" s="226"/>
      <c r="BS246" s="226"/>
      <c r="BT246" s="226"/>
      <c r="BU246" s="226"/>
      <c r="BV246" s="226"/>
      <c r="BW246" s="226"/>
      <c r="BX246" s="226"/>
      <c r="BY246" s="226"/>
      <c r="BZ246" s="226"/>
      <c r="CA246" s="226"/>
      <c r="CB246" s="226"/>
      <c r="CC246" s="226"/>
      <c r="CD246" s="226"/>
      <c r="CE246" s="226"/>
      <c r="CF246" s="226"/>
    </row>
    <row r="247" spans="16:84">
      <c r="P247" s="234"/>
      <c r="Q247" s="234"/>
      <c r="R247" s="234"/>
      <c r="S247" s="234"/>
      <c r="T247" s="234"/>
      <c r="U247" s="234"/>
      <c r="V247" s="234"/>
      <c r="W247" s="234"/>
      <c r="X247" s="234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6"/>
      <c r="BN247" s="226"/>
      <c r="BO247" s="226"/>
      <c r="BP247" s="226"/>
      <c r="BQ247" s="226"/>
      <c r="BR247" s="226"/>
      <c r="BS247" s="226"/>
      <c r="BT247" s="226"/>
      <c r="BU247" s="226"/>
      <c r="BV247" s="226"/>
      <c r="BW247" s="226"/>
      <c r="BX247" s="226"/>
      <c r="BY247" s="226"/>
      <c r="BZ247" s="226"/>
      <c r="CA247" s="226"/>
      <c r="CB247" s="226"/>
      <c r="CC247" s="226"/>
      <c r="CD247" s="226"/>
      <c r="CE247" s="226"/>
      <c r="CF247" s="226"/>
    </row>
    <row r="248" spans="16:84">
      <c r="P248" s="234"/>
      <c r="Q248" s="234"/>
      <c r="R248" s="234"/>
      <c r="S248" s="234"/>
      <c r="T248" s="234"/>
      <c r="U248" s="234"/>
      <c r="V248" s="234"/>
      <c r="W248" s="234"/>
      <c r="X248" s="234"/>
    </row>
    <row r="249" spans="16:84">
      <c r="P249" s="234"/>
      <c r="Q249" s="234"/>
      <c r="R249" s="234"/>
      <c r="S249" s="235"/>
      <c r="T249" s="236"/>
      <c r="U249" s="234"/>
      <c r="V249" s="234"/>
      <c r="W249" s="234"/>
      <c r="X249" s="234"/>
    </row>
    <row r="250" spans="16:84">
      <c r="P250" s="234"/>
      <c r="Q250" s="234"/>
      <c r="R250" s="234"/>
      <c r="S250" s="235"/>
      <c r="T250" s="236"/>
      <c r="U250" s="234"/>
      <c r="V250" s="234"/>
      <c r="W250" s="234"/>
      <c r="X250" s="234"/>
    </row>
    <row r="251" spans="16:84">
      <c r="P251" s="234"/>
      <c r="Q251" s="234"/>
      <c r="R251" s="234"/>
      <c r="S251" s="235"/>
      <c r="T251" s="236"/>
      <c r="U251" s="234"/>
      <c r="V251" s="234"/>
      <c r="W251" s="234"/>
      <c r="X251" s="234"/>
    </row>
    <row r="252" spans="16:84">
      <c r="P252" s="234"/>
      <c r="Q252" s="234"/>
      <c r="R252" s="234"/>
      <c r="S252" s="234"/>
      <c r="T252" s="234"/>
      <c r="U252" s="234"/>
      <c r="V252" s="234"/>
      <c r="W252" s="234"/>
      <c r="X252" s="234"/>
    </row>
    <row r="253" spans="16:84">
      <c r="P253" s="234"/>
      <c r="Q253" s="234"/>
      <c r="R253" s="234"/>
      <c r="S253" s="234"/>
      <c r="T253" s="234"/>
      <c r="U253" s="237"/>
      <c r="V253" s="238"/>
      <c r="W253" s="238"/>
      <c r="X253" s="234"/>
    </row>
    <row r="254" spans="16:84">
      <c r="P254" s="234"/>
      <c r="Q254" s="234"/>
      <c r="R254" s="234"/>
      <c r="S254" s="234"/>
      <c r="T254" s="234"/>
      <c r="U254" s="237"/>
      <c r="V254" s="238"/>
      <c r="W254" s="238"/>
      <c r="X254" s="234"/>
    </row>
    <row r="255" spans="16:84">
      <c r="P255" s="234"/>
      <c r="Q255" s="234"/>
      <c r="R255" s="234"/>
      <c r="S255" s="234"/>
      <c r="T255" s="234"/>
      <c r="U255" s="234"/>
      <c r="V255" s="234"/>
      <c r="W255" s="234"/>
      <c r="X255" s="234"/>
    </row>
    <row r="256" spans="16:84">
      <c r="P256" s="234"/>
      <c r="Q256" s="234"/>
      <c r="R256" s="234"/>
      <c r="S256" s="234"/>
      <c r="T256" s="234"/>
      <c r="U256" s="234"/>
      <c r="V256" s="234"/>
      <c r="W256" s="234"/>
      <c r="X256" s="234"/>
    </row>
  </sheetData>
  <mergeCells count="262">
    <mergeCell ref="I189:I191"/>
    <mergeCell ref="H183:H185"/>
    <mergeCell ref="I183:I185"/>
    <mergeCell ref="Z183:Z185"/>
    <mergeCell ref="AA183:AA185"/>
    <mergeCell ref="H186:H188"/>
    <mergeCell ref="I186:I188"/>
    <mergeCell ref="Z186:Z188"/>
    <mergeCell ref="AA186:AA188"/>
    <mergeCell ref="H177:H179"/>
    <mergeCell ref="I177:I179"/>
    <mergeCell ref="Z177:Z179"/>
    <mergeCell ref="AA177:AA179"/>
    <mergeCell ref="H180:H182"/>
    <mergeCell ref="I180:I182"/>
    <mergeCell ref="Z180:Z182"/>
    <mergeCell ref="AA180:AA182"/>
    <mergeCell ref="H171:H173"/>
    <mergeCell ref="I171:I173"/>
    <mergeCell ref="J171:J173"/>
    <mergeCell ref="K171:K173"/>
    <mergeCell ref="Z171:Z173"/>
    <mergeCell ref="AA171:AA173"/>
    <mergeCell ref="Z165:Z167"/>
    <mergeCell ref="AA165:AA167"/>
    <mergeCell ref="H168:H170"/>
    <mergeCell ref="I168:I170"/>
    <mergeCell ref="Z168:Z170"/>
    <mergeCell ref="AA168:AA170"/>
    <mergeCell ref="AA156:AA158"/>
    <mergeCell ref="H159:H161"/>
    <mergeCell ref="I159:I161"/>
    <mergeCell ref="Z159:Z161"/>
    <mergeCell ref="AA159:AA161"/>
    <mergeCell ref="H162:H164"/>
    <mergeCell ref="I162:I164"/>
    <mergeCell ref="J162:J170"/>
    <mergeCell ref="K162:K170"/>
    <mergeCell ref="Z162:Z164"/>
    <mergeCell ref="W150:W161"/>
    <mergeCell ref="Z150:Z152"/>
    <mergeCell ref="AA150:AA152"/>
    <mergeCell ref="H153:H155"/>
    <mergeCell ref="I153:I155"/>
    <mergeCell ref="Z153:Z155"/>
    <mergeCell ref="AA153:AA155"/>
    <mergeCell ref="H156:H158"/>
    <mergeCell ref="I156:I158"/>
    <mergeCell ref="Z156:Z158"/>
    <mergeCell ref="Z144:Z146"/>
    <mergeCell ref="AA144:AA146"/>
    <mergeCell ref="H147:H149"/>
    <mergeCell ref="I147:I149"/>
    <mergeCell ref="Z147:Z149"/>
    <mergeCell ref="AA147:AA149"/>
    <mergeCell ref="Z138:Z140"/>
    <mergeCell ref="AA138:AA140"/>
    <mergeCell ref="H141:H143"/>
    <mergeCell ref="I141:I143"/>
    <mergeCell ref="Z141:Z143"/>
    <mergeCell ref="AA141:AA143"/>
    <mergeCell ref="V142:V149"/>
    <mergeCell ref="W142:W149"/>
    <mergeCell ref="H144:H146"/>
    <mergeCell ref="I144:I146"/>
    <mergeCell ref="H135:H137"/>
    <mergeCell ref="I135:I137"/>
    <mergeCell ref="J135:J137"/>
    <mergeCell ref="K135:K137"/>
    <mergeCell ref="Z135:Z137"/>
    <mergeCell ref="AA135:AA137"/>
    <mergeCell ref="H132:H134"/>
    <mergeCell ref="I132:I134"/>
    <mergeCell ref="J132:J134"/>
    <mergeCell ref="K132:K134"/>
    <mergeCell ref="Z132:Z134"/>
    <mergeCell ref="AA132:AA134"/>
    <mergeCell ref="H129:H131"/>
    <mergeCell ref="I129:I131"/>
    <mergeCell ref="J129:J131"/>
    <mergeCell ref="K129:K131"/>
    <mergeCell ref="Z129:Z131"/>
    <mergeCell ref="AA129:AA131"/>
    <mergeCell ref="H126:H128"/>
    <mergeCell ref="I126:I128"/>
    <mergeCell ref="J126:J128"/>
    <mergeCell ref="K126:K128"/>
    <mergeCell ref="Z126:Z128"/>
    <mergeCell ref="AA126:AA128"/>
    <mergeCell ref="AA114:AA119"/>
    <mergeCell ref="H117:H119"/>
    <mergeCell ref="I117:I119"/>
    <mergeCell ref="J117:J119"/>
    <mergeCell ref="H120:H122"/>
    <mergeCell ref="I120:I122"/>
    <mergeCell ref="J120:J122"/>
    <mergeCell ref="Z120:Z122"/>
    <mergeCell ref="AA120:AA122"/>
    <mergeCell ref="H111:H113"/>
    <mergeCell ref="I111:I113"/>
    <mergeCell ref="Z111:Z113"/>
    <mergeCell ref="H114:H116"/>
    <mergeCell ref="I114:I116"/>
    <mergeCell ref="J114:J116"/>
    <mergeCell ref="K114:K125"/>
    <mergeCell ref="Z114:Z119"/>
    <mergeCell ref="H123:H125"/>
    <mergeCell ref="I123:I125"/>
    <mergeCell ref="Z102:Z107"/>
    <mergeCell ref="AA102:AA107"/>
    <mergeCell ref="H105:H107"/>
    <mergeCell ref="I105:I107"/>
    <mergeCell ref="H108:H110"/>
    <mergeCell ref="I108:I110"/>
    <mergeCell ref="Z108:Z110"/>
    <mergeCell ref="AA108:AA110"/>
    <mergeCell ref="J90:J101"/>
    <mergeCell ref="K90:K101"/>
    <mergeCell ref="H93:H95"/>
    <mergeCell ref="I93:I95"/>
    <mergeCell ref="H96:H98"/>
    <mergeCell ref="I96:I98"/>
    <mergeCell ref="H99:H101"/>
    <mergeCell ref="I99:I101"/>
    <mergeCell ref="H78:H80"/>
    <mergeCell ref="I78:I80"/>
    <mergeCell ref="J78:J89"/>
    <mergeCell ref="K78:K89"/>
    <mergeCell ref="H81:H83"/>
    <mergeCell ref="I81:I83"/>
    <mergeCell ref="H84:H86"/>
    <mergeCell ref="I84:I86"/>
    <mergeCell ref="H87:H89"/>
    <mergeCell ref="I87:I89"/>
    <mergeCell ref="J66:J77"/>
    <mergeCell ref="K66:K77"/>
    <mergeCell ref="H69:H71"/>
    <mergeCell ref="I69:I71"/>
    <mergeCell ref="H72:H74"/>
    <mergeCell ref="I72:I74"/>
    <mergeCell ref="H75:H77"/>
    <mergeCell ref="I75:I77"/>
    <mergeCell ref="H57:H59"/>
    <mergeCell ref="I57:I59"/>
    <mergeCell ref="H60:H62"/>
    <mergeCell ref="I60:I62"/>
    <mergeCell ref="H63:H65"/>
    <mergeCell ref="I63:I65"/>
    <mergeCell ref="H45:H47"/>
    <mergeCell ref="I45:I47"/>
    <mergeCell ref="H48:H50"/>
    <mergeCell ref="I48:I50"/>
    <mergeCell ref="H51:H53"/>
    <mergeCell ref="I51:I53"/>
    <mergeCell ref="I27:I29"/>
    <mergeCell ref="K27:K29"/>
    <mergeCell ref="H30:H32"/>
    <mergeCell ref="I30:I32"/>
    <mergeCell ref="J30:J41"/>
    <mergeCell ref="K30:K41"/>
    <mergeCell ref="H33:H35"/>
    <mergeCell ref="I33:I35"/>
    <mergeCell ref="H36:H38"/>
    <mergeCell ref="I36:I38"/>
    <mergeCell ref="I18:I20"/>
    <mergeCell ref="J18:J29"/>
    <mergeCell ref="K18:K20"/>
    <mergeCell ref="H21:H23"/>
    <mergeCell ref="I21:I23"/>
    <mergeCell ref="K21:K23"/>
    <mergeCell ref="H24:H26"/>
    <mergeCell ref="I24:I26"/>
    <mergeCell ref="K24:K26"/>
    <mergeCell ref="H27:H29"/>
    <mergeCell ref="H6:H8"/>
    <mergeCell ref="I6:I8"/>
    <mergeCell ref="J6:J17"/>
    <mergeCell ref="K6:K8"/>
    <mergeCell ref="H9:H11"/>
    <mergeCell ref="I9:I11"/>
    <mergeCell ref="K9:K11"/>
    <mergeCell ref="H12:H14"/>
    <mergeCell ref="I12:I14"/>
    <mergeCell ref="K12:K14"/>
    <mergeCell ref="A186:A197"/>
    <mergeCell ref="H189:H191"/>
    <mergeCell ref="A174:A185"/>
    <mergeCell ref="H174:H176"/>
    <mergeCell ref="I174:I176"/>
    <mergeCell ref="Z174:Z176"/>
    <mergeCell ref="AA174:AA176"/>
    <mergeCell ref="A162:A173"/>
    <mergeCell ref="AA162:AA164"/>
    <mergeCell ref="H165:H167"/>
    <mergeCell ref="I165:I167"/>
    <mergeCell ref="H150:H152"/>
    <mergeCell ref="A150:A161"/>
    <mergeCell ref="I150:I152"/>
    <mergeCell ref="J150:J161"/>
    <mergeCell ref="K150:K161"/>
    <mergeCell ref="V150:V161"/>
    <mergeCell ref="A138:A149"/>
    <mergeCell ref="H138:H140"/>
    <mergeCell ref="I138:I140"/>
    <mergeCell ref="J138:J149"/>
    <mergeCell ref="K138:K149"/>
    <mergeCell ref="A126:A137"/>
    <mergeCell ref="J123:J125"/>
    <mergeCell ref="Z123:Z125"/>
    <mergeCell ref="AA123:AA125"/>
    <mergeCell ref="A114:A125"/>
    <mergeCell ref="A102:A113"/>
    <mergeCell ref="H102:H104"/>
    <mergeCell ref="I102:I104"/>
    <mergeCell ref="J102:J113"/>
    <mergeCell ref="K102:K113"/>
    <mergeCell ref="A90:A101"/>
    <mergeCell ref="H90:H92"/>
    <mergeCell ref="I90:I92"/>
    <mergeCell ref="A78:A89"/>
    <mergeCell ref="A66:A77"/>
    <mergeCell ref="H66:H68"/>
    <mergeCell ref="I66:I68"/>
    <mergeCell ref="A54:A65"/>
    <mergeCell ref="H54:H56"/>
    <mergeCell ref="I54:I56"/>
    <mergeCell ref="J54:J65"/>
    <mergeCell ref="K54:K65"/>
    <mergeCell ref="A42:A53"/>
    <mergeCell ref="H42:H44"/>
    <mergeCell ref="I42:I44"/>
    <mergeCell ref="J42:J53"/>
    <mergeCell ref="K42:K53"/>
    <mergeCell ref="A30:A41"/>
    <mergeCell ref="H39:H41"/>
    <mergeCell ref="I39:I41"/>
    <mergeCell ref="A18:A29"/>
    <mergeCell ref="H15:H17"/>
    <mergeCell ref="I15:I17"/>
    <mergeCell ref="K15:K17"/>
    <mergeCell ref="H18:H20"/>
    <mergeCell ref="A6:A17"/>
    <mergeCell ref="X3:Y3"/>
    <mergeCell ref="Z3:AA3"/>
    <mergeCell ref="AB3:AC3"/>
    <mergeCell ref="AD3:AE3"/>
    <mergeCell ref="AF3:AG3"/>
    <mergeCell ref="L3:M3"/>
    <mergeCell ref="N3:O3"/>
    <mergeCell ref="P3:Q3"/>
    <mergeCell ref="R3:S3"/>
    <mergeCell ref="T3:U3"/>
    <mergeCell ref="V3:W3"/>
    <mergeCell ref="A1:B1"/>
    <mergeCell ref="C1:K1"/>
    <mergeCell ref="A2:B5"/>
    <mergeCell ref="C2:D2"/>
    <mergeCell ref="F2:G2"/>
    <mergeCell ref="C3:D3"/>
    <mergeCell ref="F3:G3"/>
    <mergeCell ref="H3:I3"/>
    <mergeCell ref="J3:K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2019-08-26T06:13:41Z</dcterms:modified>
</cp:coreProperties>
</file>